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omments2.xml" ContentType="application/vnd.openxmlformats-officedocument.spreadsheetml.comments+xml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theme/themeOverride1.xml" ContentType="application/vnd.openxmlformats-officedocument.themeOverride+xml"/>
  <Override PartName="/xl/charts/chart13.xml" ContentType="application/vnd.openxmlformats-officedocument.drawingml.chart+xml"/>
  <Override PartName="/xl/drawings/drawing12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3.xml" ContentType="application/vnd.openxmlformats-officedocument.drawingml.chartshapes+xml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drawings/drawing14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customProperty30.bin" ContentType="application/vnd.openxmlformats-officedocument.spreadsheetml.customProperty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ustomProperty31.bin" ContentType="application/vnd.openxmlformats-officedocument.spreadsheetml.customProperty"/>
  <Override PartName="/xl/customProperty32.bin" ContentType="application/vnd.openxmlformats-officedocument.spreadsheetml.customProperty"/>
  <Override PartName="/xl/customProperty33.bin" ContentType="application/vnd.openxmlformats-officedocument.spreadsheetml.customProperty"/>
  <Override PartName="/xl/customProperty34.bin" ContentType="application/vnd.openxmlformats-officedocument.spreadsheetml.customProperty"/>
  <Override PartName="/xl/customProperty35.bin" ContentType="application/vnd.openxmlformats-officedocument.spreadsheetml.customProperty"/>
  <Override PartName="/xl/customProperty36.bin" ContentType="application/vnd.openxmlformats-officedocument.spreadsheetml.customProperty"/>
  <Override PartName="/xl/drawings/drawing16.xml" ContentType="application/vnd.openxmlformats-officedocument.drawing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Building Services\Financial\Accounting\2025\10-Oct\"/>
    </mc:Choice>
  </mc:AlternateContent>
  <xr:revisionPtr revIDLastSave="0" documentId="13_ncr:1_{395E1947-6447-4B33-B7C6-6E8B3F13B6B8}" xr6:coauthVersionLast="47" xr6:coauthVersionMax="47" xr10:uidLastSave="{00000000-0000-0000-0000-000000000000}"/>
  <bookViews>
    <workbookView xWindow="1350" yWindow="3765" windowWidth="21600" windowHeight="11295" tabRatio="758" xr2:uid="{00000000-000D-0000-FFFF-FFFF00000000}"/>
  </bookViews>
  <sheets>
    <sheet name="Summary Data" sheetId="1" r:id="rId1"/>
    <sheet name="RES" sheetId="4" r:id="rId2"/>
    <sheet name="MULTI" sheetId="21" r:id="rId3"/>
    <sheet name="COMM" sheetId="5" r:id="rId4"/>
    <sheet name="Chart4" sheetId="6" state="hidden" r:id="rId5"/>
    <sheet name="Chart5" sheetId="7" state="hidden" r:id="rId6"/>
    <sheet name="Charts FYTD" sheetId="12" state="hidden" r:id="rId7"/>
    <sheet name="ChartData" sheetId="11" state="hidden" r:id="rId8"/>
    <sheet name="PW MONTHLY" sheetId="17" state="hidden" r:id="rId9"/>
    <sheet name="2011-2012" sheetId="18" state="hidden" r:id="rId10"/>
    <sheet name="Summary Data (NEW PROJECTS)" sheetId="20" r:id="rId11"/>
    <sheet name="Stats" sheetId="10" r:id="rId12"/>
    <sheet name="FOR BCA" sheetId="19" state="hidden" r:id="rId13"/>
    <sheet name="Comparisons" sheetId="22" state="hidden" r:id="rId14"/>
    <sheet name="Summary Data (2)" sheetId="23" state="hidden" r:id="rId15"/>
    <sheet name="Graphs" sheetId="24" state="hidden" r:id="rId16"/>
    <sheet name="Total Permit Count" sheetId="25" state="hidden" r:id="rId17"/>
    <sheet name="Total Permit Time" sheetId="26" state="hidden" r:id="rId18"/>
    <sheet name="Forecast" sheetId="27" state="hidden" r:id="rId19"/>
  </sheets>
  <externalReferences>
    <externalReference r:id="rId20"/>
  </externalReferences>
  <definedNames>
    <definedName name="Offset" localSheetId="9">#REF!</definedName>
    <definedName name="Offset" localSheetId="15">'[1]Summary Data'!#REF!</definedName>
    <definedName name="Offset" localSheetId="8">'PW MONTHLY'!#REF!</definedName>
    <definedName name="Offset" localSheetId="14">'Summary Data (2)'!#REF!</definedName>
    <definedName name="Offset" localSheetId="16">'[1]Summary Data'!#REF!</definedName>
    <definedName name="Offset" localSheetId="17">'[1]Summary Data'!#REF!</definedName>
    <definedName name="Offset">'Summary Data'!#REF!</definedName>
    <definedName name="_xlnm.Print_Area" localSheetId="8">'PW MONTHLY'!$A$1:$K$1</definedName>
    <definedName name="_xlnm.Print_Area" localSheetId="0">'Summary Data'!$A$1:$AW$86</definedName>
    <definedName name="_xlnm.Print_Area" localSheetId="14">'Summary Data (2)'!$A$1:$BY$86</definedName>
    <definedName name="_xlnm.Print_Titles" localSheetId="8">'PW MONTHLY'!$1:$1</definedName>
    <definedName name="_xlnm.Print_Titles" localSheetId="0">'Summary Data'!$1:$1</definedName>
    <definedName name="_xlnm.Print_Titles" localSheetId="14">'Summary Data (2)'!$1:$1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6" i="10" l="1"/>
  <c r="L236" i="10"/>
  <c r="K236" i="10"/>
  <c r="J236" i="10"/>
  <c r="N236" i="10" s="1"/>
  <c r="I236" i="10"/>
  <c r="H236" i="10"/>
  <c r="F236" i="10"/>
  <c r="E236" i="10"/>
  <c r="D236" i="10"/>
  <c r="C236" i="10"/>
  <c r="G236" i="10" s="1"/>
  <c r="N235" i="10"/>
  <c r="M235" i="10"/>
  <c r="L235" i="10"/>
  <c r="K235" i="10"/>
  <c r="J235" i="10"/>
  <c r="I235" i="10"/>
  <c r="H235" i="10"/>
  <c r="G235" i="10"/>
  <c r="F235" i="10"/>
  <c r="E235" i="10"/>
  <c r="D235" i="10"/>
  <c r="C235" i="10"/>
  <c r="F319" i="10"/>
  <c r="E319" i="10"/>
  <c r="L234" i="10"/>
  <c r="K234" i="10"/>
  <c r="J234" i="10"/>
  <c r="N234" i="10" s="1"/>
  <c r="I234" i="10"/>
  <c r="M234" i="10" s="1"/>
  <c r="F234" i="10"/>
  <c r="E234" i="10"/>
  <c r="D234" i="10"/>
  <c r="H234" i="10" s="1"/>
  <c r="C234" i="10"/>
  <c r="G234" i="10" s="1"/>
  <c r="N233" i="10"/>
  <c r="M233" i="10"/>
  <c r="L233" i="10"/>
  <c r="K233" i="10"/>
  <c r="J233" i="10"/>
  <c r="I233" i="10"/>
  <c r="H233" i="10"/>
  <c r="G233" i="10"/>
  <c r="F233" i="10"/>
  <c r="E233" i="10"/>
  <c r="D233" i="10"/>
  <c r="C233" i="10"/>
  <c r="N232" i="10"/>
  <c r="M232" i="10"/>
  <c r="L232" i="10"/>
  <c r="K232" i="10"/>
  <c r="J232" i="10"/>
  <c r="I232" i="10"/>
  <c r="H232" i="10"/>
  <c r="F232" i="10"/>
  <c r="E232" i="10"/>
  <c r="D232" i="10"/>
  <c r="C232" i="10"/>
  <c r="G232" i="10" s="1"/>
  <c r="M231" i="10"/>
  <c r="L231" i="10"/>
  <c r="K231" i="10"/>
  <c r="J231" i="10"/>
  <c r="N231" i="10" s="1"/>
  <c r="I231" i="10"/>
  <c r="G231" i="10"/>
  <c r="F231" i="10"/>
  <c r="E231" i="10"/>
  <c r="D231" i="10"/>
  <c r="C231" i="10"/>
  <c r="G235" i="20"/>
  <c r="F235" i="20"/>
  <c r="C235" i="20"/>
  <c r="L230" i="10"/>
  <c r="K230" i="10"/>
  <c r="J230" i="10"/>
  <c r="N230" i="10" s="1"/>
  <c r="I230" i="10"/>
  <c r="F230" i="10"/>
  <c r="E230" i="10"/>
  <c r="G230" i="10" s="1"/>
  <c r="D230" i="10"/>
  <c r="C230" i="10"/>
  <c r="L229" i="10"/>
  <c r="K229" i="10"/>
  <c r="J229" i="10"/>
  <c r="N229" i="10" s="1"/>
  <c r="I229" i="10"/>
  <c r="M229" i="10" s="1"/>
  <c r="F229" i="10"/>
  <c r="E229" i="10"/>
  <c r="D229" i="10"/>
  <c r="C229" i="10"/>
  <c r="L228" i="10"/>
  <c r="N228" i="10" s="1"/>
  <c r="K228" i="10"/>
  <c r="J228" i="10"/>
  <c r="I228" i="10"/>
  <c r="M228" i="10" s="1"/>
  <c r="F228" i="10"/>
  <c r="E228" i="10"/>
  <c r="G228" i="10" s="1"/>
  <c r="D228" i="10"/>
  <c r="C228" i="10"/>
  <c r="G232" i="20"/>
  <c r="F232" i="20"/>
  <c r="E232" i="20"/>
  <c r="C232" i="20"/>
  <c r="L227" i="10"/>
  <c r="K227" i="10"/>
  <c r="J227" i="10"/>
  <c r="I227" i="10"/>
  <c r="M227" i="10" s="1"/>
  <c r="F227" i="10"/>
  <c r="E227" i="10"/>
  <c r="D227" i="10"/>
  <c r="C227" i="10"/>
  <c r="G231" i="20"/>
  <c r="F231" i="20"/>
  <c r="E231" i="20"/>
  <c r="C231" i="20"/>
  <c r="G230" i="20"/>
  <c r="F230" i="20"/>
  <c r="E230" i="20"/>
  <c r="C230" i="20"/>
  <c r="AY334" i="1"/>
  <c r="L226" i="10"/>
  <c r="K226" i="10"/>
  <c r="J226" i="10"/>
  <c r="N226" i="10" s="1"/>
  <c r="I226" i="10"/>
  <c r="M226" i="10" s="1"/>
  <c r="F226" i="10"/>
  <c r="E226" i="10"/>
  <c r="D226" i="10"/>
  <c r="C226" i="10"/>
  <c r="G226" i="10" s="1"/>
  <c r="L225" i="10"/>
  <c r="K225" i="10"/>
  <c r="J225" i="10"/>
  <c r="N225" i="10" s="1"/>
  <c r="I225" i="10"/>
  <c r="M225" i="10" s="1"/>
  <c r="G225" i="10"/>
  <c r="F225" i="10"/>
  <c r="H225" i="10" s="1"/>
  <c r="E225" i="10"/>
  <c r="D225" i="10"/>
  <c r="C225" i="10"/>
  <c r="G229" i="20"/>
  <c r="F229" i="20"/>
  <c r="E229" i="20"/>
  <c r="C229" i="20"/>
  <c r="G228" i="20"/>
  <c r="F228" i="20"/>
  <c r="E228" i="20"/>
  <c r="C228" i="20"/>
  <c r="C226" i="20"/>
  <c r="E226" i="20"/>
  <c r="F226" i="20"/>
  <c r="G226" i="20"/>
  <c r="N227" i="10" l="1"/>
  <c r="H231" i="10"/>
  <c r="D271" i="10"/>
  <c r="C295" i="10"/>
  <c r="J271" i="10"/>
  <c r="H226" i="10"/>
  <c r="M230" i="10"/>
  <c r="G227" i="10"/>
  <c r="H227" i="10"/>
  <c r="H228" i="10"/>
  <c r="D295" i="10"/>
  <c r="H230" i="10"/>
  <c r="C271" i="10"/>
  <c r="G229" i="10"/>
  <c r="H229" i="10"/>
  <c r="J295" i="10"/>
  <c r="I271" i="10"/>
  <c r="L224" i="10"/>
  <c r="K224" i="10"/>
  <c r="J224" i="10"/>
  <c r="N224" i="10" s="1"/>
  <c r="I224" i="10"/>
  <c r="M224" i="10" s="1"/>
  <c r="F224" i="10"/>
  <c r="E224" i="10"/>
  <c r="D224" i="10"/>
  <c r="C224" i="10"/>
  <c r="G224" i="10" s="1"/>
  <c r="L223" i="10"/>
  <c r="K223" i="10"/>
  <c r="J223" i="10"/>
  <c r="N223" i="10" s="1"/>
  <c r="I223" i="10"/>
  <c r="M223" i="10" s="1"/>
  <c r="F223" i="10"/>
  <c r="E223" i="10"/>
  <c r="G223" i="10" s="1"/>
  <c r="D223" i="10"/>
  <c r="H223" i="10" s="1"/>
  <c r="C223" i="10"/>
  <c r="D319" i="10" l="1"/>
  <c r="H319" i="10" s="1"/>
  <c r="C319" i="10"/>
  <c r="G319" i="10" s="1"/>
  <c r="H224" i="10"/>
  <c r="I295" i="10"/>
  <c r="C341" i="10" s="1"/>
  <c r="D341" i="10"/>
  <c r="G253" i="20"/>
  <c r="F253" i="20"/>
  <c r="E253" i="20"/>
  <c r="D253" i="20"/>
  <c r="C253" i="20"/>
  <c r="D240" i="20"/>
  <c r="E240" i="20"/>
  <c r="F240" i="20"/>
  <c r="G240" i="20"/>
  <c r="C240" i="20"/>
  <c r="BF314" i="1"/>
  <c r="BC314" i="1"/>
  <c r="BB314" i="1"/>
  <c r="BA314" i="1"/>
  <c r="AZ314" i="1"/>
  <c r="AW314" i="1"/>
  <c r="BC313" i="1"/>
  <c r="BB313" i="1"/>
  <c r="BA313" i="1"/>
  <c r="AZ313" i="1"/>
  <c r="AW313" i="1"/>
  <c r="BC312" i="1"/>
  <c r="BB312" i="1"/>
  <c r="BA312" i="1"/>
  <c r="AZ312" i="1"/>
  <c r="AW312" i="1"/>
  <c r="BC311" i="1"/>
  <c r="BB311" i="1"/>
  <c r="BA311" i="1"/>
  <c r="AZ311" i="1"/>
  <c r="AW311" i="1"/>
  <c r="BC310" i="1"/>
  <c r="BB310" i="1"/>
  <c r="BA310" i="1"/>
  <c r="AZ310" i="1"/>
  <c r="AW310" i="1"/>
  <c r="BC309" i="1"/>
  <c r="BB309" i="1"/>
  <c r="BA309" i="1"/>
  <c r="AZ309" i="1"/>
  <c r="AW309" i="1"/>
  <c r="BC308" i="1"/>
  <c r="BB308" i="1"/>
  <c r="BA308" i="1"/>
  <c r="AZ308" i="1"/>
  <c r="AW308" i="1"/>
  <c r="BC307" i="1"/>
  <c r="BB307" i="1"/>
  <c r="BA307" i="1"/>
  <c r="AZ307" i="1"/>
  <c r="AW307" i="1"/>
  <c r="BC306" i="1"/>
  <c r="BB306" i="1"/>
  <c r="BA306" i="1"/>
  <c r="AZ306" i="1"/>
  <c r="AW306" i="1"/>
  <c r="BC305" i="1"/>
  <c r="BB305" i="1"/>
  <c r="BA305" i="1"/>
  <c r="AZ305" i="1"/>
  <c r="AW305" i="1"/>
  <c r="BC304" i="1"/>
  <c r="BB304" i="1"/>
  <c r="BA304" i="1"/>
  <c r="AZ304" i="1"/>
  <c r="AW304" i="1"/>
  <c r="BC303" i="1"/>
  <c r="BB303" i="1"/>
  <c r="BA303" i="1"/>
  <c r="AZ303" i="1"/>
  <c r="AW303" i="1"/>
  <c r="BF302" i="1"/>
  <c r="BC302" i="1"/>
  <c r="BB302" i="1"/>
  <c r="BA302" i="1"/>
  <c r="AZ302" i="1"/>
  <c r="AW302" i="1"/>
  <c r="BC301" i="1"/>
  <c r="BB301" i="1"/>
  <c r="BA301" i="1"/>
  <c r="AZ301" i="1"/>
  <c r="AW301" i="1"/>
  <c r="BC300" i="1"/>
  <c r="BB300" i="1"/>
  <c r="BA300" i="1"/>
  <c r="AZ300" i="1"/>
  <c r="AW300" i="1"/>
  <c r="BC299" i="1"/>
  <c r="BB299" i="1"/>
  <c r="BA299" i="1"/>
  <c r="AZ299" i="1"/>
  <c r="AW299" i="1"/>
  <c r="BC298" i="1"/>
  <c r="BB298" i="1"/>
  <c r="BA298" i="1"/>
  <c r="AZ298" i="1"/>
  <c r="AW298" i="1"/>
  <c r="BC297" i="1"/>
  <c r="BB297" i="1"/>
  <c r="BA297" i="1"/>
  <c r="AZ297" i="1"/>
  <c r="AW297" i="1"/>
  <c r="BC296" i="1"/>
  <c r="BB296" i="1"/>
  <c r="BA296" i="1"/>
  <c r="AZ296" i="1"/>
  <c r="AW296" i="1"/>
  <c r="BC295" i="1"/>
  <c r="BB295" i="1"/>
  <c r="BA295" i="1"/>
  <c r="AZ295" i="1"/>
  <c r="AW295" i="1"/>
  <c r="BC294" i="1"/>
  <c r="BB294" i="1"/>
  <c r="BA294" i="1"/>
  <c r="AZ294" i="1"/>
  <c r="AW294" i="1"/>
  <c r="BC293" i="1"/>
  <c r="BB293" i="1"/>
  <c r="BA293" i="1"/>
  <c r="AZ293" i="1"/>
  <c r="AW293" i="1"/>
  <c r="BC292" i="1"/>
  <c r="BB292" i="1"/>
  <c r="BA292" i="1"/>
  <c r="AZ292" i="1"/>
  <c r="AW292" i="1"/>
  <c r="BC291" i="1"/>
  <c r="BB291" i="1"/>
  <c r="BA291" i="1"/>
  <c r="AZ291" i="1"/>
  <c r="AW291" i="1"/>
  <c r="BE302" i="1" l="1"/>
  <c r="AY333" i="1" s="1"/>
  <c r="BE314" i="1"/>
  <c r="BF278" i="1"/>
  <c r="BC290" i="1"/>
  <c r="BB290" i="1"/>
  <c r="BA290" i="1"/>
  <c r="AZ290" i="1"/>
  <c r="AW290" i="1"/>
  <c r="BC289" i="1"/>
  <c r="BB289" i="1"/>
  <c r="BA289" i="1"/>
  <c r="AZ289" i="1"/>
  <c r="AW289" i="1"/>
  <c r="BC288" i="1"/>
  <c r="BB288" i="1"/>
  <c r="BA288" i="1"/>
  <c r="AZ288" i="1"/>
  <c r="AW288" i="1"/>
  <c r="BC287" i="1"/>
  <c r="BB287" i="1"/>
  <c r="BA287" i="1"/>
  <c r="AZ287" i="1"/>
  <c r="AW287" i="1"/>
  <c r="BC286" i="1"/>
  <c r="BB286" i="1"/>
  <c r="BA286" i="1"/>
  <c r="AZ286" i="1"/>
  <c r="AW286" i="1"/>
  <c r="BC285" i="1"/>
  <c r="BB285" i="1"/>
  <c r="BA285" i="1"/>
  <c r="AZ285" i="1"/>
  <c r="AW285" i="1"/>
  <c r="BC284" i="1"/>
  <c r="BB284" i="1"/>
  <c r="BA284" i="1"/>
  <c r="AZ284" i="1"/>
  <c r="AW284" i="1"/>
  <c r="BC283" i="1"/>
  <c r="BB283" i="1"/>
  <c r="BA283" i="1"/>
  <c r="AZ283" i="1"/>
  <c r="AW283" i="1"/>
  <c r="BC282" i="1"/>
  <c r="BB282" i="1"/>
  <c r="BA282" i="1"/>
  <c r="AZ282" i="1"/>
  <c r="AW282" i="1"/>
  <c r="BC281" i="1"/>
  <c r="BB281" i="1"/>
  <c r="BA281" i="1"/>
  <c r="AW281" i="1"/>
  <c r="BC280" i="1"/>
  <c r="BB280" i="1"/>
  <c r="BA280" i="1"/>
  <c r="AZ280" i="1"/>
  <c r="AW280" i="1"/>
  <c r="Y130" i="19"/>
  <c r="X130" i="19"/>
  <c r="W130" i="19"/>
  <c r="V130" i="19"/>
  <c r="U130" i="19"/>
  <c r="T130" i="19"/>
  <c r="S130" i="19"/>
  <c r="R130" i="19"/>
  <c r="Q130" i="19"/>
  <c r="P130" i="19"/>
  <c r="O130" i="19"/>
  <c r="N130" i="19"/>
  <c r="M130" i="19"/>
  <c r="L130" i="19"/>
  <c r="I130" i="19"/>
  <c r="H130" i="19"/>
  <c r="G130" i="19"/>
  <c r="E130" i="19"/>
  <c r="D130" i="19"/>
  <c r="C130" i="19"/>
  <c r="Y129" i="19"/>
  <c r="X129" i="19"/>
  <c r="W129" i="19"/>
  <c r="V129" i="19"/>
  <c r="U129" i="19"/>
  <c r="T129" i="19"/>
  <c r="S129" i="19"/>
  <c r="R129" i="19"/>
  <c r="Q129" i="19"/>
  <c r="P129" i="19"/>
  <c r="O129" i="19"/>
  <c r="N129" i="19"/>
  <c r="M129" i="19"/>
  <c r="L129" i="19"/>
  <c r="I129" i="19"/>
  <c r="H129" i="19"/>
  <c r="E129" i="19"/>
  <c r="D129" i="19"/>
  <c r="C129" i="19"/>
  <c r="Y128" i="19"/>
  <c r="X128" i="19"/>
  <c r="W128" i="19"/>
  <c r="V128" i="19"/>
  <c r="U128" i="19"/>
  <c r="T128" i="19"/>
  <c r="S128" i="19"/>
  <c r="R128" i="19"/>
  <c r="Q128" i="19"/>
  <c r="P128" i="19"/>
  <c r="O128" i="19"/>
  <c r="N128" i="19"/>
  <c r="M128" i="19"/>
  <c r="L128" i="19"/>
  <c r="I128" i="19"/>
  <c r="H128" i="19"/>
  <c r="G128" i="19"/>
  <c r="E128" i="19"/>
  <c r="D128" i="19"/>
  <c r="C128" i="19"/>
  <c r="Y127" i="19"/>
  <c r="X127" i="19"/>
  <c r="W127" i="19"/>
  <c r="V127" i="19"/>
  <c r="U127" i="19"/>
  <c r="T127" i="19"/>
  <c r="S127" i="19"/>
  <c r="R127" i="19"/>
  <c r="Q127" i="19"/>
  <c r="P127" i="19"/>
  <c r="O127" i="19"/>
  <c r="N127" i="19"/>
  <c r="M127" i="19"/>
  <c r="L127" i="19"/>
  <c r="I127" i="19"/>
  <c r="G127" i="19"/>
  <c r="E127" i="19"/>
  <c r="D127" i="19"/>
  <c r="C127" i="19"/>
  <c r="Y126" i="19"/>
  <c r="X126" i="19"/>
  <c r="W126" i="19"/>
  <c r="V126" i="19"/>
  <c r="U126" i="19"/>
  <c r="T126" i="19"/>
  <c r="S126" i="19"/>
  <c r="R126" i="19"/>
  <c r="Q126" i="19"/>
  <c r="P126" i="19"/>
  <c r="O126" i="19"/>
  <c r="N126" i="19"/>
  <c r="M126" i="19"/>
  <c r="L126" i="19"/>
  <c r="I126" i="19"/>
  <c r="H126" i="19"/>
  <c r="G126" i="19"/>
  <c r="E126" i="19"/>
  <c r="D126" i="19"/>
  <c r="C126" i="19"/>
  <c r="Y125" i="19"/>
  <c r="X125" i="19"/>
  <c r="W125" i="19"/>
  <c r="V125" i="19"/>
  <c r="U125" i="19"/>
  <c r="T125" i="19"/>
  <c r="S125" i="19"/>
  <c r="R125" i="19"/>
  <c r="Q125" i="19"/>
  <c r="P125" i="19"/>
  <c r="O125" i="19"/>
  <c r="N125" i="19"/>
  <c r="M125" i="19"/>
  <c r="L125" i="19"/>
  <c r="I125" i="19"/>
  <c r="H125" i="19"/>
  <c r="G125" i="19"/>
  <c r="E125" i="19"/>
  <c r="D125" i="19"/>
  <c r="C125" i="19"/>
  <c r="Y124" i="19"/>
  <c r="X124" i="19"/>
  <c r="W124" i="19"/>
  <c r="V124" i="19"/>
  <c r="U124" i="19"/>
  <c r="T124" i="19"/>
  <c r="S124" i="19"/>
  <c r="R124" i="19"/>
  <c r="Q124" i="19"/>
  <c r="P124" i="19"/>
  <c r="O124" i="19"/>
  <c r="N124" i="19"/>
  <c r="M124" i="19"/>
  <c r="L124" i="19"/>
  <c r="I124" i="19"/>
  <c r="H124" i="19"/>
  <c r="G124" i="19"/>
  <c r="E124" i="19"/>
  <c r="D124" i="19"/>
  <c r="C124" i="19"/>
  <c r="Y123" i="19"/>
  <c r="X123" i="19"/>
  <c r="W123" i="19"/>
  <c r="V123" i="19"/>
  <c r="U123" i="19"/>
  <c r="T123" i="19"/>
  <c r="S123" i="19"/>
  <c r="R123" i="19"/>
  <c r="Q123" i="19"/>
  <c r="P123" i="19"/>
  <c r="O123" i="19"/>
  <c r="N123" i="19"/>
  <c r="M123" i="19"/>
  <c r="L123" i="19"/>
  <c r="I123" i="19"/>
  <c r="G123" i="19"/>
  <c r="E123" i="19"/>
  <c r="D123" i="19"/>
  <c r="C123" i="19"/>
  <c r="Y122" i="19"/>
  <c r="X122" i="19"/>
  <c r="W122" i="19"/>
  <c r="V122" i="19"/>
  <c r="U122" i="19"/>
  <c r="T122" i="19"/>
  <c r="S122" i="19"/>
  <c r="R122" i="19"/>
  <c r="Q122" i="19"/>
  <c r="P122" i="19"/>
  <c r="O122" i="19"/>
  <c r="N122" i="19"/>
  <c r="M122" i="19"/>
  <c r="L122" i="19"/>
  <c r="I122" i="19"/>
  <c r="H122" i="19"/>
  <c r="G122" i="19"/>
  <c r="E122" i="19"/>
  <c r="D122" i="19"/>
  <c r="C122" i="19"/>
  <c r="Y121" i="19"/>
  <c r="X121" i="19"/>
  <c r="W121" i="19"/>
  <c r="V121" i="19"/>
  <c r="U121" i="19"/>
  <c r="T121" i="19"/>
  <c r="S121" i="19"/>
  <c r="R121" i="19"/>
  <c r="Q121" i="19"/>
  <c r="P121" i="19"/>
  <c r="O121" i="19"/>
  <c r="N121" i="19"/>
  <c r="M121" i="19"/>
  <c r="L121" i="19"/>
  <c r="I121" i="19"/>
  <c r="H121" i="19"/>
  <c r="G121" i="19"/>
  <c r="E121" i="19"/>
  <c r="D121" i="19"/>
  <c r="C121" i="19"/>
  <c r="Y120" i="19"/>
  <c r="X120" i="19"/>
  <c r="W120" i="19"/>
  <c r="V120" i="19"/>
  <c r="U120" i="19"/>
  <c r="T120" i="19"/>
  <c r="S120" i="19"/>
  <c r="R120" i="19"/>
  <c r="Q120" i="19"/>
  <c r="P120" i="19"/>
  <c r="O120" i="19"/>
  <c r="N120" i="19"/>
  <c r="M120" i="19"/>
  <c r="L120" i="19"/>
  <c r="I120" i="19"/>
  <c r="H120" i="19"/>
  <c r="G120" i="19"/>
  <c r="E120" i="19"/>
  <c r="D120" i="19"/>
  <c r="C120" i="19"/>
  <c r="Y119" i="19"/>
  <c r="X119" i="19"/>
  <c r="V119" i="19"/>
  <c r="W119" i="19"/>
  <c r="U119" i="19"/>
  <c r="T119" i="19"/>
  <c r="S119" i="19"/>
  <c r="R119" i="19"/>
  <c r="Q119" i="19"/>
  <c r="P119" i="19"/>
  <c r="O119" i="19"/>
  <c r="N119" i="19"/>
  <c r="M119" i="19"/>
  <c r="L119" i="19"/>
  <c r="L222" i="10"/>
  <c r="K222" i="10"/>
  <c r="J222" i="10"/>
  <c r="I222" i="10"/>
  <c r="F222" i="10"/>
  <c r="E222" i="10"/>
  <c r="D222" i="10"/>
  <c r="C222" i="10"/>
  <c r="L221" i="10"/>
  <c r="K221" i="10"/>
  <c r="J221" i="10"/>
  <c r="I221" i="10"/>
  <c r="F221" i="10"/>
  <c r="E221" i="10"/>
  <c r="D221" i="10"/>
  <c r="C221" i="10"/>
  <c r="L220" i="10"/>
  <c r="K220" i="10"/>
  <c r="J220" i="10"/>
  <c r="I220" i="10"/>
  <c r="F220" i="10"/>
  <c r="E220" i="10"/>
  <c r="D220" i="10"/>
  <c r="H220" i="10" s="1"/>
  <c r="C220" i="10"/>
  <c r="L219" i="10"/>
  <c r="K219" i="10"/>
  <c r="J219" i="10"/>
  <c r="I219" i="10"/>
  <c r="F219" i="10"/>
  <c r="E219" i="10"/>
  <c r="D219" i="10"/>
  <c r="C219" i="10"/>
  <c r="L218" i="10"/>
  <c r="K218" i="10"/>
  <c r="J218" i="10"/>
  <c r="I218" i="10"/>
  <c r="F218" i="10"/>
  <c r="E218" i="10"/>
  <c r="D218" i="10"/>
  <c r="H218" i="10" s="1"/>
  <c r="C218" i="10"/>
  <c r="L217" i="10"/>
  <c r="K217" i="10"/>
  <c r="J217" i="10"/>
  <c r="I217" i="10"/>
  <c r="F217" i="10"/>
  <c r="E217" i="10"/>
  <c r="D217" i="10"/>
  <c r="H217" i="10" s="1"/>
  <c r="C217" i="10"/>
  <c r="L216" i="10"/>
  <c r="K216" i="10"/>
  <c r="J216" i="10"/>
  <c r="I216" i="10"/>
  <c r="F216" i="10"/>
  <c r="E216" i="10"/>
  <c r="D216" i="10"/>
  <c r="H216" i="10" s="1"/>
  <c r="C216" i="10"/>
  <c r="L215" i="10"/>
  <c r="K215" i="10"/>
  <c r="J215" i="10"/>
  <c r="I215" i="10"/>
  <c r="F215" i="10"/>
  <c r="F271" i="10" s="1"/>
  <c r="H271" i="10" s="1"/>
  <c r="E215" i="10"/>
  <c r="E271" i="10" s="1"/>
  <c r="G271" i="10" s="1"/>
  <c r="D215" i="10"/>
  <c r="H215" i="10" s="1"/>
  <c r="C215" i="10"/>
  <c r="L214" i="10"/>
  <c r="K214" i="10"/>
  <c r="J214" i="10"/>
  <c r="I214" i="10"/>
  <c r="F214" i="10"/>
  <c r="E214" i="10"/>
  <c r="D214" i="10"/>
  <c r="C214" i="10"/>
  <c r="L213" i="10"/>
  <c r="K213" i="10"/>
  <c r="J213" i="10"/>
  <c r="I213" i="10"/>
  <c r="F213" i="10"/>
  <c r="E213" i="10"/>
  <c r="D213" i="10"/>
  <c r="C213" i="10"/>
  <c r="G225" i="20"/>
  <c r="F225" i="20"/>
  <c r="E225" i="20"/>
  <c r="C225" i="20"/>
  <c r="G224" i="20"/>
  <c r="F224" i="20"/>
  <c r="E224" i="20"/>
  <c r="C224" i="20"/>
  <c r="G223" i="20"/>
  <c r="F223" i="20"/>
  <c r="C223" i="20"/>
  <c r="G222" i="20"/>
  <c r="F222" i="20"/>
  <c r="E222" i="20"/>
  <c r="C222" i="20"/>
  <c r="G221" i="20"/>
  <c r="F221" i="20"/>
  <c r="C221" i="20"/>
  <c r="G220" i="20"/>
  <c r="F220" i="20"/>
  <c r="E220" i="20"/>
  <c r="C220" i="20"/>
  <c r="G219" i="20"/>
  <c r="F219" i="20"/>
  <c r="C219" i="20"/>
  <c r="G218" i="20"/>
  <c r="F218" i="20"/>
  <c r="E218" i="20"/>
  <c r="C218" i="20"/>
  <c r="G217" i="20"/>
  <c r="F217" i="20"/>
  <c r="E217" i="20"/>
  <c r="C217" i="20"/>
  <c r="G216" i="20"/>
  <c r="F216" i="20"/>
  <c r="E216" i="20"/>
  <c r="C216" i="20"/>
  <c r="L271" i="10" l="1"/>
  <c r="N271" i="10" s="1"/>
  <c r="K271" i="10"/>
  <c r="M271" i="10" s="1"/>
  <c r="K270" i="10"/>
  <c r="N220" i="10"/>
  <c r="N221" i="10"/>
  <c r="J270" i="10"/>
  <c r="I270" i="10"/>
  <c r="C270" i="10"/>
  <c r="C318" i="10" s="1"/>
  <c r="L270" i="10"/>
  <c r="N222" i="10"/>
  <c r="E270" i="10"/>
  <c r="F270" i="10"/>
  <c r="F318" i="10" s="1"/>
  <c r="D270" i="10"/>
  <c r="D318" i="10" s="1"/>
  <c r="N215" i="10"/>
  <c r="N217" i="10"/>
  <c r="G213" i="10"/>
  <c r="G216" i="10"/>
  <c r="G217" i="10"/>
  <c r="G218" i="10"/>
  <c r="G219" i="10"/>
  <c r="G220" i="10"/>
  <c r="G221" i="10"/>
  <c r="G214" i="10"/>
  <c r="M215" i="10"/>
  <c r="M213" i="10"/>
  <c r="M214" i="10"/>
  <c r="M216" i="10"/>
  <c r="M217" i="10"/>
  <c r="N213" i="10"/>
  <c r="N218" i="10"/>
  <c r="N219" i="10"/>
  <c r="M220" i="10"/>
  <c r="M221" i="10"/>
  <c r="M222" i="10"/>
  <c r="N214" i="10"/>
  <c r="H219" i="10"/>
  <c r="H213" i="10"/>
  <c r="N216" i="10"/>
  <c r="H221" i="10"/>
  <c r="G222" i="10"/>
  <c r="H214" i="10"/>
  <c r="G215" i="10"/>
  <c r="M218" i="10"/>
  <c r="M219" i="10"/>
  <c r="H222" i="10"/>
  <c r="G215" i="20"/>
  <c r="G227" i="20" s="1"/>
  <c r="F215" i="20"/>
  <c r="E215" i="20"/>
  <c r="C215" i="20"/>
  <c r="C227" i="20" s="1"/>
  <c r="I119" i="19"/>
  <c r="H119" i="19"/>
  <c r="H131" i="19" s="1"/>
  <c r="E119" i="19"/>
  <c r="E131" i="19" s="1"/>
  <c r="D119" i="19"/>
  <c r="D131" i="19" s="1"/>
  <c r="C119" i="19"/>
  <c r="K131" i="19"/>
  <c r="J131" i="19"/>
  <c r="F131" i="19"/>
  <c r="Y131" i="19"/>
  <c r="X131" i="19"/>
  <c r="W131" i="19"/>
  <c r="V131" i="19"/>
  <c r="U131" i="19"/>
  <c r="T131" i="19"/>
  <c r="S131" i="19"/>
  <c r="R131" i="19"/>
  <c r="Q131" i="19"/>
  <c r="P131" i="19"/>
  <c r="O131" i="19"/>
  <c r="N131" i="19"/>
  <c r="M131" i="19"/>
  <c r="L131" i="19"/>
  <c r="G119" i="19"/>
  <c r="L212" i="10"/>
  <c r="L295" i="10" s="1"/>
  <c r="N295" i="10" s="1"/>
  <c r="K212" i="10"/>
  <c r="K295" i="10" s="1"/>
  <c r="M295" i="10" s="1"/>
  <c r="J212" i="10"/>
  <c r="J294" i="10" s="1"/>
  <c r="I212" i="10"/>
  <c r="F212" i="10"/>
  <c r="F295" i="10" s="1"/>
  <c r="E212" i="10"/>
  <c r="E295" i="10" s="1"/>
  <c r="D212" i="10"/>
  <c r="D294" i="10" s="1"/>
  <c r="C212" i="10"/>
  <c r="C294" i="10" s="1"/>
  <c r="D227" i="20"/>
  <c r="F227" i="20"/>
  <c r="E227" i="20"/>
  <c r="E318" i="10" l="1"/>
  <c r="F341" i="10"/>
  <c r="H341" i="10" s="1"/>
  <c r="H295" i="10"/>
  <c r="D340" i="10"/>
  <c r="E341" i="10"/>
  <c r="G341" i="10" s="1"/>
  <c r="G295" i="10"/>
  <c r="M212" i="10"/>
  <c r="I294" i="10"/>
  <c r="C340" i="10" s="1"/>
  <c r="G131" i="19"/>
  <c r="I131" i="19"/>
  <c r="C131" i="19"/>
  <c r="N212" i="10"/>
  <c r="H212" i="10"/>
  <c r="G212" i="10"/>
  <c r="BC279" i="1"/>
  <c r="BB279" i="1"/>
  <c r="BE290" i="1" s="1"/>
  <c r="AY332" i="1" s="1"/>
  <c r="BA279" i="1"/>
  <c r="AZ279" i="1"/>
  <c r="AW279" i="1"/>
  <c r="BF290" i="1" s="1"/>
  <c r="G318" i="10" l="1"/>
  <c r="H318" i="10"/>
  <c r="H15" i="27"/>
  <c r="G15" i="27"/>
  <c r="H14" i="27"/>
  <c r="G14" i="27"/>
  <c r="H13" i="27"/>
  <c r="G13" i="27"/>
  <c r="H12" i="27"/>
  <c r="G12" i="27"/>
  <c r="H11" i="27"/>
  <c r="G11" i="27"/>
  <c r="H10" i="27"/>
  <c r="G10" i="27"/>
  <c r="H9" i="27"/>
  <c r="G9" i="27"/>
  <c r="H8" i="27"/>
  <c r="G8" i="27"/>
  <c r="H7" i="27"/>
  <c r="G7" i="27"/>
  <c r="H6" i="27"/>
  <c r="G6" i="27"/>
  <c r="H5" i="27"/>
  <c r="G5" i="27"/>
  <c r="I4" i="27"/>
  <c r="H4" i="27"/>
  <c r="G4" i="27"/>
  <c r="AB457" i="26"/>
  <c r="AK457" i="26" s="1"/>
  <c r="Y457" i="26"/>
  <c r="AH457" i="26" s="1"/>
  <c r="U457" i="26"/>
  <c r="T457" i="26"/>
  <c r="S457" i="26"/>
  <c r="R457" i="26"/>
  <c r="Q457" i="26"/>
  <c r="Z457" i="26" s="1"/>
  <c r="AI457" i="26" s="1"/>
  <c r="P457" i="26"/>
  <c r="O457" i="26"/>
  <c r="N457" i="26"/>
  <c r="M457" i="26"/>
  <c r="L457" i="26"/>
  <c r="K457" i="26"/>
  <c r="J457" i="26"/>
  <c r="I457" i="26"/>
  <c r="H457" i="26"/>
  <c r="G457" i="26"/>
  <c r="F457" i="26"/>
  <c r="E457" i="26"/>
  <c r="AA457" i="26" s="1"/>
  <c r="AJ457" i="26" s="1"/>
  <c r="D457" i="26"/>
  <c r="C457" i="26"/>
  <c r="X457" i="26" s="1"/>
  <c r="AG457" i="26" s="1"/>
  <c r="B457" i="26"/>
  <c r="Z456" i="26"/>
  <c r="AI456" i="26" s="1"/>
  <c r="U456" i="26"/>
  <c r="T456" i="26"/>
  <c r="S456" i="26"/>
  <c r="R456" i="26"/>
  <c r="AB456" i="26" s="1"/>
  <c r="AK456" i="26" s="1"/>
  <c r="Q456" i="26"/>
  <c r="P456" i="26"/>
  <c r="AC456" i="26" s="1"/>
  <c r="AL456" i="26" s="1"/>
  <c r="O456" i="26"/>
  <c r="N456" i="26"/>
  <c r="M456" i="26"/>
  <c r="L456" i="26"/>
  <c r="K456" i="26"/>
  <c r="J456" i="26"/>
  <c r="I456" i="26"/>
  <c r="H456" i="26"/>
  <c r="G456" i="26"/>
  <c r="F456" i="26"/>
  <c r="E456" i="26"/>
  <c r="AA456" i="26" s="1"/>
  <c r="AJ456" i="26" s="1"/>
  <c r="D456" i="26"/>
  <c r="Y456" i="26" s="1"/>
  <c r="AH456" i="26" s="1"/>
  <c r="C456" i="26"/>
  <c r="X456" i="26" s="1"/>
  <c r="B456" i="26"/>
  <c r="AA455" i="26"/>
  <c r="AJ455" i="26" s="1"/>
  <c r="X455" i="26"/>
  <c r="U455" i="26"/>
  <c r="AG455" i="26" s="1"/>
  <c r="T455" i="26"/>
  <c r="S455" i="26"/>
  <c r="R455" i="26"/>
  <c r="Q455" i="26"/>
  <c r="Z455" i="26" s="1"/>
  <c r="AI455" i="26" s="1"/>
  <c r="P455" i="26"/>
  <c r="O455" i="26"/>
  <c r="N455" i="26"/>
  <c r="M455" i="26"/>
  <c r="L455" i="26"/>
  <c r="K455" i="26"/>
  <c r="J455" i="26"/>
  <c r="I455" i="26"/>
  <c r="H455" i="26"/>
  <c r="G455" i="26"/>
  <c r="F455" i="26"/>
  <c r="E455" i="26"/>
  <c r="D455" i="26"/>
  <c r="Y455" i="26" s="1"/>
  <c r="C455" i="26"/>
  <c r="B455" i="26"/>
  <c r="AB454" i="26"/>
  <c r="Y454" i="26"/>
  <c r="X454" i="26"/>
  <c r="U454" i="26"/>
  <c r="T454" i="26"/>
  <c r="S454" i="26"/>
  <c r="R454" i="26"/>
  <c r="Q454" i="26"/>
  <c r="Z454" i="26" s="1"/>
  <c r="P454" i="26"/>
  <c r="O454" i="26"/>
  <c r="N454" i="26"/>
  <c r="M454" i="26"/>
  <c r="L454" i="26"/>
  <c r="K454" i="26"/>
  <c r="J454" i="26"/>
  <c r="I454" i="26"/>
  <c r="H454" i="26"/>
  <c r="G454" i="26"/>
  <c r="F454" i="26"/>
  <c r="E454" i="26"/>
  <c r="AA454" i="26" s="1"/>
  <c r="AJ454" i="26" s="1"/>
  <c r="D454" i="26"/>
  <c r="C454" i="26"/>
  <c r="B454" i="26"/>
  <c r="AH453" i="26"/>
  <c r="Y453" i="26"/>
  <c r="X453" i="26"/>
  <c r="AG453" i="26" s="1"/>
  <c r="U453" i="26"/>
  <c r="T453" i="26"/>
  <c r="S453" i="26"/>
  <c r="R453" i="26"/>
  <c r="Q453" i="26"/>
  <c r="Z453" i="26" s="1"/>
  <c r="AI453" i="26" s="1"/>
  <c r="P453" i="26"/>
  <c r="O453" i="26"/>
  <c r="N453" i="26"/>
  <c r="AC453" i="26" s="1"/>
  <c r="AL453" i="26" s="1"/>
  <c r="M453" i="26"/>
  <c r="L453" i="26"/>
  <c r="K453" i="26"/>
  <c r="J453" i="26"/>
  <c r="I453" i="26"/>
  <c r="H453" i="26"/>
  <c r="G453" i="26"/>
  <c r="F453" i="26"/>
  <c r="AA453" i="26" s="1"/>
  <c r="AJ453" i="26" s="1"/>
  <c r="E453" i="26"/>
  <c r="D453" i="26"/>
  <c r="C453" i="26"/>
  <c r="B453" i="26"/>
  <c r="AI452" i="26"/>
  <c r="Z452" i="26"/>
  <c r="Y452" i="26"/>
  <c r="U452" i="26"/>
  <c r="T452" i="26"/>
  <c r="S452" i="26"/>
  <c r="R452" i="26"/>
  <c r="AB452" i="26" s="1"/>
  <c r="AK452" i="26" s="1"/>
  <c r="Q452" i="26"/>
  <c r="P452" i="26"/>
  <c r="O452" i="26"/>
  <c r="N452" i="26"/>
  <c r="M452" i="26"/>
  <c r="L452" i="26"/>
  <c r="K452" i="26"/>
  <c r="J452" i="26"/>
  <c r="I452" i="26"/>
  <c r="H452" i="26"/>
  <c r="G452" i="26"/>
  <c r="F452" i="26"/>
  <c r="AA452" i="26" s="1"/>
  <c r="AJ452" i="26" s="1"/>
  <c r="E452" i="26"/>
  <c r="D452" i="26"/>
  <c r="C452" i="26"/>
  <c r="X452" i="26" s="1"/>
  <c r="AG452" i="26" s="1"/>
  <c r="B452" i="26"/>
  <c r="Z451" i="26"/>
  <c r="U451" i="26"/>
  <c r="T451" i="26"/>
  <c r="S451" i="26"/>
  <c r="R451" i="26"/>
  <c r="AB451" i="26" s="1"/>
  <c r="Q451" i="26"/>
  <c r="P451" i="26"/>
  <c r="O451" i="26"/>
  <c r="N451" i="26"/>
  <c r="M451" i="26"/>
  <c r="L451" i="26"/>
  <c r="K451" i="26"/>
  <c r="J451" i="26"/>
  <c r="I451" i="26"/>
  <c r="H451" i="26"/>
  <c r="G451" i="26"/>
  <c r="F451" i="26"/>
  <c r="E451" i="26"/>
  <c r="AA451" i="26" s="1"/>
  <c r="AJ451" i="26" s="1"/>
  <c r="D451" i="26"/>
  <c r="Y451" i="26" s="1"/>
  <c r="AH451" i="26" s="1"/>
  <c r="C451" i="26"/>
  <c r="X451" i="26" s="1"/>
  <c r="B451" i="26"/>
  <c r="X450" i="26"/>
  <c r="AG450" i="26" s="1"/>
  <c r="U450" i="26"/>
  <c r="T450" i="26"/>
  <c r="S450" i="26"/>
  <c r="R450" i="26"/>
  <c r="AB450" i="26" s="1"/>
  <c r="AK450" i="26" s="1"/>
  <c r="Q450" i="26"/>
  <c r="Z450" i="26" s="1"/>
  <c r="AI450" i="26" s="1"/>
  <c r="P450" i="26"/>
  <c r="O450" i="26"/>
  <c r="N450" i="26"/>
  <c r="M450" i="26"/>
  <c r="L450" i="26"/>
  <c r="K450" i="26"/>
  <c r="J450" i="26"/>
  <c r="I450" i="26"/>
  <c r="H450" i="26"/>
  <c r="G450" i="26"/>
  <c r="F450" i="26"/>
  <c r="AA450" i="26" s="1"/>
  <c r="AJ450" i="26" s="1"/>
  <c r="E450" i="26"/>
  <c r="D450" i="26"/>
  <c r="Y450" i="26" s="1"/>
  <c r="AH450" i="26" s="1"/>
  <c r="C450" i="26"/>
  <c r="B450" i="26"/>
  <c r="AI449" i="26"/>
  <c r="AB449" i="26"/>
  <c r="AK449" i="26" s="1"/>
  <c r="Y449" i="26"/>
  <c r="AH449" i="26" s="1"/>
  <c r="U449" i="26"/>
  <c r="T449" i="26"/>
  <c r="S449" i="26"/>
  <c r="R449" i="26"/>
  <c r="Q449" i="26"/>
  <c r="Z449" i="26" s="1"/>
  <c r="P449" i="26"/>
  <c r="O449" i="26"/>
  <c r="N449" i="26"/>
  <c r="M449" i="26"/>
  <c r="L449" i="26"/>
  <c r="K449" i="26"/>
  <c r="J449" i="26"/>
  <c r="I449" i="26"/>
  <c r="H449" i="26"/>
  <c r="G449" i="26"/>
  <c r="F449" i="26"/>
  <c r="E449" i="26"/>
  <c r="AA449" i="26" s="1"/>
  <c r="AJ449" i="26" s="1"/>
  <c r="D449" i="26"/>
  <c r="C449" i="26"/>
  <c r="X449" i="26" s="1"/>
  <c r="AG449" i="26" s="1"/>
  <c r="B449" i="26"/>
  <c r="Z448" i="26"/>
  <c r="AI448" i="26" s="1"/>
  <c r="U448" i="26"/>
  <c r="T448" i="26"/>
  <c r="S448" i="26"/>
  <c r="R448" i="26"/>
  <c r="Q448" i="26"/>
  <c r="P448" i="26"/>
  <c r="O448" i="26"/>
  <c r="N448" i="26"/>
  <c r="M448" i="26"/>
  <c r="L448" i="26"/>
  <c r="K448" i="26"/>
  <c r="AC448" i="26" s="1"/>
  <c r="AL448" i="26" s="1"/>
  <c r="J448" i="26"/>
  <c r="I448" i="26"/>
  <c r="H448" i="26"/>
  <c r="G448" i="26"/>
  <c r="F448" i="26"/>
  <c r="E448" i="26"/>
  <c r="AA448" i="26" s="1"/>
  <c r="AJ448" i="26" s="1"/>
  <c r="D448" i="26"/>
  <c r="Y448" i="26" s="1"/>
  <c r="AH448" i="26" s="1"/>
  <c r="C448" i="26"/>
  <c r="X448" i="26" s="1"/>
  <c r="B448" i="26"/>
  <c r="AA447" i="26"/>
  <c r="AJ447" i="26" s="1"/>
  <c r="U447" i="26"/>
  <c r="T447" i="26"/>
  <c r="S447" i="26"/>
  <c r="R447" i="26"/>
  <c r="AB447" i="26" s="1"/>
  <c r="AK447" i="26" s="1"/>
  <c r="Q447" i="26"/>
  <c r="Z447" i="26" s="1"/>
  <c r="AI447" i="26" s="1"/>
  <c r="P447" i="26"/>
  <c r="O447" i="26"/>
  <c r="N447" i="26"/>
  <c r="M447" i="26"/>
  <c r="L447" i="26"/>
  <c r="K447" i="26"/>
  <c r="AC447" i="26" s="1"/>
  <c r="AL447" i="26" s="1"/>
  <c r="J447" i="26"/>
  <c r="I447" i="26"/>
  <c r="H447" i="26"/>
  <c r="G447" i="26"/>
  <c r="F447" i="26"/>
  <c r="E447" i="26"/>
  <c r="D447" i="26"/>
  <c r="Y447" i="26" s="1"/>
  <c r="AH447" i="26" s="1"/>
  <c r="C447" i="26"/>
  <c r="X447" i="26" s="1"/>
  <c r="B447" i="26"/>
  <c r="X446" i="26"/>
  <c r="U446" i="26"/>
  <c r="T446" i="26"/>
  <c r="S446" i="26"/>
  <c r="R446" i="26"/>
  <c r="AB446" i="26" s="1"/>
  <c r="AK446" i="26" s="1"/>
  <c r="Q446" i="26"/>
  <c r="Z446" i="26" s="1"/>
  <c r="P446" i="26"/>
  <c r="O446" i="26"/>
  <c r="N446" i="26"/>
  <c r="M446" i="26"/>
  <c r="L446" i="26"/>
  <c r="K446" i="26"/>
  <c r="AC446" i="26" s="1"/>
  <c r="AL446" i="26" s="1"/>
  <c r="J446" i="26"/>
  <c r="I446" i="26"/>
  <c r="H446" i="26"/>
  <c r="G446" i="26"/>
  <c r="F446" i="26"/>
  <c r="E446" i="26"/>
  <c r="D446" i="26"/>
  <c r="Y446" i="26" s="1"/>
  <c r="AH446" i="26" s="1"/>
  <c r="C446" i="26"/>
  <c r="B446" i="26"/>
  <c r="AH445" i="26"/>
  <c r="Y445" i="26"/>
  <c r="U445" i="26"/>
  <c r="T445" i="26"/>
  <c r="S445" i="26"/>
  <c r="R445" i="26"/>
  <c r="Q445" i="26"/>
  <c r="Z445" i="26" s="1"/>
  <c r="AI445" i="26" s="1"/>
  <c r="P445" i="26"/>
  <c r="O445" i="26"/>
  <c r="N445" i="26"/>
  <c r="M445" i="26"/>
  <c r="L445" i="26"/>
  <c r="K445" i="26"/>
  <c r="AC445" i="26" s="1"/>
  <c r="AL445" i="26" s="1"/>
  <c r="J445" i="26"/>
  <c r="I445" i="26"/>
  <c r="H445" i="26"/>
  <c r="G445" i="26"/>
  <c r="F445" i="26"/>
  <c r="AA445" i="26" s="1"/>
  <c r="AJ445" i="26" s="1"/>
  <c r="E445" i="26"/>
  <c r="D445" i="26"/>
  <c r="C445" i="26"/>
  <c r="X445" i="26" s="1"/>
  <c r="AG445" i="26" s="1"/>
  <c r="B445" i="26"/>
  <c r="AI444" i="26"/>
  <c r="Z444" i="26"/>
  <c r="U444" i="26"/>
  <c r="T444" i="26"/>
  <c r="S444" i="26"/>
  <c r="R444" i="26"/>
  <c r="AB444" i="26" s="1"/>
  <c r="AK444" i="26" s="1"/>
  <c r="Q444" i="26"/>
  <c r="P444" i="26"/>
  <c r="O444" i="26"/>
  <c r="N444" i="26"/>
  <c r="M444" i="26"/>
  <c r="L444" i="26"/>
  <c r="K444" i="26"/>
  <c r="AC444" i="26" s="1"/>
  <c r="AL444" i="26" s="1"/>
  <c r="J444" i="26"/>
  <c r="I444" i="26"/>
  <c r="H444" i="26"/>
  <c r="G444" i="26"/>
  <c r="F444" i="26"/>
  <c r="E444" i="26"/>
  <c r="AA444" i="26" s="1"/>
  <c r="AJ444" i="26" s="1"/>
  <c r="D444" i="26"/>
  <c r="Y444" i="26" s="1"/>
  <c r="AH444" i="26" s="1"/>
  <c r="C444" i="26"/>
  <c r="X444" i="26" s="1"/>
  <c r="B444" i="26"/>
  <c r="Z443" i="26"/>
  <c r="U443" i="26"/>
  <c r="T443" i="26"/>
  <c r="S443" i="26"/>
  <c r="R443" i="26"/>
  <c r="AB443" i="26" s="1"/>
  <c r="AK443" i="26" s="1"/>
  <c r="Q443" i="26"/>
  <c r="P443" i="26"/>
  <c r="O443" i="26"/>
  <c r="N443" i="26"/>
  <c r="M443" i="26"/>
  <c r="L443" i="26"/>
  <c r="K443" i="26"/>
  <c r="AC443" i="26" s="1"/>
  <c r="AL443" i="26" s="1"/>
  <c r="J443" i="26"/>
  <c r="I443" i="26"/>
  <c r="H443" i="26"/>
  <c r="G443" i="26"/>
  <c r="F443" i="26"/>
  <c r="E443" i="26"/>
  <c r="AA443" i="26" s="1"/>
  <c r="AJ443" i="26" s="1"/>
  <c r="D443" i="26"/>
  <c r="Y443" i="26" s="1"/>
  <c r="AH443" i="26" s="1"/>
  <c r="C443" i="26"/>
  <c r="X443" i="26" s="1"/>
  <c r="AG443" i="26" s="1"/>
  <c r="B443" i="26"/>
  <c r="X442" i="26"/>
  <c r="AG442" i="26" s="1"/>
  <c r="U442" i="26"/>
  <c r="T442" i="26"/>
  <c r="S442" i="26"/>
  <c r="R442" i="26"/>
  <c r="AB442" i="26" s="1"/>
  <c r="AK442" i="26" s="1"/>
  <c r="Q442" i="26"/>
  <c r="Z442" i="26" s="1"/>
  <c r="AI442" i="26" s="1"/>
  <c r="P442" i="26"/>
  <c r="O442" i="26"/>
  <c r="N442" i="26"/>
  <c r="M442" i="26"/>
  <c r="L442" i="26"/>
  <c r="K442" i="26"/>
  <c r="AC442" i="26" s="1"/>
  <c r="AL442" i="26" s="1"/>
  <c r="J442" i="26"/>
  <c r="I442" i="26"/>
  <c r="H442" i="26"/>
  <c r="G442" i="26"/>
  <c r="F442" i="26"/>
  <c r="AA442" i="26" s="1"/>
  <c r="AJ442" i="26" s="1"/>
  <c r="E442" i="26"/>
  <c r="D442" i="26"/>
  <c r="Y442" i="26" s="1"/>
  <c r="AH442" i="26" s="1"/>
  <c r="C442" i="26"/>
  <c r="B442" i="26"/>
  <c r="Y441" i="26"/>
  <c r="AH441" i="26" s="1"/>
  <c r="U441" i="26"/>
  <c r="T441" i="26"/>
  <c r="S441" i="26"/>
  <c r="R441" i="26"/>
  <c r="AB441" i="26" s="1"/>
  <c r="AK441" i="26" s="1"/>
  <c r="Q441" i="26"/>
  <c r="Z441" i="26" s="1"/>
  <c r="AI441" i="26" s="1"/>
  <c r="P441" i="26"/>
  <c r="O441" i="26"/>
  <c r="N441" i="26"/>
  <c r="M441" i="26"/>
  <c r="L441" i="26"/>
  <c r="K441" i="26"/>
  <c r="AC441" i="26" s="1"/>
  <c r="AL441" i="26" s="1"/>
  <c r="J441" i="26"/>
  <c r="I441" i="26"/>
  <c r="H441" i="26"/>
  <c r="G441" i="26"/>
  <c r="F441" i="26"/>
  <c r="E441" i="26"/>
  <c r="D441" i="26"/>
  <c r="C441" i="26"/>
  <c r="X441" i="26" s="1"/>
  <c r="AG441" i="26" s="1"/>
  <c r="B441" i="26"/>
  <c r="Z440" i="26"/>
  <c r="AI440" i="26" s="1"/>
  <c r="U440" i="26"/>
  <c r="T440" i="26"/>
  <c r="S440" i="26"/>
  <c r="R440" i="26"/>
  <c r="AB440" i="26" s="1"/>
  <c r="AK440" i="26" s="1"/>
  <c r="Q440" i="26"/>
  <c r="P440" i="26"/>
  <c r="O440" i="26"/>
  <c r="N440" i="26"/>
  <c r="M440" i="26"/>
  <c r="L440" i="26"/>
  <c r="K440" i="26"/>
  <c r="J440" i="26"/>
  <c r="I440" i="26"/>
  <c r="H440" i="26"/>
  <c r="G440" i="26"/>
  <c r="F440" i="26"/>
  <c r="E440" i="26"/>
  <c r="D440" i="26"/>
  <c r="Y440" i="26" s="1"/>
  <c r="AH440" i="26" s="1"/>
  <c r="C440" i="26"/>
  <c r="X440" i="26" s="1"/>
  <c r="B440" i="26"/>
  <c r="AK439" i="26"/>
  <c r="AD439" i="26"/>
  <c r="U439" i="26"/>
  <c r="T439" i="26"/>
  <c r="S439" i="26"/>
  <c r="R439" i="26"/>
  <c r="AB439" i="26" s="1"/>
  <c r="Q439" i="26"/>
  <c r="Z439" i="26" s="1"/>
  <c r="AI439" i="26" s="1"/>
  <c r="P439" i="26"/>
  <c r="O439" i="26"/>
  <c r="N439" i="26"/>
  <c r="M439" i="26"/>
  <c r="L439" i="26"/>
  <c r="K439" i="26"/>
  <c r="AC439" i="26" s="1"/>
  <c r="AL439" i="26" s="1"/>
  <c r="J439" i="26"/>
  <c r="I439" i="26"/>
  <c r="AA439" i="26" s="1"/>
  <c r="AJ439" i="26" s="1"/>
  <c r="H439" i="26"/>
  <c r="G439" i="26"/>
  <c r="F439" i="26"/>
  <c r="E439" i="26"/>
  <c r="D439" i="26"/>
  <c r="Y439" i="26" s="1"/>
  <c r="AH439" i="26" s="1"/>
  <c r="C439" i="26"/>
  <c r="X439" i="26" s="1"/>
  <c r="AG439" i="26" s="1"/>
  <c r="B439" i="26"/>
  <c r="AL438" i="26"/>
  <c r="AG438" i="26"/>
  <c r="AB438" i="26"/>
  <c r="AK438" i="26" s="1"/>
  <c r="X438" i="26"/>
  <c r="U438" i="26"/>
  <c r="T438" i="26"/>
  <c r="S438" i="26"/>
  <c r="R438" i="26"/>
  <c r="Q438" i="26"/>
  <c r="Z438" i="26" s="1"/>
  <c r="AI438" i="26" s="1"/>
  <c r="P438" i="26"/>
  <c r="O438" i="26"/>
  <c r="N438" i="26"/>
  <c r="M438" i="26"/>
  <c r="L438" i="26"/>
  <c r="K438" i="26"/>
  <c r="AC438" i="26" s="1"/>
  <c r="J438" i="26"/>
  <c r="I438" i="26"/>
  <c r="H438" i="26"/>
  <c r="G438" i="26"/>
  <c r="F438" i="26"/>
  <c r="E438" i="26"/>
  <c r="D438" i="26"/>
  <c r="Y438" i="26" s="1"/>
  <c r="AH438" i="26" s="1"/>
  <c r="C438" i="26"/>
  <c r="B438" i="26"/>
  <c r="AH437" i="26"/>
  <c r="AC437" i="26"/>
  <c r="AL437" i="26" s="1"/>
  <c r="Y437" i="26"/>
  <c r="U437" i="26"/>
  <c r="T437" i="26"/>
  <c r="S437" i="26"/>
  <c r="R437" i="26"/>
  <c r="AB437" i="26" s="1"/>
  <c r="AK437" i="26" s="1"/>
  <c r="Q437" i="26"/>
  <c r="Z437" i="26" s="1"/>
  <c r="AI437" i="26" s="1"/>
  <c r="P437" i="26"/>
  <c r="O437" i="26"/>
  <c r="N437" i="26"/>
  <c r="M437" i="26"/>
  <c r="L437" i="26"/>
  <c r="K437" i="26"/>
  <c r="J437" i="26"/>
  <c r="I437" i="26"/>
  <c r="H437" i="26"/>
  <c r="G437" i="26"/>
  <c r="F437" i="26"/>
  <c r="AA437" i="26" s="1"/>
  <c r="AJ437" i="26" s="1"/>
  <c r="E437" i="26"/>
  <c r="D437" i="26"/>
  <c r="C437" i="26"/>
  <c r="X437" i="26" s="1"/>
  <c r="AG437" i="26" s="1"/>
  <c r="B437" i="26"/>
  <c r="AI436" i="26"/>
  <c r="Z436" i="26"/>
  <c r="U436" i="26"/>
  <c r="T436" i="26"/>
  <c r="S436" i="26"/>
  <c r="R436" i="26"/>
  <c r="AB436" i="26" s="1"/>
  <c r="AK436" i="26" s="1"/>
  <c r="Q436" i="26"/>
  <c r="P436" i="26"/>
  <c r="O436" i="26"/>
  <c r="N436" i="26"/>
  <c r="M436" i="26"/>
  <c r="L436" i="26"/>
  <c r="K436" i="26"/>
  <c r="J436" i="26"/>
  <c r="I436" i="26"/>
  <c r="H436" i="26"/>
  <c r="G436" i="26"/>
  <c r="F436" i="26"/>
  <c r="E436" i="26"/>
  <c r="D436" i="26"/>
  <c r="Y436" i="26" s="1"/>
  <c r="C436" i="26"/>
  <c r="X436" i="26" s="1"/>
  <c r="AG436" i="26" s="1"/>
  <c r="B436" i="26"/>
  <c r="AG435" i="26"/>
  <c r="Z435" i="26"/>
  <c r="AI435" i="26" s="1"/>
  <c r="U435" i="26"/>
  <c r="T435" i="26"/>
  <c r="S435" i="26"/>
  <c r="R435" i="26"/>
  <c r="AB435" i="26" s="1"/>
  <c r="AK435" i="26" s="1"/>
  <c r="Q435" i="26"/>
  <c r="P435" i="26"/>
  <c r="O435" i="26"/>
  <c r="N435" i="26"/>
  <c r="M435" i="26"/>
  <c r="L435" i="26"/>
  <c r="K435" i="26"/>
  <c r="J435" i="26"/>
  <c r="I435" i="26"/>
  <c r="H435" i="26"/>
  <c r="G435" i="26"/>
  <c r="F435" i="26"/>
  <c r="E435" i="26"/>
  <c r="D435" i="26"/>
  <c r="Y435" i="26" s="1"/>
  <c r="AH435" i="26" s="1"/>
  <c r="C435" i="26"/>
  <c r="X435" i="26" s="1"/>
  <c r="B435" i="26"/>
  <c r="AK434" i="26"/>
  <c r="AH434" i="26"/>
  <c r="X434" i="26"/>
  <c r="AG434" i="26" s="1"/>
  <c r="U434" i="26"/>
  <c r="T434" i="26"/>
  <c r="S434" i="26"/>
  <c r="R434" i="26"/>
  <c r="AB434" i="26" s="1"/>
  <c r="Q434" i="26"/>
  <c r="Z434" i="26" s="1"/>
  <c r="AI434" i="26" s="1"/>
  <c r="P434" i="26"/>
  <c r="O434" i="26"/>
  <c r="N434" i="26"/>
  <c r="M434" i="26"/>
  <c r="L434" i="26"/>
  <c r="K434" i="26"/>
  <c r="J434" i="26"/>
  <c r="I434" i="26"/>
  <c r="H434" i="26"/>
  <c r="G434" i="26"/>
  <c r="F434" i="26"/>
  <c r="AA434" i="26" s="1"/>
  <c r="AJ434" i="26" s="1"/>
  <c r="E434" i="26"/>
  <c r="D434" i="26"/>
  <c r="Y434" i="26" s="1"/>
  <c r="C434" i="26"/>
  <c r="B434" i="26"/>
  <c r="AI433" i="26"/>
  <c r="AB433" i="26"/>
  <c r="AK433" i="26" s="1"/>
  <c r="Y433" i="26"/>
  <c r="AH433" i="26" s="1"/>
  <c r="U433" i="26"/>
  <c r="T433" i="26"/>
  <c r="S433" i="26"/>
  <c r="R433" i="26"/>
  <c r="Q433" i="26"/>
  <c r="Z433" i="26" s="1"/>
  <c r="P433" i="26"/>
  <c r="O433" i="26"/>
  <c r="N433" i="26"/>
  <c r="M433" i="26"/>
  <c r="L433" i="26"/>
  <c r="K433" i="26"/>
  <c r="J433" i="26"/>
  <c r="I433" i="26"/>
  <c r="H433" i="26"/>
  <c r="G433" i="26"/>
  <c r="F433" i="26"/>
  <c r="E433" i="26"/>
  <c r="D433" i="26"/>
  <c r="C433" i="26"/>
  <c r="X433" i="26" s="1"/>
  <c r="AG433" i="26" s="1"/>
  <c r="B433" i="26"/>
  <c r="AC432" i="26"/>
  <c r="AL432" i="26" s="1"/>
  <c r="Z432" i="26"/>
  <c r="AI432" i="26" s="1"/>
  <c r="U432" i="26"/>
  <c r="T432" i="26"/>
  <c r="S432" i="26"/>
  <c r="R432" i="26"/>
  <c r="AB432" i="26" s="1"/>
  <c r="AK432" i="26" s="1"/>
  <c r="Q432" i="26"/>
  <c r="P432" i="26"/>
  <c r="O432" i="26"/>
  <c r="N432" i="26"/>
  <c r="M432" i="26"/>
  <c r="L432" i="26"/>
  <c r="K432" i="26"/>
  <c r="J432" i="26"/>
  <c r="I432" i="26"/>
  <c r="H432" i="26"/>
  <c r="G432" i="26"/>
  <c r="F432" i="26"/>
  <c r="E432" i="26"/>
  <c r="AA432" i="26" s="1"/>
  <c r="AJ432" i="26" s="1"/>
  <c r="D432" i="26"/>
  <c r="Y432" i="26" s="1"/>
  <c r="AH432" i="26" s="1"/>
  <c r="C432" i="26"/>
  <c r="X432" i="26" s="1"/>
  <c r="B432" i="26"/>
  <c r="AA431" i="26"/>
  <c r="AJ431" i="26" s="1"/>
  <c r="U431" i="26"/>
  <c r="T431" i="26"/>
  <c r="S431" i="26"/>
  <c r="R431" i="26"/>
  <c r="Q431" i="26"/>
  <c r="Z431" i="26" s="1"/>
  <c r="AI431" i="26" s="1"/>
  <c r="P431" i="26"/>
  <c r="O431" i="26"/>
  <c r="N431" i="26"/>
  <c r="M431" i="26"/>
  <c r="L431" i="26"/>
  <c r="K431" i="26"/>
  <c r="J431" i="26"/>
  <c r="I431" i="26"/>
  <c r="H431" i="26"/>
  <c r="G431" i="26"/>
  <c r="F431" i="26"/>
  <c r="E431" i="26"/>
  <c r="D431" i="26"/>
  <c r="Y431" i="26" s="1"/>
  <c r="C431" i="26"/>
  <c r="X431" i="26" s="1"/>
  <c r="AG431" i="26" s="1"/>
  <c r="B431" i="26"/>
  <c r="AB430" i="26"/>
  <c r="X430" i="26"/>
  <c r="U430" i="26"/>
  <c r="T430" i="26"/>
  <c r="S430" i="26"/>
  <c r="R430" i="26"/>
  <c r="Q430" i="26"/>
  <c r="Z430" i="26" s="1"/>
  <c r="P430" i="26"/>
  <c r="O430" i="26"/>
  <c r="N430" i="26"/>
  <c r="M430" i="26"/>
  <c r="L430" i="26"/>
  <c r="K430" i="26"/>
  <c r="J430" i="26"/>
  <c r="I430" i="26"/>
  <c r="H430" i="26"/>
  <c r="G430" i="26"/>
  <c r="F430" i="26"/>
  <c r="E430" i="26"/>
  <c r="AA430" i="26" s="1"/>
  <c r="AJ430" i="26" s="1"/>
  <c r="D430" i="26"/>
  <c r="Y430" i="26" s="1"/>
  <c r="AH430" i="26" s="1"/>
  <c r="C430" i="26"/>
  <c r="B430" i="26"/>
  <c r="AH429" i="26"/>
  <c r="Y429" i="26"/>
  <c r="X429" i="26"/>
  <c r="AG429" i="26" s="1"/>
  <c r="U429" i="26"/>
  <c r="T429" i="26"/>
  <c r="S429" i="26"/>
  <c r="R429" i="26"/>
  <c r="Q429" i="26"/>
  <c r="Z429" i="26" s="1"/>
  <c r="AI429" i="26" s="1"/>
  <c r="P429" i="26"/>
  <c r="O429" i="26"/>
  <c r="N429" i="26"/>
  <c r="AC429" i="26" s="1"/>
  <c r="AL429" i="26" s="1"/>
  <c r="M429" i="26"/>
  <c r="L429" i="26"/>
  <c r="K429" i="26"/>
  <c r="J429" i="26"/>
  <c r="I429" i="26"/>
  <c r="H429" i="26"/>
  <c r="G429" i="26"/>
  <c r="F429" i="26"/>
  <c r="E429" i="26"/>
  <c r="AA429" i="26" s="1"/>
  <c r="AJ429" i="26" s="1"/>
  <c r="D429" i="26"/>
  <c r="C429" i="26"/>
  <c r="B429" i="26"/>
  <c r="Z428" i="26"/>
  <c r="AI428" i="26" s="1"/>
  <c r="Y428" i="26"/>
  <c r="U428" i="26"/>
  <c r="T428" i="26"/>
  <c r="S428" i="26"/>
  <c r="R428" i="26"/>
  <c r="AB428" i="26" s="1"/>
  <c r="AK428" i="26" s="1"/>
  <c r="Q428" i="26"/>
  <c r="P428" i="26"/>
  <c r="O428" i="26"/>
  <c r="N428" i="26"/>
  <c r="M428" i="26"/>
  <c r="L428" i="26"/>
  <c r="K428" i="26"/>
  <c r="J428" i="26"/>
  <c r="I428" i="26"/>
  <c r="H428" i="26"/>
  <c r="G428" i="26"/>
  <c r="F428" i="26"/>
  <c r="E428" i="26"/>
  <c r="D428" i="26"/>
  <c r="C428" i="26"/>
  <c r="X428" i="26" s="1"/>
  <c r="AG428" i="26" s="1"/>
  <c r="B428" i="26"/>
  <c r="AG427" i="26"/>
  <c r="AA427" i="26"/>
  <c r="AJ427" i="26" s="1"/>
  <c r="Z427" i="26"/>
  <c r="AI427" i="26" s="1"/>
  <c r="U427" i="26"/>
  <c r="T427" i="26"/>
  <c r="S427" i="26"/>
  <c r="R427" i="26"/>
  <c r="AB427" i="26" s="1"/>
  <c r="AK427" i="26" s="1"/>
  <c r="Q427" i="26"/>
  <c r="P427" i="26"/>
  <c r="O427" i="26"/>
  <c r="N427" i="26"/>
  <c r="M427" i="26"/>
  <c r="L427" i="26"/>
  <c r="K427" i="26"/>
  <c r="J427" i="26"/>
  <c r="I427" i="26"/>
  <c r="H427" i="26"/>
  <c r="G427" i="26"/>
  <c r="F427" i="26"/>
  <c r="E427" i="26"/>
  <c r="D427" i="26"/>
  <c r="Y427" i="26" s="1"/>
  <c r="C427" i="26"/>
  <c r="X427" i="26" s="1"/>
  <c r="B427" i="26"/>
  <c r="AH426" i="26"/>
  <c r="AB426" i="26"/>
  <c r="AK426" i="26" s="1"/>
  <c r="X426" i="26"/>
  <c r="AG426" i="26" s="1"/>
  <c r="U426" i="26"/>
  <c r="T426" i="26"/>
  <c r="S426" i="26"/>
  <c r="R426" i="26"/>
  <c r="Q426" i="26"/>
  <c r="Z426" i="26" s="1"/>
  <c r="AI426" i="26" s="1"/>
  <c r="P426" i="26"/>
  <c r="O426" i="26"/>
  <c r="N426" i="26"/>
  <c r="M426" i="26"/>
  <c r="L426" i="26"/>
  <c r="K426" i="26"/>
  <c r="AC426" i="26" s="1"/>
  <c r="AL426" i="26" s="1"/>
  <c r="J426" i="26"/>
  <c r="I426" i="26"/>
  <c r="AA426" i="26" s="1"/>
  <c r="AJ426" i="26" s="1"/>
  <c r="H426" i="26"/>
  <c r="G426" i="26"/>
  <c r="F426" i="26"/>
  <c r="E426" i="26"/>
  <c r="D426" i="26"/>
  <c r="Y426" i="26" s="1"/>
  <c r="C426" i="26"/>
  <c r="B426" i="26"/>
  <c r="AL425" i="26"/>
  <c r="AI425" i="26"/>
  <c r="Y425" i="26"/>
  <c r="AH425" i="26" s="1"/>
  <c r="U425" i="26"/>
  <c r="T425" i="26"/>
  <c r="S425" i="26"/>
  <c r="R425" i="26"/>
  <c r="AB425" i="26" s="1"/>
  <c r="AK425" i="26" s="1"/>
  <c r="Q425" i="26"/>
  <c r="Z425" i="26" s="1"/>
  <c r="P425" i="26"/>
  <c r="O425" i="26"/>
  <c r="N425" i="26"/>
  <c r="M425" i="26"/>
  <c r="L425" i="26"/>
  <c r="K425" i="26"/>
  <c r="AC425" i="26" s="1"/>
  <c r="J425" i="26"/>
  <c r="I425" i="26"/>
  <c r="H425" i="26"/>
  <c r="G425" i="26"/>
  <c r="F425" i="26"/>
  <c r="E425" i="26"/>
  <c r="D425" i="26"/>
  <c r="C425" i="26"/>
  <c r="X425" i="26" s="1"/>
  <c r="AG425" i="26" s="1"/>
  <c r="B425" i="26"/>
  <c r="AJ424" i="26"/>
  <c r="Z424" i="26"/>
  <c r="AI424" i="26" s="1"/>
  <c r="U424" i="26"/>
  <c r="T424" i="26"/>
  <c r="S424" i="26"/>
  <c r="R424" i="26"/>
  <c r="AB424" i="26" s="1"/>
  <c r="AK424" i="26" s="1"/>
  <c r="Q424" i="26"/>
  <c r="P424" i="26"/>
  <c r="O424" i="26"/>
  <c r="N424" i="26"/>
  <c r="M424" i="26"/>
  <c r="L424" i="26"/>
  <c r="K424" i="26"/>
  <c r="AC424" i="26" s="1"/>
  <c r="AL424" i="26" s="1"/>
  <c r="J424" i="26"/>
  <c r="I424" i="26"/>
  <c r="H424" i="26"/>
  <c r="G424" i="26"/>
  <c r="F424" i="26"/>
  <c r="E424" i="26"/>
  <c r="AA424" i="26" s="1"/>
  <c r="D424" i="26"/>
  <c r="Y424" i="26" s="1"/>
  <c r="AH424" i="26" s="1"/>
  <c r="C424" i="26"/>
  <c r="X424" i="26" s="1"/>
  <c r="B424" i="26"/>
  <c r="U423" i="26"/>
  <c r="T423" i="26"/>
  <c r="S423" i="26"/>
  <c r="R423" i="26"/>
  <c r="AB423" i="26" s="1"/>
  <c r="AK423" i="26" s="1"/>
  <c r="Q423" i="26"/>
  <c r="Z423" i="26" s="1"/>
  <c r="AI423" i="26" s="1"/>
  <c r="P423" i="26"/>
  <c r="O423" i="26"/>
  <c r="N423" i="26"/>
  <c r="M423" i="26"/>
  <c r="L423" i="26"/>
  <c r="K423" i="26"/>
  <c r="AC423" i="26" s="1"/>
  <c r="AL423" i="26" s="1"/>
  <c r="J423" i="26"/>
  <c r="I423" i="26"/>
  <c r="H423" i="26"/>
  <c r="G423" i="26"/>
  <c r="F423" i="26"/>
  <c r="E423" i="26"/>
  <c r="D423" i="26"/>
  <c r="Y423" i="26" s="1"/>
  <c r="AH423" i="26" s="1"/>
  <c r="C423" i="26"/>
  <c r="X423" i="26" s="1"/>
  <c r="AG423" i="26" s="1"/>
  <c r="B423" i="26"/>
  <c r="AL422" i="26"/>
  <c r="X422" i="26"/>
  <c r="AG422" i="26" s="1"/>
  <c r="U422" i="26"/>
  <c r="T422" i="26"/>
  <c r="S422" i="26"/>
  <c r="R422" i="26"/>
  <c r="AB422" i="26" s="1"/>
  <c r="AK422" i="26" s="1"/>
  <c r="Q422" i="26"/>
  <c r="Z422" i="26" s="1"/>
  <c r="P422" i="26"/>
  <c r="O422" i="26"/>
  <c r="N422" i="26"/>
  <c r="M422" i="26"/>
  <c r="L422" i="26"/>
  <c r="K422" i="26"/>
  <c r="AC422" i="26" s="1"/>
  <c r="J422" i="26"/>
  <c r="I422" i="26"/>
  <c r="H422" i="26"/>
  <c r="G422" i="26"/>
  <c r="F422" i="26"/>
  <c r="E422" i="26"/>
  <c r="D422" i="26"/>
  <c r="Y422" i="26" s="1"/>
  <c r="AH422" i="26" s="1"/>
  <c r="C422" i="26"/>
  <c r="B422" i="26"/>
  <c r="AI421" i="26"/>
  <c r="Y421" i="26"/>
  <c r="AH421" i="26" s="1"/>
  <c r="U421" i="26"/>
  <c r="T421" i="26"/>
  <c r="S421" i="26"/>
  <c r="R421" i="26"/>
  <c r="Q421" i="26"/>
  <c r="Z421" i="26" s="1"/>
  <c r="P421" i="26"/>
  <c r="O421" i="26"/>
  <c r="N421" i="26"/>
  <c r="M421" i="26"/>
  <c r="L421" i="26"/>
  <c r="K421" i="26"/>
  <c r="AC421" i="26" s="1"/>
  <c r="AL421" i="26" s="1"/>
  <c r="J421" i="26"/>
  <c r="I421" i="26"/>
  <c r="H421" i="26"/>
  <c r="G421" i="26"/>
  <c r="F421" i="26"/>
  <c r="E421" i="26"/>
  <c r="AA421" i="26" s="1"/>
  <c r="AJ421" i="26" s="1"/>
  <c r="D421" i="26"/>
  <c r="C421" i="26"/>
  <c r="X421" i="26" s="1"/>
  <c r="AG421" i="26" s="1"/>
  <c r="B421" i="26"/>
  <c r="Z420" i="26"/>
  <c r="AI420" i="26" s="1"/>
  <c r="U420" i="26"/>
  <c r="T420" i="26"/>
  <c r="S420" i="26"/>
  <c r="R420" i="26"/>
  <c r="Q420" i="26"/>
  <c r="P420" i="26"/>
  <c r="O420" i="26"/>
  <c r="N420" i="26"/>
  <c r="M420" i="26"/>
  <c r="L420" i="26"/>
  <c r="K420" i="26"/>
  <c r="J420" i="26"/>
  <c r="I420" i="26"/>
  <c r="H420" i="26"/>
  <c r="G420" i="26"/>
  <c r="F420" i="26"/>
  <c r="E420" i="26"/>
  <c r="AA420" i="26" s="1"/>
  <c r="AJ420" i="26" s="1"/>
  <c r="D420" i="26"/>
  <c r="Y420" i="26" s="1"/>
  <c r="C420" i="26"/>
  <c r="X420" i="26" s="1"/>
  <c r="AG420" i="26" s="1"/>
  <c r="B420" i="26"/>
  <c r="AA419" i="26"/>
  <c r="AJ419" i="26" s="1"/>
  <c r="Z419" i="26"/>
  <c r="U419" i="26"/>
  <c r="T419" i="26"/>
  <c r="S419" i="26"/>
  <c r="R419" i="26"/>
  <c r="AB419" i="26" s="1"/>
  <c r="AK419" i="26" s="1"/>
  <c r="Q419" i="26"/>
  <c r="P419" i="26"/>
  <c r="O419" i="26"/>
  <c r="N419" i="26"/>
  <c r="M419" i="26"/>
  <c r="L419" i="26"/>
  <c r="K419" i="26"/>
  <c r="J419" i="26"/>
  <c r="I419" i="26"/>
  <c r="H419" i="26"/>
  <c r="G419" i="26"/>
  <c r="F419" i="26"/>
  <c r="E419" i="26"/>
  <c r="D419" i="26"/>
  <c r="Y419" i="26" s="1"/>
  <c r="C419" i="26"/>
  <c r="X419" i="26" s="1"/>
  <c r="B419" i="26"/>
  <c r="AH418" i="26"/>
  <c r="AB418" i="26"/>
  <c r="AK418" i="26" s="1"/>
  <c r="AA418" i="26"/>
  <c r="AJ418" i="26" s="1"/>
  <c r="X418" i="26"/>
  <c r="AG418" i="26" s="1"/>
  <c r="U418" i="26"/>
  <c r="T418" i="26"/>
  <c r="S418" i="26"/>
  <c r="R418" i="26"/>
  <c r="Q418" i="26"/>
  <c r="Z418" i="26" s="1"/>
  <c r="AI418" i="26" s="1"/>
  <c r="P418" i="26"/>
  <c r="O418" i="26"/>
  <c r="N418" i="26"/>
  <c r="M418" i="26"/>
  <c r="L418" i="26"/>
  <c r="K418" i="26"/>
  <c r="AC418" i="26" s="1"/>
  <c r="AL418" i="26" s="1"/>
  <c r="J418" i="26"/>
  <c r="I418" i="26"/>
  <c r="H418" i="26"/>
  <c r="G418" i="26"/>
  <c r="F418" i="26"/>
  <c r="E418" i="26"/>
  <c r="D418" i="26"/>
  <c r="Y418" i="26" s="1"/>
  <c r="C418" i="26"/>
  <c r="B418" i="26"/>
  <c r="AC417" i="26"/>
  <c r="AL417" i="26" s="1"/>
  <c r="Y417" i="26"/>
  <c r="AH417" i="26" s="1"/>
  <c r="U417" i="26"/>
  <c r="T417" i="26"/>
  <c r="S417" i="26"/>
  <c r="R417" i="26"/>
  <c r="AB417" i="26" s="1"/>
  <c r="AK417" i="26" s="1"/>
  <c r="Q417" i="26"/>
  <c r="Z417" i="26" s="1"/>
  <c r="AI417" i="26" s="1"/>
  <c r="P417" i="26"/>
  <c r="O417" i="26"/>
  <c r="N417" i="26"/>
  <c r="M417" i="26"/>
  <c r="L417" i="26"/>
  <c r="K417" i="26"/>
  <c r="J417" i="26"/>
  <c r="I417" i="26"/>
  <c r="H417" i="26"/>
  <c r="G417" i="26"/>
  <c r="F417" i="26"/>
  <c r="E417" i="26"/>
  <c r="D417" i="26"/>
  <c r="C417" i="26"/>
  <c r="X417" i="26" s="1"/>
  <c r="AG417" i="26" s="1"/>
  <c r="B417" i="26"/>
  <c r="Z416" i="26"/>
  <c r="AI416" i="26" s="1"/>
  <c r="U416" i="26"/>
  <c r="T416" i="26"/>
  <c r="S416" i="26"/>
  <c r="R416" i="26"/>
  <c r="AB416" i="26" s="1"/>
  <c r="AK416" i="26" s="1"/>
  <c r="Q416" i="26"/>
  <c r="P416" i="26"/>
  <c r="O416" i="26"/>
  <c r="N416" i="26"/>
  <c r="M416" i="26"/>
  <c r="L416" i="26"/>
  <c r="K416" i="26"/>
  <c r="J416" i="26"/>
  <c r="I416" i="26"/>
  <c r="H416" i="26"/>
  <c r="G416" i="26"/>
  <c r="F416" i="26"/>
  <c r="E416" i="26"/>
  <c r="D416" i="26"/>
  <c r="Y416" i="26" s="1"/>
  <c r="AH416" i="26" s="1"/>
  <c r="C416" i="26"/>
  <c r="X416" i="26" s="1"/>
  <c r="AG416" i="26" s="1"/>
  <c r="B416" i="26"/>
  <c r="AK415" i="26"/>
  <c r="AG415" i="26"/>
  <c r="U415" i="26"/>
  <c r="T415" i="26"/>
  <c r="S415" i="26"/>
  <c r="R415" i="26"/>
  <c r="AB415" i="26" s="1"/>
  <c r="Q415" i="26"/>
  <c r="Z415" i="26" s="1"/>
  <c r="AI415" i="26" s="1"/>
  <c r="P415" i="26"/>
  <c r="O415" i="26"/>
  <c r="N415" i="26"/>
  <c r="M415" i="26"/>
  <c r="L415" i="26"/>
  <c r="K415" i="26"/>
  <c r="AC415" i="26" s="1"/>
  <c r="AL415" i="26" s="1"/>
  <c r="J415" i="26"/>
  <c r="I415" i="26"/>
  <c r="H415" i="26"/>
  <c r="G415" i="26"/>
  <c r="F415" i="26"/>
  <c r="E415" i="26"/>
  <c r="AA415" i="26" s="1"/>
  <c r="AJ415" i="26" s="1"/>
  <c r="D415" i="26"/>
  <c r="Y415" i="26" s="1"/>
  <c r="AH415" i="26" s="1"/>
  <c r="C415" i="26"/>
  <c r="X415" i="26" s="1"/>
  <c r="B415" i="26"/>
  <c r="AH414" i="26"/>
  <c r="X414" i="26"/>
  <c r="AG414" i="26" s="1"/>
  <c r="U414" i="26"/>
  <c r="T414" i="26"/>
  <c r="S414" i="26"/>
  <c r="R414" i="26"/>
  <c r="AB414" i="26" s="1"/>
  <c r="AK414" i="26" s="1"/>
  <c r="Q414" i="26"/>
  <c r="Z414" i="26" s="1"/>
  <c r="AI414" i="26" s="1"/>
  <c r="P414" i="26"/>
  <c r="O414" i="26"/>
  <c r="N414" i="26"/>
  <c r="M414" i="26"/>
  <c r="L414" i="26"/>
  <c r="K414" i="26"/>
  <c r="AC414" i="26" s="1"/>
  <c r="AL414" i="26" s="1"/>
  <c r="J414" i="26"/>
  <c r="I414" i="26"/>
  <c r="H414" i="26"/>
  <c r="G414" i="26"/>
  <c r="F414" i="26"/>
  <c r="E414" i="26"/>
  <c r="D414" i="26"/>
  <c r="Y414" i="26" s="1"/>
  <c r="C414" i="26"/>
  <c r="B414" i="26"/>
  <c r="AI413" i="26"/>
  <c r="Y413" i="26"/>
  <c r="AH413" i="26" s="1"/>
  <c r="U413" i="26"/>
  <c r="T413" i="26"/>
  <c r="S413" i="26"/>
  <c r="R413" i="26"/>
  <c r="Q413" i="26"/>
  <c r="Z413" i="26" s="1"/>
  <c r="P413" i="26"/>
  <c r="O413" i="26"/>
  <c r="N413" i="26"/>
  <c r="M413" i="26"/>
  <c r="L413" i="26"/>
  <c r="K413" i="26"/>
  <c r="AC413" i="26" s="1"/>
  <c r="AL413" i="26" s="1"/>
  <c r="J413" i="26"/>
  <c r="I413" i="26"/>
  <c r="H413" i="26"/>
  <c r="G413" i="26"/>
  <c r="F413" i="26"/>
  <c r="E413" i="26"/>
  <c r="AA413" i="26" s="1"/>
  <c r="AJ413" i="26" s="1"/>
  <c r="D413" i="26"/>
  <c r="C413" i="26"/>
  <c r="X413" i="26" s="1"/>
  <c r="AG413" i="26" s="1"/>
  <c r="B413" i="26"/>
  <c r="Z412" i="26"/>
  <c r="AI412" i="26" s="1"/>
  <c r="U412" i="26"/>
  <c r="T412" i="26"/>
  <c r="S412" i="26"/>
  <c r="R412" i="26"/>
  <c r="Q412" i="26"/>
  <c r="P412" i="26"/>
  <c r="O412" i="26"/>
  <c r="N412" i="26"/>
  <c r="M412" i="26"/>
  <c r="L412" i="26"/>
  <c r="K412" i="26"/>
  <c r="J412" i="26"/>
  <c r="I412" i="26"/>
  <c r="H412" i="26"/>
  <c r="G412" i="26"/>
  <c r="F412" i="26"/>
  <c r="E412" i="26"/>
  <c r="AA412" i="26" s="1"/>
  <c r="AJ412" i="26" s="1"/>
  <c r="D412" i="26"/>
  <c r="Y412" i="26" s="1"/>
  <c r="AH412" i="26" s="1"/>
  <c r="C412" i="26"/>
  <c r="X412" i="26" s="1"/>
  <c r="B412" i="26"/>
  <c r="Z411" i="26"/>
  <c r="AI411" i="26" s="1"/>
  <c r="U411" i="26"/>
  <c r="T411" i="26"/>
  <c r="S411" i="26"/>
  <c r="R411" i="26"/>
  <c r="AB411" i="26" s="1"/>
  <c r="Q411" i="26"/>
  <c r="P411" i="26"/>
  <c r="O411" i="26"/>
  <c r="N411" i="26"/>
  <c r="M411" i="26"/>
  <c r="L411" i="26"/>
  <c r="K411" i="26"/>
  <c r="J411" i="26"/>
  <c r="I411" i="26"/>
  <c r="H411" i="26"/>
  <c r="G411" i="26"/>
  <c r="F411" i="26"/>
  <c r="E411" i="26"/>
  <c r="AA411" i="26" s="1"/>
  <c r="AJ411" i="26" s="1"/>
  <c r="D411" i="26"/>
  <c r="Y411" i="26" s="1"/>
  <c r="C411" i="26"/>
  <c r="X411" i="26" s="1"/>
  <c r="B411" i="26"/>
  <c r="AH410" i="26"/>
  <c r="AB410" i="26"/>
  <c r="AK410" i="26" s="1"/>
  <c r="AA410" i="26"/>
  <c r="AJ410" i="26" s="1"/>
  <c r="X410" i="26"/>
  <c r="AG410" i="26" s="1"/>
  <c r="U410" i="26"/>
  <c r="T410" i="26"/>
  <c r="S410" i="26"/>
  <c r="R410" i="26"/>
  <c r="Q410" i="26"/>
  <c r="Z410" i="26" s="1"/>
  <c r="AI410" i="26" s="1"/>
  <c r="P410" i="26"/>
  <c r="O410" i="26"/>
  <c r="N410" i="26"/>
  <c r="M410" i="26"/>
  <c r="L410" i="26"/>
  <c r="K410" i="26"/>
  <c r="J410" i="26"/>
  <c r="I410" i="26"/>
  <c r="H410" i="26"/>
  <c r="G410" i="26"/>
  <c r="F410" i="26"/>
  <c r="E410" i="26"/>
  <c r="D410" i="26"/>
  <c r="Y410" i="26" s="1"/>
  <c r="C410" i="26"/>
  <c r="B410" i="26"/>
  <c r="AB409" i="26"/>
  <c r="AK409" i="26" s="1"/>
  <c r="Y409" i="26"/>
  <c r="AH409" i="26" s="1"/>
  <c r="U409" i="26"/>
  <c r="T409" i="26"/>
  <c r="S409" i="26"/>
  <c r="R409" i="26"/>
  <c r="Q409" i="26"/>
  <c r="Z409" i="26" s="1"/>
  <c r="AI409" i="26" s="1"/>
  <c r="P409" i="26"/>
  <c r="O409" i="26"/>
  <c r="AC409" i="26" s="1"/>
  <c r="AL409" i="26" s="1"/>
  <c r="N409" i="26"/>
  <c r="M409" i="26"/>
  <c r="L409" i="26"/>
  <c r="K409" i="26"/>
  <c r="J409" i="26"/>
  <c r="I409" i="26"/>
  <c r="H409" i="26"/>
  <c r="G409" i="26"/>
  <c r="F409" i="26"/>
  <c r="E409" i="26"/>
  <c r="D409" i="26"/>
  <c r="C409" i="26"/>
  <c r="X409" i="26" s="1"/>
  <c r="AG409" i="26" s="1"/>
  <c r="B409" i="26"/>
  <c r="AC408" i="26"/>
  <c r="AL408" i="26" s="1"/>
  <c r="Z408" i="26"/>
  <c r="AI408" i="26" s="1"/>
  <c r="U408" i="26"/>
  <c r="T408" i="26"/>
  <c r="S408" i="26"/>
  <c r="R408" i="26"/>
  <c r="AB408" i="26" s="1"/>
  <c r="AK408" i="26" s="1"/>
  <c r="Q408" i="26"/>
  <c r="P408" i="26"/>
  <c r="O408" i="26"/>
  <c r="N408" i="26"/>
  <c r="M408" i="26"/>
  <c r="L408" i="26"/>
  <c r="K408" i="26"/>
  <c r="J408" i="26"/>
  <c r="I408" i="26"/>
  <c r="H408" i="26"/>
  <c r="G408" i="26"/>
  <c r="F408" i="26"/>
  <c r="E408" i="26"/>
  <c r="D408" i="26"/>
  <c r="Y408" i="26" s="1"/>
  <c r="AH408" i="26" s="1"/>
  <c r="C408" i="26"/>
  <c r="X408" i="26" s="1"/>
  <c r="AG408" i="26" s="1"/>
  <c r="B408" i="26"/>
  <c r="AK407" i="26"/>
  <c r="Z407" i="26"/>
  <c r="AI407" i="26" s="1"/>
  <c r="Y407" i="26"/>
  <c r="AH407" i="26" s="1"/>
  <c r="X407" i="26"/>
  <c r="U407" i="26"/>
  <c r="T407" i="26"/>
  <c r="S407" i="26"/>
  <c r="R407" i="26"/>
  <c r="AB407" i="26" s="1"/>
  <c r="Q407" i="26"/>
  <c r="P407" i="26"/>
  <c r="O407" i="26"/>
  <c r="N407" i="26"/>
  <c r="M407" i="26"/>
  <c r="L407" i="26"/>
  <c r="K407" i="26"/>
  <c r="J407" i="26"/>
  <c r="I407" i="26"/>
  <c r="H407" i="26"/>
  <c r="G407" i="26"/>
  <c r="F407" i="26"/>
  <c r="E407" i="26"/>
  <c r="D407" i="26"/>
  <c r="C407" i="26"/>
  <c r="B407" i="26"/>
  <c r="AI406" i="26"/>
  <c r="Z406" i="26"/>
  <c r="Y406" i="26"/>
  <c r="AH406" i="26" s="1"/>
  <c r="X406" i="26"/>
  <c r="U406" i="26"/>
  <c r="T406" i="26"/>
  <c r="S406" i="26"/>
  <c r="R406" i="26"/>
  <c r="AB406" i="26" s="1"/>
  <c r="AK406" i="26" s="1"/>
  <c r="Q406" i="26"/>
  <c r="P406" i="26"/>
  <c r="O406" i="26"/>
  <c r="N406" i="26"/>
  <c r="M406" i="26"/>
  <c r="L406" i="26"/>
  <c r="K406" i="26"/>
  <c r="J406" i="26"/>
  <c r="I406" i="26"/>
  <c r="H406" i="26"/>
  <c r="G406" i="26"/>
  <c r="F406" i="26"/>
  <c r="E406" i="26"/>
  <c r="D406" i="26"/>
  <c r="C406" i="26"/>
  <c r="B406" i="26"/>
  <c r="AK405" i="26"/>
  <c r="AI405" i="26"/>
  <c r="Y405" i="26"/>
  <c r="AH405" i="26" s="1"/>
  <c r="U405" i="26"/>
  <c r="T405" i="26"/>
  <c r="S405" i="26"/>
  <c r="R405" i="26"/>
  <c r="AB405" i="26" s="1"/>
  <c r="Q405" i="26"/>
  <c r="Z405" i="26" s="1"/>
  <c r="P405" i="26"/>
  <c r="O405" i="26"/>
  <c r="N405" i="26"/>
  <c r="M405" i="26"/>
  <c r="L405" i="26"/>
  <c r="K405" i="26"/>
  <c r="AC405" i="26" s="1"/>
  <c r="AL405" i="26" s="1"/>
  <c r="J405" i="26"/>
  <c r="I405" i="26"/>
  <c r="H405" i="26"/>
  <c r="G405" i="26"/>
  <c r="AA405" i="26" s="1"/>
  <c r="AJ405" i="26" s="1"/>
  <c r="F405" i="26"/>
  <c r="E405" i="26"/>
  <c r="D405" i="26"/>
  <c r="C405" i="26"/>
  <c r="X405" i="26" s="1"/>
  <c r="B405" i="26"/>
  <c r="AL404" i="26"/>
  <c r="AB404" i="26"/>
  <c r="AK404" i="26" s="1"/>
  <c r="AA404" i="26"/>
  <c r="AJ404" i="26" s="1"/>
  <c r="Z404" i="26"/>
  <c r="AI404" i="26" s="1"/>
  <c r="U404" i="26"/>
  <c r="T404" i="26"/>
  <c r="S404" i="26"/>
  <c r="R404" i="26"/>
  <c r="Q404" i="26"/>
  <c r="P404" i="26"/>
  <c r="O404" i="26"/>
  <c r="N404" i="26"/>
  <c r="M404" i="26"/>
  <c r="L404" i="26"/>
  <c r="K404" i="26"/>
  <c r="AC404" i="26" s="1"/>
  <c r="J404" i="26"/>
  <c r="I404" i="26"/>
  <c r="H404" i="26"/>
  <c r="G404" i="26"/>
  <c r="F404" i="26"/>
  <c r="E404" i="26"/>
  <c r="D404" i="26"/>
  <c r="Y404" i="26" s="1"/>
  <c r="AH404" i="26" s="1"/>
  <c r="C404" i="26"/>
  <c r="X404" i="26" s="1"/>
  <c r="B404" i="26"/>
  <c r="AC403" i="26"/>
  <c r="AL403" i="26" s="1"/>
  <c r="AB403" i="26"/>
  <c r="AK403" i="26" s="1"/>
  <c r="AA403" i="26"/>
  <c r="AJ403" i="26" s="1"/>
  <c r="U403" i="26"/>
  <c r="T403" i="26"/>
  <c r="S403" i="26"/>
  <c r="R403" i="26"/>
  <c r="Q403" i="26"/>
  <c r="Z403" i="26" s="1"/>
  <c r="AI403" i="26" s="1"/>
  <c r="P403" i="26"/>
  <c r="O403" i="26"/>
  <c r="N403" i="26"/>
  <c r="M403" i="26"/>
  <c r="L403" i="26"/>
  <c r="K403" i="26"/>
  <c r="J403" i="26"/>
  <c r="I403" i="26"/>
  <c r="H403" i="26"/>
  <c r="G403" i="26"/>
  <c r="F403" i="26"/>
  <c r="E403" i="26"/>
  <c r="D403" i="26"/>
  <c r="Y403" i="26" s="1"/>
  <c r="AH403" i="26" s="1"/>
  <c r="C403" i="26"/>
  <c r="X403" i="26" s="1"/>
  <c r="B403" i="26"/>
  <c r="U402" i="26"/>
  <c r="T402" i="26"/>
  <c r="AB402" i="26" s="1"/>
  <c r="AK402" i="26" s="1"/>
  <c r="S402" i="26"/>
  <c r="R402" i="26"/>
  <c r="Q402" i="26"/>
  <c r="Z402" i="26" s="1"/>
  <c r="AI402" i="26" s="1"/>
  <c r="P402" i="26"/>
  <c r="O402" i="26"/>
  <c r="N402" i="26"/>
  <c r="M402" i="26"/>
  <c r="L402" i="26"/>
  <c r="AC402" i="26" s="1"/>
  <c r="AL402" i="26" s="1"/>
  <c r="K402" i="26"/>
  <c r="J402" i="26"/>
  <c r="I402" i="26"/>
  <c r="H402" i="26"/>
  <c r="G402" i="26"/>
  <c r="F402" i="26"/>
  <c r="E402" i="26"/>
  <c r="D402" i="26"/>
  <c r="Y402" i="26" s="1"/>
  <c r="C402" i="26"/>
  <c r="X402" i="26" s="1"/>
  <c r="AG402" i="26" s="1"/>
  <c r="B402" i="26"/>
  <c r="Z401" i="26"/>
  <c r="U401" i="26"/>
  <c r="AI401" i="26" s="1"/>
  <c r="T401" i="26"/>
  <c r="S401" i="26"/>
  <c r="R401" i="26"/>
  <c r="Q401" i="26"/>
  <c r="P401" i="26"/>
  <c r="O401" i="26"/>
  <c r="N401" i="26"/>
  <c r="M401" i="26"/>
  <c r="L401" i="26"/>
  <c r="AC401" i="26" s="1"/>
  <c r="AL401" i="26" s="1"/>
  <c r="K401" i="26"/>
  <c r="J401" i="26"/>
  <c r="I401" i="26"/>
  <c r="H401" i="26"/>
  <c r="G401" i="26"/>
  <c r="F401" i="26"/>
  <c r="E401" i="26"/>
  <c r="AA401" i="26" s="1"/>
  <c r="AJ401" i="26" s="1"/>
  <c r="D401" i="26"/>
  <c r="Y401" i="26" s="1"/>
  <c r="C401" i="26"/>
  <c r="X401" i="26" s="1"/>
  <c r="B401" i="26"/>
  <c r="AG400" i="26"/>
  <c r="Z400" i="26"/>
  <c r="X400" i="26"/>
  <c r="U400" i="26"/>
  <c r="T400" i="26"/>
  <c r="S400" i="26"/>
  <c r="R400" i="26"/>
  <c r="AB400" i="26" s="1"/>
  <c r="Q400" i="26"/>
  <c r="P400" i="26"/>
  <c r="O400" i="26"/>
  <c r="N400" i="26"/>
  <c r="M400" i="26"/>
  <c r="L400" i="26"/>
  <c r="K400" i="26"/>
  <c r="J400" i="26"/>
  <c r="I400" i="26"/>
  <c r="H400" i="26"/>
  <c r="G400" i="26"/>
  <c r="F400" i="26"/>
  <c r="E400" i="26"/>
  <c r="AA400" i="26" s="1"/>
  <c r="AJ400" i="26" s="1"/>
  <c r="D400" i="26"/>
  <c r="Y400" i="26" s="1"/>
  <c r="C400" i="26"/>
  <c r="B400" i="26"/>
  <c r="AI399" i="26"/>
  <c r="AG399" i="26"/>
  <c r="Z399" i="26"/>
  <c r="Y399" i="26"/>
  <c r="AH399" i="26" s="1"/>
  <c r="X399" i="26"/>
  <c r="U399" i="26"/>
  <c r="T399" i="26"/>
  <c r="S399" i="26"/>
  <c r="R399" i="26"/>
  <c r="AB399" i="26" s="1"/>
  <c r="AK399" i="26" s="1"/>
  <c r="Q399" i="26"/>
  <c r="P399" i="26"/>
  <c r="O399" i="26"/>
  <c r="N399" i="26"/>
  <c r="M399" i="26"/>
  <c r="L399" i="26"/>
  <c r="K399" i="26"/>
  <c r="AC399" i="26" s="1"/>
  <c r="AL399" i="26" s="1"/>
  <c r="J399" i="26"/>
  <c r="I399" i="26"/>
  <c r="H399" i="26"/>
  <c r="G399" i="26"/>
  <c r="F399" i="26"/>
  <c r="E399" i="26"/>
  <c r="D399" i="26"/>
  <c r="C399" i="26"/>
  <c r="B399" i="26"/>
  <c r="AI398" i="26"/>
  <c r="AH398" i="26"/>
  <c r="Z398" i="26"/>
  <c r="Y398" i="26"/>
  <c r="X398" i="26"/>
  <c r="AG398" i="26" s="1"/>
  <c r="U398" i="26"/>
  <c r="T398" i="26"/>
  <c r="S398" i="26"/>
  <c r="R398" i="26"/>
  <c r="AB398" i="26" s="1"/>
  <c r="AK398" i="26" s="1"/>
  <c r="Q398" i="26"/>
  <c r="P398" i="26"/>
  <c r="O398" i="26"/>
  <c r="N398" i="26"/>
  <c r="M398" i="26"/>
  <c r="L398" i="26"/>
  <c r="K398" i="26"/>
  <c r="AC398" i="26" s="1"/>
  <c r="AL398" i="26" s="1"/>
  <c r="J398" i="26"/>
  <c r="I398" i="26"/>
  <c r="H398" i="26"/>
  <c r="G398" i="26"/>
  <c r="F398" i="26"/>
  <c r="E398" i="26"/>
  <c r="D398" i="26"/>
  <c r="C398" i="26"/>
  <c r="B398" i="26"/>
  <c r="AK397" i="26"/>
  <c r="Z397" i="26"/>
  <c r="AI397" i="26" s="1"/>
  <c r="Y397" i="26"/>
  <c r="AH397" i="26" s="1"/>
  <c r="U397" i="26"/>
  <c r="T397" i="26"/>
  <c r="S397" i="26"/>
  <c r="R397" i="26"/>
  <c r="AB397" i="26" s="1"/>
  <c r="Q397" i="26"/>
  <c r="P397" i="26"/>
  <c r="O397" i="26"/>
  <c r="N397" i="26"/>
  <c r="M397" i="26"/>
  <c r="L397" i="26"/>
  <c r="K397" i="26"/>
  <c r="J397" i="26"/>
  <c r="I397" i="26"/>
  <c r="H397" i="26"/>
  <c r="G397" i="26"/>
  <c r="AA397" i="26" s="1"/>
  <c r="AJ397" i="26" s="1"/>
  <c r="F397" i="26"/>
  <c r="E397" i="26"/>
  <c r="D397" i="26"/>
  <c r="C397" i="26"/>
  <c r="X397" i="26" s="1"/>
  <c r="B397" i="26"/>
  <c r="AB396" i="26"/>
  <c r="AK396" i="26" s="1"/>
  <c r="AA396" i="26"/>
  <c r="AJ396" i="26" s="1"/>
  <c r="U396" i="26"/>
  <c r="T396" i="26"/>
  <c r="S396" i="26"/>
  <c r="R396" i="26"/>
  <c r="Q396" i="26"/>
  <c r="Z396" i="26" s="1"/>
  <c r="AI396" i="26" s="1"/>
  <c r="P396" i="26"/>
  <c r="O396" i="26"/>
  <c r="N396" i="26"/>
  <c r="M396" i="26"/>
  <c r="L396" i="26"/>
  <c r="K396" i="26"/>
  <c r="J396" i="26"/>
  <c r="I396" i="26"/>
  <c r="H396" i="26"/>
  <c r="G396" i="26"/>
  <c r="F396" i="26"/>
  <c r="E396" i="26"/>
  <c r="D396" i="26"/>
  <c r="Y396" i="26" s="1"/>
  <c r="AH396" i="26" s="1"/>
  <c r="C396" i="26"/>
  <c r="X396" i="26" s="1"/>
  <c r="B396" i="26"/>
  <c r="AC395" i="26"/>
  <c r="AL395" i="26" s="1"/>
  <c r="AA395" i="26"/>
  <c r="AJ395" i="26" s="1"/>
  <c r="U395" i="26"/>
  <c r="T395" i="26"/>
  <c r="S395" i="26"/>
  <c r="R395" i="26"/>
  <c r="AB395" i="26" s="1"/>
  <c r="AK395" i="26" s="1"/>
  <c r="Q395" i="26"/>
  <c r="Z395" i="26" s="1"/>
  <c r="AI395" i="26" s="1"/>
  <c r="P395" i="26"/>
  <c r="O395" i="26"/>
  <c r="N395" i="26"/>
  <c r="M395" i="26"/>
  <c r="L395" i="26"/>
  <c r="K395" i="26"/>
  <c r="J395" i="26"/>
  <c r="I395" i="26"/>
  <c r="H395" i="26"/>
  <c r="G395" i="26"/>
  <c r="F395" i="26"/>
  <c r="E395" i="26"/>
  <c r="D395" i="26"/>
  <c r="Y395" i="26" s="1"/>
  <c r="AH395" i="26" s="1"/>
  <c r="C395" i="26"/>
  <c r="X395" i="26" s="1"/>
  <c r="B395" i="26"/>
  <c r="U394" i="26"/>
  <c r="T394" i="26"/>
  <c r="S394" i="26"/>
  <c r="R394" i="26"/>
  <c r="AB394" i="26" s="1"/>
  <c r="AK394" i="26" s="1"/>
  <c r="Q394" i="26"/>
  <c r="Z394" i="26" s="1"/>
  <c r="AI394" i="26" s="1"/>
  <c r="P394" i="26"/>
  <c r="O394" i="26"/>
  <c r="N394" i="26"/>
  <c r="M394" i="26"/>
  <c r="L394" i="26"/>
  <c r="K394" i="26"/>
  <c r="AC394" i="26" s="1"/>
  <c r="AL394" i="26" s="1"/>
  <c r="J394" i="26"/>
  <c r="I394" i="26"/>
  <c r="H394" i="26"/>
  <c r="G394" i="26"/>
  <c r="F394" i="26"/>
  <c r="E394" i="26"/>
  <c r="D394" i="26"/>
  <c r="Y394" i="26" s="1"/>
  <c r="AH394" i="26" s="1"/>
  <c r="C394" i="26"/>
  <c r="X394" i="26" s="1"/>
  <c r="AG394" i="26" s="1"/>
  <c r="B394" i="26"/>
  <c r="U393" i="26"/>
  <c r="AG393" i="26" s="1"/>
  <c r="T393" i="26"/>
  <c r="S393" i="26"/>
  <c r="R393" i="26"/>
  <c r="Q393" i="26"/>
  <c r="Z393" i="26" s="1"/>
  <c r="AI393" i="26" s="1"/>
  <c r="P393" i="26"/>
  <c r="O393" i="26"/>
  <c r="N393" i="26"/>
  <c r="M393" i="26"/>
  <c r="L393" i="26"/>
  <c r="K393" i="26"/>
  <c r="AC393" i="26" s="1"/>
  <c r="AL393" i="26" s="1"/>
  <c r="J393" i="26"/>
  <c r="I393" i="26"/>
  <c r="H393" i="26"/>
  <c r="G393" i="26"/>
  <c r="F393" i="26"/>
  <c r="E393" i="26"/>
  <c r="AA393" i="26" s="1"/>
  <c r="AJ393" i="26" s="1"/>
  <c r="D393" i="26"/>
  <c r="Y393" i="26" s="1"/>
  <c r="C393" i="26"/>
  <c r="X393" i="26" s="1"/>
  <c r="B393" i="26"/>
  <c r="AH392" i="26"/>
  <c r="AG392" i="26"/>
  <c r="X392" i="26"/>
  <c r="U392" i="26"/>
  <c r="T392" i="26"/>
  <c r="S392" i="26"/>
  <c r="R392" i="26"/>
  <c r="AB392" i="26" s="1"/>
  <c r="Q392" i="26"/>
  <c r="Z392" i="26" s="1"/>
  <c r="AI392" i="26" s="1"/>
  <c r="P392" i="26"/>
  <c r="O392" i="26"/>
  <c r="N392" i="26"/>
  <c r="M392" i="26"/>
  <c r="L392" i="26"/>
  <c r="K392" i="26"/>
  <c r="J392" i="26"/>
  <c r="I392" i="26"/>
  <c r="H392" i="26"/>
  <c r="G392" i="26"/>
  <c r="F392" i="26"/>
  <c r="E392" i="26"/>
  <c r="AA392" i="26" s="1"/>
  <c r="AJ392" i="26" s="1"/>
  <c r="D392" i="26"/>
  <c r="Y392" i="26" s="1"/>
  <c r="C392" i="26"/>
  <c r="B392" i="26"/>
  <c r="AI391" i="26"/>
  <c r="AH391" i="26"/>
  <c r="AG391" i="26"/>
  <c r="Z391" i="26"/>
  <c r="Y391" i="26"/>
  <c r="X391" i="26"/>
  <c r="U391" i="26"/>
  <c r="T391" i="26"/>
  <c r="S391" i="26"/>
  <c r="R391" i="26"/>
  <c r="AB391" i="26" s="1"/>
  <c r="AK391" i="26" s="1"/>
  <c r="Q391" i="26"/>
  <c r="P391" i="26"/>
  <c r="O391" i="26"/>
  <c r="N391" i="26"/>
  <c r="M391" i="26"/>
  <c r="L391" i="26"/>
  <c r="K391" i="26"/>
  <c r="AC391" i="26" s="1"/>
  <c r="AL391" i="26" s="1"/>
  <c r="J391" i="26"/>
  <c r="I391" i="26"/>
  <c r="H391" i="26"/>
  <c r="G391" i="26"/>
  <c r="F391" i="26"/>
  <c r="E391" i="26"/>
  <c r="D391" i="26"/>
  <c r="C391" i="26"/>
  <c r="B391" i="26"/>
  <c r="AI390" i="26"/>
  <c r="AH390" i="26"/>
  <c r="Z390" i="26"/>
  <c r="Y390" i="26"/>
  <c r="X390" i="26"/>
  <c r="AG390" i="26" s="1"/>
  <c r="U390" i="26"/>
  <c r="T390" i="26"/>
  <c r="S390" i="26"/>
  <c r="R390" i="26"/>
  <c r="AB390" i="26" s="1"/>
  <c r="AK390" i="26" s="1"/>
  <c r="Q390" i="26"/>
  <c r="P390" i="26"/>
  <c r="O390" i="26"/>
  <c r="N390" i="26"/>
  <c r="M390" i="26"/>
  <c r="L390" i="26"/>
  <c r="K390" i="26"/>
  <c r="AC390" i="26" s="1"/>
  <c r="AL390" i="26" s="1"/>
  <c r="J390" i="26"/>
  <c r="I390" i="26"/>
  <c r="H390" i="26"/>
  <c r="G390" i="26"/>
  <c r="F390" i="26"/>
  <c r="E390" i="26"/>
  <c r="D390" i="26"/>
  <c r="C390" i="26"/>
  <c r="B390" i="26"/>
  <c r="AK389" i="26"/>
  <c r="Z389" i="26"/>
  <c r="AI389" i="26" s="1"/>
  <c r="Y389" i="26"/>
  <c r="AH389" i="26" s="1"/>
  <c r="U389" i="26"/>
  <c r="AD389" i="26" s="1"/>
  <c r="T389" i="26"/>
  <c r="S389" i="26"/>
  <c r="R389" i="26"/>
  <c r="AB389" i="26" s="1"/>
  <c r="Q389" i="26"/>
  <c r="P389" i="26"/>
  <c r="O389" i="26"/>
  <c r="N389" i="26"/>
  <c r="M389" i="26"/>
  <c r="L389" i="26"/>
  <c r="K389" i="26"/>
  <c r="AC389" i="26" s="1"/>
  <c r="AL389" i="26" s="1"/>
  <c r="J389" i="26"/>
  <c r="I389" i="26"/>
  <c r="H389" i="26"/>
  <c r="G389" i="26"/>
  <c r="AA389" i="26" s="1"/>
  <c r="AJ389" i="26" s="1"/>
  <c r="F389" i="26"/>
  <c r="E389" i="26"/>
  <c r="D389" i="26"/>
  <c r="C389" i="26"/>
  <c r="X389" i="26" s="1"/>
  <c r="AG389" i="26" s="1"/>
  <c r="B389" i="26"/>
  <c r="AB388" i="26"/>
  <c r="AK388" i="26" s="1"/>
  <c r="AA388" i="26"/>
  <c r="AJ388" i="26" s="1"/>
  <c r="U388" i="26"/>
  <c r="T388" i="26"/>
  <c r="S388" i="26"/>
  <c r="R388" i="26"/>
  <c r="Q388" i="26"/>
  <c r="Z388" i="26" s="1"/>
  <c r="AI388" i="26" s="1"/>
  <c r="P388" i="26"/>
  <c r="O388" i="26"/>
  <c r="N388" i="26"/>
  <c r="M388" i="26"/>
  <c r="L388" i="26"/>
  <c r="K388" i="26"/>
  <c r="J388" i="26"/>
  <c r="I388" i="26"/>
  <c r="H388" i="26"/>
  <c r="G388" i="26"/>
  <c r="F388" i="26"/>
  <c r="E388" i="26"/>
  <c r="D388" i="26"/>
  <c r="Y388" i="26" s="1"/>
  <c r="AH388" i="26" s="1"/>
  <c r="C388" i="26"/>
  <c r="X388" i="26" s="1"/>
  <c r="AG388" i="26" s="1"/>
  <c r="B388" i="26"/>
  <c r="AC387" i="26"/>
  <c r="AL387" i="26" s="1"/>
  <c r="U387" i="26"/>
  <c r="T387" i="26"/>
  <c r="S387" i="26"/>
  <c r="R387" i="26"/>
  <c r="AB387" i="26" s="1"/>
  <c r="AK387" i="26" s="1"/>
  <c r="Q387" i="26"/>
  <c r="Z387" i="26" s="1"/>
  <c r="AI387" i="26" s="1"/>
  <c r="P387" i="26"/>
  <c r="O387" i="26"/>
  <c r="N387" i="26"/>
  <c r="M387" i="26"/>
  <c r="L387" i="26"/>
  <c r="K387" i="26"/>
  <c r="J387" i="26"/>
  <c r="AA387" i="26" s="1"/>
  <c r="AJ387" i="26" s="1"/>
  <c r="I387" i="26"/>
  <c r="H387" i="26"/>
  <c r="G387" i="26"/>
  <c r="F387" i="26"/>
  <c r="E387" i="26"/>
  <c r="D387" i="26"/>
  <c r="Y387" i="26" s="1"/>
  <c r="AH387" i="26" s="1"/>
  <c r="C387" i="26"/>
  <c r="X387" i="26" s="1"/>
  <c r="B387" i="26"/>
  <c r="U386" i="26"/>
  <c r="T386" i="26"/>
  <c r="S386" i="26"/>
  <c r="R386" i="26"/>
  <c r="AB386" i="26" s="1"/>
  <c r="AK386" i="26" s="1"/>
  <c r="Q386" i="26"/>
  <c r="Z386" i="26" s="1"/>
  <c r="AI386" i="26" s="1"/>
  <c r="P386" i="26"/>
  <c r="O386" i="26"/>
  <c r="N386" i="26"/>
  <c r="M386" i="26"/>
  <c r="L386" i="26"/>
  <c r="K386" i="26"/>
  <c r="AC386" i="26" s="1"/>
  <c r="AL386" i="26" s="1"/>
  <c r="J386" i="26"/>
  <c r="I386" i="26"/>
  <c r="H386" i="26"/>
  <c r="G386" i="26"/>
  <c r="F386" i="26"/>
  <c r="E386" i="26"/>
  <c r="D386" i="26"/>
  <c r="Y386" i="26" s="1"/>
  <c r="AH386" i="26" s="1"/>
  <c r="C386" i="26"/>
  <c r="X386" i="26" s="1"/>
  <c r="AG386" i="26" s="1"/>
  <c r="B386" i="26"/>
  <c r="AG385" i="26"/>
  <c r="U385" i="26"/>
  <c r="T385" i="26"/>
  <c r="S385" i="26"/>
  <c r="R385" i="26"/>
  <c r="Q385" i="26"/>
  <c r="Z385" i="26" s="1"/>
  <c r="P385" i="26"/>
  <c r="O385" i="26"/>
  <c r="N385" i="26"/>
  <c r="M385" i="26"/>
  <c r="L385" i="26"/>
  <c r="K385" i="26"/>
  <c r="AC385" i="26" s="1"/>
  <c r="AL385" i="26" s="1"/>
  <c r="J385" i="26"/>
  <c r="I385" i="26"/>
  <c r="H385" i="26"/>
  <c r="G385" i="26"/>
  <c r="F385" i="26"/>
  <c r="E385" i="26"/>
  <c r="AA385" i="26" s="1"/>
  <c r="AJ385" i="26" s="1"/>
  <c r="D385" i="26"/>
  <c r="Y385" i="26" s="1"/>
  <c r="C385" i="26"/>
  <c r="X385" i="26" s="1"/>
  <c r="B385" i="26"/>
  <c r="AH384" i="26"/>
  <c r="AG384" i="26"/>
  <c r="X384" i="26"/>
  <c r="U384" i="26"/>
  <c r="T384" i="26"/>
  <c r="S384" i="26"/>
  <c r="R384" i="26"/>
  <c r="AB384" i="26" s="1"/>
  <c r="Q384" i="26"/>
  <c r="Z384" i="26" s="1"/>
  <c r="P384" i="26"/>
  <c r="O384" i="26"/>
  <c r="N384" i="26"/>
  <c r="M384" i="26"/>
  <c r="L384" i="26"/>
  <c r="K384" i="26"/>
  <c r="J384" i="26"/>
  <c r="I384" i="26"/>
  <c r="H384" i="26"/>
  <c r="G384" i="26"/>
  <c r="F384" i="26"/>
  <c r="E384" i="26"/>
  <c r="AA384" i="26" s="1"/>
  <c r="AJ384" i="26" s="1"/>
  <c r="D384" i="26"/>
  <c r="Y384" i="26" s="1"/>
  <c r="C384" i="26"/>
  <c r="B384" i="26"/>
  <c r="AI383" i="26"/>
  <c r="AH383" i="26"/>
  <c r="AG383" i="26"/>
  <c r="Z383" i="26"/>
  <c r="Y383" i="26"/>
  <c r="X383" i="26"/>
  <c r="U383" i="26"/>
  <c r="T383" i="26"/>
  <c r="S383" i="26"/>
  <c r="R383" i="26"/>
  <c r="AB383" i="26" s="1"/>
  <c r="AK383" i="26" s="1"/>
  <c r="Q383" i="26"/>
  <c r="P383" i="26"/>
  <c r="O383" i="26"/>
  <c r="N383" i="26"/>
  <c r="M383" i="26"/>
  <c r="L383" i="26"/>
  <c r="K383" i="26"/>
  <c r="AC383" i="26" s="1"/>
  <c r="AL383" i="26" s="1"/>
  <c r="J383" i="26"/>
  <c r="I383" i="26"/>
  <c r="H383" i="26"/>
  <c r="G383" i="26"/>
  <c r="F383" i="26"/>
  <c r="E383" i="26"/>
  <c r="D383" i="26"/>
  <c r="C383" i="26"/>
  <c r="B383" i="26"/>
  <c r="AI382" i="26"/>
  <c r="AH382" i="26"/>
  <c r="Z382" i="26"/>
  <c r="Y382" i="26"/>
  <c r="X382" i="26"/>
  <c r="AG382" i="26" s="1"/>
  <c r="U382" i="26"/>
  <c r="T382" i="26"/>
  <c r="S382" i="26"/>
  <c r="R382" i="26"/>
  <c r="AB382" i="26" s="1"/>
  <c r="AK382" i="26" s="1"/>
  <c r="Q382" i="26"/>
  <c r="P382" i="26"/>
  <c r="O382" i="26"/>
  <c r="N382" i="26"/>
  <c r="M382" i="26"/>
  <c r="L382" i="26"/>
  <c r="K382" i="26"/>
  <c r="AC382" i="26" s="1"/>
  <c r="AL382" i="26" s="1"/>
  <c r="J382" i="26"/>
  <c r="I382" i="26"/>
  <c r="H382" i="26"/>
  <c r="G382" i="26"/>
  <c r="F382" i="26"/>
  <c r="E382" i="26"/>
  <c r="AA382" i="26" s="1"/>
  <c r="AJ382" i="26" s="1"/>
  <c r="D382" i="26"/>
  <c r="C382" i="26"/>
  <c r="B382" i="26"/>
  <c r="AK381" i="26"/>
  <c r="Z381" i="26"/>
  <c r="AI381" i="26" s="1"/>
  <c r="Y381" i="26"/>
  <c r="AH381" i="26" s="1"/>
  <c r="U381" i="26"/>
  <c r="AD381" i="26" s="1"/>
  <c r="T381" i="26"/>
  <c r="S381" i="26"/>
  <c r="R381" i="26"/>
  <c r="AB381" i="26" s="1"/>
  <c r="Q381" i="26"/>
  <c r="P381" i="26"/>
  <c r="O381" i="26"/>
  <c r="N381" i="26"/>
  <c r="M381" i="26"/>
  <c r="L381" i="26"/>
  <c r="K381" i="26"/>
  <c r="AC381" i="26" s="1"/>
  <c r="AL381" i="26" s="1"/>
  <c r="J381" i="26"/>
  <c r="I381" i="26"/>
  <c r="H381" i="26"/>
  <c r="G381" i="26"/>
  <c r="AA381" i="26" s="1"/>
  <c r="AJ381" i="26" s="1"/>
  <c r="F381" i="26"/>
  <c r="E381" i="26"/>
  <c r="D381" i="26"/>
  <c r="C381" i="26"/>
  <c r="X381" i="26" s="1"/>
  <c r="AG381" i="26" s="1"/>
  <c r="B381" i="26"/>
  <c r="Z380" i="26"/>
  <c r="AI380" i="26" s="1"/>
  <c r="U380" i="26"/>
  <c r="T380" i="26"/>
  <c r="S380" i="26"/>
  <c r="R380" i="26"/>
  <c r="AB380" i="26" s="1"/>
  <c r="AK380" i="26" s="1"/>
  <c r="Q380" i="26"/>
  <c r="P380" i="26"/>
  <c r="AC380" i="26" s="1"/>
  <c r="AL380" i="26" s="1"/>
  <c r="O380" i="26"/>
  <c r="N380" i="26"/>
  <c r="M380" i="26"/>
  <c r="L380" i="26"/>
  <c r="K380" i="26"/>
  <c r="J380" i="26"/>
  <c r="I380" i="26"/>
  <c r="H380" i="26"/>
  <c r="G380" i="26"/>
  <c r="F380" i="26"/>
  <c r="E380" i="26"/>
  <c r="D380" i="26"/>
  <c r="Y380" i="26" s="1"/>
  <c r="AH380" i="26" s="1"/>
  <c r="C380" i="26"/>
  <c r="X380" i="26" s="1"/>
  <c r="AG380" i="26" s="1"/>
  <c r="B380" i="26"/>
  <c r="AB379" i="26"/>
  <c r="AK379" i="26" s="1"/>
  <c r="Y379" i="26"/>
  <c r="AH379" i="26" s="1"/>
  <c r="U379" i="26"/>
  <c r="T379" i="26"/>
  <c r="S379" i="26"/>
  <c r="R379" i="26"/>
  <c r="Q379" i="26"/>
  <c r="Z379" i="26" s="1"/>
  <c r="AI379" i="26" s="1"/>
  <c r="P379" i="26"/>
  <c r="O379" i="26"/>
  <c r="AC379" i="26" s="1"/>
  <c r="AL379" i="26" s="1"/>
  <c r="N379" i="26"/>
  <c r="M379" i="26"/>
  <c r="L379" i="26"/>
  <c r="K379" i="26"/>
  <c r="J379" i="26"/>
  <c r="I379" i="26"/>
  <c r="H379" i="26"/>
  <c r="G379" i="26"/>
  <c r="AA379" i="26" s="1"/>
  <c r="AJ379" i="26" s="1"/>
  <c r="F379" i="26"/>
  <c r="E379" i="26"/>
  <c r="D379" i="26"/>
  <c r="C379" i="26"/>
  <c r="X379" i="26" s="1"/>
  <c r="AG379" i="26" s="1"/>
  <c r="B379" i="26"/>
  <c r="Z378" i="26"/>
  <c r="AI378" i="26" s="1"/>
  <c r="U378" i="26"/>
  <c r="T378" i="26"/>
  <c r="S378" i="26"/>
  <c r="R378" i="26"/>
  <c r="AB378" i="26" s="1"/>
  <c r="AK378" i="26" s="1"/>
  <c r="Q378" i="26"/>
  <c r="P378" i="26"/>
  <c r="AC378" i="26" s="1"/>
  <c r="AL378" i="26" s="1"/>
  <c r="O378" i="26"/>
  <c r="N378" i="26"/>
  <c r="M378" i="26"/>
  <c r="L378" i="26"/>
  <c r="K378" i="26"/>
  <c r="J378" i="26"/>
  <c r="I378" i="26"/>
  <c r="H378" i="26"/>
  <c r="G378" i="26"/>
  <c r="F378" i="26"/>
  <c r="E378" i="26"/>
  <c r="D378" i="26"/>
  <c r="Y378" i="26" s="1"/>
  <c r="AH378" i="26" s="1"/>
  <c r="C378" i="26"/>
  <c r="X378" i="26" s="1"/>
  <c r="AG378" i="26" s="1"/>
  <c r="B378" i="26"/>
  <c r="AG377" i="26"/>
  <c r="U377" i="26"/>
  <c r="T377" i="26"/>
  <c r="S377" i="26"/>
  <c r="R377" i="26"/>
  <c r="Q377" i="26"/>
  <c r="Z377" i="26" s="1"/>
  <c r="AI377" i="26" s="1"/>
  <c r="P377" i="26"/>
  <c r="O377" i="26"/>
  <c r="N377" i="26"/>
  <c r="M377" i="26"/>
  <c r="L377" i="26"/>
  <c r="K377" i="26"/>
  <c r="AC377" i="26" s="1"/>
  <c r="AL377" i="26" s="1"/>
  <c r="J377" i="26"/>
  <c r="I377" i="26"/>
  <c r="H377" i="26"/>
  <c r="G377" i="26"/>
  <c r="F377" i="26"/>
  <c r="E377" i="26"/>
  <c r="AA377" i="26" s="1"/>
  <c r="AJ377" i="26" s="1"/>
  <c r="D377" i="26"/>
  <c r="Y377" i="26" s="1"/>
  <c r="AH377" i="26" s="1"/>
  <c r="C377" i="26"/>
  <c r="X377" i="26" s="1"/>
  <c r="B377" i="26"/>
  <c r="Z376" i="26"/>
  <c r="X376" i="26"/>
  <c r="U376" i="26"/>
  <c r="T376" i="26"/>
  <c r="AB376" i="26" s="1"/>
  <c r="S376" i="26"/>
  <c r="R376" i="26"/>
  <c r="Q376" i="26"/>
  <c r="P376" i="26"/>
  <c r="O376" i="26"/>
  <c r="N376" i="26"/>
  <c r="M376" i="26"/>
  <c r="L376" i="26"/>
  <c r="K376" i="26"/>
  <c r="J376" i="26"/>
  <c r="I376" i="26"/>
  <c r="H376" i="26"/>
  <c r="G376" i="26"/>
  <c r="F376" i="26"/>
  <c r="E376" i="26"/>
  <c r="AA376" i="26" s="1"/>
  <c r="AJ376" i="26" s="1"/>
  <c r="D376" i="26"/>
  <c r="Y376" i="26" s="1"/>
  <c r="C376" i="26"/>
  <c r="B376" i="26"/>
  <c r="AC375" i="26"/>
  <c r="AL375" i="26" s="1"/>
  <c r="Y375" i="26"/>
  <c r="AH375" i="26" s="1"/>
  <c r="X375" i="26"/>
  <c r="AG375" i="26" s="1"/>
  <c r="U375" i="26"/>
  <c r="T375" i="26"/>
  <c r="S375" i="26"/>
  <c r="R375" i="26"/>
  <c r="AB375" i="26" s="1"/>
  <c r="Q375" i="26"/>
  <c r="Z375" i="26" s="1"/>
  <c r="AI375" i="26" s="1"/>
  <c r="P375" i="26"/>
  <c r="O375" i="26"/>
  <c r="N375" i="26"/>
  <c r="M375" i="26"/>
  <c r="L375" i="26"/>
  <c r="K375" i="26"/>
  <c r="J375" i="26"/>
  <c r="I375" i="26"/>
  <c r="H375" i="26"/>
  <c r="G375" i="26"/>
  <c r="F375" i="26"/>
  <c r="E375" i="26"/>
  <c r="AA375" i="26" s="1"/>
  <c r="AJ375" i="26" s="1"/>
  <c r="D375" i="26"/>
  <c r="C375" i="26"/>
  <c r="B375" i="26"/>
  <c r="AI374" i="26"/>
  <c r="AH374" i="26"/>
  <c r="Z374" i="26"/>
  <c r="X374" i="26"/>
  <c r="AG374" i="26" s="1"/>
  <c r="U374" i="26"/>
  <c r="T374" i="26"/>
  <c r="S374" i="26"/>
  <c r="R374" i="26"/>
  <c r="AB374" i="26" s="1"/>
  <c r="AK374" i="26" s="1"/>
  <c r="Q374" i="26"/>
  <c r="P374" i="26"/>
  <c r="O374" i="26"/>
  <c r="N374" i="26"/>
  <c r="M374" i="26"/>
  <c r="L374" i="26"/>
  <c r="K374" i="26"/>
  <c r="AC374" i="26" s="1"/>
  <c r="AL374" i="26" s="1"/>
  <c r="J374" i="26"/>
  <c r="I374" i="26"/>
  <c r="H374" i="26"/>
  <c r="G374" i="26"/>
  <c r="F374" i="26"/>
  <c r="E374" i="26"/>
  <c r="D374" i="26"/>
  <c r="Y374" i="26" s="1"/>
  <c r="C374" i="26"/>
  <c r="B374" i="26"/>
  <c r="Z373" i="26"/>
  <c r="Y373" i="26"/>
  <c r="U373" i="26"/>
  <c r="T373" i="26"/>
  <c r="S373" i="26"/>
  <c r="R373" i="26"/>
  <c r="AB373" i="26" s="1"/>
  <c r="Q373" i="26"/>
  <c r="P373" i="26"/>
  <c r="O373" i="26"/>
  <c r="N373" i="26"/>
  <c r="M373" i="26"/>
  <c r="L373" i="26"/>
  <c r="K373" i="26"/>
  <c r="J373" i="26"/>
  <c r="I373" i="26"/>
  <c r="H373" i="26"/>
  <c r="G373" i="26"/>
  <c r="F373" i="26"/>
  <c r="E373" i="26"/>
  <c r="AA373" i="26" s="1"/>
  <c r="AJ373" i="26" s="1"/>
  <c r="D373" i="26"/>
  <c r="C373" i="26"/>
  <c r="X373" i="26" s="1"/>
  <c r="B373" i="26"/>
  <c r="AH372" i="26"/>
  <c r="Z372" i="26"/>
  <c r="AI372" i="26" s="1"/>
  <c r="X372" i="26"/>
  <c r="U372" i="26"/>
  <c r="T372" i="26"/>
  <c r="S372" i="26"/>
  <c r="R372" i="26"/>
  <c r="AB372" i="26" s="1"/>
  <c r="AK372" i="26" s="1"/>
  <c r="Q372" i="26"/>
  <c r="P372" i="26"/>
  <c r="O372" i="26"/>
  <c r="N372" i="26"/>
  <c r="M372" i="26"/>
  <c r="L372" i="26"/>
  <c r="K372" i="26"/>
  <c r="J372" i="26"/>
  <c r="I372" i="26"/>
  <c r="H372" i="26"/>
  <c r="AA372" i="26" s="1"/>
  <c r="AJ372" i="26" s="1"/>
  <c r="G372" i="26"/>
  <c r="F372" i="26"/>
  <c r="E372" i="26"/>
  <c r="D372" i="26"/>
  <c r="Y372" i="26" s="1"/>
  <c r="C372" i="26"/>
  <c r="B372" i="26"/>
  <c r="AI371" i="26"/>
  <c r="Y371" i="26"/>
  <c r="AH371" i="26" s="1"/>
  <c r="U371" i="26"/>
  <c r="T371" i="26"/>
  <c r="S371" i="26"/>
  <c r="R371" i="26"/>
  <c r="Q371" i="26"/>
  <c r="Z371" i="26" s="1"/>
  <c r="P371" i="26"/>
  <c r="O371" i="26"/>
  <c r="N371" i="26"/>
  <c r="M371" i="26"/>
  <c r="L371" i="26"/>
  <c r="K371" i="26"/>
  <c r="AC371" i="26" s="1"/>
  <c r="AL371" i="26" s="1"/>
  <c r="J371" i="26"/>
  <c r="I371" i="26"/>
  <c r="H371" i="26"/>
  <c r="G371" i="26"/>
  <c r="AA371" i="26" s="1"/>
  <c r="AJ371" i="26" s="1"/>
  <c r="F371" i="26"/>
  <c r="E371" i="26"/>
  <c r="D371" i="26"/>
  <c r="C371" i="26"/>
  <c r="X371" i="26" s="1"/>
  <c r="AG371" i="26" s="1"/>
  <c r="B371" i="26"/>
  <c r="Z370" i="26"/>
  <c r="AI370" i="26" s="1"/>
  <c r="U370" i="26"/>
  <c r="T370" i="26"/>
  <c r="AB370" i="26" s="1"/>
  <c r="AK370" i="26" s="1"/>
  <c r="S370" i="26"/>
  <c r="R370" i="26"/>
  <c r="Q370" i="26"/>
  <c r="P370" i="26"/>
  <c r="O370" i="26"/>
  <c r="N370" i="26"/>
  <c r="M370" i="26"/>
  <c r="L370" i="26"/>
  <c r="AC370" i="26" s="1"/>
  <c r="AL370" i="26" s="1"/>
  <c r="K370" i="26"/>
  <c r="J370" i="26"/>
  <c r="I370" i="26"/>
  <c r="H370" i="26"/>
  <c r="G370" i="26"/>
  <c r="F370" i="26"/>
  <c r="E370" i="26"/>
  <c r="AA370" i="26" s="1"/>
  <c r="AJ370" i="26" s="1"/>
  <c r="D370" i="26"/>
  <c r="Y370" i="26" s="1"/>
  <c r="C370" i="26"/>
  <c r="X370" i="26" s="1"/>
  <c r="AG370" i="26" s="1"/>
  <c r="B370" i="26"/>
  <c r="AC369" i="26"/>
  <c r="AL369" i="26" s="1"/>
  <c r="U369" i="26"/>
  <c r="AG369" i="26" s="1"/>
  <c r="T369" i="26"/>
  <c r="S369" i="26"/>
  <c r="R369" i="26"/>
  <c r="AB369" i="26" s="1"/>
  <c r="AK369" i="26" s="1"/>
  <c r="Q369" i="26"/>
  <c r="Z369" i="26" s="1"/>
  <c r="P369" i="26"/>
  <c r="O369" i="26"/>
  <c r="N369" i="26"/>
  <c r="M369" i="26"/>
  <c r="L369" i="26"/>
  <c r="K369" i="26"/>
  <c r="J369" i="26"/>
  <c r="I369" i="26"/>
  <c r="H369" i="26"/>
  <c r="G369" i="26"/>
  <c r="F369" i="26"/>
  <c r="E369" i="26"/>
  <c r="AA369" i="26" s="1"/>
  <c r="D369" i="26"/>
  <c r="Y369" i="26" s="1"/>
  <c r="C369" i="26"/>
  <c r="X369" i="26" s="1"/>
  <c r="B369" i="26"/>
  <c r="AH368" i="26"/>
  <c r="AG368" i="26"/>
  <c r="Z368" i="26"/>
  <c r="X368" i="26"/>
  <c r="U368" i="26"/>
  <c r="T368" i="26"/>
  <c r="S368" i="26"/>
  <c r="R368" i="26"/>
  <c r="AB368" i="26" s="1"/>
  <c r="AK368" i="26" s="1"/>
  <c r="Q368" i="26"/>
  <c r="P368" i="26"/>
  <c r="O368" i="26"/>
  <c r="N368" i="26"/>
  <c r="M368" i="26"/>
  <c r="L368" i="26"/>
  <c r="K368" i="26"/>
  <c r="AC368" i="26" s="1"/>
  <c r="AL368" i="26" s="1"/>
  <c r="J368" i="26"/>
  <c r="I368" i="26"/>
  <c r="H368" i="26"/>
  <c r="G368" i="26"/>
  <c r="F368" i="26"/>
  <c r="E368" i="26"/>
  <c r="D368" i="26"/>
  <c r="Y368" i="26" s="1"/>
  <c r="C368" i="26"/>
  <c r="B368" i="26"/>
  <c r="Y367" i="26"/>
  <c r="U367" i="26"/>
  <c r="T367" i="26"/>
  <c r="S367" i="26"/>
  <c r="R367" i="26"/>
  <c r="AB367" i="26" s="1"/>
  <c r="AK367" i="26" s="1"/>
  <c r="Q367" i="26"/>
  <c r="Z367" i="26" s="1"/>
  <c r="P367" i="26"/>
  <c r="O367" i="26"/>
  <c r="N367" i="26"/>
  <c r="M367" i="26"/>
  <c r="L367" i="26"/>
  <c r="K367" i="26"/>
  <c r="J367" i="26"/>
  <c r="I367" i="26"/>
  <c r="H367" i="26"/>
  <c r="G367" i="26"/>
  <c r="F367" i="26"/>
  <c r="E367" i="26"/>
  <c r="AA367" i="26" s="1"/>
  <c r="AJ367" i="26" s="1"/>
  <c r="D367" i="26"/>
  <c r="C367" i="26"/>
  <c r="X367" i="26" s="1"/>
  <c r="B367" i="26"/>
  <c r="Z366" i="26"/>
  <c r="AI366" i="26" s="1"/>
  <c r="Y366" i="26"/>
  <c r="AH366" i="26" s="1"/>
  <c r="X366" i="26"/>
  <c r="U366" i="26"/>
  <c r="T366" i="26"/>
  <c r="S366" i="26"/>
  <c r="R366" i="26"/>
  <c r="AB366" i="26" s="1"/>
  <c r="AK366" i="26" s="1"/>
  <c r="Q366" i="26"/>
  <c r="P366" i="26"/>
  <c r="O366" i="26"/>
  <c r="N366" i="26"/>
  <c r="M366" i="26"/>
  <c r="L366" i="26"/>
  <c r="K366" i="26"/>
  <c r="J366" i="26"/>
  <c r="I366" i="26"/>
  <c r="H366" i="26"/>
  <c r="G366" i="26"/>
  <c r="F366" i="26"/>
  <c r="E366" i="26"/>
  <c r="D366" i="26"/>
  <c r="C366" i="26"/>
  <c r="B366" i="26"/>
  <c r="AG365" i="26"/>
  <c r="Y365" i="26"/>
  <c r="U365" i="26"/>
  <c r="T365" i="26"/>
  <c r="S365" i="26"/>
  <c r="R365" i="26"/>
  <c r="AB365" i="26" s="1"/>
  <c r="AK365" i="26" s="1"/>
  <c r="Q365" i="26"/>
  <c r="Z365" i="26" s="1"/>
  <c r="AI365" i="26" s="1"/>
  <c r="P365" i="26"/>
  <c r="O365" i="26"/>
  <c r="N365" i="26"/>
  <c r="M365" i="26"/>
  <c r="L365" i="26"/>
  <c r="K365" i="26"/>
  <c r="J365" i="26"/>
  <c r="I365" i="26"/>
  <c r="H365" i="26"/>
  <c r="AA365" i="26" s="1"/>
  <c r="AJ365" i="26" s="1"/>
  <c r="G365" i="26"/>
  <c r="F365" i="26"/>
  <c r="E365" i="26"/>
  <c r="D365" i="26"/>
  <c r="C365" i="26"/>
  <c r="X365" i="26" s="1"/>
  <c r="B365" i="26"/>
  <c r="AK364" i="26"/>
  <c r="AB364" i="26"/>
  <c r="Z364" i="26"/>
  <c r="AI364" i="26" s="1"/>
  <c r="X364" i="26"/>
  <c r="U364" i="26"/>
  <c r="T364" i="26"/>
  <c r="S364" i="26"/>
  <c r="R364" i="26"/>
  <c r="Q364" i="26"/>
  <c r="P364" i="26"/>
  <c r="O364" i="26"/>
  <c r="N364" i="26"/>
  <c r="M364" i="26"/>
  <c r="L364" i="26"/>
  <c r="K364" i="26"/>
  <c r="J364" i="26"/>
  <c r="I364" i="26"/>
  <c r="H364" i="26"/>
  <c r="G364" i="26"/>
  <c r="F364" i="26"/>
  <c r="AA364" i="26" s="1"/>
  <c r="AJ364" i="26" s="1"/>
  <c r="E364" i="26"/>
  <c r="D364" i="26"/>
  <c r="Y364" i="26" s="1"/>
  <c r="AH364" i="26" s="1"/>
  <c r="C364" i="26"/>
  <c r="B364" i="26"/>
  <c r="AI363" i="26"/>
  <c r="Y363" i="26"/>
  <c r="AH363" i="26" s="1"/>
  <c r="U363" i="26"/>
  <c r="T363" i="26"/>
  <c r="S363" i="26"/>
  <c r="R363" i="26"/>
  <c r="AB363" i="26" s="1"/>
  <c r="AK363" i="26" s="1"/>
  <c r="Q363" i="26"/>
  <c r="Z363" i="26" s="1"/>
  <c r="P363" i="26"/>
  <c r="O363" i="26"/>
  <c r="AC363" i="26" s="1"/>
  <c r="AL363" i="26" s="1"/>
  <c r="N363" i="26"/>
  <c r="M363" i="26"/>
  <c r="L363" i="26"/>
  <c r="K363" i="26"/>
  <c r="J363" i="26"/>
  <c r="I363" i="26"/>
  <c r="H363" i="26"/>
  <c r="G363" i="26"/>
  <c r="AA363" i="26" s="1"/>
  <c r="AJ363" i="26" s="1"/>
  <c r="F363" i="26"/>
  <c r="E363" i="26"/>
  <c r="D363" i="26"/>
  <c r="C363" i="26"/>
  <c r="X363" i="26" s="1"/>
  <c r="AG363" i="26" s="1"/>
  <c r="B363" i="26"/>
  <c r="Z362" i="26"/>
  <c r="AI362" i="26" s="1"/>
  <c r="U362" i="26"/>
  <c r="T362" i="26"/>
  <c r="S362" i="26"/>
  <c r="R362" i="26"/>
  <c r="Q362" i="26"/>
  <c r="P362" i="26"/>
  <c r="O362" i="26"/>
  <c r="N362" i="26"/>
  <c r="M362" i="26"/>
  <c r="L362" i="26"/>
  <c r="K362" i="26"/>
  <c r="J362" i="26"/>
  <c r="I362" i="26"/>
  <c r="H362" i="26"/>
  <c r="G362" i="26"/>
  <c r="F362" i="26"/>
  <c r="E362" i="26"/>
  <c r="D362" i="26"/>
  <c r="Y362" i="26" s="1"/>
  <c r="AH362" i="26" s="1"/>
  <c r="C362" i="26"/>
  <c r="X362" i="26" s="1"/>
  <c r="AG362" i="26" s="1"/>
  <c r="B362" i="26"/>
  <c r="U361" i="26"/>
  <c r="T361" i="26"/>
  <c r="S361" i="26"/>
  <c r="R361" i="26"/>
  <c r="Q361" i="26"/>
  <c r="Z361" i="26" s="1"/>
  <c r="P361" i="26"/>
  <c r="O361" i="26"/>
  <c r="N361" i="26"/>
  <c r="M361" i="26"/>
  <c r="L361" i="26"/>
  <c r="K361" i="26"/>
  <c r="AC361" i="26" s="1"/>
  <c r="AL361" i="26" s="1"/>
  <c r="J361" i="26"/>
  <c r="I361" i="26"/>
  <c r="H361" i="26"/>
  <c r="G361" i="26"/>
  <c r="F361" i="26"/>
  <c r="E361" i="26"/>
  <c r="AA361" i="26" s="1"/>
  <c r="AJ361" i="26" s="1"/>
  <c r="D361" i="26"/>
  <c r="Y361" i="26" s="1"/>
  <c r="AH361" i="26" s="1"/>
  <c r="C361" i="26"/>
  <c r="X361" i="26" s="1"/>
  <c r="AG361" i="26" s="1"/>
  <c r="B361" i="26"/>
  <c r="AB360" i="26"/>
  <c r="AK360" i="26" s="1"/>
  <c r="Z360" i="26"/>
  <c r="AI360" i="26" s="1"/>
  <c r="X360" i="26"/>
  <c r="AG360" i="26" s="1"/>
  <c r="U360" i="26"/>
  <c r="T360" i="26"/>
  <c r="S360" i="26"/>
  <c r="R360" i="26"/>
  <c r="Q360" i="26"/>
  <c r="P360" i="26"/>
  <c r="O360" i="26"/>
  <c r="N360" i="26"/>
  <c r="M360" i="26"/>
  <c r="L360" i="26"/>
  <c r="K360" i="26"/>
  <c r="J360" i="26"/>
  <c r="I360" i="26"/>
  <c r="H360" i="26"/>
  <c r="G360" i="26"/>
  <c r="F360" i="26"/>
  <c r="E360" i="26"/>
  <c r="D360" i="26"/>
  <c r="Y360" i="26" s="1"/>
  <c r="AH360" i="26" s="1"/>
  <c r="C360" i="26"/>
  <c r="B360" i="26"/>
  <c r="AG359" i="26"/>
  <c r="Y359" i="26"/>
  <c r="AH359" i="26" s="1"/>
  <c r="U359" i="26"/>
  <c r="T359" i="26"/>
  <c r="S359" i="26"/>
  <c r="R359" i="26"/>
  <c r="AB359" i="26" s="1"/>
  <c r="AK359" i="26" s="1"/>
  <c r="Q359" i="26"/>
  <c r="Z359" i="26" s="1"/>
  <c r="AI359" i="26" s="1"/>
  <c r="P359" i="26"/>
  <c r="O359" i="26"/>
  <c r="AC359" i="26" s="1"/>
  <c r="AL359" i="26" s="1"/>
  <c r="N359" i="26"/>
  <c r="M359" i="26"/>
  <c r="L359" i="26"/>
  <c r="K359" i="26"/>
  <c r="J359" i="26"/>
  <c r="I359" i="26"/>
  <c r="H359" i="26"/>
  <c r="G359" i="26"/>
  <c r="F359" i="26"/>
  <c r="E359" i="26"/>
  <c r="D359" i="26"/>
  <c r="C359" i="26"/>
  <c r="X359" i="26" s="1"/>
  <c r="B359" i="26"/>
  <c r="AJ358" i="26"/>
  <c r="AI358" i="26"/>
  <c r="AH358" i="26"/>
  <c r="Z358" i="26"/>
  <c r="X358" i="26"/>
  <c r="AG358" i="26" s="1"/>
  <c r="U358" i="26"/>
  <c r="T358" i="26"/>
  <c r="S358" i="26"/>
  <c r="R358" i="26"/>
  <c r="Q358" i="26"/>
  <c r="P358" i="26"/>
  <c r="O358" i="26"/>
  <c r="N358" i="26"/>
  <c r="M358" i="26"/>
  <c r="L358" i="26"/>
  <c r="K358" i="26"/>
  <c r="J358" i="26"/>
  <c r="I358" i="26"/>
  <c r="H358" i="26"/>
  <c r="G358" i="26"/>
  <c r="F358" i="26"/>
  <c r="AA358" i="26" s="1"/>
  <c r="E358" i="26"/>
  <c r="D358" i="26"/>
  <c r="Y358" i="26" s="1"/>
  <c r="C358" i="26"/>
  <c r="B358" i="26"/>
  <c r="Z357" i="26"/>
  <c r="AI357" i="26" s="1"/>
  <c r="Y357" i="26"/>
  <c r="AH357" i="26" s="1"/>
  <c r="U357" i="26"/>
  <c r="T357" i="26"/>
  <c r="S357" i="26"/>
  <c r="R357" i="26"/>
  <c r="AB357" i="26" s="1"/>
  <c r="AK357" i="26" s="1"/>
  <c r="Q357" i="26"/>
  <c r="P357" i="26"/>
  <c r="O357" i="26"/>
  <c r="N357" i="26"/>
  <c r="M357" i="26"/>
  <c r="L357" i="26"/>
  <c r="K357" i="26"/>
  <c r="J357" i="26"/>
  <c r="I357" i="26"/>
  <c r="H357" i="26"/>
  <c r="AA357" i="26" s="1"/>
  <c r="AJ357" i="26" s="1"/>
  <c r="G357" i="26"/>
  <c r="F357" i="26"/>
  <c r="E357" i="26"/>
  <c r="D357" i="26"/>
  <c r="C357" i="26"/>
  <c r="X357" i="26" s="1"/>
  <c r="B357" i="26"/>
  <c r="AH356" i="26"/>
  <c r="AB356" i="26"/>
  <c r="AK356" i="26" s="1"/>
  <c r="X356" i="26"/>
  <c r="U356" i="26"/>
  <c r="T356" i="26"/>
  <c r="S356" i="26"/>
  <c r="R356" i="26"/>
  <c r="Q356" i="26"/>
  <c r="Z356" i="26" s="1"/>
  <c r="AI356" i="26" s="1"/>
  <c r="P356" i="26"/>
  <c r="O356" i="26"/>
  <c r="N356" i="26"/>
  <c r="M356" i="26"/>
  <c r="L356" i="26"/>
  <c r="K356" i="26"/>
  <c r="AC356" i="26" s="1"/>
  <c r="AL356" i="26" s="1"/>
  <c r="J356" i="26"/>
  <c r="I356" i="26"/>
  <c r="H356" i="26"/>
  <c r="G356" i="26"/>
  <c r="F356" i="26"/>
  <c r="E356" i="26"/>
  <c r="D356" i="26"/>
  <c r="Y356" i="26" s="1"/>
  <c r="C356" i="26"/>
  <c r="B356" i="26"/>
  <c r="AL355" i="26"/>
  <c r="AB355" i="26"/>
  <c r="AK355" i="26" s="1"/>
  <c r="Y355" i="26"/>
  <c r="AH355" i="26" s="1"/>
  <c r="U355" i="26"/>
  <c r="T355" i="26"/>
  <c r="S355" i="26"/>
  <c r="R355" i="26"/>
  <c r="Q355" i="26"/>
  <c r="Z355" i="26" s="1"/>
  <c r="AI355" i="26" s="1"/>
  <c r="P355" i="26"/>
  <c r="O355" i="26"/>
  <c r="AC355" i="26" s="1"/>
  <c r="N355" i="26"/>
  <c r="M355" i="26"/>
  <c r="L355" i="26"/>
  <c r="K355" i="26"/>
  <c r="J355" i="26"/>
  <c r="I355" i="26"/>
  <c r="H355" i="26"/>
  <c r="G355" i="26"/>
  <c r="AA355" i="26" s="1"/>
  <c r="AJ355" i="26" s="1"/>
  <c r="F355" i="26"/>
  <c r="E355" i="26"/>
  <c r="D355" i="26"/>
  <c r="C355" i="26"/>
  <c r="X355" i="26" s="1"/>
  <c r="AG355" i="26" s="1"/>
  <c r="B355" i="26"/>
  <c r="AB354" i="26"/>
  <c r="AK354" i="26" s="1"/>
  <c r="Z354" i="26"/>
  <c r="AI354" i="26" s="1"/>
  <c r="U354" i="26"/>
  <c r="T354" i="26"/>
  <c r="S354" i="26"/>
  <c r="R354" i="26"/>
  <c r="Q354" i="26"/>
  <c r="P354" i="26"/>
  <c r="AC354" i="26" s="1"/>
  <c r="AL354" i="26" s="1"/>
  <c r="O354" i="26"/>
  <c r="N354" i="26"/>
  <c r="M354" i="26"/>
  <c r="L354" i="26"/>
  <c r="K354" i="26"/>
  <c r="J354" i="26"/>
  <c r="I354" i="26"/>
  <c r="H354" i="26"/>
  <c r="G354" i="26"/>
  <c r="F354" i="26"/>
  <c r="E354" i="26"/>
  <c r="D354" i="26"/>
  <c r="Y354" i="26" s="1"/>
  <c r="AH354" i="26" s="1"/>
  <c r="C354" i="26"/>
  <c r="X354" i="26" s="1"/>
  <c r="AG354" i="26" s="1"/>
  <c r="B354" i="26"/>
  <c r="AK353" i="26"/>
  <c r="AG353" i="26"/>
  <c r="AC353" i="26"/>
  <c r="AL353" i="26" s="1"/>
  <c r="U353" i="26"/>
  <c r="T353" i="26"/>
  <c r="S353" i="26"/>
  <c r="R353" i="26"/>
  <c r="AB353" i="26" s="1"/>
  <c r="Q353" i="26"/>
  <c r="Z353" i="26" s="1"/>
  <c r="P353" i="26"/>
  <c r="O353" i="26"/>
  <c r="N353" i="26"/>
  <c r="M353" i="26"/>
  <c r="L353" i="26"/>
  <c r="K353" i="26"/>
  <c r="J353" i="26"/>
  <c r="I353" i="26"/>
  <c r="AA353" i="26" s="1"/>
  <c r="AJ353" i="26" s="1"/>
  <c r="H353" i="26"/>
  <c r="G353" i="26"/>
  <c r="F353" i="26"/>
  <c r="E353" i="26"/>
  <c r="D353" i="26"/>
  <c r="Y353" i="26" s="1"/>
  <c r="AH353" i="26" s="1"/>
  <c r="C353" i="26"/>
  <c r="X353" i="26" s="1"/>
  <c r="B353" i="26"/>
  <c r="Z352" i="26"/>
  <c r="X352" i="26"/>
  <c r="U352" i="26"/>
  <c r="T352" i="26"/>
  <c r="S352" i="26"/>
  <c r="R352" i="26"/>
  <c r="Q352" i="26"/>
  <c r="P352" i="26"/>
  <c r="O352" i="26"/>
  <c r="N352" i="26"/>
  <c r="M352" i="26"/>
  <c r="L352" i="26"/>
  <c r="K352" i="26"/>
  <c r="J352" i="26"/>
  <c r="I352" i="26"/>
  <c r="H352" i="26"/>
  <c r="G352" i="26"/>
  <c r="F352" i="26"/>
  <c r="E352" i="26"/>
  <c r="AA352" i="26" s="1"/>
  <c r="AJ352" i="26" s="1"/>
  <c r="D352" i="26"/>
  <c r="Y352" i="26" s="1"/>
  <c r="AH352" i="26" s="1"/>
  <c r="C352" i="26"/>
  <c r="B352" i="26"/>
  <c r="Y351" i="26"/>
  <c r="AH351" i="26" s="1"/>
  <c r="X351" i="26"/>
  <c r="AG351" i="26" s="1"/>
  <c r="U351" i="26"/>
  <c r="T351" i="26"/>
  <c r="S351" i="26"/>
  <c r="R351" i="26"/>
  <c r="Q351" i="26"/>
  <c r="Z351" i="26" s="1"/>
  <c r="AI351" i="26" s="1"/>
  <c r="P351" i="26"/>
  <c r="O351" i="26"/>
  <c r="N351" i="26"/>
  <c r="M351" i="26"/>
  <c r="L351" i="26"/>
  <c r="K351" i="26"/>
  <c r="J351" i="26"/>
  <c r="I351" i="26"/>
  <c r="H351" i="26"/>
  <c r="G351" i="26"/>
  <c r="F351" i="26"/>
  <c r="E351" i="26"/>
  <c r="D351" i="26"/>
  <c r="C351" i="26"/>
  <c r="B351" i="26"/>
  <c r="Z350" i="26"/>
  <c r="AI350" i="26" s="1"/>
  <c r="Y350" i="26"/>
  <c r="AH350" i="26" s="1"/>
  <c r="X350" i="26"/>
  <c r="AG350" i="26" s="1"/>
  <c r="U350" i="26"/>
  <c r="T350" i="26"/>
  <c r="S350" i="26"/>
  <c r="R350" i="26"/>
  <c r="AB350" i="26" s="1"/>
  <c r="AK350" i="26" s="1"/>
  <c r="Q350" i="26"/>
  <c r="P350" i="26"/>
  <c r="O350" i="26"/>
  <c r="N350" i="26"/>
  <c r="M350" i="26"/>
  <c r="L350" i="26"/>
  <c r="K350" i="26"/>
  <c r="J350" i="26"/>
  <c r="I350" i="26"/>
  <c r="H350" i="26"/>
  <c r="G350" i="26"/>
  <c r="F350" i="26"/>
  <c r="E350" i="26"/>
  <c r="D350" i="26"/>
  <c r="C350" i="26"/>
  <c r="B350" i="26"/>
  <c r="Z349" i="26"/>
  <c r="Y349" i="26"/>
  <c r="U349" i="26"/>
  <c r="T349" i="26"/>
  <c r="S349" i="26"/>
  <c r="R349" i="26"/>
  <c r="AB349" i="26" s="1"/>
  <c r="AK349" i="26" s="1"/>
  <c r="Q349" i="26"/>
  <c r="P349" i="26"/>
  <c r="O349" i="26"/>
  <c r="N349" i="26"/>
  <c r="M349" i="26"/>
  <c r="L349" i="26"/>
  <c r="K349" i="26"/>
  <c r="J349" i="26"/>
  <c r="I349" i="26"/>
  <c r="H349" i="26"/>
  <c r="G349" i="26"/>
  <c r="F349" i="26"/>
  <c r="E349" i="26"/>
  <c r="AA349" i="26" s="1"/>
  <c r="AJ349" i="26" s="1"/>
  <c r="D349" i="26"/>
  <c r="C349" i="26"/>
  <c r="X349" i="26" s="1"/>
  <c r="B349" i="26"/>
  <c r="AH348" i="26"/>
  <c r="AB348" i="26"/>
  <c r="AK348" i="26" s="1"/>
  <c r="X348" i="26"/>
  <c r="AG348" i="26" s="1"/>
  <c r="U348" i="26"/>
  <c r="T348" i="26"/>
  <c r="S348" i="26"/>
  <c r="R348" i="26"/>
  <c r="Q348" i="26"/>
  <c r="Z348" i="26" s="1"/>
  <c r="AI348" i="26" s="1"/>
  <c r="P348" i="26"/>
  <c r="O348" i="26"/>
  <c r="N348" i="26"/>
  <c r="M348" i="26"/>
  <c r="L348" i="26"/>
  <c r="K348" i="26"/>
  <c r="J348" i="26"/>
  <c r="I348" i="26"/>
  <c r="H348" i="26"/>
  <c r="G348" i="26"/>
  <c r="F348" i="26"/>
  <c r="AA348" i="26" s="1"/>
  <c r="AJ348" i="26" s="1"/>
  <c r="E348" i="26"/>
  <c r="D348" i="26"/>
  <c r="Y348" i="26" s="1"/>
  <c r="C348" i="26"/>
  <c r="B348" i="26"/>
  <c r="AC347" i="26"/>
  <c r="AL347" i="26" s="1"/>
  <c r="Y347" i="26"/>
  <c r="AH347" i="26" s="1"/>
  <c r="U347" i="26"/>
  <c r="T347" i="26"/>
  <c r="S347" i="26"/>
  <c r="R347" i="26"/>
  <c r="Q347" i="26"/>
  <c r="Z347" i="26" s="1"/>
  <c r="AI347" i="26" s="1"/>
  <c r="P347" i="26"/>
  <c r="O347" i="26"/>
  <c r="N347" i="26"/>
  <c r="M347" i="26"/>
  <c r="L347" i="26"/>
  <c r="K347" i="26"/>
  <c r="J347" i="26"/>
  <c r="I347" i="26"/>
  <c r="H347" i="26"/>
  <c r="G347" i="26"/>
  <c r="AA347" i="26" s="1"/>
  <c r="AJ347" i="26" s="1"/>
  <c r="F347" i="26"/>
  <c r="E347" i="26"/>
  <c r="D347" i="26"/>
  <c r="C347" i="26"/>
  <c r="X347" i="26" s="1"/>
  <c r="AG347" i="26" s="1"/>
  <c r="B347" i="26"/>
  <c r="Z346" i="26"/>
  <c r="AI346" i="26" s="1"/>
  <c r="U346" i="26"/>
  <c r="T346" i="26"/>
  <c r="S346" i="26"/>
  <c r="R346" i="26"/>
  <c r="Q346" i="26"/>
  <c r="P346" i="26"/>
  <c r="O346" i="26"/>
  <c r="N346" i="26"/>
  <c r="M346" i="26"/>
  <c r="L346" i="26"/>
  <c r="K346" i="26"/>
  <c r="J346" i="26"/>
  <c r="I346" i="26"/>
  <c r="H346" i="26"/>
  <c r="G346" i="26"/>
  <c r="F346" i="26"/>
  <c r="E346" i="26"/>
  <c r="AA346" i="26" s="1"/>
  <c r="AJ346" i="26" s="1"/>
  <c r="D346" i="26"/>
  <c r="Y346" i="26" s="1"/>
  <c r="AH346" i="26" s="1"/>
  <c r="C346" i="26"/>
  <c r="X346" i="26" s="1"/>
  <c r="B346" i="26"/>
  <c r="AC345" i="26"/>
  <c r="AL345" i="26" s="1"/>
  <c r="X345" i="26"/>
  <c r="AG345" i="26" s="1"/>
  <c r="U345" i="26"/>
  <c r="T345" i="26"/>
  <c r="S345" i="26"/>
  <c r="R345" i="26"/>
  <c r="AB345" i="26" s="1"/>
  <c r="AK345" i="26" s="1"/>
  <c r="Q345" i="26"/>
  <c r="Z345" i="26" s="1"/>
  <c r="P345" i="26"/>
  <c r="O345" i="26"/>
  <c r="N345" i="26"/>
  <c r="M345" i="26"/>
  <c r="L345" i="26"/>
  <c r="K345" i="26"/>
  <c r="J345" i="26"/>
  <c r="I345" i="26"/>
  <c r="H345" i="26"/>
  <c r="G345" i="26"/>
  <c r="AA345" i="26" s="1"/>
  <c r="AJ345" i="26" s="1"/>
  <c r="F345" i="26"/>
  <c r="E345" i="26"/>
  <c r="D345" i="26"/>
  <c r="Y345" i="26" s="1"/>
  <c r="C345" i="26"/>
  <c r="B345" i="26"/>
  <c r="AK344" i="26"/>
  <c r="Z344" i="26"/>
  <c r="AI344" i="26" s="1"/>
  <c r="Y344" i="26"/>
  <c r="AH344" i="26" s="1"/>
  <c r="X344" i="26"/>
  <c r="AG344" i="26" s="1"/>
  <c r="U344" i="26"/>
  <c r="T344" i="26"/>
  <c r="S344" i="26"/>
  <c r="R344" i="26"/>
  <c r="AB344" i="26" s="1"/>
  <c r="Q344" i="26"/>
  <c r="P344" i="26"/>
  <c r="O344" i="26"/>
  <c r="N344" i="26"/>
  <c r="M344" i="26"/>
  <c r="L344" i="26"/>
  <c r="K344" i="26"/>
  <c r="J344" i="26"/>
  <c r="I344" i="26"/>
  <c r="H344" i="26"/>
  <c r="G344" i="26"/>
  <c r="F344" i="26"/>
  <c r="AA344" i="26" s="1"/>
  <c r="AJ344" i="26" s="1"/>
  <c r="E344" i="26"/>
  <c r="D344" i="26"/>
  <c r="C344" i="26"/>
  <c r="B344" i="26"/>
  <c r="AB343" i="26"/>
  <c r="AK343" i="26" s="1"/>
  <c r="AA343" i="26"/>
  <c r="AJ343" i="26" s="1"/>
  <c r="Y343" i="26"/>
  <c r="AH343" i="26" s="1"/>
  <c r="U343" i="26"/>
  <c r="T343" i="26"/>
  <c r="S343" i="26"/>
  <c r="R343" i="26"/>
  <c r="Q343" i="26"/>
  <c r="Z343" i="26" s="1"/>
  <c r="AI343" i="26" s="1"/>
  <c r="P343" i="26"/>
  <c r="O343" i="26"/>
  <c r="N343" i="26"/>
  <c r="M343" i="26"/>
  <c r="L343" i="26"/>
  <c r="K343" i="26"/>
  <c r="J343" i="26"/>
  <c r="I343" i="26"/>
  <c r="H343" i="26"/>
  <c r="G343" i="26"/>
  <c r="F343" i="26"/>
  <c r="E343" i="26"/>
  <c r="D343" i="26"/>
  <c r="C343" i="26"/>
  <c r="X343" i="26" s="1"/>
  <c r="B343" i="26"/>
  <c r="AL342" i="26"/>
  <c r="AK342" i="26"/>
  <c r="AA342" i="26"/>
  <c r="AJ342" i="26" s="1"/>
  <c r="Z342" i="26"/>
  <c r="AI342" i="26" s="1"/>
  <c r="U342" i="26"/>
  <c r="T342" i="26"/>
  <c r="S342" i="26"/>
  <c r="R342" i="26"/>
  <c r="AB342" i="26" s="1"/>
  <c r="Q342" i="26"/>
  <c r="P342" i="26"/>
  <c r="O342" i="26"/>
  <c r="N342" i="26"/>
  <c r="M342" i="26"/>
  <c r="L342" i="26"/>
  <c r="K342" i="26"/>
  <c r="AC342" i="26" s="1"/>
  <c r="J342" i="26"/>
  <c r="I342" i="26"/>
  <c r="H342" i="26"/>
  <c r="G342" i="26"/>
  <c r="F342" i="26"/>
  <c r="E342" i="26"/>
  <c r="D342" i="26"/>
  <c r="Y342" i="26" s="1"/>
  <c r="AH342" i="26" s="1"/>
  <c r="C342" i="26"/>
  <c r="X342" i="26" s="1"/>
  <c r="B342" i="26"/>
  <c r="AC341" i="26"/>
  <c r="AL341" i="26" s="1"/>
  <c r="AA341" i="26"/>
  <c r="U341" i="26"/>
  <c r="T341" i="26"/>
  <c r="AB341" i="26" s="1"/>
  <c r="AK341" i="26" s="1"/>
  <c r="S341" i="26"/>
  <c r="R341" i="26"/>
  <c r="Q341" i="26"/>
  <c r="Z341" i="26" s="1"/>
  <c r="AI341" i="26" s="1"/>
  <c r="P341" i="26"/>
  <c r="O341" i="26"/>
  <c r="N341" i="26"/>
  <c r="M341" i="26"/>
  <c r="L341" i="26"/>
  <c r="K341" i="26"/>
  <c r="J341" i="26"/>
  <c r="I341" i="26"/>
  <c r="H341" i="26"/>
  <c r="G341" i="26"/>
  <c r="F341" i="26"/>
  <c r="E341" i="26"/>
  <c r="D341" i="26"/>
  <c r="Y341" i="26" s="1"/>
  <c r="AH341" i="26" s="1"/>
  <c r="C341" i="26"/>
  <c r="X341" i="26" s="1"/>
  <c r="AG341" i="26" s="1"/>
  <c r="B341" i="26"/>
  <c r="AG340" i="26"/>
  <c r="AC340" i="26"/>
  <c r="AL340" i="26" s="1"/>
  <c r="AB340" i="26"/>
  <c r="AK340" i="26" s="1"/>
  <c r="U340" i="26"/>
  <c r="T340" i="26"/>
  <c r="S340" i="26"/>
  <c r="R340" i="26"/>
  <c r="Q340" i="26"/>
  <c r="Z340" i="26" s="1"/>
  <c r="AI340" i="26" s="1"/>
  <c r="P340" i="26"/>
  <c r="O340" i="26"/>
  <c r="N340" i="26"/>
  <c r="M340" i="26"/>
  <c r="L340" i="26"/>
  <c r="K340" i="26"/>
  <c r="J340" i="26"/>
  <c r="I340" i="26"/>
  <c r="H340" i="26"/>
  <c r="G340" i="26"/>
  <c r="F340" i="26"/>
  <c r="E340" i="26"/>
  <c r="D340" i="26"/>
  <c r="Y340" i="26" s="1"/>
  <c r="C340" i="26"/>
  <c r="X340" i="26" s="1"/>
  <c r="B340" i="26"/>
  <c r="Z339" i="26"/>
  <c r="U339" i="26"/>
  <c r="AI339" i="26" s="1"/>
  <c r="T339" i="26"/>
  <c r="S339" i="26"/>
  <c r="R339" i="26"/>
  <c r="Q339" i="26"/>
  <c r="P339" i="26"/>
  <c r="O339" i="26"/>
  <c r="N339" i="26"/>
  <c r="M339" i="26"/>
  <c r="L339" i="26"/>
  <c r="K339" i="26"/>
  <c r="AC339" i="26" s="1"/>
  <c r="AL339" i="26" s="1"/>
  <c r="J339" i="26"/>
  <c r="I339" i="26"/>
  <c r="H339" i="26"/>
  <c r="G339" i="26"/>
  <c r="F339" i="26"/>
  <c r="E339" i="26"/>
  <c r="D339" i="26"/>
  <c r="Y339" i="26" s="1"/>
  <c r="AH339" i="26" s="1"/>
  <c r="C339" i="26"/>
  <c r="X339" i="26" s="1"/>
  <c r="B339" i="26"/>
  <c r="AI338" i="26"/>
  <c r="Z338" i="26"/>
  <c r="Y338" i="26"/>
  <c r="AH338" i="26" s="1"/>
  <c r="X338" i="26"/>
  <c r="AG338" i="26" s="1"/>
  <c r="U338" i="26"/>
  <c r="T338" i="26"/>
  <c r="S338" i="26"/>
  <c r="R338" i="26"/>
  <c r="Q338" i="26"/>
  <c r="P338" i="26"/>
  <c r="O338" i="26"/>
  <c r="N338" i="26"/>
  <c r="M338" i="26"/>
  <c r="L338" i="26"/>
  <c r="K338" i="26"/>
  <c r="J338" i="26"/>
  <c r="I338" i="26"/>
  <c r="H338" i="26"/>
  <c r="G338" i="26"/>
  <c r="F338" i="26"/>
  <c r="E338" i="26"/>
  <c r="D338" i="26"/>
  <c r="C338" i="26"/>
  <c r="B338" i="26"/>
  <c r="Z337" i="26"/>
  <c r="AI337" i="26" s="1"/>
  <c r="Y337" i="26"/>
  <c r="AH337" i="26" s="1"/>
  <c r="X337" i="26"/>
  <c r="AG337" i="26" s="1"/>
  <c r="U337" i="26"/>
  <c r="T337" i="26"/>
  <c r="S337" i="26"/>
  <c r="R337" i="26"/>
  <c r="AB337" i="26" s="1"/>
  <c r="AK337" i="26" s="1"/>
  <c r="Q337" i="26"/>
  <c r="P337" i="26"/>
  <c r="O337" i="26"/>
  <c r="N337" i="26"/>
  <c r="M337" i="26"/>
  <c r="L337" i="26"/>
  <c r="K337" i="26"/>
  <c r="J337" i="26"/>
  <c r="I337" i="26"/>
  <c r="H337" i="26"/>
  <c r="G337" i="26"/>
  <c r="F337" i="26"/>
  <c r="E337" i="26"/>
  <c r="D337" i="26"/>
  <c r="C337" i="26"/>
  <c r="B337" i="26"/>
  <c r="AH336" i="26"/>
  <c r="Y336" i="26"/>
  <c r="X336" i="26"/>
  <c r="AG336" i="26" s="1"/>
  <c r="U336" i="26"/>
  <c r="T336" i="26"/>
  <c r="S336" i="26"/>
  <c r="R336" i="26"/>
  <c r="AB336" i="26" s="1"/>
  <c r="AK336" i="26" s="1"/>
  <c r="Q336" i="26"/>
  <c r="Z336" i="26" s="1"/>
  <c r="AI336" i="26" s="1"/>
  <c r="P336" i="26"/>
  <c r="O336" i="26"/>
  <c r="N336" i="26"/>
  <c r="M336" i="26"/>
  <c r="L336" i="26"/>
  <c r="K336" i="26"/>
  <c r="J336" i="26"/>
  <c r="I336" i="26"/>
  <c r="H336" i="26"/>
  <c r="G336" i="26"/>
  <c r="F336" i="26"/>
  <c r="AA336" i="26" s="1"/>
  <c r="AJ336" i="26" s="1"/>
  <c r="E336" i="26"/>
  <c r="D336" i="26"/>
  <c r="C336" i="26"/>
  <c r="B336" i="26"/>
  <c r="AI335" i="26"/>
  <c r="AB335" i="26"/>
  <c r="AK335" i="26" s="1"/>
  <c r="Y335" i="26"/>
  <c r="AH335" i="26" s="1"/>
  <c r="U335" i="26"/>
  <c r="T335" i="26"/>
  <c r="S335" i="26"/>
  <c r="R335" i="26"/>
  <c r="Q335" i="26"/>
  <c r="Z335" i="26" s="1"/>
  <c r="P335" i="26"/>
  <c r="O335" i="26"/>
  <c r="N335" i="26"/>
  <c r="M335" i="26"/>
  <c r="L335" i="26"/>
  <c r="K335" i="26"/>
  <c r="J335" i="26"/>
  <c r="I335" i="26"/>
  <c r="H335" i="26"/>
  <c r="G335" i="26"/>
  <c r="F335" i="26"/>
  <c r="E335" i="26"/>
  <c r="D335" i="26"/>
  <c r="C335" i="26"/>
  <c r="X335" i="26" s="1"/>
  <c r="B335" i="26"/>
  <c r="AL334" i="26"/>
  <c r="AJ334" i="26"/>
  <c r="AC334" i="26"/>
  <c r="U334" i="26"/>
  <c r="T334" i="26"/>
  <c r="S334" i="26"/>
  <c r="R334" i="26"/>
  <c r="AB334" i="26" s="1"/>
  <c r="AK334" i="26" s="1"/>
  <c r="Q334" i="26"/>
  <c r="Z334" i="26" s="1"/>
  <c r="AI334" i="26" s="1"/>
  <c r="P334" i="26"/>
  <c r="O334" i="26"/>
  <c r="N334" i="26"/>
  <c r="M334" i="26"/>
  <c r="L334" i="26"/>
  <c r="K334" i="26"/>
  <c r="J334" i="26"/>
  <c r="I334" i="26"/>
  <c r="H334" i="26"/>
  <c r="AA334" i="26" s="1"/>
  <c r="G334" i="26"/>
  <c r="F334" i="26"/>
  <c r="E334" i="26"/>
  <c r="D334" i="26"/>
  <c r="Y334" i="26" s="1"/>
  <c r="AH334" i="26" s="1"/>
  <c r="C334" i="26"/>
  <c r="X334" i="26" s="1"/>
  <c r="B334" i="26"/>
  <c r="AA333" i="26"/>
  <c r="AJ333" i="26" s="1"/>
  <c r="U333" i="26"/>
  <c r="T333" i="26"/>
  <c r="AB333" i="26" s="1"/>
  <c r="AK333" i="26" s="1"/>
  <c r="S333" i="26"/>
  <c r="R333" i="26"/>
  <c r="Q333" i="26"/>
  <c r="Z333" i="26" s="1"/>
  <c r="AI333" i="26" s="1"/>
  <c r="P333" i="26"/>
  <c r="O333" i="26"/>
  <c r="N333" i="26"/>
  <c r="M333" i="26"/>
  <c r="L333" i="26"/>
  <c r="K333" i="26"/>
  <c r="J333" i="26"/>
  <c r="I333" i="26"/>
  <c r="H333" i="26"/>
  <c r="G333" i="26"/>
  <c r="F333" i="26"/>
  <c r="E333" i="26"/>
  <c r="D333" i="26"/>
  <c r="Y333" i="26" s="1"/>
  <c r="AH333" i="26" s="1"/>
  <c r="C333" i="26"/>
  <c r="X333" i="26" s="1"/>
  <c r="B333" i="26"/>
  <c r="U332" i="26"/>
  <c r="T332" i="26"/>
  <c r="S332" i="26"/>
  <c r="R332" i="26"/>
  <c r="Q332" i="26"/>
  <c r="Z332" i="26" s="1"/>
  <c r="P332" i="26"/>
  <c r="O332" i="26"/>
  <c r="N332" i="26"/>
  <c r="M332" i="26"/>
  <c r="L332" i="26"/>
  <c r="K332" i="26"/>
  <c r="J332" i="26"/>
  <c r="I332" i="26"/>
  <c r="H332" i="26"/>
  <c r="G332" i="26"/>
  <c r="F332" i="26"/>
  <c r="E332" i="26"/>
  <c r="AA332" i="26" s="1"/>
  <c r="AJ332" i="26" s="1"/>
  <c r="D332" i="26"/>
  <c r="Y332" i="26" s="1"/>
  <c r="C332" i="26"/>
  <c r="X332" i="26" s="1"/>
  <c r="B332" i="26"/>
  <c r="Z331" i="26"/>
  <c r="X331" i="26"/>
  <c r="AG331" i="26" s="1"/>
  <c r="U331" i="26"/>
  <c r="AI331" i="26" s="1"/>
  <c r="T331" i="26"/>
  <c r="S331" i="26"/>
  <c r="R331" i="26"/>
  <c r="AB331" i="26" s="1"/>
  <c r="AK331" i="26" s="1"/>
  <c r="Q331" i="26"/>
  <c r="P331" i="26"/>
  <c r="O331" i="26"/>
  <c r="N331" i="26"/>
  <c r="M331" i="26"/>
  <c r="AC331" i="26" s="1"/>
  <c r="AL331" i="26" s="1"/>
  <c r="L331" i="26"/>
  <c r="K331" i="26"/>
  <c r="J331" i="26"/>
  <c r="I331" i="26"/>
  <c r="H331" i="26"/>
  <c r="G331" i="26"/>
  <c r="F331" i="26"/>
  <c r="E331" i="26"/>
  <c r="D331" i="26"/>
  <c r="Y331" i="26" s="1"/>
  <c r="AH331" i="26" s="1"/>
  <c r="C331" i="26"/>
  <c r="B331" i="26"/>
  <c r="Z330" i="26"/>
  <c r="X330" i="26"/>
  <c r="U330" i="26"/>
  <c r="T330" i="26"/>
  <c r="S330" i="26"/>
  <c r="R330" i="26"/>
  <c r="Q330" i="26"/>
  <c r="P330" i="26"/>
  <c r="O330" i="26"/>
  <c r="N330" i="26"/>
  <c r="M330" i="26"/>
  <c r="L330" i="26"/>
  <c r="K330" i="26"/>
  <c r="J330" i="26"/>
  <c r="I330" i="26"/>
  <c r="H330" i="26"/>
  <c r="G330" i="26"/>
  <c r="F330" i="26"/>
  <c r="E330" i="26"/>
  <c r="AA330" i="26" s="1"/>
  <c r="AJ330" i="26" s="1"/>
  <c r="D330" i="26"/>
  <c r="Y330" i="26" s="1"/>
  <c r="C330" i="26"/>
  <c r="B330" i="26"/>
  <c r="Z329" i="26"/>
  <c r="Y329" i="26"/>
  <c r="X329" i="26"/>
  <c r="U329" i="26"/>
  <c r="T329" i="26"/>
  <c r="S329" i="26"/>
  <c r="R329" i="26"/>
  <c r="AB329" i="26" s="1"/>
  <c r="Q329" i="26"/>
  <c r="P329" i="26"/>
  <c r="O329" i="26"/>
  <c r="N329" i="26"/>
  <c r="M329" i="26"/>
  <c r="L329" i="26"/>
  <c r="K329" i="26"/>
  <c r="J329" i="26"/>
  <c r="I329" i="26"/>
  <c r="H329" i="26"/>
  <c r="G329" i="26"/>
  <c r="F329" i="26"/>
  <c r="E329" i="26"/>
  <c r="AA329" i="26" s="1"/>
  <c r="AJ329" i="26" s="1"/>
  <c r="D329" i="26"/>
  <c r="C329" i="26"/>
  <c r="B329" i="26"/>
  <c r="Z328" i="26"/>
  <c r="AI328" i="26" s="1"/>
  <c r="Y328" i="26"/>
  <c r="AH328" i="26" s="1"/>
  <c r="X328" i="26"/>
  <c r="AG328" i="26" s="1"/>
  <c r="U328" i="26"/>
  <c r="T328" i="26"/>
  <c r="S328" i="26"/>
  <c r="R328" i="26"/>
  <c r="AB328" i="26" s="1"/>
  <c r="AK328" i="26" s="1"/>
  <c r="Q328" i="26"/>
  <c r="P328" i="26"/>
  <c r="O328" i="26"/>
  <c r="N328" i="26"/>
  <c r="M328" i="26"/>
  <c r="L328" i="26"/>
  <c r="K328" i="26"/>
  <c r="J328" i="26"/>
  <c r="I328" i="26"/>
  <c r="H328" i="26"/>
  <c r="AA328" i="26" s="1"/>
  <c r="AJ328" i="26" s="1"/>
  <c r="G328" i="26"/>
  <c r="F328" i="26"/>
  <c r="E328" i="26"/>
  <c r="D328" i="26"/>
  <c r="C328" i="26"/>
  <c r="B328" i="26"/>
  <c r="AK327" i="26"/>
  <c r="Z327" i="26"/>
  <c r="AI327" i="26" s="1"/>
  <c r="Y327" i="26"/>
  <c r="AH327" i="26" s="1"/>
  <c r="U327" i="26"/>
  <c r="T327" i="26"/>
  <c r="S327" i="26"/>
  <c r="R327" i="26"/>
  <c r="AB327" i="26" s="1"/>
  <c r="Q327" i="26"/>
  <c r="P327" i="26"/>
  <c r="O327" i="26"/>
  <c r="N327" i="26"/>
  <c r="M327" i="26"/>
  <c r="L327" i="26"/>
  <c r="K327" i="26"/>
  <c r="J327" i="26"/>
  <c r="I327" i="26"/>
  <c r="H327" i="26"/>
  <c r="AA327" i="26" s="1"/>
  <c r="AJ327" i="26" s="1"/>
  <c r="G327" i="26"/>
  <c r="F327" i="26"/>
  <c r="E327" i="26"/>
  <c r="D327" i="26"/>
  <c r="C327" i="26"/>
  <c r="X327" i="26" s="1"/>
  <c r="AG327" i="26" s="1"/>
  <c r="B327" i="26"/>
  <c r="AK326" i="26"/>
  <c r="AJ326" i="26"/>
  <c r="AA326" i="26"/>
  <c r="Z326" i="26"/>
  <c r="AI326" i="26" s="1"/>
  <c r="U326" i="26"/>
  <c r="T326" i="26"/>
  <c r="S326" i="26"/>
  <c r="R326" i="26"/>
  <c r="AB326" i="26" s="1"/>
  <c r="Q326" i="26"/>
  <c r="P326" i="26"/>
  <c r="O326" i="26"/>
  <c r="N326" i="26"/>
  <c r="M326" i="26"/>
  <c r="L326" i="26"/>
  <c r="K326" i="26"/>
  <c r="J326" i="26"/>
  <c r="I326" i="26"/>
  <c r="H326" i="26"/>
  <c r="G326" i="26"/>
  <c r="F326" i="26"/>
  <c r="E326" i="26"/>
  <c r="D326" i="26"/>
  <c r="Y326" i="26" s="1"/>
  <c r="AH326" i="26" s="1"/>
  <c r="C326" i="26"/>
  <c r="X326" i="26" s="1"/>
  <c r="B326" i="26"/>
  <c r="AK325" i="26"/>
  <c r="U325" i="26"/>
  <c r="T325" i="26"/>
  <c r="S325" i="26"/>
  <c r="R325" i="26"/>
  <c r="AB325" i="26" s="1"/>
  <c r="Q325" i="26"/>
  <c r="Z325" i="26" s="1"/>
  <c r="AI325" i="26" s="1"/>
  <c r="P325" i="26"/>
  <c r="O325" i="26"/>
  <c r="N325" i="26"/>
  <c r="M325" i="26"/>
  <c r="L325" i="26"/>
  <c r="K325" i="26"/>
  <c r="J325" i="26"/>
  <c r="I325" i="26"/>
  <c r="H325" i="26"/>
  <c r="G325" i="26"/>
  <c r="F325" i="26"/>
  <c r="E325" i="26"/>
  <c r="AA325" i="26" s="1"/>
  <c r="D325" i="26"/>
  <c r="Y325" i="26" s="1"/>
  <c r="AH325" i="26" s="1"/>
  <c r="C325" i="26"/>
  <c r="X325" i="26" s="1"/>
  <c r="AG325" i="26" s="1"/>
  <c r="B325" i="26"/>
  <c r="AB324" i="26"/>
  <c r="AK324" i="26" s="1"/>
  <c r="Z324" i="26"/>
  <c r="X324" i="26"/>
  <c r="AG324" i="26" s="1"/>
  <c r="U324" i="26"/>
  <c r="T324" i="26"/>
  <c r="S324" i="26"/>
  <c r="R324" i="26"/>
  <c r="Q324" i="26"/>
  <c r="P324" i="26"/>
  <c r="O324" i="26"/>
  <c r="N324" i="26"/>
  <c r="AC324" i="26" s="1"/>
  <c r="AL324" i="26" s="1"/>
  <c r="M324" i="26"/>
  <c r="L324" i="26"/>
  <c r="K324" i="26"/>
  <c r="J324" i="26"/>
  <c r="I324" i="26"/>
  <c r="H324" i="26"/>
  <c r="G324" i="26"/>
  <c r="F324" i="26"/>
  <c r="E324" i="26"/>
  <c r="D324" i="26"/>
  <c r="Y324" i="26" s="1"/>
  <c r="AH324" i="26" s="1"/>
  <c r="C324" i="26"/>
  <c r="B324" i="26"/>
  <c r="AI323" i="26"/>
  <c r="AH323" i="26"/>
  <c r="AC323" i="26"/>
  <c r="AL323" i="26" s="1"/>
  <c r="U323" i="26"/>
  <c r="T323" i="26"/>
  <c r="S323" i="26"/>
  <c r="R323" i="26"/>
  <c r="Q323" i="26"/>
  <c r="Z323" i="26" s="1"/>
  <c r="P323" i="26"/>
  <c r="O323" i="26"/>
  <c r="N323" i="26"/>
  <c r="M323" i="26"/>
  <c r="L323" i="26"/>
  <c r="K323" i="26"/>
  <c r="J323" i="26"/>
  <c r="I323" i="26"/>
  <c r="H323" i="26"/>
  <c r="G323" i="26"/>
  <c r="F323" i="26"/>
  <c r="E323" i="26"/>
  <c r="D323" i="26"/>
  <c r="Y323" i="26" s="1"/>
  <c r="C323" i="26"/>
  <c r="X323" i="26" s="1"/>
  <c r="AG323" i="26" s="1"/>
  <c r="B323" i="26"/>
  <c r="AI322" i="26"/>
  <c r="Z322" i="26"/>
  <c r="Y322" i="26"/>
  <c r="AH322" i="26" s="1"/>
  <c r="X322" i="26"/>
  <c r="U322" i="26"/>
  <c r="T322" i="26"/>
  <c r="S322" i="26"/>
  <c r="R322" i="26"/>
  <c r="Q322" i="26"/>
  <c r="P322" i="26"/>
  <c r="O322" i="26"/>
  <c r="N322" i="26"/>
  <c r="M322" i="26"/>
  <c r="L322" i="26"/>
  <c r="K322" i="26"/>
  <c r="J322" i="26"/>
  <c r="I322" i="26"/>
  <c r="H322" i="26"/>
  <c r="G322" i="26"/>
  <c r="F322" i="26"/>
  <c r="E322" i="26"/>
  <c r="D322" i="26"/>
  <c r="C322" i="26"/>
  <c r="B322" i="26"/>
  <c r="AJ321" i="26"/>
  <c r="AG321" i="26"/>
  <c r="U321" i="26"/>
  <c r="T321" i="26"/>
  <c r="S321" i="26"/>
  <c r="R321" i="26"/>
  <c r="Q321" i="26"/>
  <c r="Z321" i="26" s="1"/>
  <c r="AI321" i="26" s="1"/>
  <c r="P321" i="26"/>
  <c r="O321" i="26"/>
  <c r="N321" i="26"/>
  <c r="M321" i="26"/>
  <c r="L321" i="26"/>
  <c r="K321" i="26"/>
  <c r="AC321" i="26" s="1"/>
  <c r="AL321" i="26" s="1"/>
  <c r="J321" i="26"/>
  <c r="I321" i="26"/>
  <c r="H321" i="26"/>
  <c r="G321" i="26"/>
  <c r="F321" i="26"/>
  <c r="E321" i="26"/>
  <c r="AA321" i="26" s="1"/>
  <c r="D321" i="26"/>
  <c r="Y321" i="26" s="1"/>
  <c r="C321" i="26"/>
  <c r="X321" i="26" s="1"/>
  <c r="B321" i="26"/>
  <c r="AI320" i="26"/>
  <c r="U320" i="26"/>
  <c r="T320" i="26"/>
  <c r="S320" i="26"/>
  <c r="R320" i="26"/>
  <c r="Q320" i="26"/>
  <c r="Z320" i="26" s="1"/>
  <c r="P320" i="26"/>
  <c r="O320" i="26"/>
  <c r="N320" i="26"/>
  <c r="M320" i="26"/>
  <c r="L320" i="26"/>
  <c r="K320" i="26"/>
  <c r="J320" i="26"/>
  <c r="I320" i="26"/>
  <c r="H320" i="26"/>
  <c r="G320" i="26"/>
  <c r="F320" i="26"/>
  <c r="E320" i="26"/>
  <c r="AA320" i="26" s="1"/>
  <c r="AJ320" i="26" s="1"/>
  <c r="D320" i="26"/>
  <c r="Y320" i="26" s="1"/>
  <c r="AH320" i="26" s="1"/>
  <c r="C320" i="26"/>
  <c r="X320" i="26" s="1"/>
  <c r="B320" i="26"/>
  <c r="AG319" i="26"/>
  <c r="Z319" i="26"/>
  <c r="AI319" i="26" s="1"/>
  <c r="U319" i="26"/>
  <c r="T319" i="26"/>
  <c r="S319" i="26"/>
  <c r="R319" i="26"/>
  <c r="Q319" i="26"/>
  <c r="P319" i="26"/>
  <c r="O319" i="26"/>
  <c r="N319" i="26"/>
  <c r="M319" i="26"/>
  <c r="L319" i="26"/>
  <c r="K319" i="26"/>
  <c r="J319" i="26"/>
  <c r="I319" i="26"/>
  <c r="H319" i="26"/>
  <c r="G319" i="26"/>
  <c r="F319" i="26"/>
  <c r="E319" i="26"/>
  <c r="D319" i="26"/>
  <c r="Y319" i="26" s="1"/>
  <c r="AH319" i="26" s="1"/>
  <c r="C319" i="26"/>
  <c r="X319" i="26" s="1"/>
  <c r="B319" i="26"/>
  <c r="AH318" i="26"/>
  <c r="AG318" i="26"/>
  <c r="X318" i="26"/>
  <c r="U318" i="26"/>
  <c r="T318" i="26"/>
  <c r="S318" i="26"/>
  <c r="R318" i="26"/>
  <c r="AB318" i="26" s="1"/>
  <c r="AK318" i="26" s="1"/>
  <c r="Q318" i="26"/>
  <c r="Z318" i="26" s="1"/>
  <c r="AI318" i="26" s="1"/>
  <c r="P318" i="26"/>
  <c r="O318" i="26"/>
  <c r="N318" i="26"/>
  <c r="M318" i="26"/>
  <c r="L318" i="26"/>
  <c r="K318" i="26"/>
  <c r="J318" i="26"/>
  <c r="I318" i="26"/>
  <c r="H318" i="26"/>
  <c r="G318" i="26"/>
  <c r="F318" i="26"/>
  <c r="E318" i="26"/>
  <c r="D318" i="26"/>
  <c r="Y318" i="26" s="1"/>
  <c r="C318" i="26"/>
  <c r="B318" i="26"/>
  <c r="AK317" i="26"/>
  <c r="AI317" i="26"/>
  <c r="AB317" i="26"/>
  <c r="Y317" i="26"/>
  <c r="AH317" i="26" s="1"/>
  <c r="X317" i="26"/>
  <c r="AG317" i="26" s="1"/>
  <c r="U317" i="26"/>
  <c r="T317" i="26"/>
  <c r="S317" i="26"/>
  <c r="R317" i="26"/>
  <c r="Q317" i="26"/>
  <c r="Z317" i="26" s="1"/>
  <c r="P317" i="26"/>
  <c r="O317" i="26"/>
  <c r="N317" i="26"/>
  <c r="M317" i="26"/>
  <c r="L317" i="26"/>
  <c r="K317" i="26"/>
  <c r="AC317" i="26" s="1"/>
  <c r="AL317" i="26" s="1"/>
  <c r="J317" i="26"/>
  <c r="I317" i="26"/>
  <c r="H317" i="26"/>
  <c r="G317" i="26"/>
  <c r="F317" i="26"/>
  <c r="AA317" i="26" s="1"/>
  <c r="AJ317" i="26" s="1"/>
  <c r="E317" i="26"/>
  <c r="D317" i="26"/>
  <c r="C317" i="26"/>
  <c r="B317" i="26"/>
  <c r="AC316" i="26"/>
  <c r="AL316" i="26" s="1"/>
  <c r="AB316" i="26"/>
  <c r="AK316" i="26" s="1"/>
  <c r="Z316" i="26"/>
  <c r="AI316" i="26" s="1"/>
  <c r="Y316" i="26"/>
  <c r="AH316" i="26" s="1"/>
  <c r="U316" i="26"/>
  <c r="T316" i="26"/>
  <c r="S316" i="26"/>
  <c r="R316" i="26"/>
  <c r="Q316" i="26"/>
  <c r="P316" i="26"/>
  <c r="O316" i="26"/>
  <c r="N316" i="26"/>
  <c r="M316" i="26"/>
  <c r="L316" i="26"/>
  <c r="K316" i="26"/>
  <c r="J316" i="26"/>
  <c r="I316" i="26"/>
  <c r="H316" i="26"/>
  <c r="G316" i="26"/>
  <c r="F316" i="26"/>
  <c r="AA316" i="26" s="1"/>
  <c r="AJ316" i="26" s="1"/>
  <c r="E316" i="26"/>
  <c r="D316" i="26"/>
  <c r="C316" i="26"/>
  <c r="X316" i="26" s="1"/>
  <c r="AG316" i="26" s="1"/>
  <c r="B316" i="26"/>
  <c r="U315" i="26"/>
  <c r="T315" i="26"/>
  <c r="S315" i="26"/>
  <c r="R315" i="26"/>
  <c r="AB315" i="26" s="1"/>
  <c r="AK315" i="26" s="1"/>
  <c r="Q315" i="26"/>
  <c r="Z315" i="26" s="1"/>
  <c r="AI315" i="26" s="1"/>
  <c r="P315" i="26"/>
  <c r="O315" i="26"/>
  <c r="N315" i="26"/>
  <c r="M315" i="26"/>
  <c r="L315" i="26"/>
  <c r="K315" i="26"/>
  <c r="AC315" i="26" s="1"/>
  <c r="AL315" i="26" s="1"/>
  <c r="J315" i="26"/>
  <c r="I315" i="26"/>
  <c r="H315" i="26"/>
  <c r="AA315" i="26" s="1"/>
  <c r="AJ315" i="26" s="1"/>
  <c r="G315" i="26"/>
  <c r="F315" i="26"/>
  <c r="E315" i="26"/>
  <c r="D315" i="26"/>
  <c r="Y315" i="26" s="1"/>
  <c r="AH315" i="26" s="1"/>
  <c r="C315" i="26"/>
  <c r="X315" i="26" s="1"/>
  <c r="B315" i="26"/>
  <c r="U314" i="26"/>
  <c r="T314" i="26"/>
  <c r="S314" i="26"/>
  <c r="R314" i="26"/>
  <c r="AB314" i="26" s="1"/>
  <c r="AK314" i="26" s="1"/>
  <c r="Q314" i="26"/>
  <c r="Z314" i="26" s="1"/>
  <c r="P314" i="26"/>
  <c r="O314" i="26"/>
  <c r="N314" i="26"/>
  <c r="M314" i="26"/>
  <c r="L314" i="26"/>
  <c r="K314" i="26"/>
  <c r="J314" i="26"/>
  <c r="I314" i="26"/>
  <c r="H314" i="26"/>
  <c r="G314" i="26"/>
  <c r="F314" i="26"/>
  <c r="E314" i="26"/>
  <c r="D314" i="26"/>
  <c r="Y314" i="26" s="1"/>
  <c r="C314" i="26"/>
  <c r="X314" i="26" s="1"/>
  <c r="B314" i="26"/>
  <c r="AB313" i="26"/>
  <c r="AK313" i="26" s="1"/>
  <c r="X313" i="26"/>
  <c r="AG313" i="26" s="1"/>
  <c r="U313" i="26"/>
  <c r="T313" i="26"/>
  <c r="S313" i="26"/>
  <c r="R313" i="26"/>
  <c r="Q313" i="26"/>
  <c r="Z313" i="26" s="1"/>
  <c r="AI313" i="26" s="1"/>
  <c r="P313" i="26"/>
  <c r="O313" i="26"/>
  <c r="N313" i="26"/>
  <c r="M313" i="26"/>
  <c r="AC313" i="26" s="1"/>
  <c r="AL313" i="26" s="1"/>
  <c r="L313" i="26"/>
  <c r="K313" i="26"/>
  <c r="J313" i="26"/>
  <c r="I313" i="26"/>
  <c r="H313" i="26"/>
  <c r="G313" i="26"/>
  <c r="F313" i="26"/>
  <c r="E313" i="26"/>
  <c r="D313" i="26"/>
  <c r="Y313" i="26" s="1"/>
  <c r="AH313" i="26" s="1"/>
  <c r="C313" i="26"/>
  <c r="B313" i="26"/>
  <c r="AC312" i="26"/>
  <c r="AL312" i="26" s="1"/>
  <c r="Y312" i="26"/>
  <c r="AH312" i="26" s="1"/>
  <c r="X312" i="26"/>
  <c r="AG312" i="26" s="1"/>
  <c r="U312" i="26"/>
  <c r="T312" i="26"/>
  <c r="S312" i="26"/>
  <c r="R312" i="26"/>
  <c r="Q312" i="26"/>
  <c r="Z312" i="26" s="1"/>
  <c r="AI312" i="26" s="1"/>
  <c r="P312" i="26"/>
  <c r="O312" i="26"/>
  <c r="N312" i="26"/>
  <c r="M312" i="26"/>
  <c r="L312" i="26"/>
  <c r="K312" i="26"/>
  <c r="J312" i="26"/>
  <c r="I312" i="26"/>
  <c r="H312" i="26"/>
  <c r="G312" i="26"/>
  <c r="F312" i="26"/>
  <c r="E312" i="26"/>
  <c r="D312" i="26"/>
  <c r="C312" i="26"/>
  <c r="B312" i="26"/>
  <c r="AI311" i="26"/>
  <c r="Z311" i="26"/>
  <c r="U311" i="26"/>
  <c r="T311" i="26"/>
  <c r="S311" i="26"/>
  <c r="R311" i="26"/>
  <c r="AB311" i="26" s="1"/>
  <c r="AK311" i="26" s="1"/>
  <c r="Q311" i="26"/>
  <c r="P311" i="26"/>
  <c r="O311" i="26"/>
  <c r="N311" i="26"/>
  <c r="M311" i="26"/>
  <c r="L311" i="26"/>
  <c r="K311" i="26"/>
  <c r="J311" i="26"/>
  <c r="I311" i="26"/>
  <c r="H311" i="26"/>
  <c r="G311" i="26"/>
  <c r="F311" i="26"/>
  <c r="E311" i="26"/>
  <c r="D311" i="26"/>
  <c r="Y311" i="26" s="1"/>
  <c r="AH311" i="26" s="1"/>
  <c r="C311" i="26"/>
  <c r="X311" i="26" s="1"/>
  <c r="AG311" i="26" s="1"/>
  <c r="B311" i="26"/>
  <c r="Z310" i="26"/>
  <c r="X310" i="26"/>
  <c r="AG310" i="26" s="1"/>
  <c r="U310" i="26"/>
  <c r="T310" i="26"/>
  <c r="S310" i="26"/>
  <c r="R310" i="26"/>
  <c r="AB310" i="26" s="1"/>
  <c r="Q310" i="26"/>
  <c r="P310" i="26"/>
  <c r="O310" i="26"/>
  <c r="N310" i="26"/>
  <c r="M310" i="26"/>
  <c r="L310" i="26"/>
  <c r="K310" i="26"/>
  <c r="J310" i="26"/>
  <c r="I310" i="26"/>
  <c r="H310" i="26"/>
  <c r="G310" i="26"/>
  <c r="F310" i="26"/>
  <c r="E310" i="26"/>
  <c r="D310" i="26"/>
  <c r="Y310" i="26" s="1"/>
  <c r="AH310" i="26" s="1"/>
  <c r="C310" i="26"/>
  <c r="B310" i="26"/>
  <c r="Y309" i="26"/>
  <c r="AH309" i="26" s="1"/>
  <c r="X309" i="26"/>
  <c r="AG309" i="26" s="1"/>
  <c r="U309" i="26"/>
  <c r="T309" i="26"/>
  <c r="S309" i="26"/>
  <c r="R309" i="26"/>
  <c r="AB309" i="26" s="1"/>
  <c r="AK309" i="26" s="1"/>
  <c r="Q309" i="26"/>
  <c r="Z309" i="26" s="1"/>
  <c r="AI309" i="26" s="1"/>
  <c r="P309" i="26"/>
  <c r="O309" i="26"/>
  <c r="N309" i="26"/>
  <c r="M309" i="26"/>
  <c r="L309" i="26"/>
  <c r="K309" i="26"/>
  <c r="J309" i="26"/>
  <c r="I309" i="26"/>
  <c r="H309" i="26"/>
  <c r="G309" i="26"/>
  <c r="AA309" i="26" s="1"/>
  <c r="AJ309" i="26" s="1"/>
  <c r="F309" i="26"/>
  <c r="E309" i="26"/>
  <c r="D309" i="26"/>
  <c r="C309" i="26"/>
  <c r="B309" i="26"/>
  <c r="AI308" i="26"/>
  <c r="Z308" i="26"/>
  <c r="Y308" i="26"/>
  <c r="AH308" i="26" s="1"/>
  <c r="U308" i="26"/>
  <c r="T308" i="26"/>
  <c r="S308" i="26"/>
  <c r="R308" i="26"/>
  <c r="AB308" i="26" s="1"/>
  <c r="AK308" i="26" s="1"/>
  <c r="Q308" i="26"/>
  <c r="P308" i="26"/>
  <c r="O308" i="26"/>
  <c r="N308" i="26"/>
  <c r="M308" i="26"/>
  <c r="L308" i="26"/>
  <c r="K308" i="26"/>
  <c r="AC308" i="26" s="1"/>
  <c r="AL308" i="26" s="1"/>
  <c r="J308" i="26"/>
  <c r="I308" i="26"/>
  <c r="H308" i="26"/>
  <c r="G308" i="26"/>
  <c r="F308" i="26"/>
  <c r="E308" i="26"/>
  <c r="D308" i="26"/>
  <c r="C308" i="26"/>
  <c r="X308" i="26" s="1"/>
  <c r="AG308" i="26" s="1"/>
  <c r="B308" i="26"/>
  <c r="AA307" i="26"/>
  <c r="AJ307" i="26" s="1"/>
  <c r="Z307" i="26"/>
  <c r="AI307" i="26" s="1"/>
  <c r="U307" i="26"/>
  <c r="T307" i="26"/>
  <c r="S307" i="26"/>
  <c r="R307" i="26"/>
  <c r="Q307" i="26"/>
  <c r="P307" i="26"/>
  <c r="O307" i="26"/>
  <c r="N307" i="26"/>
  <c r="M307" i="26"/>
  <c r="L307" i="26"/>
  <c r="AC307" i="26" s="1"/>
  <c r="AL307" i="26" s="1"/>
  <c r="K307" i="26"/>
  <c r="J307" i="26"/>
  <c r="I307" i="26"/>
  <c r="H307" i="26"/>
  <c r="G307" i="26"/>
  <c r="F307" i="26"/>
  <c r="E307" i="26"/>
  <c r="D307" i="26"/>
  <c r="Y307" i="26" s="1"/>
  <c r="C307" i="26"/>
  <c r="X307" i="26" s="1"/>
  <c r="AG307" i="26" s="1"/>
  <c r="B307" i="26"/>
  <c r="AG306" i="26"/>
  <c r="AB306" i="26"/>
  <c r="AK306" i="26" s="1"/>
  <c r="U306" i="26"/>
  <c r="T306" i="26"/>
  <c r="S306" i="26"/>
  <c r="R306" i="26"/>
  <c r="Q306" i="26"/>
  <c r="Z306" i="26" s="1"/>
  <c r="AI306" i="26" s="1"/>
  <c r="P306" i="26"/>
  <c r="O306" i="26"/>
  <c r="N306" i="26"/>
  <c r="M306" i="26"/>
  <c r="L306" i="26"/>
  <c r="K306" i="26"/>
  <c r="AC306" i="26" s="1"/>
  <c r="AL306" i="26" s="1"/>
  <c r="J306" i="26"/>
  <c r="I306" i="26"/>
  <c r="AA306" i="26" s="1"/>
  <c r="AJ306" i="26" s="1"/>
  <c r="H306" i="26"/>
  <c r="G306" i="26"/>
  <c r="F306" i="26"/>
  <c r="E306" i="26"/>
  <c r="D306" i="26"/>
  <c r="Y306" i="26" s="1"/>
  <c r="AH306" i="26" s="1"/>
  <c r="C306" i="26"/>
  <c r="X306" i="26" s="1"/>
  <c r="B306" i="26"/>
  <c r="AH305" i="26"/>
  <c r="U305" i="26"/>
  <c r="T305" i="26"/>
  <c r="S305" i="26"/>
  <c r="R305" i="26"/>
  <c r="Q305" i="26"/>
  <c r="Z305" i="26" s="1"/>
  <c r="P305" i="26"/>
  <c r="O305" i="26"/>
  <c r="N305" i="26"/>
  <c r="M305" i="26"/>
  <c r="L305" i="26"/>
  <c r="K305" i="26"/>
  <c r="AC305" i="26" s="1"/>
  <c r="AL305" i="26" s="1"/>
  <c r="J305" i="26"/>
  <c r="I305" i="26"/>
  <c r="H305" i="26"/>
  <c r="G305" i="26"/>
  <c r="F305" i="26"/>
  <c r="E305" i="26"/>
  <c r="D305" i="26"/>
  <c r="Y305" i="26" s="1"/>
  <c r="C305" i="26"/>
  <c r="X305" i="26" s="1"/>
  <c r="AG305" i="26" s="1"/>
  <c r="B305" i="26"/>
  <c r="AI304" i="26"/>
  <c r="AH304" i="26"/>
  <c r="U304" i="26"/>
  <c r="T304" i="26"/>
  <c r="S304" i="26"/>
  <c r="R304" i="26"/>
  <c r="AB304" i="26" s="1"/>
  <c r="AK304" i="26" s="1"/>
  <c r="Q304" i="26"/>
  <c r="Z304" i="26" s="1"/>
  <c r="P304" i="26"/>
  <c r="O304" i="26"/>
  <c r="N304" i="26"/>
  <c r="M304" i="26"/>
  <c r="L304" i="26"/>
  <c r="K304" i="26"/>
  <c r="J304" i="26"/>
  <c r="I304" i="26"/>
  <c r="H304" i="26"/>
  <c r="G304" i="26"/>
  <c r="F304" i="26"/>
  <c r="E304" i="26"/>
  <c r="AA304" i="26" s="1"/>
  <c r="AJ304" i="26" s="1"/>
  <c r="D304" i="26"/>
  <c r="Y304" i="26" s="1"/>
  <c r="C304" i="26"/>
  <c r="X304" i="26" s="1"/>
  <c r="B304" i="26"/>
  <c r="AG303" i="26"/>
  <c r="Z303" i="26"/>
  <c r="AI303" i="26" s="1"/>
  <c r="Y303" i="26"/>
  <c r="AH303" i="26" s="1"/>
  <c r="U303" i="26"/>
  <c r="T303" i="26"/>
  <c r="S303" i="26"/>
  <c r="R303" i="26"/>
  <c r="Q303" i="26"/>
  <c r="P303" i="26"/>
  <c r="O303" i="26"/>
  <c r="N303" i="26"/>
  <c r="M303" i="26"/>
  <c r="L303" i="26"/>
  <c r="K303" i="26"/>
  <c r="J303" i="26"/>
  <c r="I303" i="26"/>
  <c r="H303" i="26"/>
  <c r="G303" i="26"/>
  <c r="F303" i="26"/>
  <c r="E303" i="26"/>
  <c r="D303" i="26"/>
  <c r="C303" i="26"/>
  <c r="X303" i="26" s="1"/>
  <c r="B303" i="26"/>
  <c r="AH302" i="26"/>
  <c r="AG302" i="26"/>
  <c r="X302" i="26"/>
  <c r="U302" i="26"/>
  <c r="T302" i="26"/>
  <c r="S302" i="26"/>
  <c r="R302" i="26"/>
  <c r="AB302" i="26" s="1"/>
  <c r="AK302" i="26" s="1"/>
  <c r="Q302" i="26"/>
  <c r="Z302" i="26" s="1"/>
  <c r="AI302" i="26" s="1"/>
  <c r="P302" i="26"/>
  <c r="O302" i="26"/>
  <c r="N302" i="26"/>
  <c r="M302" i="26"/>
  <c r="L302" i="26"/>
  <c r="K302" i="26"/>
  <c r="J302" i="26"/>
  <c r="I302" i="26"/>
  <c r="H302" i="26"/>
  <c r="AA302" i="26" s="1"/>
  <c r="AJ302" i="26" s="1"/>
  <c r="G302" i="26"/>
  <c r="F302" i="26"/>
  <c r="E302" i="26"/>
  <c r="D302" i="26"/>
  <c r="Y302" i="26" s="1"/>
  <c r="C302" i="26"/>
  <c r="B302" i="26"/>
  <c r="AK301" i="26"/>
  <c r="AI301" i="26"/>
  <c r="AB301" i="26"/>
  <c r="Y301" i="26"/>
  <c r="AH301" i="26" s="1"/>
  <c r="X301" i="26"/>
  <c r="AG301" i="26" s="1"/>
  <c r="U301" i="26"/>
  <c r="T301" i="26"/>
  <c r="S301" i="26"/>
  <c r="R301" i="26"/>
  <c r="Q301" i="26"/>
  <c r="Z301" i="26" s="1"/>
  <c r="P301" i="26"/>
  <c r="O301" i="26"/>
  <c r="N301" i="26"/>
  <c r="M301" i="26"/>
  <c r="L301" i="26"/>
  <c r="K301" i="26"/>
  <c r="AC301" i="26" s="1"/>
  <c r="AL301" i="26" s="1"/>
  <c r="J301" i="26"/>
  <c r="I301" i="26"/>
  <c r="H301" i="26"/>
  <c r="G301" i="26"/>
  <c r="F301" i="26"/>
  <c r="AA301" i="26" s="1"/>
  <c r="AJ301" i="26" s="1"/>
  <c r="E301" i="26"/>
  <c r="D301" i="26"/>
  <c r="C301" i="26"/>
  <c r="B301" i="26"/>
  <c r="AB300" i="26"/>
  <c r="AK300" i="26" s="1"/>
  <c r="Z300" i="26"/>
  <c r="AI300" i="26" s="1"/>
  <c r="Y300" i="26"/>
  <c r="AH300" i="26" s="1"/>
  <c r="U300" i="26"/>
  <c r="T300" i="26"/>
  <c r="S300" i="26"/>
  <c r="R300" i="26"/>
  <c r="Q300" i="26"/>
  <c r="P300" i="26"/>
  <c r="AC300" i="26" s="1"/>
  <c r="AL300" i="26" s="1"/>
  <c r="O300" i="26"/>
  <c r="N300" i="26"/>
  <c r="M300" i="26"/>
  <c r="L300" i="26"/>
  <c r="K300" i="26"/>
  <c r="J300" i="26"/>
  <c r="I300" i="26"/>
  <c r="H300" i="26"/>
  <c r="G300" i="26"/>
  <c r="F300" i="26"/>
  <c r="E300" i="26"/>
  <c r="D300" i="26"/>
  <c r="C300" i="26"/>
  <c r="X300" i="26" s="1"/>
  <c r="AG300" i="26" s="1"/>
  <c r="B300" i="26"/>
  <c r="AC299" i="26"/>
  <c r="AL299" i="26" s="1"/>
  <c r="U299" i="26"/>
  <c r="T299" i="26"/>
  <c r="S299" i="26"/>
  <c r="R299" i="26"/>
  <c r="Q299" i="26"/>
  <c r="Z299" i="26" s="1"/>
  <c r="AI299" i="26" s="1"/>
  <c r="P299" i="26"/>
  <c r="O299" i="26"/>
  <c r="N299" i="26"/>
  <c r="M299" i="26"/>
  <c r="L299" i="26"/>
  <c r="K299" i="26"/>
  <c r="J299" i="26"/>
  <c r="I299" i="26"/>
  <c r="H299" i="26"/>
  <c r="G299" i="26"/>
  <c r="F299" i="26"/>
  <c r="E299" i="26"/>
  <c r="D299" i="26"/>
  <c r="Y299" i="26" s="1"/>
  <c r="AH299" i="26" s="1"/>
  <c r="C299" i="26"/>
  <c r="X299" i="26" s="1"/>
  <c r="B299" i="26"/>
  <c r="AB298" i="26"/>
  <c r="AA298" i="26"/>
  <c r="AJ298" i="26" s="1"/>
  <c r="Z298" i="26"/>
  <c r="U298" i="26"/>
  <c r="T298" i="26"/>
  <c r="S298" i="26"/>
  <c r="R298" i="26"/>
  <c r="Q298" i="26"/>
  <c r="P298" i="26"/>
  <c r="O298" i="26"/>
  <c r="N298" i="26"/>
  <c r="M298" i="26"/>
  <c r="L298" i="26"/>
  <c r="K298" i="26"/>
  <c r="J298" i="26"/>
  <c r="I298" i="26"/>
  <c r="H298" i="26"/>
  <c r="G298" i="26"/>
  <c r="F298" i="26"/>
  <c r="E298" i="26"/>
  <c r="D298" i="26"/>
  <c r="Y298" i="26" s="1"/>
  <c r="C298" i="26"/>
  <c r="X298" i="26" s="1"/>
  <c r="B298" i="26"/>
  <c r="AC297" i="26"/>
  <c r="AL297" i="26" s="1"/>
  <c r="U297" i="26"/>
  <c r="T297" i="26"/>
  <c r="S297" i="26"/>
  <c r="R297" i="26"/>
  <c r="Q297" i="26"/>
  <c r="Z297" i="26" s="1"/>
  <c r="AI297" i="26" s="1"/>
  <c r="P297" i="26"/>
  <c r="O297" i="26"/>
  <c r="N297" i="26"/>
  <c r="M297" i="26"/>
  <c r="L297" i="26"/>
  <c r="K297" i="26"/>
  <c r="J297" i="26"/>
  <c r="I297" i="26"/>
  <c r="H297" i="26"/>
  <c r="G297" i="26"/>
  <c r="F297" i="26"/>
  <c r="E297" i="26"/>
  <c r="D297" i="26"/>
  <c r="Y297" i="26" s="1"/>
  <c r="AH297" i="26" s="1"/>
  <c r="C297" i="26"/>
  <c r="X297" i="26" s="1"/>
  <c r="AG297" i="26" s="1"/>
  <c r="B297" i="26"/>
  <c r="AI296" i="26"/>
  <c r="AB296" i="26"/>
  <c r="AK296" i="26" s="1"/>
  <c r="Z296" i="26"/>
  <c r="Y296" i="26"/>
  <c r="AH296" i="26" s="1"/>
  <c r="X296" i="26"/>
  <c r="U296" i="26"/>
  <c r="T296" i="26"/>
  <c r="S296" i="26"/>
  <c r="R296" i="26"/>
  <c r="Q296" i="26"/>
  <c r="P296" i="26"/>
  <c r="O296" i="26"/>
  <c r="N296" i="26"/>
  <c r="M296" i="26"/>
  <c r="L296" i="26"/>
  <c r="K296" i="26"/>
  <c r="AC296" i="26" s="1"/>
  <c r="AL296" i="26" s="1"/>
  <c r="J296" i="26"/>
  <c r="I296" i="26"/>
  <c r="H296" i="26"/>
  <c r="G296" i="26"/>
  <c r="F296" i="26"/>
  <c r="E296" i="26"/>
  <c r="D296" i="26"/>
  <c r="C296" i="26"/>
  <c r="B296" i="26"/>
  <c r="AJ295" i="26"/>
  <c r="AI295" i="26"/>
  <c r="Z295" i="26"/>
  <c r="U295" i="26"/>
  <c r="T295" i="26"/>
  <c r="S295" i="26"/>
  <c r="R295" i="26"/>
  <c r="Q295" i="26"/>
  <c r="P295" i="26"/>
  <c r="O295" i="26"/>
  <c r="N295" i="26"/>
  <c r="M295" i="26"/>
  <c r="L295" i="26"/>
  <c r="K295" i="26"/>
  <c r="AC295" i="26" s="1"/>
  <c r="AL295" i="26" s="1"/>
  <c r="J295" i="26"/>
  <c r="I295" i="26"/>
  <c r="H295" i="26"/>
  <c r="G295" i="26"/>
  <c r="F295" i="26"/>
  <c r="E295" i="26"/>
  <c r="AA295" i="26" s="1"/>
  <c r="D295" i="26"/>
  <c r="Y295" i="26" s="1"/>
  <c r="AH295" i="26" s="1"/>
  <c r="C295" i="26"/>
  <c r="X295" i="26" s="1"/>
  <c r="AG295" i="26" s="1"/>
  <c r="B295" i="26"/>
  <c r="AK294" i="26"/>
  <c r="Z294" i="26"/>
  <c r="AI294" i="26" s="1"/>
  <c r="X294" i="26"/>
  <c r="U294" i="26"/>
  <c r="T294" i="26"/>
  <c r="S294" i="26"/>
  <c r="R294" i="26"/>
  <c r="AB294" i="26" s="1"/>
  <c r="Q294" i="26"/>
  <c r="P294" i="26"/>
  <c r="O294" i="26"/>
  <c r="N294" i="26"/>
  <c r="M294" i="26"/>
  <c r="L294" i="26"/>
  <c r="K294" i="26"/>
  <c r="J294" i="26"/>
  <c r="I294" i="26"/>
  <c r="H294" i="26"/>
  <c r="AA294" i="26" s="1"/>
  <c r="AJ294" i="26" s="1"/>
  <c r="G294" i="26"/>
  <c r="F294" i="26"/>
  <c r="E294" i="26"/>
  <c r="D294" i="26"/>
  <c r="Y294" i="26" s="1"/>
  <c r="C294" i="26"/>
  <c r="B294" i="26"/>
  <c r="AI293" i="26"/>
  <c r="AG293" i="26"/>
  <c r="U293" i="26"/>
  <c r="T293" i="26"/>
  <c r="S293" i="26"/>
  <c r="R293" i="26"/>
  <c r="AB293" i="26" s="1"/>
  <c r="AK293" i="26" s="1"/>
  <c r="Q293" i="26"/>
  <c r="Z293" i="26" s="1"/>
  <c r="P293" i="26"/>
  <c r="O293" i="26"/>
  <c r="N293" i="26"/>
  <c r="M293" i="26"/>
  <c r="L293" i="26"/>
  <c r="K293" i="26"/>
  <c r="J293" i="26"/>
  <c r="I293" i="26"/>
  <c r="H293" i="26"/>
  <c r="G293" i="26"/>
  <c r="F293" i="26"/>
  <c r="E293" i="26"/>
  <c r="D293" i="26"/>
  <c r="Y293" i="26" s="1"/>
  <c r="C293" i="26"/>
  <c r="X293" i="26" s="1"/>
  <c r="B293" i="26"/>
  <c r="AH292" i="26"/>
  <c r="AC292" i="26"/>
  <c r="AL292" i="26" s="1"/>
  <c r="Z292" i="26"/>
  <c r="AI292" i="26" s="1"/>
  <c r="U292" i="26"/>
  <c r="T292" i="26"/>
  <c r="S292" i="26"/>
  <c r="R292" i="26"/>
  <c r="AB292" i="26" s="1"/>
  <c r="AK292" i="26" s="1"/>
  <c r="Q292" i="26"/>
  <c r="P292" i="26"/>
  <c r="O292" i="26"/>
  <c r="N292" i="26"/>
  <c r="M292" i="26"/>
  <c r="L292" i="26"/>
  <c r="K292" i="26"/>
  <c r="J292" i="26"/>
  <c r="I292" i="26"/>
  <c r="H292" i="26"/>
  <c r="G292" i="26"/>
  <c r="F292" i="26"/>
  <c r="E292" i="26"/>
  <c r="D292" i="26"/>
  <c r="Y292" i="26" s="1"/>
  <c r="C292" i="26"/>
  <c r="X292" i="26" s="1"/>
  <c r="AG292" i="26" s="1"/>
  <c r="B292" i="26"/>
  <c r="X291" i="26"/>
  <c r="AG291" i="26" s="1"/>
  <c r="U291" i="26"/>
  <c r="T291" i="26"/>
  <c r="S291" i="26"/>
  <c r="R291" i="26"/>
  <c r="Q291" i="26"/>
  <c r="Z291" i="26" s="1"/>
  <c r="AI291" i="26" s="1"/>
  <c r="P291" i="26"/>
  <c r="O291" i="26"/>
  <c r="N291" i="26"/>
  <c r="M291" i="26"/>
  <c r="L291" i="26"/>
  <c r="K291" i="26"/>
  <c r="AC291" i="26" s="1"/>
  <c r="AL291" i="26" s="1"/>
  <c r="J291" i="26"/>
  <c r="I291" i="26"/>
  <c r="H291" i="26"/>
  <c r="G291" i="26"/>
  <c r="F291" i="26"/>
  <c r="E291" i="26"/>
  <c r="D291" i="26"/>
  <c r="Y291" i="26" s="1"/>
  <c r="C291" i="26"/>
  <c r="B291" i="26"/>
  <c r="AJ290" i="26"/>
  <c r="Z290" i="26"/>
  <c r="Y290" i="26"/>
  <c r="X290" i="26"/>
  <c r="U290" i="26"/>
  <c r="T290" i="26"/>
  <c r="S290" i="26"/>
  <c r="R290" i="26"/>
  <c r="AB290" i="26" s="1"/>
  <c r="Q290" i="26"/>
  <c r="P290" i="26"/>
  <c r="O290" i="26"/>
  <c r="N290" i="26"/>
  <c r="M290" i="26"/>
  <c r="L290" i="26"/>
  <c r="K290" i="26"/>
  <c r="AC290" i="26" s="1"/>
  <c r="AL290" i="26" s="1"/>
  <c r="J290" i="26"/>
  <c r="I290" i="26"/>
  <c r="H290" i="26"/>
  <c r="G290" i="26"/>
  <c r="F290" i="26"/>
  <c r="E290" i="26"/>
  <c r="AA290" i="26" s="1"/>
  <c r="D290" i="26"/>
  <c r="C290" i="26"/>
  <c r="B290" i="26"/>
  <c r="AK289" i="26"/>
  <c r="AH289" i="26"/>
  <c r="Z289" i="26"/>
  <c r="AI289" i="26" s="1"/>
  <c r="Y289" i="26"/>
  <c r="X289" i="26"/>
  <c r="U289" i="26"/>
  <c r="T289" i="26"/>
  <c r="S289" i="26"/>
  <c r="R289" i="26"/>
  <c r="AB289" i="26" s="1"/>
  <c r="Q289" i="26"/>
  <c r="P289" i="26"/>
  <c r="O289" i="26"/>
  <c r="N289" i="26"/>
  <c r="M289" i="26"/>
  <c r="L289" i="26"/>
  <c r="K289" i="26"/>
  <c r="J289" i="26"/>
  <c r="I289" i="26"/>
  <c r="H289" i="26"/>
  <c r="G289" i="26"/>
  <c r="F289" i="26"/>
  <c r="E289" i="26"/>
  <c r="D289" i="26"/>
  <c r="C289" i="26"/>
  <c r="B289" i="26"/>
  <c r="Y288" i="26"/>
  <c r="AH288" i="26" s="1"/>
  <c r="U288" i="26"/>
  <c r="T288" i="26"/>
  <c r="S288" i="26"/>
  <c r="R288" i="26"/>
  <c r="AB288" i="26" s="1"/>
  <c r="AK288" i="26" s="1"/>
  <c r="Q288" i="26"/>
  <c r="Z288" i="26" s="1"/>
  <c r="AI288" i="26" s="1"/>
  <c r="P288" i="26"/>
  <c r="O288" i="26"/>
  <c r="N288" i="26"/>
  <c r="M288" i="26"/>
  <c r="L288" i="26"/>
  <c r="K288" i="26"/>
  <c r="AC288" i="26" s="1"/>
  <c r="AL288" i="26" s="1"/>
  <c r="J288" i="26"/>
  <c r="I288" i="26"/>
  <c r="H288" i="26"/>
  <c r="G288" i="26"/>
  <c r="F288" i="26"/>
  <c r="E288" i="26"/>
  <c r="D288" i="26"/>
  <c r="C288" i="26"/>
  <c r="X288" i="26" s="1"/>
  <c r="B288" i="26"/>
  <c r="AJ287" i="26"/>
  <c r="Z287" i="26"/>
  <c r="AI287" i="26" s="1"/>
  <c r="U287" i="26"/>
  <c r="T287" i="26"/>
  <c r="S287" i="26"/>
  <c r="AB287" i="26" s="1"/>
  <c r="AK287" i="26" s="1"/>
  <c r="R287" i="26"/>
  <c r="Q287" i="26"/>
  <c r="P287" i="26"/>
  <c r="O287" i="26"/>
  <c r="N287" i="26"/>
  <c r="M287" i="26"/>
  <c r="L287" i="26"/>
  <c r="K287" i="26"/>
  <c r="AC287" i="26" s="1"/>
  <c r="AL287" i="26" s="1"/>
  <c r="J287" i="26"/>
  <c r="I287" i="26"/>
  <c r="H287" i="26"/>
  <c r="AA287" i="26" s="1"/>
  <c r="G287" i="26"/>
  <c r="F287" i="26"/>
  <c r="E287" i="26"/>
  <c r="D287" i="26"/>
  <c r="Y287" i="26" s="1"/>
  <c r="AH287" i="26" s="1"/>
  <c r="C287" i="26"/>
  <c r="X287" i="26" s="1"/>
  <c r="AG287" i="26" s="1"/>
  <c r="B287" i="26"/>
  <c r="U286" i="26"/>
  <c r="T286" i="26"/>
  <c r="S286" i="26"/>
  <c r="R286" i="26"/>
  <c r="Q286" i="26"/>
  <c r="Z286" i="26" s="1"/>
  <c r="AI286" i="26" s="1"/>
  <c r="P286" i="26"/>
  <c r="O286" i="26"/>
  <c r="N286" i="26"/>
  <c r="M286" i="26"/>
  <c r="L286" i="26"/>
  <c r="K286" i="26"/>
  <c r="AC286" i="26" s="1"/>
  <c r="AL286" i="26" s="1"/>
  <c r="J286" i="26"/>
  <c r="I286" i="26"/>
  <c r="AA286" i="26" s="1"/>
  <c r="AJ286" i="26" s="1"/>
  <c r="H286" i="26"/>
  <c r="G286" i="26"/>
  <c r="F286" i="26"/>
  <c r="E286" i="26"/>
  <c r="D286" i="26"/>
  <c r="Y286" i="26" s="1"/>
  <c r="AH286" i="26" s="1"/>
  <c r="C286" i="26"/>
  <c r="X286" i="26" s="1"/>
  <c r="B286" i="26"/>
  <c r="U285" i="26"/>
  <c r="T285" i="26"/>
  <c r="S285" i="26"/>
  <c r="R285" i="26"/>
  <c r="AB285" i="26" s="1"/>
  <c r="AK285" i="26" s="1"/>
  <c r="Q285" i="26"/>
  <c r="Z285" i="26" s="1"/>
  <c r="AI285" i="26" s="1"/>
  <c r="P285" i="26"/>
  <c r="O285" i="26"/>
  <c r="N285" i="26"/>
  <c r="M285" i="26"/>
  <c r="L285" i="26"/>
  <c r="K285" i="26"/>
  <c r="AC285" i="26" s="1"/>
  <c r="AL285" i="26" s="1"/>
  <c r="J285" i="26"/>
  <c r="I285" i="26"/>
  <c r="H285" i="26"/>
  <c r="G285" i="26"/>
  <c r="F285" i="26"/>
  <c r="E285" i="26"/>
  <c r="D285" i="26"/>
  <c r="Y285" i="26" s="1"/>
  <c r="AH285" i="26" s="1"/>
  <c r="C285" i="26"/>
  <c r="X285" i="26" s="1"/>
  <c r="B285" i="26"/>
  <c r="AH284" i="26"/>
  <c r="Z284" i="26"/>
  <c r="U284" i="26"/>
  <c r="T284" i="26"/>
  <c r="S284" i="26"/>
  <c r="R284" i="26"/>
  <c r="AB284" i="26" s="1"/>
  <c r="AK284" i="26" s="1"/>
  <c r="Q284" i="26"/>
  <c r="P284" i="26"/>
  <c r="O284" i="26"/>
  <c r="N284" i="26"/>
  <c r="M284" i="26"/>
  <c r="AC284" i="26" s="1"/>
  <c r="AL284" i="26" s="1"/>
  <c r="L284" i="26"/>
  <c r="K284" i="26"/>
  <c r="J284" i="26"/>
  <c r="I284" i="26"/>
  <c r="H284" i="26"/>
  <c r="G284" i="26"/>
  <c r="F284" i="26"/>
  <c r="E284" i="26"/>
  <c r="AA284" i="26" s="1"/>
  <c r="AJ284" i="26" s="1"/>
  <c r="D284" i="26"/>
  <c r="Y284" i="26" s="1"/>
  <c r="C284" i="26"/>
  <c r="X284" i="26" s="1"/>
  <c r="AG284" i="26" s="1"/>
  <c r="B284" i="26"/>
  <c r="AI283" i="26"/>
  <c r="X283" i="26"/>
  <c r="AG283" i="26" s="1"/>
  <c r="U283" i="26"/>
  <c r="T283" i="26"/>
  <c r="S283" i="26"/>
  <c r="R283" i="26"/>
  <c r="AB283" i="26" s="1"/>
  <c r="AK283" i="26" s="1"/>
  <c r="Q283" i="26"/>
  <c r="Z283" i="26" s="1"/>
  <c r="P283" i="26"/>
  <c r="O283" i="26"/>
  <c r="N283" i="26"/>
  <c r="M283" i="26"/>
  <c r="L283" i="26"/>
  <c r="K283" i="26"/>
  <c r="AC283" i="26" s="1"/>
  <c r="AL283" i="26" s="1"/>
  <c r="J283" i="26"/>
  <c r="I283" i="26"/>
  <c r="H283" i="26"/>
  <c r="G283" i="26"/>
  <c r="F283" i="26"/>
  <c r="E283" i="26"/>
  <c r="AA283" i="26" s="1"/>
  <c r="AJ283" i="26" s="1"/>
  <c r="D283" i="26"/>
  <c r="Y283" i="26" s="1"/>
  <c r="AH283" i="26" s="1"/>
  <c r="C283" i="26"/>
  <c r="B283" i="26"/>
  <c r="Z282" i="26"/>
  <c r="Y282" i="26"/>
  <c r="AH282" i="26" s="1"/>
  <c r="X282" i="26"/>
  <c r="U282" i="26"/>
  <c r="T282" i="26"/>
  <c r="S282" i="26"/>
  <c r="R282" i="26"/>
  <c r="AB282" i="26" s="1"/>
  <c r="Q282" i="26"/>
  <c r="P282" i="26"/>
  <c r="O282" i="26"/>
  <c r="N282" i="26"/>
  <c r="M282" i="26"/>
  <c r="L282" i="26"/>
  <c r="K282" i="26"/>
  <c r="J282" i="26"/>
  <c r="I282" i="26"/>
  <c r="H282" i="26"/>
  <c r="G282" i="26"/>
  <c r="F282" i="26"/>
  <c r="E282" i="26"/>
  <c r="D282" i="26"/>
  <c r="C282" i="26"/>
  <c r="B282" i="26"/>
  <c r="AH281" i="26"/>
  <c r="Z281" i="26"/>
  <c r="AI281" i="26" s="1"/>
  <c r="Y281" i="26"/>
  <c r="X281" i="26"/>
  <c r="AG281" i="26" s="1"/>
  <c r="U281" i="26"/>
  <c r="T281" i="26"/>
  <c r="S281" i="26"/>
  <c r="R281" i="26"/>
  <c r="AB281" i="26" s="1"/>
  <c r="AK281" i="26" s="1"/>
  <c r="Q281" i="26"/>
  <c r="P281" i="26"/>
  <c r="O281" i="26"/>
  <c r="N281" i="26"/>
  <c r="M281" i="26"/>
  <c r="L281" i="26"/>
  <c r="K281" i="26"/>
  <c r="J281" i="26"/>
  <c r="I281" i="26"/>
  <c r="H281" i="26"/>
  <c r="G281" i="26"/>
  <c r="F281" i="26"/>
  <c r="AA281" i="26" s="1"/>
  <c r="AJ281" i="26" s="1"/>
  <c r="E281" i="26"/>
  <c r="D281" i="26"/>
  <c r="C281" i="26"/>
  <c r="B281" i="26"/>
  <c r="Y280" i="26"/>
  <c r="AH280" i="26" s="1"/>
  <c r="U280" i="26"/>
  <c r="T280" i="26"/>
  <c r="S280" i="26"/>
  <c r="R280" i="26"/>
  <c r="AB280" i="26" s="1"/>
  <c r="AK280" i="26" s="1"/>
  <c r="Q280" i="26"/>
  <c r="Z280" i="26" s="1"/>
  <c r="AI280" i="26" s="1"/>
  <c r="P280" i="26"/>
  <c r="O280" i="26"/>
  <c r="N280" i="26"/>
  <c r="M280" i="26"/>
  <c r="L280" i="26"/>
  <c r="K280" i="26"/>
  <c r="AC280" i="26" s="1"/>
  <c r="AL280" i="26" s="1"/>
  <c r="J280" i="26"/>
  <c r="I280" i="26"/>
  <c r="H280" i="26"/>
  <c r="G280" i="26"/>
  <c r="F280" i="26"/>
  <c r="E280" i="26"/>
  <c r="D280" i="26"/>
  <c r="C280" i="26"/>
  <c r="X280" i="26" s="1"/>
  <c r="B280" i="26"/>
  <c r="Z279" i="26"/>
  <c r="AI279" i="26" s="1"/>
  <c r="U279" i="26"/>
  <c r="T279" i="26"/>
  <c r="S279" i="26"/>
  <c r="R279" i="26"/>
  <c r="AB279" i="26" s="1"/>
  <c r="AK279" i="26" s="1"/>
  <c r="Q279" i="26"/>
  <c r="P279" i="26"/>
  <c r="O279" i="26"/>
  <c r="N279" i="26"/>
  <c r="M279" i="26"/>
  <c r="L279" i="26"/>
  <c r="K279" i="26"/>
  <c r="AC279" i="26" s="1"/>
  <c r="AL279" i="26" s="1"/>
  <c r="J279" i="26"/>
  <c r="I279" i="26"/>
  <c r="H279" i="26"/>
  <c r="G279" i="26"/>
  <c r="F279" i="26"/>
  <c r="E279" i="26"/>
  <c r="D279" i="26"/>
  <c r="Y279" i="26" s="1"/>
  <c r="AH279" i="26" s="1"/>
  <c r="C279" i="26"/>
  <c r="X279" i="26" s="1"/>
  <c r="AG279" i="26" s="1"/>
  <c r="B279" i="26"/>
  <c r="AA278" i="26"/>
  <c r="AJ278" i="26" s="1"/>
  <c r="U278" i="26"/>
  <c r="T278" i="26"/>
  <c r="S278" i="26"/>
  <c r="R278" i="26"/>
  <c r="Q278" i="26"/>
  <c r="Z278" i="26" s="1"/>
  <c r="AI278" i="26" s="1"/>
  <c r="P278" i="26"/>
  <c r="O278" i="26"/>
  <c r="N278" i="26"/>
  <c r="M278" i="26"/>
  <c r="L278" i="26"/>
  <c r="K278" i="26"/>
  <c r="AC278" i="26" s="1"/>
  <c r="AL278" i="26" s="1"/>
  <c r="J278" i="26"/>
  <c r="I278" i="26"/>
  <c r="H278" i="26"/>
  <c r="G278" i="26"/>
  <c r="F278" i="26"/>
  <c r="E278" i="26"/>
  <c r="D278" i="26"/>
  <c r="Y278" i="26" s="1"/>
  <c r="AH278" i="26" s="1"/>
  <c r="C278" i="26"/>
  <c r="X278" i="26" s="1"/>
  <c r="B278" i="26"/>
  <c r="AB277" i="26"/>
  <c r="U277" i="26"/>
  <c r="T277" i="26"/>
  <c r="S277" i="26"/>
  <c r="R277" i="26"/>
  <c r="Q277" i="26"/>
  <c r="Z277" i="26" s="1"/>
  <c r="P277" i="26"/>
  <c r="O277" i="26"/>
  <c r="N277" i="26"/>
  <c r="M277" i="26"/>
  <c r="L277" i="26"/>
  <c r="K277" i="26"/>
  <c r="AC277" i="26" s="1"/>
  <c r="AL277" i="26" s="1"/>
  <c r="J277" i="26"/>
  <c r="I277" i="26"/>
  <c r="H277" i="26"/>
  <c r="G277" i="26"/>
  <c r="F277" i="26"/>
  <c r="E277" i="26"/>
  <c r="AA277" i="26" s="1"/>
  <c r="AJ277" i="26" s="1"/>
  <c r="D277" i="26"/>
  <c r="Y277" i="26" s="1"/>
  <c r="C277" i="26"/>
  <c r="X277" i="26" s="1"/>
  <c r="AG277" i="26" s="1"/>
  <c r="B277" i="26"/>
  <c r="Z276" i="26"/>
  <c r="AI276" i="26" s="1"/>
  <c r="X276" i="26"/>
  <c r="AG276" i="26" s="1"/>
  <c r="U276" i="26"/>
  <c r="T276" i="26"/>
  <c r="S276" i="26"/>
  <c r="R276" i="26"/>
  <c r="Q276" i="26"/>
  <c r="P276" i="26"/>
  <c r="O276" i="26"/>
  <c r="N276" i="26"/>
  <c r="M276" i="26"/>
  <c r="L276" i="26"/>
  <c r="K276" i="26"/>
  <c r="AC276" i="26" s="1"/>
  <c r="AL276" i="26" s="1"/>
  <c r="J276" i="26"/>
  <c r="I276" i="26"/>
  <c r="H276" i="26"/>
  <c r="G276" i="26"/>
  <c r="F276" i="26"/>
  <c r="E276" i="26"/>
  <c r="D276" i="26"/>
  <c r="Y276" i="26" s="1"/>
  <c r="AH276" i="26" s="1"/>
  <c r="C276" i="26"/>
  <c r="B276" i="26"/>
  <c r="AI275" i="26"/>
  <c r="Y275" i="26"/>
  <c r="X275" i="26"/>
  <c r="AG275" i="26" s="1"/>
  <c r="U275" i="26"/>
  <c r="T275" i="26"/>
  <c r="S275" i="26"/>
  <c r="R275" i="26"/>
  <c r="Q275" i="26"/>
  <c r="Z275" i="26" s="1"/>
  <c r="P275" i="26"/>
  <c r="O275" i="26"/>
  <c r="N275" i="26"/>
  <c r="M275" i="26"/>
  <c r="L275" i="26"/>
  <c r="K275" i="26"/>
  <c r="J275" i="26"/>
  <c r="I275" i="26"/>
  <c r="H275" i="26"/>
  <c r="G275" i="26"/>
  <c r="F275" i="26"/>
  <c r="E275" i="26"/>
  <c r="D275" i="26"/>
  <c r="C275" i="26"/>
  <c r="B275" i="26"/>
  <c r="AH274" i="26"/>
  <c r="Z274" i="26"/>
  <c r="AI274" i="26" s="1"/>
  <c r="Y274" i="26"/>
  <c r="X274" i="26"/>
  <c r="AG274" i="26" s="1"/>
  <c r="U274" i="26"/>
  <c r="T274" i="26"/>
  <c r="S274" i="26"/>
  <c r="R274" i="26"/>
  <c r="AB274" i="26" s="1"/>
  <c r="AK274" i="26" s="1"/>
  <c r="Q274" i="26"/>
  <c r="P274" i="26"/>
  <c r="O274" i="26"/>
  <c r="N274" i="26"/>
  <c r="M274" i="26"/>
  <c r="L274" i="26"/>
  <c r="K274" i="26"/>
  <c r="J274" i="26"/>
  <c r="I274" i="26"/>
  <c r="H274" i="26"/>
  <c r="G274" i="26"/>
  <c r="F274" i="26"/>
  <c r="E274" i="26"/>
  <c r="D274" i="26"/>
  <c r="C274" i="26"/>
  <c r="B274" i="26"/>
  <c r="AJ273" i="26"/>
  <c r="Y273" i="26"/>
  <c r="AH273" i="26" s="1"/>
  <c r="X273" i="26"/>
  <c r="AG273" i="26" s="1"/>
  <c r="U273" i="26"/>
  <c r="T273" i="26"/>
  <c r="S273" i="26"/>
  <c r="R273" i="26"/>
  <c r="AB273" i="26" s="1"/>
  <c r="AK273" i="26" s="1"/>
  <c r="Q273" i="26"/>
  <c r="Z273" i="26" s="1"/>
  <c r="AI273" i="26" s="1"/>
  <c r="P273" i="26"/>
  <c r="O273" i="26"/>
  <c r="N273" i="26"/>
  <c r="M273" i="26"/>
  <c r="L273" i="26"/>
  <c r="K273" i="26"/>
  <c r="J273" i="26"/>
  <c r="I273" i="26"/>
  <c r="H273" i="26"/>
  <c r="G273" i="26"/>
  <c r="F273" i="26"/>
  <c r="AA273" i="26" s="1"/>
  <c r="E273" i="26"/>
  <c r="D273" i="26"/>
  <c r="C273" i="26"/>
  <c r="B273" i="26"/>
  <c r="AI272" i="26"/>
  <c r="AB272" i="26"/>
  <c r="AK272" i="26" s="1"/>
  <c r="U272" i="26"/>
  <c r="T272" i="26"/>
  <c r="S272" i="26"/>
  <c r="R272" i="26"/>
  <c r="Q272" i="26"/>
  <c r="Z272" i="26" s="1"/>
  <c r="P272" i="26"/>
  <c r="O272" i="26"/>
  <c r="N272" i="26"/>
  <c r="M272" i="26"/>
  <c r="L272" i="26"/>
  <c r="K272" i="26"/>
  <c r="AC272" i="26" s="1"/>
  <c r="AL272" i="26" s="1"/>
  <c r="J272" i="26"/>
  <c r="I272" i="26"/>
  <c r="H272" i="26"/>
  <c r="AA272" i="26" s="1"/>
  <c r="AJ272" i="26" s="1"/>
  <c r="G272" i="26"/>
  <c r="F272" i="26"/>
  <c r="E272" i="26"/>
  <c r="D272" i="26"/>
  <c r="Y272" i="26" s="1"/>
  <c r="AH272" i="26" s="1"/>
  <c r="C272" i="26"/>
  <c r="X272" i="26" s="1"/>
  <c r="B272" i="26"/>
  <c r="AB271" i="26"/>
  <c r="Z271" i="26"/>
  <c r="U271" i="26"/>
  <c r="T271" i="26"/>
  <c r="S271" i="26"/>
  <c r="R271" i="26"/>
  <c r="Q271" i="26"/>
  <c r="P271" i="26"/>
  <c r="O271" i="26"/>
  <c r="N271" i="26"/>
  <c r="M271" i="26"/>
  <c r="L271" i="26"/>
  <c r="K271" i="26"/>
  <c r="J271" i="26"/>
  <c r="I271" i="26"/>
  <c r="H271" i="26"/>
  <c r="G271" i="26"/>
  <c r="F271" i="26"/>
  <c r="E271" i="26"/>
  <c r="AA271" i="26" s="1"/>
  <c r="AJ271" i="26" s="1"/>
  <c r="D271" i="26"/>
  <c r="Y271" i="26" s="1"/>
  <c r="C271" i="26"/>
  <c r="X271" i="26" s="1"/>
  <c r="B271" i="26"/>
  <c r="AH270" i="26"/>
  <c r="U270" i="26"/>
  <c r="T270" i="26"/>
  <c r="S270" i="26"/>
  <c r="AB270" i="26" s="1"/>
  <c r="AK270" i="26" s="1"/>
  <c r="R270" i="26"/>
  <c r="Q270" i="26"/>
  <c r="Z270" i="26" s="1"/>
  <c r="AI270" i="26" s="1"/>
  <c r="P270" i="26"/>
  <c r="O270" i="26"/>
  <c r="N270" i="26"/>
  <c r="M270" i="26"/>
  <c r="L270" i="26"/>
  <c r="K270" i="26"/>
  <c r="AC270" i="26" s="1"/>
  <c r="AL270" i="26" s="1"/>
  <c r="J270" i="26"/>
  <c r="I270" i="26"/>
  <c r="AA270" i="26" s="1"/>
  <c r="AJ270" i="26" s="1"/>
  <c r="H270" i="26"/>
  <c r="G270" i="26"/>
  <c r="F270" i="26"/>
  <c r="E270" i="26"/>
  <c r="D270" i="26"/>
  <c r="Y270" i="26" s="1"/>
  <c r="C270" i="26"/>
  <c r="X270" i="26" s="1"/>
  <c r="B270" i="26"/>
  <c r="AI269" i="26"/>
  <c r="U269" i="26"/>
  <c r="T269" i="26"/>
  <c r="AB269" i="26" s="1"/>
  <c r="AK269" i="26" s="1"/>
  <c r="S269" i="26"/>
  <c r="R269" i="26"/>
  <c r="Q269" i="26"/>
  <c r="Z269" i="26" s="1"/>
  <c r="P269" i="26"/>
  <c r="O269" i="26"/>
  <c r="N269" i="26"/>
  <c r="M269" i="26"/>
  <c r="L269" i="26"/>
  <c r="K269" i="26"/>
  <c r="AC269" i="26" s="1"/>
  <c r="AL269" i="26" s="1"/>
  <c r="J269" i="26"/>
  <c r="I269" i="26"/>
  <c r="H269" i="26"/>
  <c r="G269" i="26"/>
  <c r="F269" i="26"/>
  <c r="E269" i="26"/>
  <c r="D269" i="26"/>
  <c r="Y269" i="26" s="1"/>
  <c r="AH269" i="26" s="1"/>
  <c r="C269" i="26"/>
  <c r="X269" i="26" s="1"/>
  <c r="AG269" i="26" s="1"/>
  <c r="B269" i="26"/>
  <c r="AG268" i="26"/>
  <c r="Z268" i="26"/>
  <c r="AI268" i="26" s="1"/>
  <c r="X268" i="26"/>
  <c r="U268" i="26"/>
  <c r="T268" i="26"/>
  <c r="S268" i="26"/>
  <c r="R268" i="26"/>
  <c r="AB268" i="26" s="1"/>
  <c r="AK268" i="26" s="1"/>
  <c r="Q268" i="26"/>
  <c r="P268" i="26"/>
  <c r="O268" i="26"/>
  <c r="N268" i="26"/>
  <c r="M268" i="26"/>
  <c r="AC268" i="26" s="1"/>
  <c r="AL268" i="26" s="1"/>
  <c r="L268" i="26"/>
  <c r="K268" i="26"/>
  <c r="J268" i="26"/>
  <c r="I268" i="26"/>
  <c r="H268" i="26"/>
  <c r="G268" i="26"/>
  <c r="F268" i="26"/>
  <c r="E268" i="26"/>
  <c r="D268" i="26"/>
  <c r="Y268" i="26" s="1"/>
  <c r="AH268" i="26" s="1"/>
  <c r="C268" i="26"/>
  <c r="B268" i="26"/>
  <c r="AH267" i="26"/>
  <c r="Z267" i="26"/>
  <c r="Y267" i="26"/>
  <c r="U267" i="26"/>
  <c r="T267" i="26"/>
  <c r="S267" i="26"/>
  <c r="R267" i="26"/>
  <c r="Q267" i="26"/>
  <c r="P267" i="26"/>
  <c r="O267" i="26"/>
  <c r="N267" i="26"/>
  <c r="M267" i="26"/>
  <c r="L267" i="26"/>
  <c r="K267" i="26"/>
  <c r="AC267" i="26" s="1"/>
  <c r="AL267" i="26" s="1"/>
  <c r="J267" i="26"/>
  <c r="I267" i="26"/>
  <c r="H267" i="26"/>
  <c r="G267" i="26"/>
  <c r="F267" i="26"/>
  <c r="E267" i="26"/>
  <c r="AA267" i="26" s="1"/>
  <c r="AJ267" i="26" s="1"/>
  <c r="D267" i="26"/>
  <c r="C267" i="26"/>
  <c r="X267" i="26" s="1"/>
  <c r="AG267" i="26" s="1"/>
  <c r="B267" i="26"/>
  <c r="AH266" i="26"/>
  <c r="Z266" i="26"/>
  <c r="AI266" i="26" s="1"/>
  <c r="X266" i="26"/>
  <c r="AG266" i="26" s="1"/>
  <c r="U266" i="26"/>
  <c r="T266" i="26"/>
  <c r="S266" i="26"/>
  <c r="R266" i="26"/>
  <c r="AB266" i="26" s="1"/>
  <c r="AK266" i="26" s="1"/>
  <c r="Q266" i="26"/>
  <c r="P266" i="26"/>
  <c r="O266" i="26"/>
  <c r="N266" i="26"/>
  <c r="M266" i="26"/>
  <c r="L266" i="26"/>
  <c r="K266" i="26"/>
  <c r="AC266" i="26" s="1"/>
  <c r="AL266" i="26" s="1"/>
  <c r="J266" i="26"/>
  <c r="I266" i="26"/>
  <c r="H266" i="26"/>
  <c r="G266" i="26"/>
  <c r="F266" i="26"/>
  <c r="E266" i="26"/>
  <c r="D266" i="26"/>
  <c r="Y266" i="26" s="1"/>
  <c r="C266" i="26"/>
  <c r="B266" i="26"/>
  <c r="Y265" i="26"/>
  <c r="AH265" i="26" s="1"/>
  <c r="X265" i="26"/>
  <c r="AG265" i="26" s="1"/>
  <c r="U265" i="26"/>
  <c r="T265" i="26"/>
  <c r="S265" i="26"/>
  <c r="R265" i="26"/>
  <c r="AB265" i="26" s="1"/>
  <c r="AK265" i="26" s="1"/>
  <c r="Q265" i="26"/>
  <c r="Z265" i="26" s="1"/>
  <c r="AI265" i="26" s="1"/>
  <c r="P265" i="26"/>
  <c r="O265" i="26"/>
  <c r="N265" i="26"/>
  <c r="M265" i="26"/>
  <c r="L265" i="26"/>
  <c r="K265" i="26"/>
  <c r="AC265" i="26" s="1"/>
  <c r="AL265" i="26" s="1"/>
  <c r="J265" i="26"/>
  <c r="I265" i="26"/>
  <c r="H265" i="26"/>
  <c r="G265" i="26"/>
  <c r="AA265" i="26" s="1"/>
  <c r="AJ265" i="26" s="1"/>
  <c r="F265" i="26"/>
  <c r="E265" i="26"/>
  <c r="D265" i="26"/>
  <c r="C265" i="26"/>
  <c r="B265" i="26"/>
  <c r="AL264" i="26"/>
  <c r="Z264" i="26"/>
  <c r="AI264" i="26" s="1"/>
  <c r="Y264" i="26"/>
  <c r="AH264" i="26" s="1"/>
  <c r="U264" i="26"/>
  <c r="T264" i="26"/>
  <c r="S264" i="26"/>
  <c r="R264" i="26"/>
  <c r="AB264" i="26" s="1"/>
  <c r="AK264" i="26" s="1"/>
  <c r="Q264" i="26"/>
  <c r="P264" i="26"/>
  <c r="O264" i="26"/>
  <c r="N264" i="26"/>
  <c r="M264" i="26"/>
  <c r="L264" i="26"/>
  <c r="K264" i="26"/>
  <c r="AC264" i="26" s="1"/>
  <c r="J264" i="26"/>
  <c r="I264" i="26"/>
  <c r="H264" i="26"/>
  <c r="G264" i="26"/>
  <c r="F264" i="26"/>
  <c r="E264" i="26"/>
  <c r="D264" i="26"/>
  <c r="C264" i="26"/>
  <c r="X264" i="26" s="1"/>
  <c r="AG264" i="26" s="1"/>
  <c r="B264" i="26"/>
  <c r="U263" i="26"/>
  <c r="T263" i="26"/>
  <c r="S263" i="26"/>
  <c r="R263" i="26"/>
  <c r="Q263" i="26"/>
  <c r="Z263" i="26" s="1"/>
  <c r="AI263" i="26" s="1"/>
  <c r="P263" i="26"/>
  <c r="O263" i="26"/>
  <c r="N263" i="26"/>
  <c r="M263" i="26"/>
  <c r="L263" i="26"/>
  <c r="K263" i="26"/>
  <c r="AC263" i="26" s="1"/>
  <c r="AL263" i="26" s="1"/>
  <c r="J263" i="26"/>
  <c r="I263" i="26"/>
  <c r="AA263" i="26" s="1"/>
  <c r="AJ263" i="26" s="1"/>
  <c r="H263" i="26"/>
  <c r="G263" i="26"/>
  <c r="F263" i="26"/>
  <c r="E263" i="26"/>
  <c r="D263" i="26"/>
  <c r="Y263" i="26" s="1"/>
  <c r="AH263" i="26" s="1"/>
  <c r="C263" i="26"/>
  <c r="X263" i="26" s="1"/>
  <c r="B263" i="26"/>
  <c r="U262" i="26"/>
  <c r="T262" i="26"/>
  <c r="S262" i="26"/>
  <c r="R262" i="26"/>
  <c r="AB262" i="26" s="1"/>
  <c r="AK262" i="26" s="1"/>
  <c r="Q262" i="26"/>
  <c r="Z262" i="26" s="1"/>
  <c r="AI262" i="26" s="1"/>
  <c r="P262" i="26"/>
  <c r="O262" i="26"/>
  <c r="N262" i="26"/>
  <c r="M262" i="26"/>
  <c r="L262" i="26"/>
  <c r="K262" i="26"/>
  <c r="AC262" i="26" s="1"/>
  <c r="AL262" i="26" s="1"/>
  <c r="J262" i="26"/>
  <c r="I262" i="26"/>
  <c r="H262" i="26"/>
  <c r="G262" i="26"/>
  <c r="F262" i="26"/>
  <c r="E262" i="26"/>
  <c r="D262" i="26"/>
  <c r="Y262" i="26" s="1"/>
  <c r="AH262" i="26" s="1"/>
  <c r="C262" i="26"/>
  <c r="X262" i="26" s="1"/>
  <c r="B262" i="26"/>
  <c r="AC261" i="26"/>
  <c r="AL261" i="26" s="1"/>
  <c r="U261" i="26"/>
  <c r="T261" i="26"/>
  <c r="S261" i="26"/>
  <c r="R261" i="26"/>
  <c r="Q261" i="26"/>
  <c r="Z261" i="26" s="1"/>
  <c r="AI261" i="26" s="1"/>
  <c r="P261" i="26"/>
  <c r="O261" i="26"/>
  <c r="N261" i="26"/>
  <c r="M261" i="26"/>
  <c r="L261" i="26"/>
  <c r="K261" i="26"/>
  <c r="J261" i="26"/>
  <c r="I261" i="26"/>
  <c r="H261" i="26"/>
  <c r="G261" i="26"/>
  <c r="F261" i="26"/>
  <c r="E261" i="26"/>
  <c r="AA261" i="26" s="1"/>
  <c r="AJ261" i="26" s="1"/>
  <c r="D261" i="26"/>
  <c r="Y261" i="26" s="1"/>
  <c r="AH261" i="26" s="1"/>
  <c r="C261" i="26"/>
  <c r="X261" i="26" s="1"/>
  <c r="AG261" i="26" s="1"/>
  <c r="B261" i="26"/>
  <c r="AH260" i="26"/>
  <c r="X260" i="26"/>
  <c r="AG260" i="26" s="1"/>
  <c r="U260" i="26"/>
  <c r="T260" i="26"/>
  <c r="S260" i="26"/>
  <c r="R260" i="26"/>
  <c r="AB260" i="26" s="1"/>
  <c r="AK260" i="26" s="1"/>
  <c r="Q260" i="26"/>
  <c r="Z260" i="26" s="1"/>
  <c r="AI260" i="26" s="1"/>
  <c r="P260" i="26"/>
  <c r="O260" i="26"/>
  <c r="N260" i="26"/>
  <c r="M260" i="26"/>
  <c r="L260" i="26"/>
  <c r="K260" i="26"/>
  <c r="J260" i="26"/>
  <c r="I260" i="26"/>
  <c r="H260" i="26"/>
  <c r="G260" i="26"/>
  <c r="F260" i="26"/>
  <c r="E260" i="26"/>
  <c r="AA260" i="26" s="1"/>
  <c r="AJ260" i="26" s="1"/>
  <c r="D260" i="26"/>
  <c r="Y260" i="26" s="1"/>
  <c r="C260" i="26"/>
  <c r="B260" i="26"/>
  <c r="AG259" i="26"/>
  <c r="Z259" i="26"/>
  <c r="Y259" i="26"/>
  <c r="U259" i="26"/>
  <c r="AI259" i="26" s="1"/>
  <c r="T259" i="26"/>
  <c r="S259" i="26"/>
  <c r="R259" i="26"/>
  <c r="AB259" i="26" s="1"/>
  <c r="Q259" i="26"/>
  <c r="P259" i="26"/>
  <c r="O259" i="26"/>
  <c r="N259" i="26"/>
  <c r="M259" i="26"/>
  <c r="L259" i="26"/>
  <c r="K259" i="26"/>
  <c r="J259" i="26"/>
  <c r="I259" i="26"/>
  <c r="H259" i="26"/>
  <c r="G259" i="26"/>
  <c r="F259" i="26"/>
  <c r="E259" i="26"/>
  <c r="D259" i="26"/>
  <c r="C259" i="26"/>
  <c r="X259" i="26" s="1"/>
  <c r="B259" i="26"/>
  <c r="AH258" i="26"/>
  <c r="Z258" i="26"/>
  <c r="AI258" i="26" s="1"/>
  <c r="X258" i="26"/>
  <c r="AG258" i="26" s="1"/>
  <c r="U258" i="26"/>
  <c r="T258" i="26"/>
  <c r="S258" i="26"/>
  <c r="R258" i="26"/>
  <c r="AB258" i="26" s="1"/>
  <c r="AK258" i="26" s="1"/>
  <c r="Q258" i="26"/>
  <c r="P258" i="26"/>
  <c r="O258" i="26"/>
  <c r="N258" i="26"/>
  <c r="M258" i="26"/>
  <c r="L258" i="26"/>
  <c r="K258" i="26"/>
  <c r="J258" i="26"/>
  <c r="I258" i="26"/>
  <c r="H258" i="26"/>
  <c r="G258" i="26"/>
  <c r="F258" i="26"/>
  <c r="E258" i="26"/>
  <c r="D258" i="26"/>
  <c r="Y258" i="26" s="1"/>
  <c r="C258" i="26"/>
  <c r="B258" i="26"/>
  <c r="Y257" i="26"/>
  <c r="AH257" i="26" s="1"/>
  <c r="X257" i="26"/>
  <c r="AG257" i="26" s="1"/>
  <c r="U257" i="26"/>
  <c r="T257" i="26"/>
  <c r="S257" i="26"/>
  <c r="R257" i="26"/>
  <c r="AB257" i="26" s="1"/>
  <c r="AK257" i="26" s="1"/>
  <c r="Q257" i="26"/>
  <c r="Z257" i="26" s="1"/>
  <c r="AI257" i="26" s="1"/>
  <c r="P257" i="26"/>
  <c r="O257" i="26"/>
  <c r="N257" i="26"/>
  <c r="M257" i="26"/>
  <c r="L257" i="26"/>
  <c r="K257" i="26"/>
  <c r="AC257" i="26" s="1"/>
  <c r="AL257" i="26" s="1"/>
  <c r="J257" i="26"/>
  <c r="I257" i="26"/>
  <c r="AA257" i="26" s="1"/>
  <c r="AJ257" i="26" s="1"/>
  <c r="H257" i="26"/>
  <c r="G257" i="26"/>
  <c r="F257" i="26"/>
  <c r="E257" i="26"/>
  <c r="D257" i="26"/>
  <c r="C257" i="26"/>
  <c r="B257" i="26"/>
  <c r="Z256" i="26"/>
  <c r="AI256" i="26" s="1"/>
  <c r="Y256" i="26"/>
  <c r="AH256" i="26" s="1"/>
  <c r="U256" i="26"/>
  <c r="T256" i="26"/>
  <c r="S256" i="26"/>
  <c r="R256" i="26"/>
  <c r="AB256" i="26" s="1"/>
  <c r="AK256" i="26" s="1"/>
  <c r="Q256" i="26"/>
  <c r="P256" i="26"/>
  <c r="O256" i="26"/>
  <c r="N256" i="26"/>
  <c r="M256" i="26"/>
  <c r="L256" i="26"/>
  <c r="K256" i="26"/>
  <c r="J256" i="26"/>
  <c r="I256" i="26"/>
  <c r="H256" i="26"/>
  <c r="G256" i="26"/>
  <c r="F256" i="26"/>
  <c r="E256" i="26"/>
  <c r="D256" i="26"/>
  <c r="C256" i="26"/>
  <c r="X256" i="26" s="1"/>
  <c r="AG256" i="26" s="1"/>
  <c r="B256" i="26"/>
  <c r="AC255" i="26"/>
  <c r="AL255" i="26" s="1"/>
  <c r="U255" i="26"/>
  <c r="T255" i="26"/>
  <c r="S255" i="26"/>
  <c r="R255" i="26"/>
  <c r="AB255" i="26" s="1"/>
  <c r="AK255" i="26" s="1"/>
  <c r="Q255" i="26"/>
  <c r="Z255" i="26" s="1"/>
  <c r="AI255" i="26" s="1"/>
  <c r="P255" i="26"/>
  <c r="O255" i="26"/>
  <c r="N255" i="26"/>
  <c r="M255" i="26"/>
  <c r="L255" i="26"/>
  <c r="K255" i="26"/>
  <c r="J255" i="26"/>
  <c r="I255" i="26"/>
  <c r="AA255" i="26" s="1"/>
  <c r="AJ255" i="26" s="1"/>
  <c r="H255" i="26"/>
  <c r="G255" i="26"/>
  <c r="F255" i="26"/>
  <c r="E255" i="26"/>
  <c r="D255" i="26"/>
  <c r="Y255" i="26" s="1"/>
  <c r="AH255" i="26" s="1"/>
  <c r="C255" i="26"/>
  <c r="X255" i="26" s="1"/>
  <c r="AG255" i="26" s="1"/>
  <c r="B255" i="26"/>
  <c r="AG254" i="26"/>
  <c r="U254" i="26"/>
  <c r="T254" i="26"/>
  <c r="S254" i="26"/>
  <c r="R254" i="26"/>
  <c r="AB254" i="26" s="1"/>
  <c r="AK254" i="26" s="1"/>
  <c r="Q254" i="26"/>
  <c r="Z254" i="26" s="1"/>
  <c r="P254" i="26"/>
  <c r="O254" i="26"/>
  <c r="N254" i="26"/>
  <c r="M254" i="26"/>
  <c r="L254" i="26"/>
  <c r="K254" i="26"/>
  <c r="J254" i="26"/>
  <c r="I254" i="26"/>
  <c r="H254" i="26"/>
  <c r="G254" i="26"/>
  <c r="F254" i="26"/>
  <c r="E254" i="26"/>
  <c r="D254" i="26"/>
  <c r="Y254" i="26" s="1"/>
  <c r="AH254" i="26" s="1"/>
  <c r="C254" i="26"/>
  <c r="X254" i="26" s="1"/>
  <c r="B254" i="26"/>
  <c r="AH253" i="26"/>
  <c r="AC253" i="26"/>
  <c r="AL253" i="26" s="1"/>
  <c r="U253" i="26"/>
  <c r="T253" i="26"/>
  <c r="S253" i="26"/>
  <c r="R253" i="26"/>
  <c r="AB253" i="26" s="1"/>
  <c r="AK253" i="26" s="1"/>
  <c r="Q253" i="26"/>
  <c r="Z253" i="26" s="1"/>
  <c r="AI253" i="26" s="1"/>
  <c r="P253" i="26"/>
  <c r="O253" i="26"/>
  <c r="N253" i="26"/>
  <c r="M253" i="26"/>
  <c r="L253" i="26"/>
  <c r="K253" i="26"/>
  <c r="J253" i="26"/>
  <c r="I253" i="26"/>
  <c r="H253" i="26"/>
  <c r="G253" i="26"/>
  <c r="F253" i="26"/>
  <c r="E253" i="26"/>
  <c r="AA253" i="26" s="1"/>
  <c r="AJ253" i="26" s="1"/>
  <c r="D253" i="26"/>
  <c r="Y253" i="26" s="1"/>
  <c r="C253" i="26"/>
  <c r="X253" i="26" s="1"/>
  <c r="AG253" i="26" s="1"/>
  <c r="B253" i="26"/>
  <c r="AI252" i="26"/>
  <c r="X252" i="26"/>
  <c r="AG252" i="26" s="1"/>
  <c r="U252" i="26"/>
  <c r="T252" i="26"/>
  <c r="S252" i="26"/>
  <c r="R252" i="26"/>
  <c r="AB252" i="26" s="1"/>
  <c r="AK252" i="26" s="1"/>
  <c r="Q252" i="26"/>
  <c r="Z252" i="26" s="1"/>
  <c r="P252" i="26"/>
  <c r="O252" i="26"/>
  <c r="N252" i="26"/>
  <c r="M252" i="26"/>
  <c r="L252" i="26"/>
  <c r="K252" i="26"/>
  <c r="AC252" i="26" s="1"/>
  <c r="AL252" i="26" s="1"/>
  <c r="J252" i="26"/>
  <c r="I252" i="26"/>
  <c r="H252" i="26"/>
  <c r="G252" i="26"/>
  <c r="F252" i="26"/>
  <c r="E252" i="26"/>
  <c r="AA252" i="26" s="1"/>
  <c r="AJ252" i="26" s="1"/>
  <c r="D252" i="26"/>
  <c r="Y252" i="26" s="1"/>
  <c r="C252" i="26"/>
  <c r="B252" i="26"/>
  <c r="AJ251" i="26"/>
  <c r="AI251" i="26"/>
  <c r="Z251" i="26"/>
  <c r="Y251" i="26"/>
  <c r="AH251" i="26" s="1"/>
  <c r="U251" i="26"/>
  <c r="T251" i="26"/>
  <c r="S251" i="26"/>
  <c r="R251" i="26"/>
  <c r="AB251" i="26" s="1"/>
  <c r="AK251" i="26" s="1"/>
  <c r="Q251" i="26"/>
  <c r="P251" i="26"/>
  <c r="O251" i="26"/>
  <c r="N251" i="26"/>
  <c r="M251" i="26"/>
  <c r="L251" i="26"/>
  <c r="K251" i="26"/>
  <c r="AC251" i="26" s="1"/>
  <c r="AL251" i="26" s="1"/>
  <c r="J251" i="26"/>
  <c r="I251" i="26"/>
  <c r="H251" i="26"/>
  <c r="G251" i="26"/>
  <c r="F251" i="26"/>
  <c r="E251" i="26"/>
  <c r="AA251" i="26" s="1"/>
  <c r="D251" i="26"/>
  <c r="C251" i="26"/>
  <c r="X251" i="26" s="1"/>
  <c r="AG251" i="26" s="1"/>
  <c r="B251" i="26"/>
  <c r="AK250" i="26"/>
  <c r="Z250" i="26"/>
  <c r="AI250" i="26" s="1"/>
  <c r="X250" i="26"/>
  <c r="AG250" i="26" s="1"/>
  <c r="U250" i="26"/>
  <c r="T250" i="26"/>
  <c r="S250" i="26"/>
  <c r="R250" i="26"/>
  <c r="AB250" i="26" s="1"/>
  <c r="Q250" i="26"/>
  <c r="P250" i="26"/>
  <c r="O250" i="26"/>
  <c r="N250" i="26"/>
  <c r="M250" i="26"/>
  <c r="L250" i="26"/>
  <c r="K250" i="26"/>
  <c r="J250" i="26"/>
  <c r="I250" i="26"/>
  <c r="H250" i="26"/>
  <c r="G250" i="26"/>
  <c r="F250" i="26"/>
  <c r="AA250" i="26" s="1"/>
  <c r="AJ250" i="26" s="1"/>
  <c r="E250" i="26"/>
  <c r="D250" i="26"/>
  <c r="Y250" i="26" s="1"/>
  <c r="AH250" i="26" s="1"/>
  <c r="C250" i="26"/>
  <c r="B250" i="26"/>
  <c r="AB249" i="26"/>
  <c r="AK249" i="26" s="1"/>
  <c r="AA249" i="26"/>
  <c r="AJ249" i="26" s="1"/>
  <c r="Y249" i="26"/>
  <c r="AH249" i="26" s="1"/>
  <c r="X249" i="26"/>
  <c r="AG249" i="26" s="1"/>
  <c r="U249" i="26"/>
  <c r="T249" i="26"/>
  <c r="S249" i="26"/>
  <c r="R249" i="26"/>
  <c r="Q249" i="26"/>
  <c r="Z249" i="26" s="1"/>
  <c r="AI249" i="26" s="1"/>
  <c r="P249" i="26"/>
  <c r="O249" i="26"/>
  <c r="N249" i="26"/>
  <c r="M249" i="26"/>
  <c r="L249" i="26"/>
  <c r="K249" i="26"/>
  <c r="AC249" i="26" s="1"/>
  <c r="AL249" i="26" s="1"/>
  <c r="J249" i="26"/>
  <c r="I249" i="26"/>
  <c r="H249" i="26"/>
  <c r="G249" i="26"/>
  <c r="F249" i="26"/>
  <c r="E249" i="26"/>
  <c r="D249" i="26"/>
  <c r="C249" i="26"/>
  <c r="B249" i="26"/>
  <c r="Z248" i="26"/>
  <c r="AI248" i="26" s="1"/>
  <c r="Y248" i="26"/>
  <c r="AH248" i="26" s="1"/>
  <c r="U248" i="26"/>
  <c r="T248" i="26"/>
  <c r="S248" i="26"/>
  <c r="R248" i="26"/>
  <c r="AB248" i="26" s="1"/>
  <c r="AK248" i="26" s="1"/>
  <c r="Q248" i="26"/>
  <c r="P248" i="26"/>
  <c r="O248" i="26"/>
  <c r="N248" i="26"/>
  <c r="M248" i="26"/>
  <c r="L248" i="26"/>
  <c r="K248" i="26"/>
  <c r="AC248" i="26" s="1"/>
  <c r="AL248" i="26" s="1"/>
  <c r="J248" i="26"/>
  <c r="I248" i="26"/>
  <c r="H248" i="26"/>
  <c r="G248" i="26"/>
  <c r="F248" i="26"/>
  <c r="E248" i="26"/>
  <c r="D248" i="26"/>
  <c r="C248" i="26"/>
  <c r="X248" i="26" s="1"/>
  <c r="AG248" i="26" s="1"/>
  <c r="B248" i="26"/>
  <c r="U247" i="26"/>
  <c r="T247" i="26"/>
  <c r="S247" i="26"/>
  <c r="R247" i="26"/>
  <c r="AB247" i="26" s="1"/>
  <c r="AK247" i="26" s="1"/>
  <c r="Q247" i="26"/>
  <c r="Z247" i="26" s="1"/>
  <c r="AI247" i="26" s="1"/>
  <c r="P247" i="26"/>
  <c r="O247" i="26"/>
  <c r="N247" i="26"/>
  <c r="M247" i="26"/>
  <c r="L247" i="26"/>
  <c r="K247" i="26"/>
  <c r="AC247" i="26" s="1"/>
  <c r="AL247" i="26" s="1"/>
  <c r="J247" i="26"/>
  <c r="I247" i="26"/>
  <c r="AA247" i="26" s="1"/>
  <c r="AJ247" i="26" s="1"/>
  <c r="H247" i="26"/>
  <c r="G247" i="26"/>
  <c r="F247" i="26"/>
  <c r="E247" i="26"/>
  <c r="D247" i="26"/>
  <c r="Y247" i="26" s="1"/>
  <c r="AH247" i="26" s="1"/>
  <c r="C247" i="26"/>
  <c r="X247" i="26" s="1"/>
  <c r="B247" i="26"/>
  <c r="U246" i="26"/>
  <c r="T246" i="26"/>
  <c r="S246" i="26"/>
  <c r="R246" i="26"/>
  <c r="AB246" i="26" s="1"/>
  <c r="AK246" i="26" s="1"/>
  <c r="Q246" i="26"/>
  <c r="Z246" i="26" s="1"/>
  <c r="P246" i="26"/>
  <c r="O246" i="26"/>
  <c r="N246" i="26"/>
  <c r="M246" i="26"/>
  <c r="L246" i="26"/>
  <c r="K246" i="26"/>
  <c r="AC246" i="26" s="1"/>
  <c r="AL246" i="26" s="1"/>
  <c r="J246" i="26"/>
  <c r="I246" i="26"/>
  <c r="H246" i="26"/>
  <c r="G246" i="26"/>
  <c r="F246" i="26"/>
  <c r="E246" i="26"/>
  <c r="D246" i="26"/>
  <c r="Y246" i="26" s="1"/>
  <c r="C246" i="26"/>
  <c r="X246" i="26" s="1"/>
  <c r="AG246" i="26" s="1"/>
  <c r="B246" i="26"/>
  <c r="U245" i="26"/>
  <c r="AH245" i="26" s="1"/>
  <c r="T245" i="26"/>
  <c r="S245" i="26"/>
  <c r="R245" i="26"/>
  <c r="AB245" i="26" s="1"/>
  <c r="AK245" i="26" s="1"/>
  <c r="Q245" i="26"/>
  <c r="Z245" i="26" s="1"/>
  <c r="P245" i="26"/>
  <c r="O245" i="26"/>
  <c r="N245" i="26"/>
  <c r="M245" i="26"/>
  <c r="L245" i="26"/>
  <c r="K245" i="26"/>
  <c r="AC245" i="26" s="1"/>
  <c r="AL245" i="26" s="1"/>
  <c r="J245" i="26"/>
  <c r="I245" i="26"/>
  <c r="H245" i="26"/>
  <c r="G245" i="26"/>
  <c r="F245" i="26"/>
  <c r="E245" i="26"/>
  <c r="AA245" i="26" s="1"/>
  <c r="AJ245" i="26" s="1"/>
  <c r="D245" i="26"/>
  <c r="Y245" i="26" s="1"/>
  <c r="C245" i="26"/>
  <c r="X245" i="26" s="1"/>
  <c r="AG245" i="26" s="1"/>
  <c r="B245" i="26"/>
  <c r="X244" i="26"/>
  <c r="AG244" i="26" s="1"/>
  <c r="U244" i="26"/>
  <c r="T244" i="26"/>
  <c r="S244" i="26"/>
  <c r="R244" i="26"/>
  <c r="Q244" i="26"/>
  <c r="Z244" i="26" s="1"/>
  <c r="AI244" i="26" s="1"/>
  <c r="P244" i="26"/>
  <c r="O244" i="26"/>
  <c r="N244" i="26"/>
  <c r="M244" i="26"/>
  <c r="L244" i="26"/>
  <c r="K244" i="26"/>
  <c r="AC244" i="26" s="1"/>
  <c r="AL244" i="26" s="1"/>
  <c r="J244" i="26"/>
  <c r="I244" i="26"/>
  <c r="H244" i="26"/>
  <c r="G244" i="26"/>
  <c r="F244" i="26"/>
  <c r="E244" i="26"/>
  <c r="D244" i="26"/>
  <c r="Y244" i="26" s="1"/>
  <c r="AH244" i="26" s="1"/>
  <c r="C244" i="26"/>
  <c r="B244" i="26"/>
  <c r="Z243" i="26"/>
  <c r="Y243" i="26"/>
  <c r="U243" i="26"/>
  <c r="T243" i="26"/>
  <c r="S243" i="26"/>
  <c r="R243" i="26"/>
  <c r="AB243" i="26" s="1"/>
  <c r="Q243" i="26"/>
  <c r="P243" i="26"/>
  <c r="O243" i="26"/>
  <c r="N243" i="26"/>
  <c r="M243" i="26"/>
  <c r="L243" i="26"/>
  <c r="K243" i="26"/>
  <c r="J243" i="26"/>
  <c r="I243" i="26"/>
  <c r="H243" i="26"/>
  <c r="G243" i="26"/>
  <c r="F243" i="26"/>
  <c r="E243" i="26"/>
  <c r="AA243" i="26" s="1"/>
  <c r="AJ243" i="26" s="1"/>
  <c r="D243" i="26"/>
  <c r="C243" i="26"/>
  <c r="X243" i="26" s="1"/>
  <c r="B243" i="26"/>
  <c r="Z242" i="26"/>
  <c r="AI242" i="26" s="1"/>
  <c r="X242" i="26"/>
  <c r="AG242" i="26" s="1"/>
  <c r="U242" i="26"/>
  <c r="T242" i="26"/>
  <c r="S242" i="26"/>
  <c r="R242" i="26"/>
  <c r="AB242" i="26" s="1"/>
  <c r="AK242" i="26" s="1"/>
  <c r="Q242" i="26"/>
  <c r="P242" i="26"/>
  <c r="O242" i="26"/>
  <c r="N242" i="26"/>
  <c r="M242" i="26"/>
  <c r="L242" i="26"/>
  <c r="K242" i="26"/>
  <c r="J242" i="26"/>
  <c r="I242" i="26"/>
  <c r="H242" i="26"/>
  <c r="G242" i="26"/>
  <c r="F242" i="26"/>
  <c r="AA242" i="26" s="1"/>
  <c r="AJ242" i="26" s="1"/>
  <c r="E242" i="26"/>
  <c r="D242" i="26"/>
  <c r="Y242" i="26" s="1"/>
  <c r="AH242" i="26" s="1"/>
  <c r="C242" i="26"/>
  <c r="B242" i="26"/>
  <c r="AB241" i="26"/>
  <c r="AK241" i="26" s="1"/>
  <c r="Y241" i="26"/>
  <c r="AH241" i="26" s="1"/>
  <c r="X241" i="26"/>
  <c r="AG241" i="26" s="1"/>
  <c r="U241" i="26"/>
  <c r="T241" i="26"/>
  <c r="S241" i="26"/>
  <c r="R241" i="26"/>
  <c r="Q241" i="26"/>
  <c r="Z241" i="26" s="1"/>
  <c r="AI241" i="26" s="1"/>
  <c r="P241" i="26"/>
  <c r="O241" i="26"/>
  <c r="N241" i="26"/>
  <c r="M241" i="26"/>
  <c r="L241" i="26"/>
  <c r="K241" i="26"/>
  <c r="J241" i="26"/>
  <c r="I241" i="26"/>
  <c r="H241" i="26"/>
  <c r="G241" i="26"/>
  <c r="AA241" i="26" s="1"/>
  <c r="AJ241" i="26" s="1"/>
  <c r="F241" i="26"/>
  <c r="E241" i="26"/>
  <c r="D241" i="26"/>
  <c r="C241" i="26"/>
  <c r="B241" i="26"/>
  <c r="AL240" i="26"/>
  <c r="Z240" i="26"/>
  <c r="AI240" i="26" s="1"/>
  <c r="Y240" i="26"/>
  <c r="AH240" i="26" s="1"/>
  <c r="U240" i="26"/>
  <c r="T240" i="26"/>
  <c r="S240" i="26"/>
  <c r="R240" i="26"/>
  <c r="AB240" i="26" s="1"/>
  <c r="AK240" i="26" s="1"/>
  <c r="Q240" i="26"/>
  <c r="P240" i="26"/>
  <c r="O240" i="26"/>
  <c r="N240" i="26"/>
  <c r="M240" i="26"/>
  <c r="L240" i="26"/>
  <c r="K240" i="26"/>
  <c r="AC240" i="26" s="1"/>
  <c r="J240" i="26"/>
  <c r="I240" i="26"/>
  <c r="H240" i="26"/>
  <c r="G240" i="26"/>
  <c r="F240" i="26"/>
  <c r="E240" i="26"/>
  <c r="D240" i="26"/>
  <c r="C240" i="26"/>
  <c r="X240" i="26" s="1"/>
  <c r="AG240" i="26" s="1"/>
  <c r="B240" i="26"/>
  <c r="U239" i="26"/>
  <c r="T239" i="26"/>
  <c r="S239" i="26"/>
  <c r="R239" i="26"/>
  <c r="Q239" i="26"/>
  <c r="Z239" i="26" s="1"/>
  <c r="AI239" i="26" s="1"/>
  <c r="P239" i="26"/>
  <c r="O239" i="26"/>
  <c r="N239" i="26"/>
  <c r="M239" i="26"/>
  <c r="L239" i="26"/>
  <c r="K239" i="26"/>
  <c r="AC239" i="26" s="1"/>
  <c r="AL239" i="26" s="1"/>
  <c r="J239" i="26"/>
  <c r="I239" i="26"/>
  <c r="AA239" i="26" s="1"/>
  <c r="AJ239" i="26" s="1"/>
  <c r="H239" i="26"/>
  <c r="G239" i="26"/>
  <c r="F239" i="26"/>
  <c r="E239" i="26"/>
  <c r="D239" i="26"/>
  <c r="Y239" i="26" s="1"/>
  <c r="AH239" i="26" s="1"/>
  <c r="C239" i="26"/>
  <c r="X239" i="26" s="1"/>
  <c r="B239" i="26"/>
  <c r="U238" i="26"/>
  <c r="T238" i="26"/>
  <c r="AB238" i="26" s="1"/>
  <c r="AK238" i="26" s="1"/>
  <c r="S238" i="26"/>
  <c r="R238" i="26"/>
  <c r="Q238" i="26"/>
  <c r="Z238" i="26" s="1"/>
  <c r="AI238" i="26" s="1"/>
  <c r="P238" i="26"/>
  <c r="O238" i="26"/>
  <c r="N238" i="26"/>
  <c r="M238" i="26"/>
  <c r="L238" i="26"/>
  <c r="K238" i="26"/>
  <c r="J238" i="26"/>
  <c r="I238" i="26"/>
  <c r="H238" i="26"/>
  <c r="G238" i="26"/>
  <c r="F238" i="26"/>
  <c r="E238" i="26"/>
  <c r="D238" i="26"/>
  <c r="Y238" i="26" s="1"/>
  <c r="AH238" i="26" s="1"/>
  <c r="C238" i="26"/>
  <c r="X238" i="26" s="1"/>
  <c r="AG238" i="26" s="1"/>
  <c r="B238" i="26"/>
  <c r="U237" i="26"/>
  <c r="T237" i="26"/>
  <c r="S237" i="26"/>
  <c r="R237" i="26"/>
  <c r="Q237" i="26"/>
  <c r="Z237" i="26" s="1"/>
  <c r="AI237" i="26" s="1"/>
  <c r="P237" i="26"/>
  <c r="O237" i="26"/>
  <c r="N237" i="26"/>
  <c r="M237" i="26"/>
  <c r="L237" i="26"/>
  <c r="K237" i="26"/>
  <c r="AC237" i="26" s="1"/>
  <c r="AL237" i="26" s="1"/>
  <c r="J237" i="26"/>
  <c r="I237" i="26"/>
  <c r="H237" i="26"/>
  <c r="G237" i="26"/>
  <c r="F237" i="26"/>
  <c r="E237" i="26"/>
  <c r="D237" i="26"/>
  <c r="Y237" i="26" s="1"/>
  <c r="AH237" i="26" s="1"/>
  <c r="C237" i="26"/>
  <c r="X237" i="26" s="1"/>
  <c r="AG237" i="26" s="1"/>
  <c r="B237" i="26"/>
  <c r="AI236" i="26"/>
  <c r="X236" i="26"/>
  <c r="AG236" i="26" s="1"/>
  <c r="U236" i="26"/>
  <c r="T236" i="26"/>
  <c r="S236" i="26"/>
  <c r="R236" i="26"/>
  <c r="Q236" i="26"/>
  <c r="Z236" i="26" s="1"/>
  <c r="P236" i="26"/>
  <c r="O236" i="26"/>
  <c r="N236" i="26"/>
  <c r="M236" i="26"/>
  <c r="L236" i="26"/>
  <c r="K236" i="26"/>
  <c r="J236" i="26"/>
  <c r="I236" i="26"/>
  <c r="H236" i="26"/>
  <c r="G236" i="26"/>
  <c r="F236" i="26"/>
  <c r="E236" i="26"/>
  <c r="AA236" i="26" s="1"/>
  <c r="AJ236" i="26" s="1"/>
  <c r="D236" i="26"/>
  <c r="Y236" i="26" s="1"/>
  <c r="AH236" i="26" s="1"/>
  <c r="C236" i="26"/>
  <c r="B236" i="26"/>
  <c r="Z235" i="26"/>
  <c r="AI235" i="26" s="1"/>
  <c r="Y235" i="26"/>
  <c r="AH235" i="26" s="1"/>
  <c r="U235" i="26"/>
  <c r="T235" i="26"/>
  <c r="S235" i="26"/>
  <c r="R235" i="26"/>
  <c r="AB235" i="26" s="1"/>
  <c r="Q235" i="26"/>
  <c r="P235" i="26"/>
  <c r="O235" i="26"/>
  <c r="N235" i="26"/>
  <c r="M235" i="26"/>
  <c r="L235" i="26"/>
  <c r="K235" i="26"/>
  <c r="J235" i="26"/>
  <c r="I235" i="26"/>
  <c r="H235" i="26"/>
  <c r="G235" i="26"/>
  <c r="F235" i="26"/>
  <c r="E235" i="26"/>
  <c r="AA235" i="26" s="1"/>
  <c r="AJ235" i="26" s="1"/>
  <c r="D235" i="26"/>
  <c r="C235" i="26"/>
  <c r="X235" i="26" s="1"/>
  <c r="AG235" i="26" s="1"/>
  <c r="B235" i="26"/>
  <c r="AH234" i="26"/>
  <c r="Z234" i="26"/>
  <c r="AI234" i="26" s="1"/>
  <c r="X234" i="26"/>
  <c r="AG234" i="26" s="1"/>
  <c r="U234" i="26"/>
  <c r="T234" i="26"/>
  <c r="S234" i="26"/>
  <c r="R234" i="26"/>
  <c r="AB234" i="26" s="1"/>
  <c r="AK234" i="26" s="1"/>
  <c r="Q234" i="26"/>
  <c r="P234" i="26"/>
  <c r="O234" i="26"/>
  <c r="N234" i="26"/>
  <c r="M234" i="26"/>
  <c r="L234" i="26"/>
  <c r="K234" i="26"/>
  <c r="J234" i="26"/>
  <c r="I234" i="26"/>
  <c r="H234" i="26"/>
  <c r="AA234" i="26" s="1"/>
  <c r="AJ234" i="26" s="1"/>
  <c r="G234" i="26"/>
  <c r="F234" i="26"/>
  <c r="E234" i="26"/>
  <c r="D234" i="26"/>
  <c r="Y234" i="26" s="1"/>
  <c r="C234" i="26"/>
  <c r="B234" i="26"/>
  <c r="AI233" i="26"/>
  <c r="Y233" i="26"/>
  <c r="AH233" i="26" s="1"/>
  <c r="X233" i="26"/>
  <c r="AG233" i="26" s="1"/>
  <c r="U233" i="26"/>
  <c r="T233" i="26"/>
  <c r="S233" i="26"/>
  <c r="R233" i="26"/>
  <c r="AB233" i="26" s="1"/>
  <c r="AK233" i="26" s="1"/>
  <c r="Q233" i="26"/>
  <c r="Z233" i="26" s="1"/>
  <c r="P233" i="26"/>
  <c r="O233" i="26"/>
  <c r="N233" i="26"/>
  <c r="M233" i="26"/>
  <c r="L233" i="26"/>
  <c r="K233" i="26"/>
  <c r="AC233" i="26" s="1"/>
  <c r="AL233" i="26" s="1"/>
  <c r="J233" i="26"/>
  <c r="AA233" i="26" s="1"/>
  <c r="AJ233" i="26" s="1"/>
  <c r="I233" i="26"/>
  <c r="H233" i="26"/>
  <c r="G233" i="26"/>
  <c r="F233" i="26"/>
  <c r="E233" i="26"/>
  <c r="D233" i="26"/>
  <c r="C233" i="26"/>
  <c r="B233" i="26"/>
  <c r="Z232" i="26"/>
  <c r="AI232" i="26" s="1"/>
  <c r="Y232" i="26"/>
  <c r="AH232" i="26" s="1"/>
  <c r="U232" i="26"/>
  <c r="T232" i="26"/>
  <c r="S232" i="26"/>
  <c r="R232" i="26"/>
  <c r="AB232" i="26" s="1"/>
  <c r="AK232" i="26" s="1"/>
  <c r="Q232" i="26"/>
  <c r="P232" i="26"/>
  <c r="O232" i="26"/>
  <c r="N232" i="26"/>
  <c r="M232" i="26"/>
  <c r="L232" i="26"/>
  <c r="K232" i="26"/>
  <c r="AC232" i="26" s="1"/>
  <c r="AL232" i="26" s="1"/>
  <c r="J232" i="26"/>
  <c r="I232" i="26"/>
  <c r="H232" i="26"/>
  <c r="G232" i="26"/>
  <c r="F232" i="26"/>
  <c r="E232" i="26"/>
  <c r="AA232" i="26" s="1"/>
  <c r="AJ232" i="26" s="1"/>
  <c r="D232" i="26"/>
  <c r="C232" i="26"/>
  <c r="X232" i="26" s="1"/>
  <c r="AG232" i="26" s="1"/>
  <c r="B232" i="26"/>
  <c r="AA231" i="26"/>
  <c r="AJ231" i="26" s="1"/>
  <c r="U231" i="26"/>
  <c r="T231" i="26"/>
  <c r="S231" i="26"/>
  <c r="R231" i="26"/>
  <c r="Q231" i="26"/>
  <c r="Z231" i="26" s="1"/>
  <c r="AI231" i="26" s="1"/>
  <c r="P231" i="26"/>
  <c r="O231" i="26"/>
  <c r="N231" i="26"/>
  <c r="M231" i="26"/>
  <c r="L231" i="26"/>
  <c r="AC231" i="26" s="1"/>
  <c r="AL231" i="26" s="1"/>
  <c r="K231" i="26"/>
  <c r="J231" i="26"/>
  <c r="I231" i="26"/>
  <c r="H231" i="26"/>
  <c r="G231" i="26"/>
  <c r="F231" i="26"/>
  <c r="E231" i="26"/>
  <c r="D231" i="26"/>
  <c r="Y231" i="26" s="1"/>
  <c r="AH231" i="26" s="1"/>
  <c r="C231" i="26"/>
  <c r="X231" i="26" s="1"/>
  <c r="AG231" i="26" s="1"/>
  <c r="B231" i="26"/>
  <c r="B230" i="26"/>
  <c r="B229" i="26"/>
  <c r="B228" i="26"/>
  <c r="B227" i="26"/>
  <c r="B226" i="26"/>
  <c r="B225" i="26"/>
  <c r="B224" i="26"/>
  <c r="B223" i="26"/>
  <c r="B222" i="26"/>
  <c r="B221" i="26"/>
  <c r="B220" i="26"/>
  <c r="B219" i="26"/>
  <c r="B218" i="26"/>
  <c r="B217" i="26"/>
  <c r="B216" i="26"/>
  <c r="B215" i="26"/>
  <c r="B214" i="26"/>
  <c r="B213" i="26"/>
  <c r="B212" i="26"/>
  <c r="B211" i="26"/>
  <c r="B210" i="26"/>
  <c r="B209" i="26"/>
  <c r="B208" i="26"/>
  <c r="B207" i="26"/>
  <c r="B206" i="26"/>
  <c r="B205" i="26"/>
  <c r="B204" i="26"/>
  <c r="B203" i="26"/>
  <c r="B202" i="26"/>
  <c r="B201" i="26"/>
  <c r="B200" i="26"/>
  <c r="B199" i="26"/>
  <c r="B198" i="26"/>
  <c r="B197" i="26"/>
  <c r="B196" i="26"/>
  <c r="B195" i="26"/>
  <c r="B194" i="26"/>
  <c r="B193" i="26"/>
  <c r="B192" i="26"/>
  <c r="B191" i="26"/>
  <c r="B190" i="26"/>
  <c r="B189" i="26"/>
  <c r="B188" i="26"/>
  <c r="B187" i="26"/>
  <c r="B186" i="26"/>
  <c r="B185" i="26"/>
  <c r="B184" i="26"/>
  <c r="B183" i="26"/>
  <c r="B182" i="26"/>
  <c r="B181" i="26"/>
  <c r="B180" i="26"/>
  <c r="B179" i="26"/>
  <c r="B178" i="26"/>
  <c r="B177" i="26"/>
  <c r="B176" i="26"/>
  <c r="B175" i="26"/>
  <c r="B174" i="26"/>
  <c r="B173" i="26"/>
  <c r="B172" i="26"/>
  <c r="B171" i="26"/>
  <c r="B170" i="26"/>
  <c r="B169" i="26"/>
  <c r="B168" i="26"/>
  <c r="B167" i="26"/>
  <c r="B166" i="26"/>
  <c r="B165" i="26"/>
  <c r="B164" i="26"/>
  <c r="B163" i="26"/>
  <c r="B162" i="26"/>
  <c r="B161" i="26"/>
  <c r="B160" i="26"/>
  <c r="B159" i="26"/>
  <c r="B158" i="26"/>
  <c r="B157" i="26"/>
  <c r="B156" i="26"/>
  <c r="B155" i="26"/>
  <c r="B154" i="26"/>
  <c r="B153" i="26"/>
  <c r="B152" i="26"/>
  <c r="B151" i="26"/>
  <c r="B150" i="26"/>
  <c r="B149" i="26"/>
  <c r="B148" i="26"/>
  <c r="B147" i="26"/>
  <c r="B146" i="26"/>
  <c r="B145" i="26"/>
  <c r="B144" i="26"/>
  <c r="B143" i="26"/>
  <c r="B142" i="26"/>
  <c r="B141" i="26"/>
  <c r="B140" i="26"/>
  <c r="B139" i="26"/>
  <c r="B138" i="26"/>
  <c r="B137" i="26"/>
  <c r="B136" i="26"/>
  <c r="B135" i="26"/>
  <c r="B134" i="26"/>
  <c r="B133" i="26"/>
  <c r="B132" i="26"/>
  <c r="B131" i="26"/>
  <c r="B130" i="26"/>
  <c r="B129" i="26"/>
  <c r="B128" i="26"/>
  <c r="B127" i="26"/>
  <c r="B126" i="26"/>
  <c r="B125" i="26"/>
  <c r="B124" i="26"/>
  <c r="B123" i="26"/>
  <c r="B122" i="26"/>
  <c r="B121" i="26"/>
  <c r="B120" i="26"/>
  <c r="B119" i="26"/>
  <c r="B118" i="26"/>
  <c r="B117" i="26"/>
  <c r="B116" i="26"/>
  <c r="B115" i="26"/>
  <c r="B114" i="26"/>
  <c r="B113" i="26"/>
  <c r="B112" i="26"/>
  <c r="B111" i="26"/>
  <c r="B110" i="26"/>
  <c r="B109" i="26"/>
  <c r="B108" i="26"/>
  <c r="B107" i="26"/>
  <c r="B106" i="26"/>
  <c r="B105" i="26"/>
  <c r="B104" i="26"/>
  <c r="B103" i="26"/>
  <c r="B102" i="26"/>
  <c r="B101" i="26"/>
  <c r="B100" i="26"/>
  <c r="B99" i="26"/>
  <c r="B98" i="26"/>
  <c r="B97" i="26"/>
  <c r="B96" i="26"/>
  <c r="B95" i="26"/>
  <c r="B94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46" i="26"/>
  <c r="B45" i="26"/>
  <c r="B44" i="26"/>
  <c r="B43" i="26"/>
  <c r="B42" i="26"/>
  <c r="B41" i="26"/>
  <c r="B40" i="26"/>
  <c r="B39" i="26"/>
  <c r="B38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B6" i="26"/>
  <c r="B5" i="26"/>
  <c r="B4" i="26"/>
  <c r="B3" i="26"/>
  <c r="AC1" i="26"/>
  <c r="AL1" i="26" s="1"/>
  <c r="U1" i="26"/>
  <c r="T1" i="26"/>
  <c r="S1" i="26"/>
  <c r="R1" i="26"/>
  <c r="Q1" i="26"/>
  <c r="P1" i="26"/>
  <c r="O1" i="26"/>
  <c r="N1" i="26"/>
  <c r="M1" i="26"/>
  <c r="L1" i="26"/>
  <c r="K1" i="26"/>
  <c r="J1" i="26"/>
  <c r="I1" i="26"/>
  <c r="H1" i="26"/>
  <c r="G1" i="26"/>
  <c r="F1" i="26"/>
  <c r="E1" i="26"/>
  <c r="D1" i="26"/>
  <c r="C1" i="26"/>
  <c r="AI457" i="25"/>
  <c r="AG457" i="25"/>
  <c r="Z457" i="25"/>
  <c r="Y457" i="25"/>
  <c r="X457" i="25"/>
  <c r="U457" i="25"/>
  <c r="T457" i="25"/>
  <c r="S457" i="25"/>
  <c r="R457" i="25"/>
  <c r="AB457" i="25" s="1"/>
  <c r="AK457" i="25" s="1"/>
  <c r="Q457" i="25"/>
  <c r="P457" i="25"/>
  <c r="O457" i="25"/>
  <c r="N457" i="25"/>
  <c r="M457" i="25"/>
  <c r="L457" i="25"/>
  <c r="K457" i="25"/>
  <c r="AC457" i="25" s="1"/>
  <c r="AL457" i="25" s="1"/>
  <c r="J457" i="25"/>
  <c r="I457" i="25"/>
  <c r="H457" i="25"/>
  <c r="G457" i="25"/>
  <c r="F457" i="25"/>
  <c r="E457" i="25"/>
  <c r="D457" i="25"/>
  <c r="C457" i="25"/>
  <c r="B457" i="25"/>
  <c r="AK456" i="25"/>
  <c r="AH456" i="25"/>
  <c r="Y456" i="25"/>
  <c r="X456" i="25"/>
  <c r="AG456" i="25" s="1"/>
  <c r="U456" i="25"/>
  <c r="T456" i="25"/>
  <c r="S456" i="25"/>
  <c r="R456" i="25"/>
  <c r="AB456" i="25" s="1"/>
  <c r="Q456" i="25"/>
  <c r="Z456" i="25" s="1"/>
  <c r="AI456" i="25" s="1"/>
  <c r="P456" i="25"/>
  <c r="O456" i="25"/>
  <c r="N456" i="25"/>
  <c r="M456" i="25"/>
  <c r="L456" i="25"/>
  <c r="K456" i="25"/>
  <c r="J456" i="25"/>
  <c r="I456" i="25"/>
  <c r="H456" i="25"/>
  <c r="G456" i="25"/>
  <c r="F456" i="25"/>
  <c r="AA456" i="25" s="1"/>
  <c r="AJ456" i="25" s="1"/>
  <c r="E456" i="25"/>
  <c r="D456" i="25"/>
  <c r="C456" i="25"/>
  <c r="B456" i="25"/>
  <c r="AI455" i="25"/>
  <c r="AB455" i="25"/>
  <c r="AK455" i="25" s="1"/>
  <c r="Y455" i="25"/>
  <c r="AH455" i="25" s="1"/>
  <c r="U455" i="25"/>
  <c r="T455" i="25"/>
  <c r="S455" i="25"/>
  <c r="R455" i="25"/>
  <c r="Q455" i="25"/>
  <c r="Z455" i="25" s="1"/>
  <c r="P455" i="25"/>
  <c r="O455" i="25"/>
  <c r="N455" i="25"/>
  <c r="M455" i="25"/>
  <c r="L455" i="25"/>
  <c r="K455" i="25"/>
  <c r="J455" i="25"/>
  <c r="I455" i="25"/>
  <c r="H455" i="25"/>
  <c r="G455" i="25"/>
  <c r="AA455" i="25" s="1"/>
  <c r="AJ455" i="25" s="1"/>
  <c r="F455" i="25"/>
  <c r="E455" i="25"/>
  <c r="D455" i="25"/>
  <c r="C455" i="25"/>
  <c r="X455" i="25" s="1"/>
  <c r="AG455" i="25" s="1"/>
  <c r="B455" i="25"/>
  <c r="Z454" i="25"/>
  <c r="AI454" i="25" s="1"/>
  <c r="U454" i="25"/>
  <c r="T454" i="25"/>
  <c r="S454" i="25"/>
  <c r="R454" i="25"/>
  <c r="AB454" i="25" s="1"/>
  <c r="AK454" i="25" s="1"/>
  <c r="Q454" i="25"/>
  <c r="P454" i="25"/>
  <c r="AC454" i="25" s="1"/>
  <c r="AL454" i="25" s="1"/>
  <c r="O454" i="25"/>
  <c r="N454" i="25"/>
  <c r="M454" i="25"/>
  <c r="L454" i="25"/>
  <c r="K454" i="25"/>
  <c r="J454" i="25"/>
  <c r="I454" i="25"/>
  <c r="H454" i="25"/>
  <c r="G454" i="25"/>
  <c r="F454" i="25"/>
  <c r="E454" i="25"/>
  <c r="D454" i="25"/>
  <c r="Y454" i="25" s="1"/>
  <c r="AH454" i="25" s="1"/>
  <c r="C454" i="25"/>
  <c r="X454" i="25" s="1"/>
  <c r="AG454" i="25" s="1"/>
  <c r="B454" i="25"/>
  <c r="AC453" i="25"/>
  <c r="AL453" i="25" s="1"/>
  <c r="U453" i="25"/>
  <c r="T453" i="25"/>
  <c r="S453" i="25"/>
  <c r="R453" i="25"/>
  <c r="AB453" i="25" s="1"/>
  <c r="AK453" i="25" s="1"/>
  <c r="Q453" i="25"/>
  <c r="Z453" i="25" s="1"/>
  <c r="P453" i="25"/>
  <c r="O453" i="25"/>
  <c r="N453" i="25"/>
  <c r="M453" i="25"/>
  <c r="L453" i="25"/>
  <c r="K453" i="25"/>
  <c r="J453" i="25"/>
  <c r="I453" i="25"/>
  <c r="AA453" i="25" s="1"/>
  <c r="AJ453" i="25" s="1"/>
  <c r="H453" i="25"/>
  <c r="G453" i="25"/>
  <c r="F453" i="25"/>
  <c r="E453" i="25"/>
  <c r="D453" i="25"/>
  <c r="Y453" i="25" s="1"/>
  <c r="AH453" i="25" s="1"/>
  <c r="C453" i="25"/>
  <c r="X453" i="25" s="1"/>
  <c r="AG453" i="25" s="1"/>
  <c r="B453" i="25"/>
  <c r="AG452" i="25"/>
  <c r="U452" i="25"/>
  <c r="T452" i="25"/>
  <c r="S452" i="25"/>
  <c r="R452" i="25"/>
  <c r="AB452" i="25" s="1"/>
  <c r="AK452" i="25" s="1"/>
  <c r="Q452" i="25"/>
  <c r="Z452" i="25" s="1"/>
  <c r="P452" i="25"/>
  <c r="O452" i="25"/>
  <c r="N452" i="25"/>
  <c r="M452" i="25"/>
  <c r="L452" i="25"/>
  <c r="K452" i="25"/>
  <c r="J452" i="25"/>
  <c r="I452" i="25"/>
  <c r="H452" i="25"/>
  <c r="G452" i="25"/>
  <c r="F452" i="25"/>
  <c r="E452" i="25"/>
  <c r="D452" i="25"/>
  <c r="Y452" i="25" s="1"/>
  <c r="AH452" i="25" s="1"/>
  <c r="C452" i="25"/>
  <c r="X452" i="25" s="1"/>
  <c r="B452" i="25"/>
  <c r="AH451" i="25"/>
  <c r="Z451" i="25"/>
  <c r="U451" i="25"/>
  <c r="T451" i="25"/>
  <c r="S451" i="25"/>
  <c r="R451" i="25"/>
  <c r="Q451" i="25"/>
  <c r="P451" i="25"/>
  <c r="O451" i="25"/>
  <c r="N451" i="25"/>
  <c r="M451" i="25"/>
  <c r="L451" i="25"/>
  <c r="K451" i="25"/>
  <c r="AC451" i="25" s="1"/>
  <c r="AL451" i="25" s="1"/>
  <c r="J451" i="25"/>
  <c r="I451" i="25"/>
  <c r="H451" i="25"/>
  <c r="G451" i="25"/>
  <c r="F451" i="25"/>
  <c r="E451" i="25"/>
  <c r="AA451" i="25" s="1"/>
  <c r="AJ451" i="25" s="1"/>
  <c r="D451" i="25"/>
  <c r="Y451" i="25" s="1"/>
  <c r="C451" i="25"/>
  <c r="X451" i="25" s="1"/>
  <c r="AG451" i="25" s="1"/>
  <c r="B451" i="25"/>
  <c r="AI450" i="25"/>
  <c r="X450" i="25"/>
  <c r="AG450" i="25" s="1"/>
  <c r="U450" i="25"/>
  <c r="T450" i="25"/>
  <c r="S450" i="25"/>
  <c r="R450" i="25"/>
  <c r="Q450" i="25"/>
  <c r="Z450" i="25" s="1"/>
  <c r="P450" i="25"/>
  <c r="O450" i="25"/>
  <c r="N450" i="25"/>
  <c r="M450" i="25"/>
  <c r="L450" i="25"/>
  <c r="K450" i="25"/>
  <c r="AC450" i="25" s="1"/>
  <c r="AL450" i="25" s="1"/>
  <c r="J450" i="25"/>
  <c r="I450" i="25"/>
  <c r="H450" i="25"/>
  <c r="G450" i="25"/>
  <c r="F450" i="25"/>
  <c r="E450" i="25"/>
  <c r="D450" i="25"/>
  <c r="Y450" i="25" s="1"/>
  <c r="AH450" i="25" s="1"/>
  <c r="C450" i="25"/>
  <c r="B450" i="25"/>
  <c r="Z449" i="25"/>
  <c r="Y449" i="25"/>
  <c r="X449" i="25"/>
  <c r="U449" i="25"/>
  <c r="T449" i="25"/>
  <c r="S449" i="25"/>
  <c r="R449" i="25"/>
  <c r="AB449" i="25" s="1"/>
  <c r="Q449" i="25"/>
  <c r="P449" i="25"/>
  <c r="O449" i="25"/>
  <c r="N449" i="25"/>
  <c r="M449" i="25"/>
  <c r="L449" i="25"/>
  <c r="K449" i="25"/>
  <c r="J449" i="25"/>
  <c r="I449" i="25"/>
  <c r="H449" i="25"/>
  <c r="G449" i="25"/>
  <c r="F449" i="25"/>
  <c r="E449" i="25"/>
  <c r="AA449" i="25" s="1"/>
  <c r="AJ449" i="25" s="1"/>
  <c r="D449" i="25"/>
  <c r="C449" i="25"/>
  <c r="B449" i="25"/>
  <c r="AH448" i="25"/>
  <c r="Y448" i="25"/>
  <c r="X448" i="25"/>
  <c r="AG448" i="25" s="1"/>
  <c r="U448" i="25"/>
  <c r="T448" i="25"/>
  <c r="S448" i="25"/>
  <c r="R448" i="25"/>
  <c r="AB448" i="25" s="1"/>
  <c r="AK448" i="25" s="1"/>
  <c r="Q448" i="25"/>
  <c r="Z448" i="25" s="1"/>
  <c r="AI448" i="25" s="1"/>
  <c r="P448" i="25"/>
  <c r="O448" i="25"/>
  <c r="N448" i="25"/>
  <c r="M448" i="25"/>
  <c r="L448" i="25"/>
  <c r="K448" i="25"/>
  <c r="J448" i="25"/>
  <c r="I448" i="25"/>
  <c r="AA448" i="25" s="1"/>
  <c r="AJ448" i="25" s="1"/>
  <c r="H448" i="25"/>
  <c r="G448" i="25"/>
  <c r="F448" i="25"/>
  <c r="E448" i="25"/>
  <c r="D448" i="25"/>
  <c r="C448" i="25"/>
  <c r="B448" i="25"/>
  <c r="Y447" i="25"/>
  <c r="AH447" i="25" s="1"/>
  <c r="U447" i="25"/>
  <c r="T447" i="25"/>
  <c r="S447" i="25"/>
  <c r="R447" i="25"/>
  <c r="AB447" i="25" s="1"/>
  <c r="AK447" i="25" s="1"/>
  <c r="Q447" i="25"/>
  <c r="Z447" i="25" s="1"/>
  <c r="AI447" i="25" s="1"/>
  <c r="P447" i="25"/>
  <c r="O447" i="25"/>
  <c r="N447" i="25"/>
  <c r="M447" i="25"/>
  <c r="L447" i="25"/>
  <c r="K447" i="25"/>
  <c r="AC447" i="25" s="1"/>
  <c r="AL447" i="25" s="1"/>
  <c r="J447" i="25"/>
  <c r="I447" i="25"/>
  <c r="H447" i="25"/>
  <c r="G447" i="25"/>
  <c r="F447" i="25"/>
  <c r="E447" i="25"/>
  <c r="D447" i="25"/>
  <c r="C447" i="25"/>
  <c r="X447" i="25" s="1"/>
  <c r="B447" i="25"/>
  <c r="Z446" i="25"/>
  <c r="AI446" i="25" s="1"/>
  <c r="U446" i="25"/>
  <c r="T446" i="25"/>
  <c r="S446" i="25"/>
  <c r="R446" i="25"/>
  <c r="Q446" i="25"/>
  <c r="P446" i="25"/>
  <c r="O446" i="25"/>
  <c r="N446" i="25"/>
  <c r="M446" i="25"/>
  <c r="L446" i="25"/>
  <c r="K446" i="25"/>
  <c r="AC446" i="25" s="1"/>
  <c r="AL446" i="25" s="1"/>
  <c r="J446" i="25"/>
  <c r="I446" i="25"/>
  <c r="H446" i="25"/>
  <c r="G446" i="25"/>
  <c r="F446" i="25"/>
  <c r="E446" i="25"/>
  <c r="D446" i="25"/>
  <c r="Y446" i="25" s="1"/>
  <c r="AH446" i="25" s="1"/>
  <c r="C446" i="25"/>
  <c r="X446" i="25" s="1"/>
  <c r="AG446" i="25" s="1"/>
  <c r="B446" i="25"/>
  <c r="U445" i="25"/>
  <c r="T445" i="25"/>
  <c r="S445" i="25"/>
  <c r="R445" i="25"/>
  <c r="Q445" i="25"/>
  <c r="Z445" i="25" s="1"/>
  <c r="AI445" i="25" s="1"/>
  <c r="P445" i="25"/>
  <c r="O445" i="25"/>
  <c r="N445" i="25"/>
  <c r="M445" i="25"/>
  <c r="L445" i="25"/>
  <c r="K445" i="25"/>
  <c r="AC445" i="25" s="1"/>
  <c r="AL445" i="25" s="1"/>
  <c r="J445" i="25"/>
  <c r="I445" i="25"/>
  <c r="AA445" i="25" s="1"/>
  <c r="AJ445" i="25" s="1"/>
  <c r="H445" i="25"/>
  <c r="G445" i="25"/>
  <c r="F445" i="25"/>
  <c r="E445" i="25"/>
  <c r="D445" i="25"/>
  <c r="Y445" i="25" s="1"/>
  <c r="AH445" i="25" s="1"/>
  <c r="C445" i="25"/>
  <c r="X445" i="25" s="1"/>
  <c r="B445" i="25"/>
  <c r="U444" i="25"/>
  <c r="T444" i="25"/>
  <c r="S444" i="25"/>
  <c r="R444" i="25"/>
  <c r="AB444" i="25" s="1"/>
  <c r="AK444" i="25" s="1"/>
  <c r="Q444" i="25"/>
  <c r="Z444" i="25" s="1"/>
  <c r="AI444" i="25" s="1"/>
  <c r="P444" i="25"/>
  <c r="O444" i="25"/>
  <c r="N444" i="25"/>
  <c r="M444" i="25"/>
  <c r="L444" i="25"/>
  <c r="K444" i="25"/>
  <c r="AC444" i="25" s="1"/>
  <c r="AL444" i="25" s="1"/>
  <c r="J444" i="25"/>
  <c r="I444" i="25"/>
  <c r="H444" i="25"/>
  <c r="G444" i="25"/>
  <c r="F444" i="25"/>
  <c r="E444" i="25"/>
  <c r="D444" i="25"/>
  <c r="Y444" i="25" s="1"/>
  <c r="AH444" i="25" s="1"/>
  <c r="C444" i="25"/>
  <c r="X444" i="25" s="1"/>
  <c r="AG444" i="25" s="1"/>
  <c r="B444" i="25"/>
  <c r="Z443" i="25"/>
  <c r="U443" i="25"/>
  <c r="T443" i="25"/>
  <c r="S443" i="25"/>
  <c r="R443" i="25"/>
  <c r="Q443" i="25"/>
  <c r="P443" i="25"/>
  <c r="O443" i="25"/>
  <c r="N443" i="25"/>
  <c r="M443" i="25"/>
  <c r="L443" i="25"/>
  <c r="K443" i="25"/>
  <c r="J443" i="25"/>
  <c r="I443" i="25"/>
  <c r="H443" i="25"/>
  <c r="G443" i="25"/>
  <c r="F443" i="25"/>
  <c r="E443" i="25"/>
  <c r="AA443" i="25" s="1"/>
  <c r="AJ443" i="25" s="1"/>
  <c r="D443" i="25"/>
  <c r="Y443" i="25" s="1"/>
  <c r="AH443" i="25" s="1"/>
  <c r="C443" i="25"/>
  <c r="X443" i="25" s="1"/>
  <c r="B443" i="25"/>
  <c r="AI442" i="25"/>
  <c r="X442" i="25"/>
  <c r="U442" i="25"/>
  <c r="T442" i="25"/>
  <c r="S442" i="25"/>
  <c r="R442" i="25"/>
  <c r="Q442" i="25"/>
  <c r="Z442" i="25" s="1"/>
  <c r="P442" i="25"/>
  <c r="O442" i="25"/>
  <c r="N442" i="25"/>
  <c r="M442" i="25"/>
  <c r="L442" i="25"/>
  <c r="K442" i="25"/>
  <c r="J442" i="25"/>
  <c r="I442" i="25"/>
  <c r="H442" i="25"/>
  <c r="G442" i="25"/>
  <c r="F442" i="25"/>
  <c r="E442" i="25"/>
  <c r="D442" i="25"/>
  <c r="Y442" i="25" s="1"/>
  <c r="AH442" i="25" s="1"/>
  <c r="C442" i="25"/>
  <c r="B442" i="25"/>
  <c r="Z441" i="25"/>
  <c r="AI441" i="25" s="1"/>
  <c r="Y441" i="25"/>
  <c r="AH441" i="25" s="1"/>
  <c r="X441" i="25"/>
  <c r="U441" i="25"/>
  <c r="AG441" i="25" s="1"/>
  <c r="T441" i="25"/>
  <c r="S441" i="25"/>
  <c r="R441" i="25"/>
  <c r="AB441" i="25" s="1"/>
  <c r="Q441" i="25"/>
  <c r="P441" i="25"/>
  <c r="O441" i="25"/>
  <c r="N441" i="25"/>
  <c r="M441" i="25"/>
  <c r="L441" i="25"/>
  <c r="K441" i="25"/>
  <c r="J441" i="25"/>
  <c r="I441" i="25"/>
  <c r="H441" i="25"/>
  <c r="G441" i="25"/>
  <c r="F441" i="25"/>
  <c r="E441" i="25"/>
  <c r="D441" i="25"/>
  <c r="C441" i="25"/>
  <c r="B441" i="25"/>
  <c r="AH440" i="25"/>
  <c r="Y440" i="25"/>
  <c r="X440" i="25"/>
  <c r="AG440" i="25" s="1"/>
  <c r="U440" i="25"/>
  <c r="T440" i="25"/>
  <c r="S440" i="25"/>
  <c r="R440" i="25"/>
  <c r="AB440" i="25" s="1"/>
  <c r="AK440" i="25" s="1"/>
  <c r="Q440" i="25"/>
  <c r="Z440" i="25" s="1"/>
  <c r="AI440" i="25" s="1"/>
  <c r="P440" i="25"/>
  <c r="O440" i="25"/>
  <c r="N440" i="25"/>
  <c r="M440" i="25"/>
  <c r="L440" i="25"/>
  <c r="K440" i="25"/>
  <c r="AC440" i="25" s="1"/>
  <c r="AL440" i="25" s="1"/>
  <c r="J440" i="25"/>
  <c r="I440" i="25"/>
  <c r="AA440" i="25" s="1"/>
  <c r="AJ440" i="25" s="1"/>
  <c r="H440" i="25"/>
  <c r="G440" i="25"/>
  <c r="F440" i="25"/>
  <c r="E440" i="25"/>
  <c r="D440" i="25"/>
  <c r="C440" i="25"/>
  <c r="B440" i="25"/>
  <c r="Y439" i="25"/>
  <c r="AH439" i="25" s="1"/>
  <c r="U439" i="25"/>
  <c r="T439" i="25"/>
  <c r="S439" i="25"/>
  <c r="R439" i="25"/>
  <c r="AB439" i="25" s="1"/>
  <c r="AK439" i="25" s="1"/>
  <c r="Q439" i="25"/>
  <c r="Z439" i="25" s="1"/>
  <c r="AI439" i="25" s="1"/>
  <c r="P439" i="25"/>
  <c r="O439" i="25"/>
  <c r="N439" i="25"/>
  <c r="M439" i="25"/>
  <c r="L439" i="25"/>
  <c r="K439" i="25"/>
  <c r="AC439" i="25" s="1"/>
  <c r="AL439" i="25" s="1"/>
  <c r="J439" i="25"/>
  <c r="I439" i="25"/>
  <c r="H439" i="25"/>
  <c r="G439" i="25"/>
  <c r="AA439" i="25" s="1"/>
  <c r="AJ439" i="25" s="1"/>
  <c r="F439" i="25"/>
  <c r="E439" i="25"/>
  <c r="D439" i="25"/>
  <c r="C439" i="25"/>
  <c r="X439" i="25" s="1"/>
  <c r="B439" i="25"/>
  <c r="Z438" i="25"/>
  <c r="AI438" i="25" s="1"/>
  <c r="U438" i="25"/>
  <c r="T438" i="25"/>
  <c r="S438" i="25"/>
  <c r="R438" i="25"/>
  <c r="AB438" i="25" s="1"/>
  <c r="AK438" i="25" s="1"/>
  <c r="Q438" i="25"/>
  <c r="P438" i="25"/>
  <c r="O438" i="25"/>
  <c r="N438" i="25"/>
  <c r="M438" i="25"/>
  <c r="L438" i="25"/>
  <c r="K438" i="25"/>
  <c r="AC438" i="25" s="1"/>
  <c r="AL438" i="25" s="1"/>
  <c r="J438" i="25"/>
  <c r="I438" i="25"/>
  <c r="H438" i="25"/>
  <c r="AA438" i="25" s="1"/>
  <c r="AJ438" i="25" s="1"/>
  <c r="G438" i="25"/>
  <c r="F438" i="25"/>
  <c r="E438" i="25"/>
  <c r="D438" i="25"/>
  <c r="Y438" i="25" s="1"/>
  <c r="AH438" i="25" s="1"/>
  <c r="C438" i="25"/>
  <c r="X438" i="25" s="1"/>
  <c r="AG438" i="25" s="1"/>
  <c r="B438" i="25"/>
  <c r="AA437" i="25"/>
  <c r="AJ437" i="25" s="1"/>
  <c r="U437" i="25"/>
  <c r="T437" i="25"/>
  <c r="S437" i="25"/>
  <c r="R437" i="25"/>
  <c r="Q437" i="25"/>
  <c r="Z437" i="25" s="1"/>
  <c r="AI437" i="25" s="1"/>
  <c r="P437" i="25"/>
  <c r="O437" i="25"/>
  <c r="N437" i="25"/>
  <c r="M437" i="25"/>
  <c r="L437" i="25"/>
  <c r="K437" i="25"/>
  <c r="AC437" i="25" s="1"/>
  <c r="AL437" i="25" s="1"/>
  <c r="J437" i="25"/>
  <c r="I437" i="25"/>
  <c r="H437" i="25"/>
  <c r="G437" i="25"/>
  <c r="F437" i="25"/>
  <c r="E437" i="25"/>
  <c r="D437" i="25"/>
  <c r="Y437" i="25" s="1"/>
  <c r="AH437" i="25" s="1"/>
  <c r="C437" i="25"/>
  <c r="X437" i="25" s="1"/>
  <c r="AG437" i="25" s="1"/>
  <c r="B437" i="25"/>
  <c r="AB436" i="25"/>
  <c r="U436" i="25"/>
  <c r="T436" i="25"/>
  <c r="S436" i="25"/>
  <c r="R436" i="25"/>
  <c r="Q436" i="25"/>
  <c r="Z436" i="25" s="1"/>
  <c r="P436" i="25"/>
  <c r="O436" i="25"/>
  <c r="N436" i="25"/>
  <c r="M436" i="25"/>
  <c r="L436" i="25"/>
  <c r="K436" i="25"/>
  <c r="J436" i="25"/>
  <c r="I436" i="25"/>
  <c r="H436" i="25"/>
  <c r="G436" i="25"/>
  <c r="F436" i="25"/>
  <c r="E436" i="25"/>
  <c r="AA436" i="25" s="1"/>
  <c r="AJ436" i="25" s="1"/>
  <c r="D436" i="25"/>
  <c r="Y436" i="25" s="1"/>
  <c r="C436" i="25"/>
  <c r="X436" i="25" s="1"/>
  <c r="B436" i="25"/>
  <c r="Z435" i="25"/>
  <c r="AI435" i="25" s="1"/>
  <c r="X435" i="25"/>
  <c r="AG435" i="25" s="1"/>
  <c r="U435" i="25"/>
  <c r="T435" i="25"/>
  <c r="S435" i="25"/>
  <c r="R435" i="25"/>
  <c r="Q435" i="25"/>
  <c r="P435" i="25"/>
  <c r="O435" i="25"/>
  <c r="N435" i="25"/>
  <c r="M435" i="25"/>
  <c r="L435" i="25"/>
  <c r="K435" i="25"/>
  <c r="AC435" i="25" s="1"/>
  <c r="AL435" i="25" s="1"/>
  <c r="J435" i="25"/>
  <c r="I435" i="25"/>
  <c r="H435" i="25"/>
  <c r="G435" i="25"/>
  <c r="F435" i="25"/>
  <c r="E435" i="25"/>
  <c r="D435" i="25"/>
  <c r="Y435" i="25" s="1"/>
  <c r="AH435" i="25" s="1"/>
  <c r="C435" i="25"/>
  <c r="B435" i="25"/>
  <c r="AI434" i="25"/>
  <c r="Y434" i="25"/>
  <c r="X434" i="25"/>
  <c r="AG434" i="25" s="1"/>
  <c r="U434" i="25"/>
  <c r="T434" i="25"/>
  <c r="S434" i="25"/>
  <c r="R434" i="25"/>
  <c r="AB434" i="25" s="1"/>
  <c r="AK434" i="25" s="1"/>
  <c r="Q434" i="25"/>
  <c r="Z434" i="25" s="1"/>
  <c r="P434" i="25"/>
  <c r="O434" i="25"/>
  <c r="N434" i="25"/>
  <c r="M434" i="25"/>
  <c r="L434" i="25"/>
  <c r="K434" i="25"/>
  <c r="J434" i="25"/>
  <c r="I434" i="25"/>
  <c r="H434" i="25"/>
  <c r="G434" i="25"/>
  <c r="F434" i="25"/>
  <c r="E434" i="25"/>
  <c r="D434" i="25"/>
  <c r="C434" i="25"/>
  <c r="B434" i="25"/>
  <c r="AI433" i="25"/>
  <c r="AG433" i="25"/>
  <c r="Z433" i="25"/>
  <c r="Y433" i="25"/>
  <c r="AH433" i="25" s="1"/>
  <c r="X433" i="25"/>
  <c r="U433" i="25"/>
  <c r="T433" i="25"/>
  <c r="S433" i="25"/>
  <c r="R433" i="25"/>
  <c r="AB433" i="25" s="1"/>
  <c r="AK433" i="25" s="1"/>
  <c r="Q433" i="25"/>
  <c r="P433" i="25"/>
  <c r="O433" i="25"/>
  <c r="N433" i="25"/>
  <c r="M433" i="25"/>
  <c r="L433" i="25"/>
  <c r="K433" i="25"/>
  <c r="J433" i="25"/>
  <c r="I433" i="25"/>
  <c r="H433" i="25"/>
  <c r="G433" i="25"/>
  <c r="F433" i="25"/>
  <c r="E433" i="25"/>
  <c r="D433" i="25"/>
  <c r="C433" i="25"/>
  <c r="B433" i="25"/>
  <c r="AK432" i="25"/>
  <c r="AH432" i="25"/>
  <c r="Y432" i="25"/>
  <c r="X432" i="25"/>
  <c r="AG432" i="25" s="1"/>
  <c r="U432" i="25"/>
  <c r="AD432" i="25" s="1"/>
  <c r="T432" i="25"/>
  <c r="S432" i="25"/>
  <c r="R432" i="25"/>
  <c r="AB432" i="25" s="1"/>
  <c r="Q432" i="25"/>
  <c r="Z432" i="25" s="1"/>
  <c r="AI432" i="25" s="1"/>
  <c r="P432" i="25"/>
  <c r="O432" i="25"/>
  <c r="N432" i="25"/>
  <c r="M432" i="25"/>
  <c r="L432" i="25"/>
  <c r="K432" i="25"/>
  <c r="AC432" i="25" s="1"/>
  <c r="AL432" i="25" s="1"/>
  <c r="J432" i="25"/>
  <c r="I432" i="25"/>
  <c r="AA432" i="25" s="1"/>
  <c r="AJ432" i="25" s="1"/>
  <c r="H432" i="25"/>
  <c r="G432" i="25"/>
  <c r="F432" i="25"/>
  <c r="E432" i="25"/>
  <c r="D432" i="25"/>
  <c r="C432" i="25"/>
  <c r="B432" i="25"/>
  <c r="AB431" i="25"/>
  <c r="AK431" i="25" s="1"/>
  <c r="Y431" i="25"/>
  <c r="AH431" i="25" s="1"/>
  <c r="U431" i="25"/>
  <c r="T431" i="25"/>
  <c r="S431" i="25"/>
  <c r="R431" i="25"/>
  <c r="Q431" i="25"/>
  <c r="Z431" i="25" s="1"/>
  <c r="AI431" i="25" s="1"/>
  <c r="P431" i="25"/>
  <c r="O431" i="25"/>
  <c r="N431" i="25"/>
  <c r="M431" i="25"/>
  <c r="L431" i="25"/>
  <c r="K431" i="25"/>
  <c r="J431" i="25"/>
  <c r="I431" i="25"/>
  <c r="H431" i="25"/>
  <c r="G431" i="25"/>
  <c r="AA431" i="25" s="1"/>
  <c r="AJ431" i="25" s="1"/>
  <c r="F431" i="25"/>
  <c r="E431" i="25"/>
  <c r="D431" i="25"/>
  <c r="C431" i="25"/>
  <c r="X431" i="25" s="1"/>
  <c r="B431" i="25"/>
  <c r="AB430" i="25"/>
  <c r="AK430" i="25" s="1"/>
  <c r="Z430" i="25"/>
  <c r="AI430" i="25" s="1"/>
  <c r="U430" i="25"/>
  <c r="T430" i="25"/>
  <c r="S430" i="25"/>
  <c r="R430" i="25"/>
  <c r="Q430" i="25"/>
  <c r="P430" i="25"/>
  <c r="AC430" i="25" s="1"/>
  <c r="AL430" i="25" s="1"/>
  <c r="O430" i="25"/>
  <c r="N430" i="25"/>
  <c r="M430" i="25"/>
  <c r="L430" i="25"/>
  <c r="K430" i="25"/>
  <c r="J430" i="25"/>
  <c r="I430" i="25"/>
  <c r="H430" i="25"/>
  <c r="AA430" i="25" s="1"/>
  <c r="AJ430" i="25" s="1"/>
  <c r="G430" i="25"/>
  <c r="F430" i="25"/>
  <c r="E430" i="25"/>
  <c r="D430" i="25"/>
  <c r="Y430" i="25" s="1"/>
  <c r="AH430" i="25" s="1"/>
  <c r="C430" i="25"/>
  <c r="X430" i="25" s="1"/>
  <c r="AG430" i="25" s="1"/>
  <c r="B430" i="25"/>
  <c r="AC429" i="25"/>
  <c r="AL429" i="25" s="1"/>
  <c r="AA429" i="25"/>
  <c r="AJ429" i="25" s="1"/>
  <c r="U429" i="25"/>
  <c r="T429" i="25"/>
  <c r="S429" i="25"/>
  <c r="R429" i="25"/>
  <c r="AB429" i="25" s="1"/>
  <c r="AK429" i="25" s="1"/>
  <c r="Q429" i="25"/>
  <c r="Z429" i="25" s="1"/>
  <c r="AI429" i="25" s="1"/>
  <c r="P429" i="25"/>
  <c r="O429" i="25"/>
  <c r="N429" i="25"/>
  <c r="M429" i="25"/>
  <c r="L429" i="25"/>
  <c r="K429" i="25"/>
  <c r="J429" i="25"/>
  <c r="I429" i="25"/>
  <c r="H429" i="25"/>
  <c r="G429" i="25"/>
  <c r="F429" i="25"/>
  <c r="E429" i="25"/>
  <c r="D429" i="25"/>
  <c r="Y429" i="25" s="1"/>
  <c r="AH429" i="25" s="1"/>
  <c r="C429" i="25"/>
  <c r="X429" i="25" s="1"/>
  <c r="AG429" i="25" s="1"/>
  <c r="B429" i="25"/>
  <c r="AG428" i="25"/>
  <c r="AB428" i="25"/>
  <c r="AK428" i="25" s="1"/>
  <c r="U428" i="25"/>
  <c r="T428" i="25"/>
  <c r="S428" i="25"/>
  <c r="R428" i="25"/>
  <c r="Q428" i="25"/>
  <c r="Z428" i="25" s="1"/>
  <c r="P428" i="25"/>
  <c r="O428" i="25"/>
  <c r="N428" i="25"/>
  <c r="M428" i="25"/>
  <c r="L428" i="25"/>
  <c r="K428" i="25"/>
  <c r="J428" i="25"/>
  <c r="I428" i="25"/>
  <c r="H428" i="25"/>
  <c r="G428" i="25"/>
  <c r="F428" i="25"/>
  <c r="E428" i="25"/>
  <c r="AA428" i="25" s="1"/>
  <c r="AJ428" i="25" s="1"/>
  <c r="D428" i="25"/>
  <c r="Y428" i="25" s="1"/>
  <c r="C428" i="25"/>
  <c r="X428" i="25" s="1"/>
  <c r="B428" i="25"/>
  <c r="AG427" i="25"/>
  <c r="AC427" i="25"/>
  <c r="AL427" i="25" s="1"/>
  <c r="Z427" i="25"/>
  <c r="AI427" i="25" s="1"/>
  <c r="X427" i="25"/>
  <c r="U427" i="25"/>
  <c r="AH427" i="25" s="1"/>
  <c r="T427" i="25"/>
  <c r="S427" i="25"/>
  <c r="R427" i="25"/>
  <c r="Q427" i="25"/>
  <c r="P427" i="25"/>
  <c r="O427" i="25"/>
  <c r="N427" i="25"/>
  <c r="M427" i="25"/>
  <c r="L427" i="25"/>
  <c r="K427" i="25"/>
  <c r="J427" i="25"/>
  <c r="I427" i="25"/>
  <c r="H427" i="25"/>
  <c r="G427" i="25"/>
  <c r="F427" i="25"/>
  <c r="E427" i="25"/>
  <c r="D427" i="25"/>
  <c r="Y427" i="25" s="1"/>
  <c r="C427" i="25"/>
  <c r="B427" i="25"/>
  <c r="AH426" i="25"/>
  <c r="Y426" i="25"/>
  <c r="X426" i="25"/>
  <c r="AG426" i="25" s="1"/>
  <c r="U426" i="25"/>
  <c r="T426" i="25"/>
  <c r="S426" i="25"/>
  <c r="R426" i="25"/>
  <c r="AB426" i="25" s="1"/>
  <c r="AK426" i="25" s="1"/>
  <c r="Q426" i="25"/>
  <c r="Z426" i="25" s="1"/>
  <c r="AI426" i="25" s="1"/>
  <c r="P426" i="25"/>
  <c r="O426" i="25"/>
  <c r="N426" i="25"/>
  <c r="M426" i="25"/>
  <c r="L426" i="25"/>
  <c r="K426" i="25"/>
  <c r="J426" i="25"/>
  <c r="I426" i="25"/>
  <c r="H426" i="25"/>
  <c r="G426" i="25"/>
  <c r="F426" i="25"/>
  <c r="E426" i="25"/>
  <c r="D426" i="25"/>
  <c r="C426" i="25"/>
  <c r="B426" i="25"/>
  <c r="AI425" i="25"/>
  <c r="AG425" i="25"/>
  <c r="Z425" i="25"/>
  <c r="Y425" i="25"/>
  <c r="X425" i="25"/>
  <c r="U425" i="25"/>
  <c r="T425" i="25"/>
  <c r="S425" i="25"/>
  <c r="R425" i="25"/>
  <c r="AB425" i="25" s="1"/>
  <c r="AK425" i="25" s="1"/>
  <c r="Q425" i="25"/>
  <c r="P425" i="25"/>
  <c r="O425" i="25"/>
  <c r="N425" i="25"/>
  <c r="M425" i="25"/>
  <c r="L425" i="25"/>
  <c r="K425" i="25"/>
  <c r="AC425" i="25" s="1"/>
  <c r="AL425" i="25" s="1"/>
  <c r="J425" i="25"/>
  <c r="I425" i="25"/>
  <c r="H425" i="25"/>
  <c r="G425" i="25"/>
  <c r="F425" i="25"/>
  <c r="E425" i="25"/>
  <c r="D425" i="25"/>
  <c r="C425" i="25"/>
  <c r="B425" i="25"/>
  <c r="AK424" i="25"/>
  <c r="AH424" i="25"/>
  <c r="Y424" i="25"/>
  <c r="X424" i="25"/>
  <c r="AG424" i="25" s="1"/>
  <c r="U424" i="25"/>
  <c r="T424" i="25"/>
  <c r="S424" i="25"/>
  <c r="R424" i="25"/>
  <c r="AB424" i="25" s="1"/>
  <c r="Q424" i="25"/>
  <c r="Z424" i="25" s="1"/>
  <c r="AI424" i="25" s="1"/>
  <c r="P424" i="25"/>
  <c r="O424" i="25"/>
  <c r="N424" i="25"/>
  <c r="M424" i="25"/>
  <c r="L424" i="25"/>
  <c r="K424" i="25"/>
  <c r="J424" i="25"/>
  <c r="I424" i="25"/>
  <c r="H424" i="25"/>
  <c r="G424" i="25"/>
  <c r="F424" i="25"/>
  <c r="AA424" i="25" s="1"/>
  <c r="AJ424" i="25" s="1"/>
  <c r="E424" i="25"/>
  <c r="D424" i="25"/>
  <c r="C424" i="25"/>
  <c r="B424" i="25"/>
  <c r="AB423" i="25"/>
  <c r="AK423" i="25" s="1"/>
  <c r="Y423" i="25"/>
  <c r="AH423" i="25" s="1"/>
  <c r="U423" i="25"/>
  <c r="T423" i="25"/>
  <c r="S423" i="25"/>
  <c r="R423" i="25"/>
  <c r="Q423" i="25"/>
  <c r="Z423" i="25" s="1"/>
  <c r="AI423" i="25" s="1"/>
  <c r="P423" i="25"/>
  <c r="O423" i="25"/>
  <c r="N423" i="25"/>
  <c r="M423" i="25"/>
  <c r="L423" i="25"/>
  <c r="K423" i="25"/>
  <c r="J423" i="25"/>
  <c r="I423" i="25"/>
  <c r="H423" i="25"/>
  <c r="G423" i="25"/>
  <c r="AA423" i="25" s="1"/>
  <c r="AJ423" i="25" s="1"/>
  <c r="F423" i="25"/>
  <c r="E423" i="25"/>
  <c r="D423" i="25"/>
  <c r="C423" i="25"/>
  <c r="X423" i="25" s="1"/>
  <c r="AG423" i="25" s="1"/>
  <c r="B423" i="25"/>
  <c r="AB422" i="25"/>
  <c r="AK422" i="25" s="1"/>
  <c r="Z422" i="25"/>
  <c r="AI422" i="25" s="1"/>
  <c r="U422" i="25"/>
  <c r="T422" i="25"/>
  <c r="S422" i="25"/>
  <c r="R422" i="25"/>
  <c r="Q422" i="25"/>
  <c r="P422" i="25"/>
  <c r="AC422" i="25" s="1"/>
  <c r="AL422" i="25" s="1"/>
  <c r="O422" i="25"/>
  <c r="N422" i="25"/>
  <c r="M422" i="25"/>
  <c r="L422" i="25"/>
  <c r="K422" i="25"/>
  <c r="J422" i="25"/>
  <c r="I422" i="25"/>
  <c r="H422" i="25"/>
  <c r="AA422" i="25" s="1"/>
  <c r="AJ422" i="25" s="1"/>
  <c r="G422" i="25"/>
  <c r="F422" i="25"/>
  <c r="E422" i="25"/>
  <c r="D422" i="25"/>
  <c r="Y422" i="25" s="1"/>
  <c r="AH422" i="25" s="1"/>
  <c r="C422" i="25"/>
  <c r="X422" i="25" s="1"/>
  <c r="AG422" i="25" s="1"/>
  <c r="B422" i="25"/>
  <c r="AK421" i="25"/>
  <c r="AD421" i="25"/>
  <c r="AC421" i="25"/>
  <c r="AL421" i="25" s="1"/>
  <c r="U421" i="25"/>
  <c r="T421" i="25"/>
  <c r="S421" i="25"/>
  <c r="R421" i="25"/>
  <c r="AB421" i="25" s="1"/>
  <c r="Q421" i="25"/>
  <c r="Z421" i="25" s="1"/>
  <c r="AI421" i="25" s="1"/>
  <c r="P421" i="25"/>
  <c r="O421" i="25"/>
  <c r="N421" i="25"/>
  <c r="M421" i="25"/>
  <c r="L421" i="25"/>
  <c r="K421" i="25"/>
  <c r="J421" i="25"/>
  <c r="I421" i="25"/>
  <c r="AA421" i="25" s="1"/>
  <c r="AJ421" i="25" s="1"/>
  <c r="H421" i="25"/>
  <c r="G421" i="25"/>
  <c r="F421" i="25"/>
  <c r="E421" i="25"/>
  <c r="D421" i="25"/>
  <c r="Y421" i="25" s="1"/>
  <c r="AH421" i="25" s="1"/>
  <c r="C421" i="25"/>
  <c r="X421" i="25" s="1"/>
  <c r="AG421" i="25" s="1"/>
  <c r="B421" i="25"/>
  <c r="AG420" i="25"/>
  <c r="U420" i="25"/>
  <c r="T420" i="25"/>
  <c r="S420" i="25"/>
  <c r="R420" i="25"/>
  <c r="AB420" i="25" s="1"/>
  <c r="AK420" i="25" s="1"/>
  <c r="Q420" i="25"/>
  <c r="Z420" i="25" s="1"/>
  <c r="AI420" i="25" s="1"/>
  <c r="P420" i="25"/>
  <c r="O420" i="25"/>
  <c r="N420" i="25"/>
  <c r="M420" i="25"/>
  <c r="L420" i="25"/>
  <c r="K420" i="25"/>
  <c r="J420" i="25"/>
  <c r="I420" i="25"/>
  <c r="H420" i="25"/>
  <c r="G420" i="25"/>
  <c r="F420" i="25"/>
  <c r="E420" i="25"/>
  <c r="D420" i="25"/>
  <c r="Y420" i="25" s="1"/>
  <c r="AH420" i="25" s="1"/>
  <c r="C420" i="25"/>
  <c r="X420" i="25" s="1"/>
  <c r="B420" i="25"/>
  <c r="AH419" i="25"/>
  <c r="Z419" i="25"/>
  <c r="U419" i="25"/>
  <c r="T419" i="25"/>
  <c r="S419" i="25"/>
  <c r="R419" i="25"/>
  <c r="AB419" i="25" s="1"/>
  <c r="AK419" i="25" s="1"/>
  <c r="Q419" i="25"/>
  <c r="P419" i="25"/>
  <c r="O419" i="25"/>
  <c r="N419" i="25"/>
  <c r="M419" i="25"/>
  <c r="L419" i="25"/>
  <c r="K419" i="25"/>
  <c r="AC419" i="25" s="1"/>
  <c r="AL419" i="25" s="1"/>
  <c r="J419" i="25"/>
  <c r="I419" i="25"/>
  <c r="H419" i="25"/>
  <c r="G419" i="25"/>
  <c r="F419" i="25"/>
  <c r="E419" i="25"/>
  <c r="AA419" i="25" s="1"/>
  <c r="AJ419" i="25" s="1"/>
  <c r="D419" i="25"/>
  <c r="Y419" i="25" s="1"/>
  <c r="C419" i="25"/>
  <c r="X419" i="25" s="1"/>
  <c r="AG419" i="25" s="1"/>
  <c r="B419" i="25"/>
  <c r="X418" i="25"/>
  <c r="AG418" i="25" s="1"/>
  <c r="U418" i="25"/>
  <c r="T418" i="25"/>
  <c r="S418" i="25"/>
  <c r="R418" i="25"/>
  <c r="AB418" i="25" s="1"/>
  <c r="AK418" i="25" s="1"/>
  <c r="Q418" i="25"/>
  <c r="Z418" i="25" s="1"/>
  <c r="AI418" i="25" s="1"/>
  <c r="P418" i="25"/>
  <c r="O418" i="25"/>
  <c r="N418" i="25"/>
  <c r="M418" i="25"/>
  <c r="L418" i="25"/>
  <c r="K418" i="25"/>
  <c r="J418" i="25"/>
  <c r="I418" i="25"/>
  <c r="H418" i="25"/>
  <c r="G418" i="25"/>
  <c r="F418" i="25"/>
  <c r="E418" i="25"/>
  <c r="D418" i="25"/>
  <c r="Y418" i="25" s="1"/>
  <c r="AH418" i="25" s="1"/>
  <c r="C418" i="25"/>
  <c r="B418" i="25"/>
  <c r="Z417" i="25"/>
  <c r="Y417" i="25"/>
  <c r="X417" i="25"/>
  <c r="U417" i="25"/>
  <c r="T417" i="25"/>
  <c r="S417" i="25"/>
  <c r="R417" i="25"/>
  <c r="AB417" i="25" s="1"/>
  <c r="Q417" i="25"/>
  <c r="P417" i="25"/>
  <c r="O417" i="25"/>
  <c r="N417" i="25"/>
  <c r="M417" i="25"/>
  <c r="L417" i="25"/>
  <c r="K417" i="25"/>
  <c r="J417" i="25"/>
  <c r="I417" i="25"/>
  <c r="H417" i="25"/>
  <c r="G417" i="25"/>
  <c r="F417" i="25"/>
  <c r="E417" i="25"/>
  <c r="AA417" i="25" s="1"/>
  <c r="AJ417" i="25" s="1"/>
  <c r="D417" i="25"/>
  <c r="C417" i="25"/>
  <c r="B417" i="25"/>
  <c r="AH416" i="25"/>
  <c r="Z416" i="25"/>
  <c r="AI416" i="25" s="1"/>
  <c r="Y416" i="25"/>
  <c r="X416" i="25"/>
  <c r="AG416" i="25" s="1"/>
  <c r="U416" i="25"/>
  <c r="T416" i="25"/>
  <c r="S416" i="25"/>
  <c r="R416" i="25"/>
  <c r="AB416" i="25" s="1"/>
  <c r="AK416" i="25" s="1"/>
  <c r="Q416" i="25"/>
  <c r="P416" i="25"/>
  <c r="O416" i="25"/>
  <c r="N416" i="25"/>
  <c r="M416" i="25"/>
  <c r="L416" i="25"/>
  <c r="K416" i="25"/>
  <c r="J416" i="25"/>
  <c r="I416" i="25"/>
  <c r="H416" i="25"/>
  <c r="G416" i="25"/>
  <c r="F416" i="25"/>
  <c r="AA416" i="25" s="1"/>
  <c r="AJ416" i="25" s="1"/>
  <c r="E416" i="25"/>
  <c r="D416" i="25"/>
  <c r="C416" i="25"/>
  <c r="B416" i="25"/>
  <c r="AB415" i="25"/>
  <c r="AK415" i="25" s="1"/>
  <c r="Y415" i="25"/>
  <c r="AH415" i="25" s="1"/>
  <c r="U415" i="25"/>
  <c r="T415" i="25"/>
  <c r="S415" i="25"/>
  <c r="R415" i="25"/>
  <c r="Q415" i="25"/>
  <c r="Z415" i="25" s="1"/>
  <c r="AI415" i="25" s="1"/>
  <c r="P415" i="25"/>
  <c r="O415" i="25"/>
  <c r="N415" i="25"/>
  <c r="M415" i="25"/>
  <c r="L415" i="25"/>
  <c r="K415" i="25"/>
  <c r="AC415" i="25" s="1"/>
  <c r="AL415" i="25" s="1"/>
  <c r="J415" i="25"/>
  <c r="I415" i="25"/>
  <c r="H415" i="25"/>
  <c r="G415" i="25"/>
  <c r="AA415" i="25" s="1"/>
  <c r="AJ415" i="25" s="1"/>
  <c r="F415" i="25"/>
  <c r="E415" i="25"/>
  <c r="D415" i="25"/>
  <c r="C415" i="25"/>
  <c r="X415" i="25" s="1"/>
  <c r="B415" i="25"/>
  <c r="Z414" i="25"/>
  <c r="AI414" i="25" s="1"/>
  <c r="U414" i="25"/>
  <c r="T414" i="25"/>
  <c r="S414" i="25"/>
  <c r="R414" i="25"/>
  <c r="AB414" i="25" s="1"/>
  <c r="AK414" i="25" s="1"/>
  <c r="Q414" i="25"/>
  <c r="P414" i="25"/>
  <c r="O414" i="25"/>
  <c r="N414" i="25"/>
  <c r="M414" i="25"/>
  <c r="L414" i="25"/>
  <c r="K414" i="25"/>
  <c r="AC414" i="25" s="1"/>
  <c r="AL414" i="25" s="1"/>
  <c r="J414" i="25"/>
  <c r="I414" i="25"/>
  <c r="H414" i="25"/>
  <c r="G414" i="25"/>
  <c r="F414" i="25"/>
  <c r="E414" i="25"/>
  <c r="D414" i="25"/>
  <c r="Y414" i="25" s="1"/>
  <c r="AH414" i="25" s="1"/>
  <c r="C414" i="25"/>
  <c r="X414" i="25" s="1"/>
  <c r="AG414" i="25" s="1"/>
  <c r="B414" i="25"/>
  <c r="U413" i="25"/>
  <c r="T413" i="25"/>
  <c r="S413" i="25"/>
  <c r="R413" i="25"/>
  <c r="Q413" i="25"/>
  <c r="Z413" i="25" s="1"/>
  <c r="AI413" i="25" s="1"/>
  <c r="P413" i="25"/>
  <c r="O413" i="25"/>
  <c r="N413" i="25"/>
  <c r="M413" i="25"/>
  <c r="L413" i="25"/>
  <c r="K413" i="25"/>
  <c r="J413" i="25"/>
  <c r="I413" i="25"/>
  <c r="AA413" i="25" s="1"/>
  <c r="AJ413" i="25" s="1"/>
  <c r="H413" i="25"/>
  <c r="G413" i="25"/>
  <c r="F413" i="25"/>
  <c r="E413" i="25"/>
  <c r="D413" i="25"/>
  <c r="Y413" i="25" s="1"/>
  <c r="AH413" i="25" s="1"/>
  <c r="C413" i="25"/>
  <c r="X413" i="25" s="1"/>
  <c r="B413" i="25"/>
  <c r="Y412" i="25"/>
  <c r="AH412" i="25" s="1"/>
  <c r="X412" i="25"/>
  <c r="AG412" i="25" s="1"/>
  <c r="U412" i="25"/>
  <c r="T412" i="25"/>
  <c r="S412" i="25"/>
  <c r="AB412" i="25" s="1"/>
  <c r="AK412" i="25" s="1"/>
  <c r="R412" i="25"/>
  <c r="Q412" i="25"/>
  <c r="Z412" i="25" s="1"/>
  <c r="AI412" i="25" s="1"/>
  <c r="P412" i="25"/>
  <c r="O412" i="25"/>
  <c r="N412" i="25"/>
  <c r="M412" i="25"/>
  <c r="L412" i="25"/>
  <c r="K412" i="25"/>
  <c r="AC412" i="25" s="1"/>
  <c r="AL412" i="25" s="1"/>
  <c r="J412" i="25"/>
  <c r="I412" i="25"/>
  <c r="H412" i="25"/>
  <c r="G412" i="25"/>
  <c r="F412" i="25"/>
  <c r="E412" i="25"/>
  <c r="D412" i="25"/>
  <c r="C412" i="25"/>
  <c r="B412" i="25"/>
  <c r="AI411" i="25"/>
  <c r="AG411" i="25"/>
  <c r="Z411" i="25"/>
  <c r="Y411" i="25"/>
  <c r="AH411" i="25" s="1"/>
  <c r="X411" i="25"/>
  <c r="U411" i="25"/>
  <c r="T411" i="25"/>
  <c r="S411" i="25"/>
  <c r="R411" i="25"/>
  <c r="AB411" i="25" s="1"/>
  <c r="AK411" i="25" s="1"/>
  <c r="Q411" i="25"/>
  <c r="P411" i="25"/>
  <c r="O411" i="25"/>
  <c r="N411" i="25"/>
  <c r="M411" i="25"/>
  <c r="L411" i="25"/>
  <c r="K411" i="25"/>
  <c r="J411" i="25"/>
  <c r="I411" i="25"/>
  <c r="H411" i="25"/>
  <c r="G411" i="25"/>
  <c r="F411" i="25"/>
  <c r="E411" i="25"/>
  <c r="D411" i="25"/>
  <c r="C411" i="25"/>
  <c r="B411" i="25"/>
  <c r="Y410" i="25"/>
  <c r="AH410" i="25" s="1"/>
  <c r="U410" i="25"/>
  <c r="T410" i="25"/>
  <c r="S410" i="25"/>
  <c r="R410" i="25"/>
  <c r="Q410" i="25"/>
  <c r="Z410" i="25" s="1"/>
  <c r="AI410" i="25" s="1"/>
  <c r="P410" i="25"/>
  <c r="O410" i="25"/>
  <c r="N410" i="25"/>
  <c r="M410" i="25"/>
  <c r="L410" i="25"/>
  <c r="K410" i="25"/>
  <c r="J410" i="25"/>
  <c r="I410" i="25"/>
  <c r="H410" i="25"/>
  <c r="G410" i="25"/>
  <c r="F410" i="25"/>
  <c r="AA410" i="25" s="1"/>
  <c r="AJ410" i="25" s="1"/>
  <c r="E410" i="25"/>
  <c r="D410" i="25"/>
  <c r="C410" i="25"/>
  <c r="X410" i="25" s="1"/>
  <c r="AG410" i="25" s="1"/>
  <c r="B410" i="25"/>
  <c r="AJ409" i="25"/>
  <c r="X409" i="25"/>
  <c r="AG409" i="25" s="1"/>
  <c r="U409" i="25"/>
  <c r="T409" i="25"/>
  <c r="S409" i="25"/>
  <c r="R409" i="25"/>
  <c r="AB409" i="25" s="1"/>
  <c r="AK409" i="25" s="1"/>
  <c r="Q409" i="25"/>
  <c r="Z409" i="25" s="1"/>
  <c r="AI409" i="25" s="1"/>
  <c r="P409" i="25"/>
  <c r="O409" i="25"/>
  <c r="N409" i="25"/>
  <c r="M409" i="25"/>
  <c r="L409" i="25"/>
  <c r="K409" i="25"/>
  <c r="J409" i="25"/>
  <c r="I409" i="25"/>
  <c r="AA409" i="25" s="1"/>
  <c r="H409" i="25"/>
  <c r="G409" i="25"/>
  <c r="F409" i="25"/>
  <c r="E409" i="25"/>
  <c r="D409" i="25"/>
  <c r="Y409" i="25" s="1"/>
  <c r="C409" i="25"/>
  <c r="B409" i="25"/>
  <c r="AC408" i="25"/>
  <c r="AL408" i="25" s="1"/>
  <c r="Z408" i="25"/>
  <c r="AI408" i="25" s="1"/>
  <c r="Y408" i="25"/>
  <c r="AH408" i="25" s="1"/>
  <c r="U408" i="25"/>
  <c r="T408" i="25"/>
  <c r="S408" i="25"/>
  <c r="R408" i="25"/>
  <c r="AB408" i="25" s="1"/>
  <c r="AK408" i="25" s="1"/>
  <c r="Q408" i="25"/>
  <c r="P408" i="25"/>
  <c r="O408" i="25"/>
  <c r="N408" i="25"/>
  <c r="M408" i="25"/>
  <c r="L408" i="25"/>
  <c r="K408" i="25"/>
  <c r="J408" i="25"/>
  <c r="I408" i="25"/>
  <c r="H408" i="25"/>
  <c r="G408" i="25"/>
  <c r="F408" i="25"/>
  <c r="E408" i="25"/>
  <c r="D408" i="25"/>
  <c r="C408" i="25"/>
  <c r="X408" i="25" s="1"/>
  <c r="AG408" i="25" s="1"/>
  <c r="B408" i="25"/>
  <c r="AH407" i="25"/>
  <c r="X407" i="25"/>
  <c r="U407" i="25"/>
  <c r="T407" i="25"/>
  <c r="S407" i="25"/>
  <c r="R407" i="25"/>
  <c r="AB407" i="25" s="1"/>
  <c r="AK407" i="25" s="1"/>
  <c r="Q407" i="25"/>
  <c r="Z407" i="25" s="1"/>
  <c r="AI407" i="25" s="1"/>
  <c r="P407" i="25"/>
  <c r="O407" i="25"/>
  <c r="N407" i="25"/>
  <c r="M407" i="25"/>
  <c r="L407" i="25"/>
  <c r="K407" i="25"/>
  <c r="AC407" i="25" s="1"/>
  <c r="AL407" i="25" s="1"/>
  <c r="J407" i="25"/>
  <c r="I407" i="25"/>
  <c r="H407" i="25"/>
  <c r="G407" i="25"/>
  <c r="F407" i="25"/>
  <c r="AA407" i="25" s="1"/>
  <c r="AJ407" i="25" s="1"/>
  <c r="E407" i="25"/>
  <c r="D407" i="25"/>
  <c r="Y407" i="25" s="1"/>
  <c r="C407" i="25"/>
  <c r="B407" i="25"/>
  <c r="Y406" i="25"/>
  <c r="U406" i="25"/>
  <c r="T406" i="25"/>
  <c r="S406" i="25"/>
  <c r="R406" i="25"/>
  <c r="AB406" i="25" s="1"/>
  <c r="Q406" i="25"/>
  <c r="Z406" i="25" s="1"/>
  <c r="AI406" i="25" s="1"/>
  <c r="P406" i="25"/>
  <c r="O406" i="25"/>
  <c r="N406" i="25"/>
  <c r="M406" i="25"/>
  <c r="AC406" i="25" s="1"/>
  <c r="AL406" i="25" s="1"/>
  <c r="L406" i="25"/>
  <c r="K406" i="25"/>
  <c r="J406" i="25"/>
  <c r="I406" i="25"/>
  <c r="H406" i="25"/>
  <c r="G406" i="25"/>
  <c r="F406" i="25"/>
  <c r="E406" i="25"/>
  <c r="AA406" i="25" s="1"/>
  <c r="AJ406" i="25" s="1"/>
  <c r="D406" i="25"/>
  <c r="C406" i="25"/>
  <c r="X406" i="25" s="1"/>
  <c r="AG406" i="25" s="1"/>
  <c r="B406" i="25"/>
  <c r="Z405" i="25"/>
  <c r="U405" i="25"/>
  <c r="T405" i="25"/>
  <c r="S405" i="25"/>
  <c r="R405" i="25"/>
  <c r="Q405" i="25"/>
  <c r="P405" i="25"/>
  <c r="O405" i="25"/>
  <c r="N405" i="25"/>
  <c r="M405" i="25"/>
  <c r="L405" i="25"/>
  <c r="AC405" i="25" s="1"/>
  <c r="AL405" i="25" s="1"/>
  <c r="K405" i="25"/>
  <c r="J405" i="25"/>
  <c r="I405" i="25"/>
  <c r="H405" i="25"/>
  <c r="G405" i="25"/>
  <c r="F405" i="25"/>
  <c r="E405" i="25"/>
  <c r="D405" i="25"/>
  <c r="Y405" i="25" s="1"/>
  <c r="AH405" i="25" s="1"/>
  <c r="C405" i="25"/>
  <c r="X405" i="25" s="1"/>
  <c r="B405" i="25"/>
  <c r="AI404" i="25"/>
  <c r="AA404" i="25"/>
  <c r="AJ404" i="25" s="1"/>
  <c r="X404" i="25"/>
  <c r="U404" i="25"/>
  <c r="AG404" i="25" s="1"/>
  <c r="T404" i="25"/>
  <c r="S404" i="25"/>
  <c r="R404" i="25"/>
  <c r="Q404" i="25"/>
  <c r="Z404" i="25" s="1"/>
  <c r="P404" i="25"/>
  <c r="O404" i="25"/>
  <c r="N404" i="25"/>
  <c r="M404" i="25"/>
  <c r="L404" i="25"/>
  <c r="K404" i="25"/>
  <c r="J404" i="25"/>
  <c r="I404" i="25"/>
  <c r="H404" i="25"/>
  <c r="G404" i="25"/>
  <c r="F404" i="25"/>
  <c r="E404" i="25"/>
  <c r="D404" i="25"/>
  <c r="Y404" i="25" s="1"/>
  <c r="AH404" i="25" s="1"/>
  <c r="C404" i="25"/>
  <c r="B404" i="25"/>
  <c r="AB403" i="25"/>
  <c r="Z403" i="25"/>
  <c r="Y403" i="25"/>
  <c r="X403" i="25"/>
  <c r="U403" i="25"/>
  <c r="T403" i="25"/>
  <c r="S403" i="25"/>
  <c r="R403" i="25"/>
  <c r="Q403" i="25"/>
  <c r="P403" i="25"/>
  <c r="O403" i="25"/>
  <c r="N403" i="25"/>
  <c r="M403" i="25"/>
  <c r="L403" i="25"/>
  <c r="K403" i="25"/>
  <c r="J403" i="25"/>
  <c r="I403" i="25"/>
  <c r="H403" i="25"/>
  <c r="G403" i="25"/>
  <c r="F403" i="25"/>
  <c r="E403" i="25"/>
  <c r="AA403" i="25" s="1"/>
  <c r="AJ403" i="25" s="1"/>
  <c r="D403" i="25"/>
  <c r="C403" i="25"/>
  <c r="B403" i="25"/>
  <c r="AC402" i="25"/>
  <c r="AL402" i="25" s="1"/>
  <c r="Y402" i="25"/>
  <c r="AH402" i="25" s="1"/>
  <c r="X402" i="25"/>
  <c r="AG402" i="25" s="1"/>
  <c r="U402" i="25"/>
  <c r="T402" i="25"/>
  <c r="S402" i="25"/>
  <c r="R402" i="25"/>
  <c r="AB402" i="25" s="1"/>
  <c r="AK402" i="25" s="1"/>
  <c r="Q402" i="25"/>
  <c r="Z402" i="25" s="1"/>
  <c r="AI402" i="25" s="1"/>
  <c r="P402" i="25"/>
  <c r="O402" i="25"/>
  <c r="N402" i="25"/>
  <c r="M402" i="25"/>
  <c r="L402" i="25"/>
  <c r="K402" i="25"/>
  <c r="J402" i="25"/>
  <c r="I402" i="25"/>
  <c r="H402" i="25"/>
  <c r="G402" i="25"/>
  <c r="F402" i="25"/>
  <c r="AA402" i="25" s="1"/>
  <c r="AJ402" i="25" s="1"/>
  <c r="E402" i="25"/>
  <c r="D402" i="25"/>
  <c r="C402" i="25"/>
  <c r="B402" i="25"/>
  <c r="Z401" i="25"/>
  <c r="AI401" i="25" s="1"/>
  <c r="U401" i="25"/>
  <c r="T401" i="25"/>
  <c r="AB401" i="25" s="1"/>
  <c r="AK401" i="25" s="1"/>
  <c r="S401" i="25"/>
  <c r="R401" i="25"/>
  <c r="Q401" i="25"/>
  <c r="P401" i="25"/>
  <c r="O401" i="25"/>
  <c r="N401" i="25"/>
  <c r="M401" i="25"/>
  <c r="L401" i="25"/>
  <c r="K401" i="25"/>
  <c r="AC401" i="25" s="1"/>
  <c r="AL401" i="25" s="1"/>
  <c r="J401" i="25"/>
  <c r="I401" i="25"/>
  <c r="H401" i="25"/>
  <c r="G401" i="25"/>
  <c r="AA401" i="25" s="1"/>
  <c r="AJ401" i="25" s="1"/>
  <c r="F401" i="25"/>
  <c r="E401" i="25"/>
  <c r="D401" i="25"/>
  <c r="Y401" i="25" s="1"/>
  <c r="AH401" i="25" s="1"/>
  <c r="C401" i="25"/>
  <c r="X401" i="25" s="1"/>
  <c r="B401" i="25"/>
  <c r="AJ400" i="25"/>
  <c r="AA400" i="25"/>
  <c r="U400" i="25"/>
  <c r="T400" i="25"/>
  <c r="S400" i="25"/>
  <c r="AB400" i="25" s="1"/>
  <c r="AK400" i="25" s="1"/>
  <c r="R400" i="25"/>
  <c r="Q400" i="25"/>
  <c r="Z400" i="25" s="1"/>
  <c r="AI400" i="25" s="1"/>
  <c r="P400" i="25"/>
  <c r="O400" i="25"/>
  <c r="N400" i="25"/>
  <c r="M400" i="25"/>
  <c r="L400" i="25"/>
  <c r="K400" i="25"/>
  <c r="AC400" i="25" s="1"/>
  <c r="AL400" i="25" s="1"/>
  <c r="J400" i="25"/>
  <c r="I400" i="25"/>
  <c r="H400" i="25"/>
  <c r="G400" i="25"/>
  <c r="F400" i="25"/>
  <c r="E400" i="25"/>
  <c r="D400" i="25"/>
  <c r="Y400" i="25" s="1"/>
  <c r="C400" i="25"/>
  <c r="X400" i="25" s="1"/>
  <c r="AG400" i="25" s="1"/>
  <c r="B400" i="25"/>
  <c r="AH399" i="25"/>
  <c r="AA399" i="25"/>
  <c r="AJ399" i="25" s="1"/>
  <c r="U399" i="25"/>
  <c r="T399" i="25"/>
  <c r="S399" i="25"/>
  <c r="AB399" i="25" s="1"/>
  <c r="AK399" i="25" s="1"/>
  <c r="R399" i="25"/>
  <c r="Q399" i="25"/>
  <c r="Z399" i="25" s="1"/>
  <c r="AI399" i="25" s="1"/>
  <c r="P399" i="25"/>
  <c r="O399" i="25"/>
  <c r="N399" i="25"/>
  <c r="M399" i="25"/>
  <c r="L399" i="25"/>
  <c r="K399" i="25"/>
  <c r="AC399" i="25" s="1"/>
  <c r="AL399" i="25" s="1"/>
  <c r="J399" i="25"/>
  <c r="I399" i="25"/>
  <c r="H399" i="25"/>
  <c r="G399" i="25"/>
  <c r="F399" i="25"/>
  <c r="E399" i="25"/>
  <c r="D399" i="25"/>
  <c r="Y399" i="25" s="1"/>
  <c r="C399" i="25"/>
  <c r="X399" i="25" s="1"/>
  <c r="B399" i="25"/>
  <c r="AG398" i="25"/>
  <c r="Y398" i="25"/>
  <c r="U398" i="25"/>
  <c r="T398" i="25"/>
  <c r="S398" i="25"/>
  <c r="R398" i="25"/>
  <c r="AB398" i="25" s="1"/>
  <c r="AK398" i="25" s="1"/>
  <c r="Q398" i="25"/>
  <c r="Z398" i="25" s="1"/>
  <c r="AI398" i="25" s="1"/>
  <c r="P398" i="25"/>
  <c r="O398" i="25"/>
  <c r="N398" i="25"/>
  <c r="M398" i="25"/>
  <c r="L398" i="25"/>
  <c r="K398" i="25"/>
  <c r="AC398" i="25" s="1"/>
  <c r="AL398" i="25" s="1"/>
  <c r="J398" i="25"/>
  <c r="I398" i="25"/>
  <c r="H398" i="25"/>
  <c r="G398" i="25"/>
  <c r="F398" i="25"/>
  <c r="E398" i="25"/>
  <c r="D398" i="25"/>
  <c r="C398" i="25"/>
  <c r="X398" i="25" s="1"/>
  <c r="B398" i="25"/>
  <c r="Z397" i="25"/>
  <c r="AI397" i="25" s="1"/>
  <c r="Y397" i="25"/>
  <c r="AH397" i="25" s="1"/>
  <c r="U397" i="25"/>
  <c r="T397" i="25"/>
  <c r="S397" i="25"/>
  <c r="R397" i="25"/>
  <c r="Q397" i="25"/>
  <c r="P397" i="25"/>
  <c r="O397" i="25"/>
  <c r="N397" i="25"/>
  <c r="M397" i="25"/>
  <c r="L397" i="25"/>
  <c r="K397" i="25"/>
  <c r="J397" i="25"/>
  <c r="I397" i="25"/>
  <c r="H397" i="25"/>
  <c r="G397" i="25"/>
  <c r="F397" i="25"/>
  <c r="E397" i="25"/>
  <c r="D397" i="25"/>
  <c r="C397" i="25"/>
  <c r="X397" i="25" s="1"/>
  <c r="AG397" i="25" s="1"/>
  <c r="B397" i="25"/>
  <c r="X396" i="25"/>
  <c r="AG396" i="25" s="1"/>
  <c r="U396" i="25"/>
  <c r="T396" i="25"/>
  <c r="S396" i="25"/>
  <c r="R396" i="25"/>
  <c r="AB396" i="25" s="1"/>
  <c r="AK396" i="25" s="1"/>
  <c r="Q396" i="25"/>
  <c r="Z396" i="25" s="1"/>
  <c r="AI396" i="25" s="1"/>
  <c r="P396" i="25"/>
  <c r="O396" i="25"/>
  <c r="N396" i="25"/>
  <c r="M396" i="25"/>
  <c r="L396" i="25"/>
  <c r="K396" i="25"/>
  <c r="J396" i="25"/>
  <c r="I396" i="25"/>
  <c r="H396" i="25"/>
  <c r="G396" i="25"/>
  <c r="F396" i="25"/>
  <c r="E396" i="25"/>
  <c r="AA396" i="25" s="1"/>
  <c r="AJ396" i="25" s="1"/>
  <c r="D396" i="25"/>
  <c r="Y396" i="25" s="1"/>
  <c r="C396" i="25"/>
  <c r="B396" i="25"/>
  <c r="X395" i="25"/>
  <c r="U395" i="25"/>
  <c r="T395" i="25"/>
  <c r="S395" i="25"/>
  <c r="R395" i="25"/>
  <c r="AB395" i="25" s="1"/>
  <c r="AK395" i="25" s="1"/>
  <c r="Q395" i="25"/>
  <c r="Z395" i="25" s="1"/>
  <c r="AI395" i="25" s="1"/>
  <c r="P395" i="25"/>
  <c r="O395" i="25"/>
  <c r="N395" i="25"/>
  <c r="M395" i="25"/>
  <c r="L395" i="25"/>
  <c r="K395" i="25"/>
  <c r="J395" i="25"/>
  <c r="I395" i="25"/>
  <c r="H395" i="25"/>
  <c r="G395" i="25"/>
  <c r="F395" i="25"/>
  <c r="E395" i="25"/>
  <c r="AA395" i="25" s="1"/>
  <c r="AJ395" i="25" s="1"/>
  <c r="D395" i="25"/>
  <c r="Y395" i="25" s="1"/>
  <c r="AH395" i="25" s="1"/>
  <c r="C395" i="25"/>
  <c r="B395" i="25"/>
  <c r="AL394" i="25"/>
  <c r="Y394" i="25"/>
  <c r="X394" i="25"/>
  <c r="U394" i="25"/>
  <c r="T394" i="25"/>
  <c r="S394" i="25"/>
  <c r="R394" i="25"/>
  <c r="AB394" i="25" s="1"/>
  <c r="AK394" i="25" s="1"/>
  <c r="Q394" i="25"/>
  <c r="Z394" i="25" s="1"/>
  <c r="P394" i="25"/>
  <c r="O394" i="25"/>
  <c r="N394" i="25"/>
  <c r="M394" i="25"/>
  <c r="L394" i="25"/>
  <c r="K394" i="25"/>
  <c r="AC394" i="25" s="1"/>
  <c r="J394" i="25"/>
  <c r="I394" i="25"/>
  <c r="H394" i="25"/>
  <c r="G394" i="25"/>
  <c r="F394" i="25"/>
  <c r="E394" i="25"/>
  <c r="AA394" i="25" s="1"/>
  <c r="AJ394" i="25" s="1"/>
  <c r="D394" i="25"/>
  <c r="C394" i="25"/>
  <c r="B394" i="25"/>
  <c r="AA393" i="25"/>
  <c r="AJ393" i="25" s="1"/>
  <c r="X393" i="25"/>
  <c r="AG393" i="25" s="1"/>
  <c r="U393" i="25"/>
  <c r="T393" i="25"/>
  <c r="S393" i="25"/>
  <c r="R393" i="25"/>
  <c r="AB393" i="25" s="1"/>
  <c r="AK393" i="25" s="1"/>
  <c r="Q393" i="25"/>
  <c r="Z393" i="25" s="1"/>
  <c r="AI393" i="25" s="1"/>
  <c r="P393" i="25"/>
  <c r="O393" i="25"/>
  <c r="N393" i="25"/>
  <c r="M393" i="25"/>
  <c r="L393" i="25"/>
  <c r="K393" i="25"/>
  <c r="AC393" i="25" s="1"/>
  <c r="AL393" i="25" s="1"/>
  <c r="J393" i="25"/>
  <c r="I393" i="25"/>
  <c r="H393" i="25"/>
  <c r="G393" i="25"/>
  <c r="F393" i="25"/>
  <c r="E393" i="25"/>
  <c r="D393" i="25"/>
  <c r="Y393" i="25" s="1"/>
  <c r="AH393" i="25" s="1"/>
  <c r="C393" i="25"/>
  <c r="B393" i="25"/>
  <c r="AH392" i="25"/>
  <c r="AB392" i="25"/>
  <c r="AK392" i="25" s="1"/>
  <c r="Z392" i="25"/>
  <c r="AI392" i="25" s="1"/>
  <c r="Y392" i="25"/>
  <c r="X392" i="25"/>
  <c r="AG392" i="25" s="1"/>
  <c r="U392" i="25"/>
  <c r="T392" i="25"/>
  <c r="S392" i="25"/>
  <c r="R392" i="25"/>
  <c r="Q392" i="25"/>
  <c r="P392" i="25"/>
  <c r="O392" i="25"/>
  <c r="N392" i="25"/>
  <c r="M392" i="25"/>
  <c r="L392" i="25"/>
  <c r="K392" i="25"/>
  <c r="J392" i="25"/>
  <c r="I392" i="25"/>
  <c r="H392" i="25"/>
  <c r="G392" i="25"/>
  <c r="F392" i="25"/>
  <c r="E392" i="25"/>
  <c r="AA392" i="25" s="1"/>
  <c r="AJ392" i="25" s="1"/>
  <c r="D392" i="25"/>
  <c r="C392" i="25"/>
  <c r="B392" i="25"/>
  <c r="U391" i="25"/>
  <c r="T391" i="25"/>
  <c r="S391" i="25"/>
  <c r="R391" i="25"/>
  <c r="Q391" i="25"/>
  <c r="Z391" i="25" s="1"/>
  <c r="AI391" i="25" s="1"/>
  <c r="P391" i="25"/>
  <c r="O391" i="25"/>
  <c r="N391" i="25"/>
  <c r="M391" i="25"/>
  <c r="L391" i="25"/>
  <c r="K391" i="25"/>
  <c r="AC391" i="25" s="1"/>
  <c r="AL391" i="25" s="1"/>
  <c r="J391" i="25"/>
  <c r="I391" i="25"/>
  <c r="H391" i="25"/>
  <c r="G391" i="25"/>
  <c r="F391" i="25"/>
  <c r="AA391" i="25" s="1"/>
  <c r="AJ391" i="25" s="1"/>
  <c r="E391" i="25"/>
  <c r="D391" i="25"/>
  <c r="Y391" i="25" s="1"/>
  <c r="C391" i="25"/>
  <c r="X391" i="25" s="1"/>
  <c r="AG391" i="25" s="1"/>
  <c r="B391" i="25"/>
  <c r="AJ390" i="25"/>
  <c r="Z390" i="25"/>
  <c r="U390" i="25"/>
  <c r="AG390" i="25" s="1"/>
  <c r="T390" i="25"/>
  <c r="S390" i="25"/>
  <c r="R390" i="25"/>
  <c r="Q390" i="25"/>
  <c r="P390" i="25"/>
  <c r="O390" i="25"/>
  <c r="N390" i="25"/>
  <c r="M390" i="25"/>
  <c r="L390" i="25"/>
  <c r="K390" i="25"/>
  <c r="J390" i="25"/>
  <c r="I390" i="25"/>
  <c r="H390" i="25"/>
  <c r="G390" i="25"/>
  <c r="F390" i="25"/>
  <c r="E390" i="25"/>
  <c r="AA390" i="25" s="1"/>
  <c r="D390" i="25"/>
  <c r="Y390" i="25" s="1"/>
  <c r="AH390" i="25" s="1"/>
  <c r="C390" i="25"/>
  <c r="X390" i="25" s="1"/>
  <c r="B390" i="25"/>
  <c r="AK389" i="25"/>
  <c r="X389" i="25"/>
  <c r="AG389" i="25" s="1"/>
  <c r="U389" i="25"/>
  <c r="AH389" i="25" s="1"/>
  <c r="T389" i="25"/>
  <c r="S389" i="25"/>
  <c r="R389" i="25"/>
  <c r="AB389" i="25" s="1"/>
  <c r="Q389" i="25"/>
  <c r="Z389" i="25" s="1"/>
  <c r="P389" i="25"/>
  <c r="O389" i="25"/>
  <c r="N389" i="25"/>
  <c r="M389" i="25"/>
  <c r="L389" i="25"/>
  <c r="K389" i="25"/>
  <c r="J389" i="25"/>
  <c r="I389" i="25"/>
  <c r="H389" i="25"/>
  <c r="G389" i="25"/>
  <c r="F389" i="25"/>
  <c r="E389" i="25"/>
  <c r="AA389" i="25" s="1"/>
  <c r="AJ389" i="25" s="1"/>
  <c r="D389" i="25"/>
  <c r="Y389" i="25" s="1"/>
  <c r="C389" i="25"/>
  <c r="B389" i="25"/>
  <c r="AB388" i="25"/>
  <c r="AK388" i="25" s="1"/>
  <c r="Y388" i="25"/>
  <c r="AH388" i="25" s="1"/>
  <c r="X388" i="25"/>
  <c r="U388" i="25"/>
  <c r="T388" i="25"/>
  <c r="S388" i="25"/>
  <c r="R388" i="25"/>
  <c r="Q388" i="25"/>
  <c r="Z388" i="25" s="1"/>
  <c r="AI388" i="25" s="1"/>
  <c r="P388" i="25"/>
  <c r="O388" i="25"/>
  <c r="N388" i="25"/>
  <c r="M388" i="25"/>
  <c r="L388" i="25"/>
  <c r="K388" i="25"/>
  <c r="J388" i="25"/>
  <c r="I388" i="25"/>
  <c r="H388" i="25"/>
  <c r="G388" i="25"/>
  <c r="F388" i="25"/>
  <c r="E388" i="25"/>
  <c r="D388" i="25"/>
  <c r="C388" i="25"/>
  <c r="B388" i="25"/>
  <c r="AI387" i="25"/>
  <c r="Z387" i="25"/>
  <c r="Y387" i="25"/>
  <c r="AH387" i="25" s="1"/>
  <c r="U387" i="25"/>
  <c r="T387" i="25"/>
  <c r="S387" i="25"/>
  <c r="R387" i="25"/>
  <c r="AB387" i="25" s="1"/>
  <c r="AK387" i="25" s="1"/>
  <c r="Q387" i="25"/>
  <c r="P387" i="25"/>
  <c r="AC387" i="25" s="1"/>
  <c r="AL387" i="25" s="1"/>
  <c r="O387" i="25"/>
  <c r="N387" i="25"/>
  <c r="M387" i="25"/>
  <c r="L387" i="25"/>
  <c r="K387" i="25"/>
  <c r="J387" i="25"/>
  <c r="I387" i="25"/>
  <c r="H387" i="25"/>
  <c r="G387" i="25"/>
  <c r="F387" i="25"/>
  <c r="E387" i="25"/>
  <c r="AA387" i="25" s="1"/>
  <c r="AJ387" i="25" s="1"/>
  <c r="D387" i="25"/>
  <c r="C387" i="25"/>
  <c r="X387" i="25" s="1"/>
  <c r="AG387" i="25" s="1"/>
  <c r="B387" i="25"/>
  <c r="AA386" i="25"/>
  <c r="AJ386" i="25" s="1"/>
  <c r="Z386" i="25"/>
  <c r="AI386" i="25" s="1"/>
  <c r="U386" i="25"/>
  <c r="T386" i="25"/>
  <c r="S386" i="25"/>
  <c r="R386" i="25"/>
  <c r="AB386" i="25" s="1"/>
  <c r="AK386" i="25" s="1"/>
  <c r="Q386" i="25"/>
  <c r="P386" i="25"/>
  <c r="O386" i="25"/>
  <c r="N386" i="25"/>
  <c r="M386" i="25"/>
  <c r="L386" i="25"/>
  <c r="K386" i="25"/>
  <c r="AC386" i="25" s="1"/>
  <c r="AL386" i="25" s="1"/>
  <c r="J386" i="25"/>
  <c r="I386" i="25"/>
  <c r="H386" i="25"/>
  <c r="G386" i="25"/>
  <c r="F386" i="25"/>
  <c r="E386" i="25"/>
  <c r="D386" i="25"/>
  <c r="Y386" i="25" s="1"/>
  <c r="AH386" i="25" s="1"/>
  <c r="C386" i="25"/>
  <c r="X386" i="25" s="1"/>
  <c r="AG386" i="25" s="1"/>
  <c r="B386" i="25"/>
  <c r="AG385" i="25"/>
  <c r="AB385" i="25"/>
  <c r="AK385" i="25" s="1"/>
  <c r="X385" i="25"/>
  <c r="U385" i="25"/>
  <c r="T385" i="25"/>
  <c r="S385" i="25"/>
  <c r="R385" i="25"/>
  <c r="Q385" i="25"/>
  <c r="Z385" i="25" s="1"/>
  <c r="AI385" i="25" s="1"/>
  <c r="P385" i="25"/>
  <c r="O385" i="25"/>
  <c r="N385" i="25"/>
  <c r="M385" i="25"/>
  <c r="L385" i="25"/>
  <c r="K385" i="25"/>
  <c r="AC385" i="25" s="1"/>
  <c r="AL385" i="25" s="1"/>
  <c r="J385" i="25"/>
  <c r="I385" i="25"/>
  <c r="H385" i="25"/>
  <c r="G385" i="25"/>
  <c r="F385" i="25"/>
  <c r="E385" i="25"/>
  <c r="AA385" i="25" s="1"/>
  <c r="AJ385" i="25" s="1"/>
  <c r="D385" i="25"/>
  <c r="Y385" i="25" s="1"/>
  <c r="AH385" i="25" s="1"/>
  <c r="C385" i="25"/>
  <c r="B385" i="25"/>
  <c r="AH384" i="25"/>
  <c r="Z384" i="25"/>
  <c r="AI384" i="25" s="1"/>
  <c r="Y384" i="25"/>
  <c r="U384" i="25"/>
  <c r="T384" i="25"/>
  <c r="S384" i="25"/>
  <c r="R384" i="25"/>
  <c r="Q384" i="25"/>
  <c r="P384" i="25"/>
  <c r="O384" i="25"/>
  <c r="N384" i="25"/>
  <c r="M384" i="25"/>
  <c r="L384" i="25"/>
  <c r="K384" i="25"/>
  <c r="AC384" i="25" s="1"/>
  <c r="AL384" i="25" s="1"/>
  <c r="J384" i="25"/>
  <c r="I384" i="25"/>
  <c r="H384" i="25"/>
  <c r="G384" i="25"/>
  <c r="F384" i="25"/>
  <c r="E384" i="25"/>
  <c r="D384" i="25"/>
  <c r="C384" i="25"/>
  <c r="X384" i="25" s="1"/>
  <c r="AG384" i="25" s="1"/>
  <c r="B384" i="25"/>
  <c r="U383" i="25"/>
  <c r="T383" i="25"/>
  <c r="S383" i="25"/>
  <c r="R383" i="25"/>
  <c r="Q383" i="25"/>
  <c r="Z383" i="25" s="1"/>
  <c r="AI383" i="25" s="1"/>
  <c r="P383" i="25"/>
  <c r="O383" i="25"/>
  <c r="N383" i="25"/>
  <c r="M383" i="25"/>
  <c r="L383" i="25"/>
  <c r="K383" i="25"/>
  <c r="AC383" i="25" s="1"/>
  <c r="AL383" i="25" s="1"/>
  <c r="J383" i="25"/>
  <c r="I383" i="25"/>
  <c r="H383" i="25"/>
  <c r="G383" i="25"/>
  <c r="F383" i="25"/>
  <c r="AA383" i="25" s="1"/>
  <c r="AJ383" i="25" s="1"/>
  <c r="E383" i="25"/>
  <c r="D383" i="25"/>
  <c r="Y383" i="25" s="1"/>
  <c r="AH383" i="25" s="1"/>
  <c r="C383" i="25"/>
  <c r="X383" i="25" s="1"/>
  <c r="B383" i="25"/>
  <c r="Z382" i="25"/>
  <c r="AI382" i="25" s="1"/>
  <c r="U382" i="25"/>
  <c r="T382" i="25"/>
  <c r="S382" i="25"/>
  <c r="R382" i="25"/>
  <c r="Q382" i="25"/>
  <c r="P382" i="25"/>
  <c r="O382" i="25"/>
  <c r="N382" i="25"/>
  <c r="M382" i="25"/>
  <c r="L382" i="25"/>
  <c r="K382" i="25"/>
  <c r="AC382" i="25" s="1"/>
  <c r="AL382" i="25" s="1"/>
  <c r="J382" i="25"/>
  <c r="I382" i="25"/>
  <c r="H382" i="25"/>
  <c r="G382" i="25"/>
  <c r="F382" i="25"/>
  <c r="E382" i="25"/>
  <c r="D382" i="25"/>
  <c r="Y382" i="25" s="1"/>
  <c r="AH382" i="25" s="1"/>
  <c r="C382" i="25"/>
  <c r="X382" i="25" s="1"/>
  <c r="B382" i="25"/>
  <c r="X381" i="25"/>
  <c r="U381" i="25"/>
  <c r="T381" i="25"/>
  <c r="S381" i="25"/>
  <c r="R381" i="25"/>
  <c r="AB381" i="25" s="1"/>
  <c r="AK381" i="25" s="1"/>
  <c r="Q381" i="25"/>
  <c r="Z381" i="25" s="1"/>
  <c r="P381" i="25"/>
  <c r="O381" i="25"/>
  <c r="N381" i="25"/>
  <c r="M381" i="25"/>
  <c r="L381" i="25"/>
  <c r="K381" i="25"/>
  <c r="J381" i="25"/>
  <c r="I381" i="25"/>
  <c r="H381" i="25"/>
  <c r="G381" i="25"/>
  <c r="F381" i="25"/>
  <c r="E381" i="25"/>
  <c r="AA381" i="25" s="1"/>
  <c r="AJ381" i="25" s="1"/>
  <c r="D381" i="25"/>
  <c r="Y381" i="25" s="1"/>
  <c r="AH381" i="25" s="1"/>
  <c r="C381" i="25"/>
  <c r="B381" i="25"/>
  <c r="Y380" i="25"/>
  <c r="AH380" i="25" s="1"/>
  <c r="X380" i="25"/>
  <c r="U380" i="25"/>
  <c r="T380" i="25"/>
  <c r="S380" i="25"/>
  <c r="R380" i="25"/>
  <c r="AB380" i="25" s="1"/>
  <c r="AK380" i="25" s="1"/>
  <c r="Q380" i="25"/>
  <c r="Z380" i="25" s="1"/>
  <c r="AI380" i="25" s="1"/>
  <c r="P380" i="25"/>
  <c r="O380" i="25"/>
  <c r="N380" i="25"/>
  <c r="M380" i="25"/>
  <c r="L380" i="25"/>
  <c r="K380" i="25"/>
  <c r="J380" i="25"/>
  <c r="I380" i="25"/>
  <c r="H380" i="25"/>
  <c r="G380" i="25"/>
  <c r="F380" i="25"/>
  <c r="AA380" i="25" s="1"/>
  <c r="AJ380" i="25" s="1"/>
  <c r="E380" i="25"/>
  <c r="D380" i="25"/>
  <c r="C380" i="25"/>
  <c r="B380" i="25"/>
  <c r="Z379" i="25"/>
  <c r="AI379" i="25" s="1"/>
  <c r="Y379" i="25"/>
  <c r="AH379" i="25" s="1"/>
  <c r="U379" i="25"/>
  <c r="T379" i="25"/>
  <c r="S379" i="25"/>
  <c r="R379" i="25"/>
  <c r="AB379" i="25" s="1"/>
  <c r="AK379" i="25" s="1"/>
  <c r="Q379" i="25"/>
  <c r="P379" i="25"/>
  <c r="O379" i="25"/>
  <c r="AC379" i="25" s="1"/>
  <c r="AL379" i="25" s="1"/>
  <c r="N379" i="25"/>
  <c r="M379" i="25"/>
  <c r="L379" i="25"/>
  <c r="K379" i="25"/>
  <c r="J379" i="25"/>
  <c r="I379" i="25"/>
  <c r="H379" i="25"/>
  <c r="G379" i="25"/>
  <c r="F379" i="25"/>
  <c r="E379" i="25"/>
  <c r="D379" i="25"/>
  <c r="C379" i="25"/>
  <c r="X379" i="25" s="1"/>
  <c r="AG379" i="25" s="1"/>
  <c r="B379" i="25"/>
  <c r="U378" i="25"/>
  <c r="T378" i="25"/>
  <c r="S378" i="25"/>
  <c r="R378" i="25"/>
  <c r="Q378" i="25"/>
  <c r="Z378" i="25" s="1"/>
  <c r="AI378" i="25" s="1"/>
  <c r="P378" i="25"/>
  <c r="O378" i="25"/>
  <c r="N378" i="25"/>
  <c r="M378" i="25"/>
  <c r="L378" i="25"/>
  <c r="K378" i="25"/>
  <c r="J378" i="25"/>
  <c r="I378" i="25"/>
  <c r="H378" i="25"/>
  <c r="AA378" i="25" s="1"/>
  <c r="AJ378" i="25" s="1"/>
  <c r="G378" i="25"/>
  <c r="F378" i="25"/>
  <c r="E378" i="25"/>
  <c r="D378" i="25"/>
  <c r="Y378" i="25" s="1"/>
  <c r="AH378" i="25" s="1"/>
  <c r="C378" i="25"/>
  <c r="X378" i="25" s="1"/>
  <c r="AG378" i="25" s="1"/>
  <c r="B378" i="25"/>
  <c r="U377" i="25"/>
  <c r="T377" i="25"/>
  <c r="S377" i="25"/>
  <c r="R377" i="25"/>
  <c r="AB377" i="25" s="1"/>
  <c r="AK377" i="25" s="1"/>
  <c r="Q377" i="25"/>
  <c r="Z377" i="25" s="1"/>
  <c r="AI377" i="25" s="1"/>
  <c r="P377" i="25"/>
  <c r="O377" i="25"/>
  <c r="N377" i="25"/>
  <c r="M377" i="25"/>
  <c r="L377" i="25"/>
  <c r="K377" i="25"/>
  <c r="J377" i="25"/>
  <c r="I377" i="25"/>
  <c r="H377" i="25"/>
  <c r="G377" i="25"/>
  <c r="F377" i="25"/>
  <c r="E377" i="25"/>
  <c r="AA377" i="25" s="1"/>
  <c r="AJ377" i="25" s="1"/>
  <c r="D377" i="25"/>
  <c r="Y377" i="25" s="1"/>
  <c r="AH377" i="25" s="1"/>
  <c r="C377" i="25"/>
  <c r="X377" i="25" s="1"/>
  <c r="AG377" i="25" s="1"/>
  <c r="B377" i="25"/>
  <c r="Z376" i="25"/>
  <c r="AI376" i="25" s="1"/>
  <c r="U376" i="25"/>
  <c r="T376" i="25"/>
  <c r="S376" i="25"/>
  <c r="AB376" i="25" s="1"/>
  <c r="AK376" i="25" s="1"/>
  <c r="R376" i="25"/>
  <c r="Q376" i="25"/>
  <c r="P376" i="25"/>
  <c r="O376" i="25"/>
  <c r="N376" i="25"/>
  <c r="M376" i="25"/>
  <c r="L376" i="25"/>
  <c r="K376" i="25"/>
  <c r="AC376" i="25" s="1"/>
  <c r="AL376" i="25" s="1"/>
  <c r="J376" i="25"/>
  <c r="I376" i="25"/>
  <c r="H376" i="25"/>
  <c r="G376" i="25"/>
  <c r="F376" i="25"/>
  <c r="E376" i="25"/>
  <c r="D376" i="25"/>
  <c r="Y376" i="25" s="1"/>
  <c r="AH376" i="25" s="1"/>
  <c r="C376" i="25"/>
  <c r="X376" i="25" s="1"/>
  <c r="AG376" i="25" s="1"/>
  <c r="B376" i="25"/>
  <c r="U375" i="25"/>
  <c r="T375" i="25"/>
  <c r="S375" i="25"/>
  <c r="R375" i="25"/>
  <c r="Q375" i="25"/>
  <c r="Z375" i="25" s="1"/>
  <c r="AI375" i="25" s="1"/>
  <c r="P375" i="25"/>
  <c r="O375" i="25"/>
  <c r="N375" i="25"/>
  <c r="M375" i="25"/>
  <c r="L375" i="25"/>
  <c r="K375" i="25"/>
  <c r="AC375" i="25" s="1"/>
  <c r="AL375" i="25" s="1"/>
  <c r="J375" i="25"/>
  <c r="I375" i="25"/>
  <c r="H375" i="25"/>
  <c r="G375" i="25"/>
  <c r="F375" i="25"/>
  <c r="AA375" i="25" s="1"/>
  <c r="AJ375" i="25" s="1"/>
  <c r="E375" i="25"/>
  <c r="D375" i="25"/>
  <c r="Y375" i="25" s="1"/>
  <c r="AH375" i="25" s="1"/>
  <c r="C375" i="25"/>
  <c r="X375" i="25" s="1"/>
  <c r="B375" i="25"/>
  <c r="Z374" i="25"/>
  <c r="X374" i="25"/>
  <c r="U374" i="25"/>
  <c r="AG374" i="25" s="1"/>
  <c r="T374" i="25"/>
  <c r="S374" i="25"/>
  <c r="R374" i="25"/>
  <c r="Q374" i="25"/>
  <c r="P374" i="25"/>
  <c r="O374" i="25"/>
  <c r="N374" i="25"/>
  <c r="M374" i="25"/>
  <c r="L374" i="25"/>
  <c r="K374" i="25"/>
  <c r="J374" i="25"/>
  <c r="I374" i="25"/>
  <c r="H374" i="25"/>
  <c r="G374" i="25"/>
  <c r="F374" i="25"/>
  <c r="E374" i="25"/>
  <c r="AA374" i="25" s="1"/>
  <c r="AJ374" i="25" s="1"/>
  <c r="D374" i="25"/>
  <c r="Y374" i="25" s="1"/>
  <c r="AH374" i="25" s="1"/>
  <c r="C374" i="25"/>
  <c r="B374" i="25"/>
  <c r="AH373" i="25"/>
  <c r="Y373" i="25"/>
  <c r="X373" i="25"/>
  <c r="AG373" i="25" s="1"/>
  <c r="U373" i="25"/>
  <c r="T373" i="25"/>
  <c r="S373" i="25"/>
  <c r="R373" i="25"/>
  <c r="AB373" i="25" s="1"/>
  <c r="AK373" i="25" s="1"/>
  <c r="Q373" i="25"/>
  <c r="Z373" i="25" s="1"/>
  <c r="AI373" i="25" s="1"/>
  <c r="P373" i="25"/>
  <c r="O373" i="25"/>
  <c r="N373" i="25"/>
  <c r="M373" i="25"/>
  <c r="L373" i="25"/>
  <c r="K373" i="25"/>
  <c r="J373" i="25"/>
  <c r="I373" i="25"/>
  <c r="H373" i="25"/>
  <c r="G373" i="25"/>
  <c r="F373" i="25"/>
  <c r="AA373" i="25" s="1"/>
  <c r="AJ373" i="25" s="1"/>
  <c r="E373" i="25"/>
  <c r="D373" i="25"/>
  <c r="C373" i="25"/>
  <c r="B373" i="25"/>
  <c r="AH372" i="25"/>
  <c r="AB372" i="25"/>
  <c r="AK372" i="25" s="1"/>
  <c r="Y372" i="25"/>
  <c r="X372" i="25"/>
  <c r="U372" i="25"/>
  <c r="T372" i="25"/>
  <c r="S372" i="25"/>
  <c r="R372" i="25"/>
  <c r="Q372" i="25"/>
  <c r="Z372" i="25" s="1"/>
  <c r="AI372" i="25" s="1"/>
  <c r="P372" i="25"/>
  <c r="O372" i="25"/>
  <c r="N372" i="25"/>
  <c r="M372" i="25"/>
  <c r="L372" i="25"/>
  <c r="K372" i="25"/>
  <c r="AC372" i="25" s="1"/>
  <c r="AL372" i="25" s="1"/>
  <c r="J372" i="25"/>
  <c r="I372" i="25"/>
  <c r="H372" i="25"/>
  <c r="G372" i="25"/>
  <c r="F372" i="25"/>
  <c r="E372" i="25"/>
  <c r="D372" i="25"/>
  <c r="C372" i="25"/>
  <c r="B372" i="25"/>
  <c r="AJ371" i="25"/>
  <c r="AI371" i="25"/>
  <c r="Z371" i="25"/>
  <c r="Y371" i="25"/>
  <c r="AH371" i="25" s="1"/>
  <c r="U371" i="25"/>
  <c r="T371" i="25"/>
  <c r="S371" i="25"/>
  <c r="R371" i="25"/>
  <c r="AB371" i="25" s="1"/>
  <c r="AK371" i="25" s="1"/>
  <c r="Q371" i="25"/>
  <c r="P371" i="25"/>
  <c r="O371" i="25"/>
  <c r="N371" i="25"/>
  <c r="M371" i="25"/>
  <c r="L371" i="25"/>
  <c r="K371" i="25"/>
  <c r="AC371" i="25" s="1"/>
  <c r="AL371" i="25" s="1"/>
  <c r="J371" i="25"/>
  <c r="I371" i="25"/>
  <c r="H371" i="25"/>
  <c r="G371" i="25"/>
  <c r="F371" i="25"/>
  <c r="E371" i="25"/>
  <c r="AA371" i="25" s="1"/>
  <c r="D371" i="25"/>
  <c r="C371" i="25"/>
  <c r="X371" i="25" s="1"/>
  <c r="AG371" i="25" s="1"/>
  <c r="B371" i="25"/>
  <c r="AA370" i="25"/>
  <c r="AJ370" i="25" s="1"/>
  <c r="Z370" i="25"/>
  <c r="AI370" i="25" s="1"/>
  <c r="U370" i="25"/>
  <c r="T370" i="25"/>
  <c r="S370" i="25"/>
  <c r="R370" i="25"/>
  <c r="AB370" i="25" s="1"/>
  <c r="AK370" i="25" s="1"/>
  <c r="Q370" i="25"/>
  <c r="P370" i="25"/>
  <c r="O370" i="25"/>
  <c r="N370" i="25"/>
  <c r="M370" i="25"/>
  <c r="L370" i="25"/>
  <c r="K370" i="25"/>
  <c r="AC370" i="25" s="1"/>
  <c r="AL370" i="25" s="1"/>
  <c r="J370" i="25"/>
  <c r="I370" i="25"/>
  <c r="H370" i="25"/>
  <c r="G370" i="25"/>
  <c r="F370" i="25"/>
  <c r="E370" i="25"/>
  <c r="D370" i="25"/>
  <c r="Y370" i="25" s="1"/>
  <c r="AH370" i="25" s="1"/>
  <c r="C370" i="25"/>
  <c r="X370" i="25" s="1"/>
  <c r="AG370" i="25" s="1"/>
  <c r="B370" i="25"/>
  <c r="AB369" i="25"/>
  <c r="AK369" i="25" s="1"/>
  <c r="AA369" i="25"/>
  <c r="AJ369" i="25" s="1"/>
  <c r="U369" i="25"/>
  <c r="T369" i="25"/>
  <c r="S369" i="25"/>
  <c r="R369" i="25"/>
  <c r="Q369" i="25"/>
  <c r="Z369" i="25" s="1"/>
  <c r="P369" i="25"/>
  <c r="O369" i="25"/>
  <c r="N369" i="25"/>
  <c r="M369" i="25"/>
  <c r="L369" i="25"/>
  <c r="K369" i="25"/>
  <c r="AC369" i="25" s="1"/>
  <c r="AL369" i="25" s="1"/>
  <c r="J369" i="25"/>
  <c r="I369" i="25"/>
  <c r="H369" i="25"/>
  <c r="G369" i="25"/>
  <c r="F369" i="25"/>
  <c r="E369" i="25"/>
  <c r="D369" i="25"/>
  <c r="Y369" i="25" s="1"/>
  <c r="AH369" i="25" s="1"/>
  <c r="C369" i="25"/>
  <c r="X369" i="25" s="1"/>
  <c r="AG369" i="25" s="1"/>
  <c r="B369" i="25"/>
  <c r="AH368" i="25"/>
  <c r="AB368" i="25"/>
  <c r="AK368" i="25" s="1"/>
  <c r="Z368" i="25"/>
  <c r="AI368" i="25" s="1"/>
  <c r="X368" i="25"/>
  <c r="AG368" i="25" s="1"/>
  <c r="U368" i="25"/>
  <c r="T368" i="25"/>
  <c r="S368" i="25"/>
  <c r="R368" i="25"/>
  <c r="Q368" i="25"/>
  <c r="P368" i="25"/>
  <c r="O368" i="25"/>
  <c r="N368" i="25"/>
  <c r="AC368" i="25" s="1"/>
  <c r="AL368" i="25" s="1"/>
  <c r="M368" i="25"/>
  <c r="L368" i="25"/>
  <c r="K368" i="25"/>
  <c r="J368" i="25"/>
  <c r="I368" i="25"/>
  <c r="H368" i="25"/>
  <c r="G368" i="25"/>
  <c r="F368" i="25"/>
  <c r="E368" i="25"/>
  <c r="AA368" i="25" s="1"/>
  <c r="AJ368" i="25" s="1"/>
  <c r="D368" i="25"/>
  <c r="Y368" i="25" s="1"/>
  <c r="C368" i="25"/>
  <c r="B368" i="25"/>
  <c r="AI367" i="25"/>
  <c r="Y367" i="25"/>
  <c r="AH367" i="25" s="1"/>
  <c r="U367" i="25"/>
  <c r="T367" i="25"/>
  <c r="S367" i="25"/>
  <c r="R367" i="25"/>
  <c r="AB367" i="25" s="1"/>
  <c r="AK367" i="25" s="1"/>
  <c r="Q367" i="25"/>
  <c r="Z367" i="25" s="1"/>
  <c r="P367" i="25"/>
  <c r="O367" i="25"/>
  <c r="AC367" i="25" s="1"/>
  <c r="AL367" i="25" s="1"/>
  <c r="N367" i="25"/>
  <c r="M367" i="25"/>
  <c r="L367" i="25"/>
  <c r="K367" i="25"/>
  <c r="J367" i="25"/>
  <c r="I367" i="25"/>
  <c r="H367" i="25"/>
  <c r="G367" i="25"/>
  <c r="F367" i="25"/>
  <c r="E367" i="25"/>
  <c r="D367" i="25"/>
  <c r="C367" i="25"/>
  <c r="X367" i="25" s="1"/>
  <c r="B367" i="25"/>
  <c r="AI366" i="25"/>
  <c r="AG366" i="25"/>
  <c r="Z366" i="25"/>
  <c r="U366" i="25"/>
  <c r="T366" i="25"/>
  <c r="S366" i="25"/>
  <c r="R366" i="25"/>
  <c r="AB366" i="25" s="1"/>
  <c r="AK366" i="25" s="1"/>
  <c r="Q366" i="25"/>
  <c r="P366" i="25"/>
  <c r="O366" i="25"/>
  <c r="N366" i="25"/>
  <c r="M366" i="25"/>
  <c r="L366" i="25"/>
  <c r="K366" i="25"/>
  <c r="J366" i="25"/>
  <c r="I366" i="25"/>
  <c r="H366" i="25"/>
  <c r="G366" i="25"/>
  <c r="F366" i="25"/>
  <c r="E366" i="25"/>
  <c r="AA366" i="25" s="1"/>
  <c r="AJ366" i="25" s="1"/>
  <c r="D366" i="25"/>
  <c r="Y366" i="25" s="1"/>
  <c r="AH366" i="25" s="1"/>
  <c r="C366" i="25"/>
  <c r="X366" i="25" s="1"/>
  <c r="B366" i="25"/>
  <c r="AK365" i="25"/>
  <c r="Z365" i="25"/>
  <c r="X365" i="25"/>
  <c r="AG365" i="25" s="1"/>
  <c r="U365" i="25"/>
  <c r="T365" i="25"/>
  <c r="S365" i="25"/>
  <c r="R365" i="25"/>
  <c r="AB365" i="25" s="1"/>
  <c r="Q365" i="25"/>
  <c r="P365" i="25"/>
  <c r="O365" i="25"/>
  <c r="N365" i="25"/>
  <c r="M365" i="25"/>
  <c r="L365" i="25"/>
  <c r="K365" i="25"/>
  <c r="J365" i="25"/>
  <c r="I365" i="25"/>
  <c r="H365" i="25"/>
  <c r="G365" i="25"/>
  <c r="F365" i="25"/>
  <c r="E365" i="25"/>
  <c r="AA365" i="25" s="1"/>
  <c r="AJ365" i="25" s="1"/>
  <c r="D365" i="25"/>
  <c r="Y365" i="25" s="1"/>
  <c r="AH365" i="25" s="1"/>
  <c r="C365" i="25"/>
  <c r="B365" i="25"/>
  <c r="AH364" i="25"/>
  <c r="AB364" i="25"/>
  <c r="AK364" i="25" s="1"/>
  <c r="AA364" i="25"/>
  <c r="AJ364" i="25" s="1"/>
  <c r="Y364" i="25"/>
  <c r="X364" i="25"/>
  <c r="U364" i="25"/>
  <c r="T364" i="25"/>
  <c r="S364" i="25"/>
  <c r="R364" i="25"/>
  <c r="Q364" i="25"/>
  <c r="Z364" i="25" s="1"/>
  <c r="AI364" i="25" s="1"/>
  <c r="P364" i="25"/>
  <c r="O364" i="25"/>
  <c r="N364" i="25"/>
  <c r="M364" i="25"/>
  <c r="L364" i="25"/>
  <c r="K364" i="25"/>
  <c r="AC364" i="25" s="1"/>
  <c r="AL364" i="25" s="1"/>
  <c r="J364" i="25"/>
  <c r="I364" i="25"/>
  <c r="H364" i="25"/>
  <c r="G364" i="25"/>
  <c r="F364" i="25"/>
  <c r="E364" i="25"/>
  <c r="D364" i="25"/>
  <c r="C364" i="25"/>
  <c r="B364" i="25"/>
  <c r="Z363" i="25"/>
  <c r="AI363" i="25" s="1"/>
  <c r="Y363" i="25"/>
  <c r="AH363" i="25" s="1"/>
  <c r="U363" i="25"/>
  <c r="T363" i="25"/>
  <c r="S363" i="25"/>
  <c r="R363" i="25"/>
  <c r="Q363" i="25"/>
  <c r="P363" i="25"/>
  <c r="O363" i="25"/>
  <c r="N363" i="25"/>
  <c r="M363" i="25"/>
  <c r="L363" i="25"/>
  <c r="K363" i="25"/>
  <c r="AC363" i="25" s="1"/>
  <c r="AL363" i="25" s="1"/>
  <c r="J363" i="25"/>
  <c r="I363" i="25"/>
  <c r="H363" i="25"/>
  <c r="G363" i="25"/>
  <c r="F363" i="25"/>
  <c r="E363" i="25"/>
  <c r="D363" i="25"/>
  <c r="C363" i="25"/>
  <c r="X363" i="25" s="1"/>
  <c r="AG363" i="25" s="1"/>
  <c r="B363" i="25"/>
  <c r="Z362" i="25"/>
  <c r="AI362" i="25" s="1"/>
  <c r="U362" i="25"/>
  <c r="T362" i="25"/>
  <c r="S362" i="25"/>
  <c r="R362" i="25"/>
  <c r="Q362" i="25"/>
  <c r="P362" i="25"/>
  <c r="AC362" i="25" s="1"/>
  <c r="AL362" i="25" s="1"/>
  <c r="O362" i="25"/>
  <c r="N362" i="25"/>
  <c r="M362" i="25"/>
  <c r="L362" i="25"/>
  <c r="K362" i="25"/>
  <c r="J362" i="25"/>
  <c r="I362" i="25"/>
  <c r="H362" i="25"/>
  <c r="AA362" i="25" s="1"/>
  <c r="AJ362" i="25" s="1"/>
  <c r="G362" i="25"/>
  <c r="F362" i="25"/>
  <c r="E362" i="25"/>
  <c r="D362" i="25"/>
  <c r="Y362" i="25" s="1"/>
  <c r="AH362" i="25" s="1"/>
  <c r="C362" i="25"/>
  <c r="X362" i="25" s="1"/>
  <c r="AG362" i="25" s="1"/>
  <c r="B362" i="25"/>
  <c r="AB361" i="25"/>
  <c r="AK361" i="25" s="1"/>
  <c r="U361" i="25"/>
  <c r="T361" i="25"/>
  <c r="S361" i="25"/>
  <c r="R361" i="25"/>
  <c r="Q361" i="25"/>
  <c r="Z361" i="25" s="1"/>
  <c r="AI361" i="25" s="1"/>
  <c r="P361" i="25"/>
  <c r="O361" i="25"/>
  <c r="N361" i="25"/>
  <c r="M361" i="25"/>
  <c r="L361" i="25"/>
  <c r="K361" i="25"/>
  <c r="AC361" i="25" s="1"/>
  <c r="AL361" i="25" s="1"/>
  <c r="J361" i="25"/>
  <c r="I361" i="25"/>
  <c r="H361" i="25"/>
  <c r="G361" i="25"/>
  <c r="F361" i="25"/>
  <c r="E361" i="25"/>
  <c r="AA361" i="25" s="1"/>
  <c r="D361" i="25"/>
  <c r="Y361" i="25" s="1"/>
  <c r="C361" i="25"/>
  <c r="X361" i="25" s="1"/>
  <c r="AG361" i="25" s="1"/>
  <c r="B361" i="25"/>
  <c r="AH360" i="25"/>
  <c r="Z360" i="25"/>
  <c r="AI360" i="25" s="1"/>
  <c r="U360" i="25"/>
  <c r="T360" i="25"/>
  <c r="S360" i="25"/>
  <c r="R360" i="25"/>
  <c r="Q360" i="25"/>
  <c r="P360" i="25"/>
  <c r="O360" i="25"/>
  <c r="N360" i="25"/>
  <c r="M360" i="25"/>
  <c r="L360" i="25"/>
  <c r="K360" i="25"/>
  <c r="AC360" i="25" s="1"/>
  <c r="AL360" i="25" s="1"/>
  <c r="J360" i="25"/>
  <c r="I360" i="25"/>
  <c r="H360" i="25"/>
  <c r="G360" i="25"/>
  <c r="F360" i="25"/>
  <c r="E360" i="25"/>
  <c r="D360" i="25"/>
  <c r="Y360" i="25" s="1"/>
  <c r="C360" i="25"/>
  <c r="X360" i="25" s="1"/>
  <c r="AG360" i="25" s="1"/>
  <c r="B360" i="25"/>
  <c r="AC359" i="25"/>
  <c r="AL359" i="25" s="1"/>
  <c r="Z359" i="25"/>
  <c r="U359" i="25"/>
  <c r="AI359" i="25" s="1"/>
  <c r="T359" i="25"/>
  <c r="S359" i="25"/>
  <c r="R359" i="25"/>
  <c r="AB359" i="25" s="1"/>
  <c r="AK359" i="25" s="1"/>
  <c r="Q359" i="25"/>
  <c r="P359" i="25"/>
  <c r="O359" i="25"/>
  <c r="N359" i="25"/>
  <c r="M359" i="25"/>
  <c r="L359" i="25"/>
  <c r="K359" i="25"/>
  <c r="J359" i="25"/>
  <c r="I359" i="25"/>
  <c r="H359" i="25"/>
  <c r="G359" i="25"/>
  <c r="F359" i="25"/>
  <c r="E359" i="25"/>
  <c r="AA359" i="25" s="1"/>
  <c r="AJ359" i="25" s="1"/>
  <c r="D359" i="25"/>
  <c r="Y359" i="25" s="1"/>
  <c r="AH359" i="25" s="1"/>
  <c r="C359" i="25"/>
  <c r="X359" i="25" s="1"/>
  <c r="B359" i="25"/>
  <c r="AC358" i="25"/>
  <c r="AL358" i="25" s="1"/>
  <c r="U358" i="25"/>
  <c r="T358" i="25"/>
  <c r="S358" i="25"/>
  <c r="R358" i="25"/>
  <c r="AB358" i="25" s="1"/>
  <c r="AK358" i="25" s="1"/>
  <c r="Q358" i="25"/>
  <c r="Z358" i="25" s="1"/>
  <c r="AI358" i="25" s="1"/>
  <c r="P358" i="25"/>
  <c r="O358" i="25"/>
  <c r="N358" i="25"/>
  <c r="M358" i="25"/>
  <c r="L358" i="25"/>
  <c r="K358" i="25"/>
  <c r="J358" i="25"/>
  <c r="I358" i="25"/>
  <c r="H358" i="25"/>
  <c r="G358" i="25"/>
  <c r="F358" i="25"/>
  <c r="E358" i="25"/>
  <c r="AA358" i="25" s="1"/>
  <c r="AJ358" i="25" s="1"/>
  <c r="D358" i="25"/>
  <c r="Y358" i="25" s="1"/>
  <c r="AH358" i="25" s="1"/>
  <c r="C358" i="25"/>
  <c r="X358" i="25" s="1"/>
  <c r="B358" i="25"/>
  <c r="Z357" i="25"/>
  <c r="X357" i="25"/>
  <c r="U357" i="25"/>
  <c r="AI357" i="25" s="1"/>
  <c r="T357" i="25"/>
  <c r="S357" i="25"/>
  <c r="R357" i="25"/>
  <c r="Q357" i="25"/>
  <c r="P357" i="25"/>
  <c r="O357" i="25"/>
  <c r="N357" i="25"/>
  <c r="M357" i="25"/>
  <c r="L357" i="25"/>
  <c r="K357" i="25"/>
  <c r="AC357" i="25" s="1"/>
  <c r="AL357" i="25" s="1"/>
  <c r="J357" i="25"/>
  <c r="I357" i="25"/>
  <c r="H357" i="25"/>
  <c r="G357" i="25"/>
  <c r="F357" i="25"/>
  <c r="E357" i="25"/>
  <c r="AA357" i="25" s="1"/>
  <c r="AJ357" i="25" s="1"/>
  <c r="D357" i="25"/>
  <c r="Y357" i="25" s="1"/>
  <c r="AH357" i="25" s="1"/>
  <c r="C357" i="25"/>
  <c r="B357" i="25"/>
  <c r="Z356" i="25"/>
  <c r="Y356" i="25"/>
  <c r="X356" i="25"/>
  <c r="U356" i="25"/>
  <c r="T356" i="25"/>
  <c r="S356" i="25"/>
  <c r="R356" i="25"/>
  <c r="AB356" i="25" s="1"/>
  <c r="Q356" i="25"/>
  <c r="P356" i="25"/>
  <c r="O356" i="25"/>
  <c r="N356" i="25"/>
  <c r="M356" i="25"/>
  <c r="L356" i="25"/>
  <c r="K356" i="25"/>
  <c r="J356" i="25"/>
  <c r="I356" i="25"/>
  <c r="H356" i="25"/>
  <c r="G356" i="25"/>
  <c r="F356" i="25"/>
  <c r="E356" i="25"/>
  <c r="AA356" i="25" s="1"/>
  <c r="AJ356" i="25" s="1"/>
  <c r="D356" i="25"/>
  <c r="C356" i="25"/>
  <c r="B356" i="25"/>
  <c r="AH355" i="25"/>
  <c r="Y355" i="25"/>
  <c r="X355" i="25"/>
  <c r="U355" i="25"/>
  <c r="T355" i="25"/>
  <c r="S355" i="25"/>
  <c r="R355" i="25"/>
  <c r="AB355" i="25" s="1"/>
  <c r="AK355" i="25" s="1"/>
  <c r="Q355" i="25"/>
  <c r="Z355" i="25" s="1"/>
  <c r="AI355" i="25" s="1"/>
  <c r="P355" i="25"/>
  <c r="O355" i="25"/>
  <c r="N355" i="25"/>
  <c r="M355" i="25"/>
  <c r="L355" i="25"/>
  <c r="K355" i="25"/>
  <c r="J355" i="25"/>
  <c r="I355" i="25"/>
  <c r="H355" i="25"/>
  <c r="G355" i="25"/>
  <c r="F355" i="25"/>
  <c r="AA355" i="25" s="1"/>
  <c r="AJ355" i="25" s="1"/>
  <c r="E355" i="25"/>
  <c r="D355" i="25"/>
  <c r="C355" i="25"/>
  <c r="B355" i="25"/>
  <c r="AI354" i="25"/>
  <c r="Z354" i="25"/>
  <c r="Y354" i="25"/>
  <c r="AH354" i="25" s="1"/>
  <c r="U354" i="25"/>
  <c r="T354" i="25"/>
  <c r="S354" i="25"/>
  <c r="R354" i="25"/>
  <c r="AB354" i="25" s="1"/>
  <c r="AK354" i="25" s="1"/>
  <c r="Q354" i="25"/>
  <c r="P354" i="25"/>
  <c r="O354" i="25"/>
  <c r="N354" i="25"/>
  <c r="M354" i="25"/>
  <c r="L354" i="25"/>
  <c r="K354" i="25"/>
  <c r="AC354" i="25" s="1"/>
  <c r="AL354" i="25" s="1"/>
  <c r="J354" i="25"/>
  <c r="I354" i="25"/>
  <c r="H354" i="25"/>
  <c r="G354" i="25"/>
  <c r="AA354" i="25" s="1"/>
  <c r="AJ354" i="25" s="1"/>
  <c r="F354" i="25"/>
  <c r="E354" i="25"/>
  <c r="D354" i="25"/>
  <c r="C354" i="25"/>
  <c r="X354" i="25" s="1"/>
  <c r="AG354" i="25" s="1"/>
  <c r="B354" i="25"/>
  <c r="AJ353" i="25"/>
  <c r="Z353" i="25"/>
  <c r="AI353" i="25" s="1"/>
  <c r="U353" i="25"/>
  <c r="T353" i="25"/>
  <c r="S353" i="25"/>
  <c r="R353" i="25"/>
  <c r="AB353" i="25" s="1"/>
  <c r="AK353" i="25" s="1"/>
  <c r="Q353" i="25"/>
  <c r="P353" i="25"/>
  <c r="O353" i="25"/>
  <c r="N353" i="25"/>
  <c r="M353" i="25"/>
  <c r="L353" i="25"/>
  <c r="K353" i="25"/>
  <c r="AC353" i="25" s="1"/>
  <c r="AL353" i="25" s="1"/>
  <c r="J353" i="25"/>
  <c r="I353" i="25"/>
  <c r="H353" i="25"/>
  <c r="AA353" i="25" s="1"/>
  <c r="G353" i="25"/>
  <c r="F353" i="25"/>
  <c r="E353" i="25"/>
  <c r="D353" i="25"/>
  <c r="Y353" i="25" s="1"/>
  <c r="AH353" i="25" s="1"/>
  <c r="C353" i="25"/>
  <c r="X353" i="25" s="1"/>
  <c r="B353" i="25"/>
  <c r="AK352" i="25"/>
  <c r="U352" i="25"/>
  <c r="T352" i="25"/>
  <c r="S352" i="25"/>
  <c r="R352" i="25"/>
  <c r="AB352" i="25" s="1"/>
  <c r="Q352" i="25"/>
  <c r="Z352" i="25" s="1"/>
  <c r="AI352" i="25" s="1"/>
  <c r="P352" i="25"/>
  <c r="O352" i="25"/>
  <c r="N352" i="25"/>
  <c r="M352" i="25"/>
  <c r="L352" i="25"/>
  <c r="K352" i="25"/>
  <c r="AC352" i="25" s="1"/>
  <c r="AL352" i="25" s="1"/>
  <c r="J352" i="25"/>
  <c r="I352" i="25"/>
  <c r="AA352" i="25" s="1"/>
  <c r="AJ352" i="25" s="1"/>
  <c r="H352" i="25"/>
  <c r="G352" i="25"/>
  <c r="F352" i="25"/>
  <c r="E352" i="25"/>
  <c r="D352" i="25"/>
  <c r="Y352" i="25" s="1"/>
  <c r="AH352" i="25" s="1"/>
  <c r="C352" i="25"/>
  <c r="X352" i="25" s="1"/>
  <c r="B352" i="25"/>
  <c r="AL351" i="25"/>
  <c r="Z351" i="25"/>
  <c r="AI351" i="25" s="1"/>
  <c r="U351" i="25"/>
  <c r="T351" i="25"/>
  <c r="S351" i="25"/>
  <c r="R351" i="25"/>
  <c r="AB351" i="25" s="1"/>
  <c r="AK351" i="25" s="1"/>
  <c r="Q351" i="25"/>
  <c r="P351" i="25"/>
  <c r="O351" i="25"/>
  <c r="N351" i="25"/>
  <c r="M351" i="25"/>
  <c r="L351" i="25"/>
  <c r="K351" i="25"/>
  <c r="AC351" i="25" s="1"/>
  <c r="J351" i="25"/>
  <c r="I351" i="25"/>
  <c r="H351" i="25"/>
  <c r="G351" i="25"/>
  <c r="F351" i="25"/>
  <c r="E351" i="25"/>
  <c r="D351" i="25"/>
  <c r="Y351" i="25" s="1"/>
  <c r="AH351" i="25" s="1"/>
  <c r="C351" i="25"/>
  <c r="X351" i="25" s="1"/>
  <c r="AG351" i="25" s="1"/>
  <c r="B351" i="25"/>
  <c r="U350" i="25"/>
  <c r="T350" i="25"/>
  <c r="S350" i="25"/>
  <c r="R350" i="25"/>
  <c r="Q350" i="25"/>
  <c r="Z350" i="25" s="1"/>
  <c r="AI350" i="25" s="1"/>
  <c r="P350" i="25"/>
  <c r="O350" i="25"/>
  <c r="N350" i="25"/>
  <c r="M350" i="25"/>
  <c r="L350" i="25"/>
  <c r="K350" i="25"/>
  <c r="AC350" i="25" s="1"/>
  <c r="AL350" i="25" s="1"/>
  <c r="J350" i="25"/>
  <c r="I350" i="25"/>
  <c r="H350" i="25"/>
  <c r="G350" i="25"/>
  <c r="F350" i="25"/>
  <c r="E350" i="25"/>
  <c r="AA350" i="25" s="1"/>
  <c r="AJ350" i="25" s="1"/>
  <c r="D350" i="25"/>
  <c r="Y350" i="25" s="1"/>
  <c r="AH350" i="25" s="1"/>
  <c r="C350" i="25"/>
  <c r="X350" i="25" s="1"/>
  <c r="B350" i="25"/>
  <c r="Z349" i="25"/>
  <c r="X349" i="25"/>
  <c r="U349" i="25"/>
  <c r="AI349" i="25" s="1"/>
  <c r="T349" i="25"/>
  <c r="S349" i="25"/>
  <c r="R349" i="25"/>
  <c r="AB349" i="25" s="1"/>
  <c r="AK349" i="25" s="1"/>
  <c r="Q349" i="25"/>
  <c r="P349" i="25"/>
  <c r="O349" i="25"/>
  <c r="N349" i="25"/>
  <c r="M349" i="25"/>
  <c r="L349" i="25"/>
  <c r="K349" i="25"/>
  <c r="J349" i="25"/>
  <c r="I349" i="25"/>
  <c r="H349" i="25"/>
  <c r="G349" i="25"/>
  <c r="F349" i="25"/>
  <c r="E349" i="25"/>
  <c r="AA349" i="25" s="1"/>
  <c r="AJ349" i="25" s="1"/>
  <c r="D349" i="25"/>
  <c r="Y349" i="25" s="1"/>
  <c r="AH349" i="25" s="1"/>
  <c r="C349" i="25"/>
  <c r="B349" i="25"/>
  <c r="Z348" i="25"/>
  <c r="X348" i="25"/>
  <c r="U348" i="25"/>
  <c r="AG348" i="25" s="1"/>
  <c r="T348" i="25"/>
  <c r="S348" i="25"/>
  <c r="R348" i="25"/>
  <c r="AB348" i="25" s="1"/>
  <c r="Q348" i="25"/>
  <c r="P348" i="25"/>
  <c r="O348" i="25"/>
  <c r="N348" i="25"/>
  <c r="M348" i="25"/>
  <c r="L348" i="25"/>
  <c r="K348" i="25"/>
  <c r="J348" i="25"/>
  <c r="I348" i="25"/>
  <c r="H348" i="25"/>
  <c r="G348" i="25"/>
  <c r="F348" i="25"/>
  <c r="E348" i="25"/>
  <c r="AA348" i="25" s="1"/>
  <c r="AJ348" i="25" s="1"/>
  <c r="D348" i="25"/>
  <c r="Y348" i="25" s="1"/>
  <c r="C348" i="25"/>
  <c r="B348" i="25"/>
  <c r="AH347" i="25"/>
  <c r="Y347" i="25"/>
  <c r="X347" i="25"/>
  <c r="AG347" i="25" s="1"/>
  <c r="U347" i="25"/>
  <c r="T347" i="25"/>
  <c r="S347" i="25"/>
  <c r="R347" i="25"/>
  <c r="AB347" i="25" s="1"/>
  <c r="AK347" i="25" s="1"/>
  <c r="Q347" i="25"/>
  <c r="Z347" i="25" s="1"/>
  <c r="AI347" i="25" s="1"/>
  <c r="P347" i="25"/>
  <c r="O347" i="25"/>
  <c r="N347" i="25"/>
  <c r="M347" i="25"/>
  <c r="L347" i="25"/>
  <c r="K347" i="25"/>
  <c r="J347" i="25"/>
  <c r="I347" i="25"/>
  <c r="H347" i="25"/>
  <c r="G347" i="25"/>
  <c r="F347" i="25"/>
  <c r="AA347" i="25" s="1"/>
  <c r="AJ347" i="25" s="1"/>
  <c r="E347" i="25"/>
  <c r="D347" i="25"/>
  <c r="C347" i="25"/>
  <c r="B347" i="25"/>
  <c r="AI346" i="25"/>
  <c r="Z346" i="25"/>
  <c r="Y346" i="25"/>
  <c r="AH346" i="25" s="1"/>
  <c r="U346" i="25"/>
  <c r="T346" i="25"/>
  <c r="S346" i="25"/>
  <c r="R346" i="25"/>
  <c r="AB346" i="25" s="1"/>
  <c r="AK346" i="25" s="1"/>
  <c r="Q346" i="25"/>
  <c r="P346" i="25"/>
  <c r="O346" i="25"/>
  <c r="N346" i="25"/>
  <c r="M346" i="25"/>
  <c r="L346" i="25"/>
  <c r="K346" i="25"/>
  <c r="J346" i="25"/>
  <c r="I346" i="25"/>
  <c r="H346" i="25"/>
  <c r="G346" i="25"/>
  <c r="F346" i="25"/>
  <c r="E346" i="25"/>
  <c r="D346" i="25"/>
  <c r="C346" i="25"/>
  <c r="X346" i="25" s="1"/>
  <c r="AG346" i="25" s="1"/>
  <c r="B346" i="25"/>
  <c r="AJ345" i="25"/>
  <c r="Z345" i="25"/>
  <c r="AI345" i="25" s="1"/>
  <c r="U345" i="25"/>
  <c r="T345" i="25"/>
  <c r="S345" i="25"/>
  <c r="R345" i="25"/>
  <c r="AB345" i="25" s="1"/>
  <c r="AK345" i="25" s="1"/>
  <c r="Q345" i="25"/>
  <c r="P345" i="25"/>
  <c r="O345" i="25"/>
  <c r="N345" i="25"/>
  <c r="M345" i="25"/>
  <c r="L345" i="25"/>
  <c r="K345" i="25"/>
  <c r="AC345" i="25" s="1"/>
  <c r="AL345" i="25" s="1"/>
  <c r="J345" i="25"/>
  <c r="I345" i="25"/>
  <c r="H345" i="25"/>
  <c r="AA345" i="25" s="1"/>
  <c r="G345" i="25"/>
  <c r="F345" i="25"/>
  <c r="E345" i="25"/>
  <c r="D345" i="25"/>
  <c r="Y345" i="25" s="1"/>
  <c r="AH345" i="25" s="1"/>
  <c r="C345" i="25"/>
  <c r="X345" i="25" s="1"/>
  <c r="B345" i="25"/>
  <c r="AK344" i="25"/>
  <c r="U344" i="25"/>
  <c r="T344" i="25"/>
  <c r="S344" i="25"/>
  <c r="R344" i="25"/>
  <c r="AB344" i="25" s="1"/>
  <c r="Q344" i="25"/>
  <c r="Z344" i="25" s="1"/>
  <c r="AI344" i="25" s="1"/>
  <c r="P344" i="25"/>
  <c r="O344" i="25"/>
  <c r="N344" i="25"/>
  <c r="M344" i="25"/>
  <c r="L344" i="25"/>
  <c r="K344" i="25"/>
  <c r="AC344" i="25" s="1"/>
  <c r="AL344" i="25" s="1"/>
  <c r="J344" i="25"/>
  <c r="I344" i="25"/>
  <c r="AA344" i="25" s="1"/>
  <c r="AJ344" i="25" s="1"/>
  <c r="H344" i="25"/>
  <c r="G344" i="25"/>
  <c r="F344" i="25"/>
  <c r="E344" i="25"/>
  <c r="D344" i="25"/>
  <c r="Y344" i="25" s="1"/>
  <c r="AH344" i="25" s="1"/>
  <c r="C344" i="25"/>
  <c r="X344" i="25" s="1"/>
  <c r="B344" i="25"/>
  <c r="U343" i="25"/>
  <c r="T343" i="25"/>
  <c r="S343" i="25"/>
  <c r="R343" i="25"/>
  <c r="AB343" i="25" s="1"/>
  <c r="AK343" i="25" s="1"/>
  <c r="Q343" i="25"/>
  <c r="Z343" i="25" s="1"/>
  <c r="AI343" i="25" s="1"/>
  <c r="P343" i="25"/>
  <c r="O343" i="25"/>
  <c r="N343" i="25"/>
  <c r="M343" i="25"/>
  <c r="L343" i="25"/>
  <c r="K343" i="25"/>
  <c r="AC343" i="25" s="1"/>
  <c r="AL343" i="25" s="1"/>
  <c r="J343" i="25"/>
  <c r="I343" i="25"/>
  <c r="H343" i="25"/>
  <c r="G343" i="25"/>
  <c r="F343" i="25"/>
  <c r="E343" i="25"/>
  <c r="AA343" i="25" s="1"/>
  <c r="AJ343" i="25" s="1"/>
  <c r="D343" i="25"/>
  <c r="Y343" i="25" s="1"/>
  <c r="AH343" i="25" s="1"/>
  <c r="C343" i="25"/>
  <c r="X343" i="25" s="1"/>
  <c r="AG343" i="25" s="1"/>
  <c r="B343" i="25"/>
  <c r="AC342" i="25"/>
  <c r="AL342" i="25" s="1"/>
  <c r="U342" i="25"/>
  <c r="T342" i="25"/>
  <c r="S342" i="25"/>
  <c r="R342" i="25"/>
  <c r="AB342" i="25" s="1"/>
  <c r="AK342" i="25" s="1"/>
  <c r="Q342" i="25"/>
  <c r="Z342" i="25" s="1"/>
  <c r="AI342" i="25" s="1"/>
  <c r="P342" i="25"/>
  <c r="O342" i="25"/>
  <c r="N342" i="25"/>
  <c r="M342" i="25"/>
  <c r="L342" i="25"/>
  <c r="K342" i="25"/>
  <c r="J342" i="25"/>
  <c r="I342" i="25"/>
  <c r="H342" i="25"/>
  <c r="G342" i="25"/>
  <c r="F342" i="25"/>
  <c r="E342" i="25"/>
  <c r="AA342" i="25" s="1"/>
  <c r="AJ342" i="25" s="1"/>
  <c r="D342" i="25"/>
  <c r="Y342" i="25" s="1"/>
  <c r="AH342" i="25" s="1"/>
  <c r="C342" i="25"/>
  <c r="X342" i="25" s="1"/>
  <c r="B342" i="25"/>
  <c r="Z341" i="25"/>
  <c r="X341" i="25"/>
  <c r="U341" i="25"/>
  <c r="AI341" i="25" s="1"/>
  <c r="T341" i="25"/>
  <c r="S341" i="25"/>
  <c r="R341" i="25"/>
  <c r="Q341" i="25"/>
  <c r="P341" i="25"/>
  <c r="O341" i="25"/>
  <c r="N341" i="25"/>
  <c r="M341" i="25"/>
  <c r="L341" i="25"/>
  <c r="K341" i="25"/>
  <c r="AC341" i="25" s="1"/>
  <c r="AL341" i="25" s="1"/>
  <c r="J341" i="25"/>
  <c r="I341" i="25"/>
  <c r="H341" i="25"/>
  <c r="G341" i="25"/>
  <c r="F341" i="25"/>
  <c r="E341" i="25"/>
  <c r="AA341" i="25" s="1"/>
  <c r="AJ341" i="25" s="1"/>
  <c r="D341" i="25"/>
  <c r="Y341" i="25" s="1"/>
  <c r="AH341" i="25" s="1"/>
  <c r="C341" i="25"/>
  <c r="B341" i="25"/>
  <c r="Z340" i="25"/>
  <c r="Y340" i="25"/>
  <c r="X340" i="25"/>
  <c r="U340" i="25"/>
  <c r="T340" i="25"/>
  <c r="S340" i="25"/>
  <c r="R340" i="25"/>
  <c r="AB340" i="25" s="1"/>
  <c r="Q340" i="25"/>
  <c r="P340" i="25"/>
  <c r="O340" i="25"/>
  <c r="N340" i="25"/>
  <c r="M340" i="25"/>
  <c r="L340" i="25"/>
  <c r="K340" i="25"/>
  <c r="J340" i="25"/>
  <c r="I340" i="25"/>
  <c r="H340" i="25"/>
  <c r="G340" i="25"/>
  <c r="F340" i="25"/>
  <c r="E340" i="25"/>
  <c r="AA340" i="25" s="1"/>
  <c r="AJ340" i="25" s="1"/>
  <c r="D340" i="25"/>
  <c r="C340" i="25"/>
  <c r="B340" i="25"/>
  <c r="AH339" i="25"/>
  <c r="Y339" i="25"/>
  <c r="X339" i="25"/>
  <c r="AG339" i="25" s="1"/>
  <c r="U339" i="25"/>
  <c r="T339" i="25"/>
  <c r="S339" i="25"/>
  <c r="R339" i="25"/>
  <c r="AB339" i="25" s="1"/>
  <c r="AK339" i="25" s="1"/>
  <c r="Q339" i="25"/>
  <c r="Z339" i="25" s="1"/>
  <c r="AI339" i="25" s="1"/>
  <c r="P339" i="25"/>
  <c r="O339" i="25"/>
  <c r="N339" i="25"/>
  <c r="M339" i="25"/>
  <c r="L339" i="25"/>
  <c r="K339" i="25"/>
  <c r="J339" i="25"/>
  <c r="I339" i="25"/>
  <c r="H339" i="25"/>
  <c r="G339" i="25"/>
  <c r="F339" i="25"/>
  <c r="AA339" i="25" s="1"/>
  <c r="AJ339" i="25" s="1"/>
  <c r="E339" i="25"/>
  <c r="D339" i="25"/>
  <c r="C339" i="25"/>
  <c r="B339" i="25"/>
  <c r="AI338" i="25"/>
  <c r="Z338" i="25"/>
  <c r="Y338" i="25"/>
  <c r="AH338" i="25" s="1"/>
  <c r="U338" i="25"/>
  <c r="T338" i="25"/>
  <c r="S338" i="25"/>
  <c r="R338" i="25"/>
  <c r="AB338" i="25" s="1"/>
  <c r="AK338" i="25" s="1"/>
  <c r="Q338" i="25"/>
  <c r="P338" i="25"/>
  <c r="O338" i="25"/>
  <c r="N338" i="25"/>
  <c r="M338" i="25"/>
  <c r="L338" i="25"/>
  <c r="K338" i="25"/>
  <c r="AC338" i="25" s="1"/>
  <c r="AL338" i="25" s="1"/>
  <c r="J338" i="25"/>
  <c r="I338" i="25"/>
  <c r="H338" i="25"/>
  <c r="G338" i="25"/>
  <c r="F338" i="25"/>
  <c r="E338" i="25"/>
  <c r="D338" i="25"/>
  <c r="C338" i="25"/>
  <c r="X338" i="25" s="1"/>
  <c r="AG338" i="25" s="1"/>
  <c r="B338" i="25"/>
  <c r="AJ337" i="25"/>
  <c r="Z337" i="25"/>
  <c r="AI337" i="25" s="1"/>
  <c r="U337" i="25"/>
  <c r="T337" i="25"/>
  <c r="S337" i="25"/>
  <c r="R337" i="25"/>
  <c r="AB337" i="25" s="1"/>
  <c r="AK337" i="25" s="1"/>
  <c r="Q337" i="25"/>
  <c r="P337" i="25"/>
  <c r="O337" i="25"/>
  <c r="N337" i="25"/>
  <c r="M337" i="25"/>
  <c r="L337" i="25"/>
  <c r="K337" i="25"/>
  <c r="AC337" i="25" s="1"/>
  <c r="AL337" i="25" s="1"/>
  <c r="J337" i="25"/>
  <c r="I337" i="25"/>
  <c r="H337" i="25"/>
  <c r="AA337" i="25" s="1"/>
  <c r="G337" i="25"/>
  <c r="F337" i="25"/>
  <c r="E337" i="25"/>
  <c r="D337" i="25"/>
  <c r="Y337" i="25" s="1"/>
  <c r="AH337" i="25" s="1"/>
  <c r="C337" i="25"/>
  <c r="X337" i="25" s="1"/>
  <c r="B337" i="25"/>
  <c r="AK336" i="25"/>
  <c r="U336" i="25"/>
  <c r="T336" i="25"/>
  <c r="S336" i="25"/>
  <c r="R336" i="25"/>
  <c r="AB336" i="25" s="1"/>
  <c r="Q336" i="25"/>
  <c r="Z336" i="25" s="1"/>
  <c r="AI336" i="25" s="1"/>
  <c r="P336" i="25"/>
  <c r="O336" i="25"/>
  <c r="N336" i="25"/>
  <c r="M336" i="25"/>
  <c r="L336" i="25"/>
  <c r="K336" i="25"/>
  <c r="AC336" i="25" s="1"/>
  <c r="AL336" i="25" s="1"/>
  <c r="J336" i="25"/>
  <c r="I336" i="25"/>
  <c r="AA336" i="25" s="1"/>
  <c r="AJ336" i="25" s="1"/>
  <c r="H336" i="25"/>
  <c r="G336" i="25"/>
  <c r="F336" i="25"/>
  <c r="E336" i="25"/>
  <c r="D336" i="25"/>
  <c r="Y336" i="25" s="1"/>
  <c r="AH336" i="25" s="1"/>
  <c r="C336" i="25"/>
  <c r="X336" i="25" s="1"/>
  <c r="B336" i="25"/>
  <c r="AL335" i="25"/>
  <c r="Z335" i="25"/>
  <c r="AI335" i="25" s="1"/>
  <c r="U335" i="25"/>
  <c r="T335" i="25"/>
  <c r="S335" i="25"/>
  <c r="R335" i="25"/>
  <c r="AB335" i="25" s="1"/>
  <c r="AK335" i="25" s="1"/>
  <c r="Q335" i="25"/>
  <c r="P335" i="25"/>
  <c r="O335" i="25"/>
  <c r="N335" i="25"/>
  <c r="M335" i="25"/>
  <c r="L335" i="25"/>
  <c r="K335" i="25"/>
  <c r="AC335" i="25" s="1"/>
  <c r="J335" i="25"/>
  <c r="I335" i="25"/>
  <c r="H335" i="25"/>
  <c r="G335" i="25"/>
  <c r="F335" i="25"/>
  <c r="E335" i="25"/>
  <c r="D335" i="25"/>
  <c r="Y335" i="25" s="1"/>
  <c r="AH335" i="25" s="1"/>
  <c r="C335" i="25"/>
  <c r="X335" i="25" s="1"/>
  <c r="AG335" i="25" s="1"/>
  <c r="B335" i="25"/>
  <c r="U334" i="25"/>
  <c r="T334" i="25"/>
  <c r="S334" i="25"/>
  <c r="R334" i="25"/>
  <c r="Q334" i="25"/>
  <c r="Z334" i="25" s="1"/>
  <c r="AI334" i="25" s="1"/>
  <c r="P334" i="25"/>
  <c r="O334" i="25"/>
  <c r="N334" i="25"/>
  <c r="M334" i="25"/>
  <c r="L334" i="25"/>
  <c r="K334" i="25"/>
  <c r="AC334" i="25" s="1"/>
  <c r="AL334" i="25" s="1"/>
  <c r="J334" i="25"/>
  <c r="I334" i="25"/>
  <c r="H334" i="25"/>
  <c r="G334" i="25"/>
  <c r="F334" i="25"/>
  <c r="E334" i="25"/>
  <c r="AA334" i="25" s="1"/>
  <c r="AJ334" i="25" s="1"/>
  <c r="D334" i="25"/>
  <c r="Y334" i="25" s="1"/>
  <c r="AH334" i="25" s="1"/>
  <c r="C334" i="25"/>
  <c r="X334" i="25" s="1"/>
  <c r="B334" i="25"/>
  <c r="Z333" i="25"/>
  <c r="X333" i="25"/>
  <c r="U333" i="25"/>
  <c r="AI333" i="25" s="1"/>
  <c r="T333" i="25"/>
  <c r="S333" i="25"/>
  <c r="R333" i="25"/>
  <c r="AB333" i="25" s="1"/>
  <c r="AK333" i="25" s="1"/>
  <c r="Q333" i="25"/>
  <c r="P333" i="25"/>
  <c r="O333" i="25"/>
  <c r="N333" i="25"/>
  <c r="M333" i="25"/>
  <c r="L333" i="25"/>
  <c r="K333" i="25"/>
  <c r="J333" i="25"/>
  <c r="I333" i="25"/>
  <c r="H333" i="25"/>
  <c r="G333" i="25"/>
  <c r="F333" i="25"/>
  <c r="E333" i="25"/>
  <c r="AA333" i="25" s="1"/>
  <c r="AJ333" i="25" s="1"/>
  <c r="D333" i="25"/>
  <c r="Y333" i="25" s="1"/>
  <c r="AH333" i="25" s="1"/>
  <c r="C333" i="25"/>
  <c r="B333" i="25"/>
  <c r="AG332" i="25"/>
  <c r="Z332" i="25"/>
  <c r="AI332" i="25" s="1"/>
  <c r="Y332" i="25"/>
  <c r="X332" i="25"/>
  <c r="U332" i="25"/>
  <c r="T332" i="25"/>
  <c r="S332" i="25"/>
  <c r="R332" i="25"/>
  <c r="AB332" i="25" s="1"/>
  <c r="AK332" i="25" s="1"/>
  <c r="Q332" i="25"/>
  <c r="P332" i="25"/>
  <c r="O332" i="25"/>
  <c r="N332" i="25"/>
  <c r="M332" i="25"/>
  <c r="L332" i="25"/>
  <c r="K332" i="25"/>
  <c r="AC332" i="25" s="1"/>
  <c r="AL332" i="25" s="1"/>
  <c r="J332" i="25"/>
  <c r="I332" i="25"/>
  <c r="H332" i="25"/>
  <c r="G332" i="25"/>
  <c r="F332" i="25"/>
  <c r="E332" i="25"/>
  <c r="AA332" i="25" s="1"/>
  <c r="AJ332" i="25" s="1"/>
  <c r="D332" i="25"/>
  <c r="C332" i="25"/>
  <c r="B332" i="25"/>
  <c r="AH331" i="25"/>
  <c r="Y331" i="25"/>
  <c r="X331" i="25"/>
  <c r="U331" i="25"/>
  <c r="T331" i="25"/>
  <c r="S331" i="25"/>
  <c r="R331" i="25"/>
  <c r="AB331" i="25" s="1"/>
  <c r="AK331" i="25" s="1"/>
  <c r="Q331" i="25"/>
  <c r="Z331" i="25" s="1"/>
  <c r="AI331" i="25" s="1"/>
  <c r="P331" i="25"/>
  <c r="O331" i="25"/>
  <c r="N331" i="25"/>
  <c r="M331" i="25"/>
  <c r="L331" i="25"/>
  <c r="K331" i="25"/>
  <c r="AC331" i="25" s="1"/>
  <c r="AL331" i="25" s="1"/>
  <c r="J331" i="25"/>
  <c r="I331" i="25"/>
  <c r="H331" i="25"/>
  <c r="G331" i="25"/>
  <c r="F331" i="25"/>
  <c r="AA331" i="25" s="1"/>
  <c r="AJ331" i="25" s="1"/>
  <c r="E331" i="25"/>
  <c r="D331" i="25"/>
  <c r="C331" i="25"/>
  <c r="B331" i="25"/>
  <c r="AI330" i="25"/>
  <c r="Z330" i="25"/>
  <c r="Y330" i="25"/>
  <c r="AH330" i="25" s="1"/>
  <c r="U330" i="25"/>
  <c r="T330" i="25"/>
  <c r="S330" i="25"/>
  <c r="R330" i="25"/>
  <c r="AB330" i="25" s="1"/>
  <c r="AK330" i="25" s="1"/>
  <c r="Q330" i="25"/>
  <c r="P330" i="25"/>
  <c r="O330" i="25"/>
  <c r="N330" i="25"/>
  <c r="M330" i="25"/>
  <c r="L330" i="25"/>
  <c r="K330" i="25"/>
  <c r="J330" i="25"/>
  <c r="I330" i="25"/>
  <c r="H330" i="25"/>
  <c r="G330" i="25"/>
  <c r="AA330" i="25" s="1"/>
  <c r="AJ330" i="25" s="1"/>
  <c r="F330" i="25"/>
  <c r="E330" i="25"/>
  <c r="D330" i="25"/>
  <c r="C330" i="25"/>
  <c r="X330" i="25" s="1"/>
  <c r="AG330" i="25" s="1"/>
  <c r="B330" i="25"/>
  <c r="Z329" i="25"/>
  <c r="AI329" i="25" s="1"/>
  <c r="U329" i="25"/>
  <c r="T329" i="25"/>
  <c r="S329" i="25"/>
  <c r="R329" i="25"/>
  <c r="AB329" i="25" s="1"/>
  <c r="AK329" i="25" s="1"/>
  <c r="Q329" i="25"/>
  <c r="P329" i="25"/>
  <c r="O329" i="25"/>
  <c r="N329" i="25"/>
  <c r="M329" i="25"/>
  <c r="L329" i="25"/>
  <c r="K329" i="25"/>
  <c r="J329" i="25"/>
  <c r="I329" i="25"/>
  <c r="H329" i="25"/>
  <c r="AA329" i="25" s="1"/>
  <c r="AJ329" i="25" s="1"/>
  <c r="G329" i="25"/>
  <c r="F329" i="25"/>
  <c r="E329" i="25"/>
  <c r="D329" i="25"/>
  <c r="Y329" i="25" s="1"/>
  <c r="AH329" i="25" s="1"/>
  <c r="C329" i="25"/>
  <c r="X329" i="25" s="1"/>
  <c r="B329" i="25"/>
  <c r="AA328" i="25"/>
  <c r="AJ328" i="25" s="1"/>
  <c r="U328" i="25"/>
  <c r="T328" i="25"/>
  <c r="S328" i="25"/>
  <c r="R328" i="25"/>
  <c r="AB328" i="25" s="1"/>
  <c r="AK328" i="25" s="1"/>
  <c r="Q328" i="25"/>
  <c r="Z328" i="25" s="1"/>
  <c r="AI328" i="25" s="1"/>
  <c r="P328" i="25"/>
  <c r="O328" i="25"/>
  <c r="N328" i="25"/>
  <c r="M328" i="25"/>
  <c r="L328" i="25"/>
  <c r="K328" i="25"/>
  <c r="AC328" i="25" s="1"/>
  <c r="AL328" i="25" s="1"/>
  <c r="J328" i="25"/>
  <c r="I328" i="25"/>
  <c r="H328" i="25"/>
  <c r="G328" i="25"/>
  <c r="F328" i="25"/>
  <c r="E328" i="25"/>
  <c r="D328" i="25"/>
  <c r="Y328" i="25" s="1"/>
  <c r="AH328" i="25" s="1"/>
  <c r="C328" i="25"/>
  <c r="X328" i="25" s="1"/>
  <c r="B328" i="25"/>
  <c r="U327" i="25"/>
  <c r="T327" i="25"/>
  <c r="S327" i="25"/>
  <c r="R327" i="25"/>
  <c r="AB327" i="25" s="1"/>
  <c r="AK327" i="25" s="1"/>
  <c r="Q327" i="25"/>
  <c r="Z327" i="25" s="1"/>
  <c r="AI327" i="25" s="1"/>
  <c r="P327" i="25"/>
  <c r="O327" i="25"/>
  <c r="N327" i="25"/>
  <c r="M327" i="25"/>
  <c r="L327" i="25"/>
  <c r="K327" i="25"/>
  <c r="AC327" i="25" s="1"/>
  <c r="AL327" i="25" s="1"/>
  <c r="J327" i="25"/>
  <c r="I327" i="25"/>
  <c r="H327" i="25"/>
  <c r="G327" i="25"/>
  <c r="F327" i="25"/>
  <c r="E327" i="25"/>
  <c r="D327" i="25"/>
  <c r="Y327" i="25" s="1"/>
  <c r="AH327" i="25" s="1"/>
  <c r="C327" i="25"/>
  <c r="X327" i="25" s="1"/>
  <c r="AG327" i="25" s="1"/>
  <c r="B327" i="25"/>
  <c r="U326" i="25"/>
  <c r="T326" i="25"/>
  <c r="S326" i="25"/>
  <c r="R326" i="25"/>
  <c r="Q326" i="25"/>
  <c r="Z326" i="25" s="1"/>
  <c r="AI326" i="25" s="1"/>
  <c r="P326" i="25"/>
  <c r="O326" i="25"/>
  <c r="N326" i="25"/>
  <c r="M326" i="25"/>
  <c r="L326" i="25"/>
  <c r="K326" i="25"/>
  <c r="AC326" i="25" s="1"/>
  <c r="AL326" i="25" s="1"/>
  <c r="J326" i="25"/>
  <c r="I326" i="25"/>
  <c r="H326" i="25"/>
  <c r="G326" i="25"/>
  <c r="F326" i="25"/>
  <c r="E326" i="25"/>
  <c r="AA326" i="25" s="1"/>
  <c r="AJ326" i="25" s="1"/>
  <c r="D326" i="25"/>
  <c r="Y326" i="25" s="1"/>
  <c r="AH326" i="25" s="1"/>
  <c r="C326" i="25"/>
  <c r="X326" i="25" s="1"/>
  <c r="B326" i="25"/>
  <c r="Z325" i="25"/>
  <c r="U325" i="25"/>
  <c r="AI325" i="25" s="1"/>
  <c r="T325" i="25"/>
  <c r="S325" i="25"/>
  <c r="R325" i="25"/>
  <c r="Q325" i="25"/>
  <c r="P325" i="25"/>
  <c r="O325" i="25"/>
  <c r="N325" i="25"/>
  <c r="M325" i="25"/>
  <c r="L325" i="25"/>
  <c r="K325" i="25"/>
  <c r="AC325" i="25" s="1"/>
  <c r="AL325" i="25" s="1"/>
  <c r="J325" i="25"/>
  <c r="I325" i="25"/>
  <c r="H325" i="25"/>
  <c r="G325" i="25"/>
  <c r="F325" i="25"/>
  <c r="E325" i="25"/>
  <c r="AA325" i="25" s="1"/>
  <c r="D325" i="25"/>
  <c r="Y325" i="25" s="1"/>
  <c r="AH325" i="25" s="1"/>
  <c r="C325" i="25"/>
  <c r="X325" i="25" s="1"/>
  <c r="AG325" i="25" s="1"/>
  <c r="B325" i="25"/>
  <c r="AG324" i="25"/>
  <c r="Z324" i="25"/>
  <c r="X324" i="25"/>
  <c r="U324" i="25"/>
  <c r="T324" i="25"/>
  <c r="S324" i="25"/>
  <c r="R324" i="25"/>
  <c r="AB324" i="25" s="1"/>
  <c r="AK324" i="25" s="1"/>
  <c r="Q324" i="25"/>
  <c r="P324" i="25"/>
  <c r="O324" i="25"/>
  <c r="N324" i="25"/>
  <c r="M324" i="25"/>
  <c r="L324" i="25"/>
  <c r="K324" i="25"/>
  <c r="AC324" i="25" s="1"/>
  <c r="AL324" i="25" s="1"/>
  <c r="J324" i="25"/>
  <c r="I324" i="25"/>
  <c r="H324" i="25"/>
  <c r="G324" i="25"/>
  <c r="F324" i="25"/>
  <c r="E324" i="25"/>
  <c r="AA324" i="25" s="1"/>
  <c r="AJ324" i="25" s="1"/>
  <c r="D324" i="25"/>
  <c r="Y324" i="25" s="1"/>
  <c r="AH324" i="25" s="1"/>
  <c r="C324" i="25"/>
  <c r="B324" i="25"/>
  <c r="AH323" i="25"/>
  <c r="Y323" i="25"/>
  <c r="X323" i="25"/>
  <c r="AG323" i="25" s="1"/>
  <c r="U323" i="25"/>
  <c r="T323" i="25"/>
  <c r="S323" i="25"/>
  <c r="R323" i="25"/>
  <c r="AB323" i="25" s="1"/>
  <c r="AK323" i="25" s="1"/>
  <c r="Q323" i="25"/>
  <c r="Z323" i="25" s="1"/>
  <c r="AI323" i="25" s="1"/>
  <c r="P323" i="25"/>
  <c r="O323" i="25"/>
  <c r="N323" i="25"/>
  <c r="M323" i="25"/>
  <c r="L323" i="25"/>
  <c r="K323" i="25"/>
  <c r="AC323" i="25" s="1"/>
  <c r="AL323" i="25" s="1"/>
  <c r="J323" i="25"/>
  <c r="I323" i="25"/>
  <c r="H323" i="25"/>
  <c r="G323" i="25"/>
  <c r="F323" i="25"/>
  <c r="AA323" i="25" s="1"/>
  <c r="AJ323" i="25" s="1"/>
  <c r="E323" i="25"/>
  <c r="D323" i="25"/>
  <c r="C323" i="25"/>
  <c r="B323" i="25"/>
  <c r="AI322" i="25"/>
  <c r="Z322" i="25"/>
  <c r="Y322" i="25"/>
  <c r="AH322" i="25" s="1"/>
  <c r="U322" i="25"/>
  <c r="T322" i="25"/>
  <c r="S322" i="25"/>
  <c r="R322" i="25"/>
  <c r="AB322" i="25" s="1"/>
  <c r="AK322" i="25" s="1"/>
  <c r="Q322" i="25"/>
  <c r="P322" i="25"/>
  <c r="O322" i="25"/>
  <c r="N322" i="25"/>
  <c r="M322" i="25"/>
  <c r="L322" i="25"/>
  <c r="K322" i="25"/>
  <c r="AC322" i="25" s="1"/>
  <c r="AL322" i="25" s="1"/>
  <c r="J322" i="25"/>
  <c r="I322" i="25"/>
  <c r="H322" i="25"/>
  <c r="G322" i="25"/>
  <c r="F322" i="25"/>
  <c r="AA322" i="25" s="1"/>
  <c r="AJ322" i="25" s="1"/>
  <c r="E322" i="25"/>
  <c r="D322" i="25"/>
  <c r="C322" i="25"/>
  <c r="X322" i="25" s="1"/>
  <c r="AG322" i="25" s="1"/>
  <c r="B322" i="25"/>
  <c r="Z321" i="25"/>
  <c r="AI321" i="25" s="1"/>
  <c r="U321" i="25"/>
  <c r="T321" i="25"/>
  <c r="S321" i="25"/>
  <c r="R321" i="25"/>
  <c r="AB321" i="25" s="1"/>
  <c r="AK321" i="25" s="1"/>
  <c r="Q321" i="25"/>
  <c r="P321" i="25"/>
  <c r="O321" i="25"/>
  <c r="N321" i="25"/>
  <c r="M321" i="25"/>
  <c r="L321" i="25"/>
  <c r="K321" i="25"/>
  <c r="J321" i="25"/>
  <c r="I321" i="25"/>
  <c r="H321" i="25"/>
  <c r="AA321" i="25" s="1"/>
  <c r="AJ321" i="25" s="1"/>
  <c r="G321" i="25"/>
  <c r="F321" i="25"/>
  <c r="E321" i="25"/>
  <c r="D321" i="25"/>
  <c r="Y321" i="25" s="1"/>
  <c r="AH321" i="25" s="1"/>
  <c r="C321" i="25"/>
  <c r="X321" i="25" s="1"/>
  <c r="B321" i="25"/>
  <c r="AA320" i="25"/>
  <c r="AJ320" i="25" s="1"/>
  <c r="U320" i="25"/>
  <c r="T320" i="25"/>
  <c r="S320" i="25"/>
  <c r="R320" i="25"/>
  <c r="AB320" i="25" s="1"/>
  <c r="AK320" i="25" s="1"/>
  <c r="Q320" i="25"/>
  <c r="Z320" i="25" s="1"/>
  <c r="AI320" i="25" s="1"/>
  <c r="P320" i="25"/>
  <c r="O320" i="25"/>
  <c r="N320" i="25"/>
  <c r="M320" i="25"/>
  <c r="L320" i="25"/>
  <c r="K320" i="25"/>
  <c r="AC320" i="25" s="1"/>
  <c r="AL320" i="25" s="1"/>
  <c r="J320" i="25"/>
  <c r="I320" i="25"/>
  <c r="H320" i="25"/>
  <c r="G320" i="25"/>
  <c r="F320" i="25"/>
  <c r="E320" i="25"/>
  <c r="D320" i="25"/>
  <c r="Y320" i="25" s="1"/>
  <c r="AH320" i="25" s="1"/>
  <c r="C320" i="25"/>
  <c r="X320" i="25" s="1"/>
  <c r="B320" i="25"/>
  <c r="AB319" i="25"/>
  <c r="AK319" i="25" s="1"/>
  <c r="U319" i="25"/>
  <c r="T319" i="25"/>
  <c r="S319" i="25"/>
  <c r="R319" i="25"/>
  <c r="Q319" i="25"/>
  <c r="Z319" i="25" s="1"/>
  <c r="AI319" i="25" s="1"/>
  <c r="P319" i="25"/>
  <c r="O319" i="25"/>
  <c r="N319" i="25"/>
  <c r="M319" i="25"/>
  <c r="L319" i="25"/>
  <c r="K319" i="25"/>
  <c r="AC319" i="25" s="1"/>
  <c r="AL319" i="25" s="1"/>
  <c r="J319" i="25"/>
  <c r="I319" i="25"/>
  <c r="H319" i="25"/>
  <c r="G319" i="25"/>
  <c r="F319" i="25"/>
  <c r="E319" i="25"/>
  <c r="D319" i="25"/>
  <c r="Y319" i="25" s="1"/>
  <c r="AH319" i="25" s="1"/>
  <c r="C319" i="25"/>
  <c r="X319" i="25" s="1"/>
  <c r="AG319" i="25" s="1"/>
  <c r="B319" i="25"/>
  <c r="U318" i="25"/>
  <c r="T318" i="25"/>
  <c r="S318" i="25"/>
  <c r="R318" i="25"/>
  <c r="Q318" i="25"/>
  <c r="Z318" i="25" s="1"/>
  <c r="AI318" i="25" s="1"/>
  <c r="P318" i="25"/>
  <c r="O318" i="25"/>
  <c r="N318" i="25"/>
  <c r="M318" i="25"/>
  <c r="L318" i="25"/>
  <c r="K318" i="25"/>
  <c r="AC318" i="25" s="1"/>
  <c r="AL318" i="25" s="1"/>
  <c r="J318" i="25"/>
  <c r="I318" i="25"/>
  <c r="H318" i="25"/>
  <c r="G318" i="25"/>
  <c r="F318" i="25"/>
  <c r="E318" i="25"/>
  <c r="AA318" i="25" s="1"/>
  <c r="AJ318" i="25" s="1"/>
  <c r="D318" i="25"/>
  <c r="Y318" i="25" s="1"/>
  <c r="AH318" i="25" s="1"/>
  <c r="C318" i="25"/>
  <c r="X318" i="25" s="1"/>
  <c r="B318" i="25"/>
  <c r="AD317" i="25"/>
  <c r="Z317" i="25"/>
  <c r="U317" i="25"/>
  <c r="AI317" i="25" s="1"/>
  <c r="T317" i="25"/>
  <c r="S317" i="25"/>
  <c r="R317" i="25"/>
  <c r="AB317" i="25" s="1"/>
  <c r="AK317" i="25" s="1"/>
  <c r="Q317" i="25"/>
  <c r="P317" i="25"/>
  <c r="O317" i="25"/>
  <c r="N317" i="25"/>
  <c r="M317" i="25"/>
  <c r="L317" i="25"/>
  <c r="K317" i="25"/>
  <c r="AC317" i="25" s="1"/>
  <c r="AL317" i="25" s="1"/>
  <c r="J317" i="25"/>
  <c r="I317" i="25"/>
  <c r="H317" i="25"/>
  <c r="G317" i="25"/>
  <c r="F317" i="25"/>
  <c r="E317" i="25"/>
  <c r="AA317" i="25" s="1"/>
  <c r="AJ317" i="25" s="1"/>
  <c r="D317" i="25"/>
  <c r="Y317" i="25" s="1"/>
  <c r="AH317" i="25" s="1"/>
  <c r="C317" i="25"/>
  <c r="X317" i="25" s="1"/>
  <c r="AG317" i="25" s="1"/>
  <c r="B317" i="25"/>
  <c r="AG316" i="25"/>
  <c r="Z316" i="25"/>
  <c r="X316" i="25"/>
  <c r="U316" i="25"/>
  <c r="T316" i="25"/>
  <c r="S316" i="25"/>
  <c r="R316" i="25"/>
  <c r="AB316" i="25" s="1"/>
  <c r="AK316" i="25" s="1"/>
  <c r="Q316" i="25"/>
  <c r="P316" i="25"/>
  <c r="O316" i="25"/>
  <c r="N316" i="25"/>
  <c r="M316" i="25"/>
  <c r="L316" i="25"/>
  <c r="K316" i="25"/>
  <c r="J316" i="25"/>
  <c r="I316" i="25"/>
  <c r="H316" i="25"/>
  <c r="G316" i="25"/>
  <c r="F316" i="25"/>
  <c r="E316" i="25"/>
  <c r="AA316" i="25" s="1"/>
  <c r="AJ316" i="25" s="1"/>
  <c r="D316" i="25"/>
  <c r="Y316" i="25" s="1"/>
  <c r="AH316" i="25" s="1"/>
  <c r="C316" i="25"/>
  <c r="B316" i="25"/>
  <c r="AH315" i="25"/>
  <c r="Y315" i="25"/>
  <c r="X315" i="25"/>
  <c r="AG315" i="25" s="1"/>
  <c r="U315" i="25"/>
  <c r="AD315" i="25" s="1"/>
  <c r="T315" i="25"/>
  <c r="S315" i="25"/>
  <c r="R315" i="25"/>
  <c r="AB315" i="25" s="1"/>
  <c r="AK315" i="25" s="1"/>
  <c r="Q315" i="25"/>
  <c r="Z315" i="25" s="1"/>
  <c r="AI315" i="25" s="1"/>
  <c r="P315" i="25"/>
  <c r="O315" i="25"/>
  <c r="N315" i="25"/>
  <c r="M315" i="25"/>
  <c r="L315" i="25"/>
  <c r="K315" i="25"/>
  <c r="AC315" i="25" s="1"/>
  <c r="AL315" i="25" s="1"/>
  <c r="J315" i="25"/>
  <c r="I315" i="25"/>
  <c r="H315" i="25"/>
  <c r="G315" i="25"/>
  <c r="F315" i="25"/>
  <c r="AA315" i="25" s="1"/>
  <c r="AJ315" i="25" s="1"/>
  <c r="E315" i="25"/>
  <c r="D315" i="25"/>
  <c r="C315" i="25"/>
  <c r="B315" i="25"/>
  <c r="AI314" i="25"/>
  <c r="Z314" i="25"/>
  <c r="Y314" i="25"/>
  <c r="AH314" i="25" s="1"/>
  <c r="U314" i="25"/>
  <c r="T314" i="25"/>
  <c r="S314" i="25"/>
  <c r="R314" i="25"/>
  <c r="AB314" i="25" s="1"/>
  <c r="AK314" i="25" s="1"/>
  <c r="Q314" i="25"/>
  <c r="P314" i="25"/>
  <c r="O314" i="25"/>
  <c r="N314" i="25"/>
  <c r="M314" i="25"/>
  <c r="L314" i="25"/>
  <c r="K314" i="25"/>
  <c r="AC314" i="25" s="1"/>
  <c r="AL314" i="25" s="1"/>
  <c r="J314" i="25"/>
  <c r="I314" i="25"/>
  <c r="H314" i="25"/>
  <c r="G314" i="25"/>
  <c r="F314" i="25"/>
  <c r="AA314" i="25" s="1"/>
  <c r="AJ314" i="25" s="1"/>
  <c r="E314" i="25"/>
  <c r="D314" i="25"/>
  <c r="C314" i="25"/>
  <c r="X314" i="25" s="1"/>
  <c r="AG314" i="25" s="1"/>
  <c r="B314" i="25"/>
  <c r="Z313" i="25"/>
  <c r="AI313" i="25" s="1"/>
  <c r="U313" i="25"/>
  <c r="T313" i="25"/>
  <c r="S313" i="25"/>
  <c r="R313" i="25"/>
  <c r="AB313" i="25" s="1"/>
  <c r="AK313" i="25" s="1"/>
  <c r="Q313" i="25"/>
  <c r="P313" i="25"/>
  <c r="O313" i="25"/>
  <c r="N313" i="25"/>
  <c r="M313" i="25"/>
  <c r="L313" i="25"/>
  <c r="K313" i="25"/>
  <c r="J313" i="25"/>
  <c r="I313" i="25"/>
  <c r="H313" i="25"/>
  <c r="AA313" i="25" s="1"/>
  <c r="AJ313" i="25" s="1"/>
  <c r="G313" i="25"/>
  <c r="F313" i="25"/>
  <c r="E313" i="25"/>
  <c r="D313" i="25"/>
  <c r="Y313" i="25" s="1"/>
  <c r="AH313" i="25" s="1"/>
  <c r="C313" i="25"/>
  <c r="X313" i="25" s="1"/>
  <c r="B313" i="25"/>
  <c r="AA312" i="25"/>
  <c r="AJ312" i="25" s="1"/>
  <c r="U312" i="25"/>
  <c r="T312" i="25"/>
  <c r="S312" i="25"/>
  <c r="R312" i="25"/>
  <c r="AB312" i="25" s="1"/>
  <c r="AK312" i="25" s="1"/>
  <c r="Q312" i="25"/>
  <c r="Z312" i="25" s="1"/>
  <c r="AI312" i="25" s="1"/>
  <c r="P312" i="25"/>
  <c r="O312" i="25"/>
  <c r="N312" i="25"/>
  <c r="M312" i="25"/>
  <c r="L312" i="25"/>
  <c r="K312" i="25"/>
  <c r="AC312" i="25" s="1"/>
  <c r="AL312" i="25" s="1"/>
  <c r="J312" i="25"/>
  <c r="I312" i="25"/>
  <c r="H312" i="25"/>
  <c r="G312" i="25"/>
  <c r="F312" i="25"/>
  <c r="E312" i="25"/>
  <c r="D312" i="25"/>
  <c r="Y312" i="25" s="1"/>
  <c r="AH312" i="25" s="1"/>
  <c r="C312" i="25"/>
  <c r="X312" i="25" s="1"/>
  <c r="B312" i="25"/>
  <c r="AL311" i="25"/>
  <c r="AB311" i="25"/>
  <c r="AK311" i="25" s="1"/>
  <c r="U311" i="25"/>
  <c r="T311" i="25"/>
  <c r="S311" i="25"/>
  <c r="R311" i="25"/>
  <c r="Q311" i="25"/>
  <c r="Z311" i="25" s="1"/>
  <c r="AI311" i="25" s="1"/>
  <c r="P311" i="25"/>
  <c r="O311" i="25"/>
  <c r="N311" i="25"/>
  <c r="M311" i="25"/>
  <c r="L311" i="25"/>
  <c r="K311" i="25"/>
  <c r="AC311" i="25" s="1"/>
  <c r="J311" i="25"/>
  <c r="I311" i="25"/>
  <c r="H311" i="25"/>
  <c r="G311" i="25"/>
  <c r="F311" i="25"/>
  <c r="E311" i="25"/>
  <c r="D311" i="25"/>
  <c r="Y311" i="25" s="1"/>
  <c r="AH311" i="25" s="1"/>
  <c r="C311" i="25"/>
  <c r="X311" i="25" s="1"/>
  <c r="AG311" i="25" s="1"/>
  <c r="B311" i="25"/>
  <c r="U310" i="25"/>
  <c r="T310" i="25"/>
  <c r="S310" i="25"/>
  <c r="R310" i="25"/>
  <c r="Q310" i="25"/>
  <c r="Z310" i="25" s="1"/>
  <c r="AI310" i="25" s="1"/>
  <c r="P310" i="25"/>
  <c r="O310" i="25"/>
  <c r="N310" i="25"/>
  <c r="M310" i="25"/>
  <c r="L310" i="25"/>
  <c r="K310" i="25"/>
  <c r="AC310" i="25" s="1"/>
  <c r="AL310" i="25" s="1"/>
  <c r="J310" i="25"/>
  <c r="I310" i="25"/>
  <c r="H310" i="25"/>
  <c r="G310" i="25"/>
  <c r="F310" i="25"/>
  <c r="E310" i="25"/>
  <c r="AA310" i="25" s="1"/>
  <c r="AJ310" i="25" s="1"/>
  <c r="D310" i="25"/>
  <c r="Y310" i="25" s="1"/>
  <c r="AH310" i="25" s="1"/>
  <c r="C310" i="25"/>
  <c r="X310" i="25" s="1"/>
  <c r="B310" i="25"/>
  <c r="Z309" i="25"/>
  <c r="X309" i="25"/>
  <c r="U309" i="25"/>
  <c r="AI309" i="25" s="1"/>
  <c r="T309" i="25"/>
  <c r="S309" i="25"/>
  <c r="R309" i="25"/>
  <c r="AB309" i="25" s="1"/>
  <c r="Q309" i="25"/>
  <c r="P309" i="25"/>
  <c r="O309" i="25"/>
  <c r="N309" i="25"/>
  <c r="M309" i="25"/>
  <c r="L309" i="25"/>
  <c r="K309" i="25"/>
  <c r="AC309" i="25" s="1"/>
  <c r="AL309" i="25" s="1"/>
  <c r="J309" i="25"/>
  <c r="I309" i="25"/>
  <c r="H309" i="25"/>
  <c r="G309" i="25"/>
  <c r="F309" i="25"/>
  <c r="E309" i="25"/>
  <c r="AA309" i="25" s="1"/>
  <c r="AJ309" i="25" s="1"/>
  <c r="D309" i="25"/>
  <c r="Y309" i="25" s="1"/>
  <c r="C309" i="25"/>
  <c r="B309" i="25"/>
  <c r="AH308" i="25"/>
  <c r="Z308" i="25"/>
  <c r="AI308" i="25" s="1"/>
  <c r="Y308" i="25"/>
  <c r="X308" i="25"/>
  <c r="AG308" i="25" s="1"/>
  <c r="U308" i="25"/>
  <c r="T308" i="25"/>
  <c r="S308" i="25"/>
  <c r="R308" i="25"/>
  <c r="AB308" i="25" s="1"/>
  <c r="AK308" i="25" s="1"/>
  <c r="Q308" i="25"/>
  <c r="P308" i="25"/>
  <c r="O308" i="25"/>
  <c r="N308" i="25"/>
  <c r="M308" i="25"/>
  <c r="L308" i="25"/>
  <c r="K308" i="25"/>
  <c r="J308" i="25"/>
  <c r="I308" i="25"/>
  <c r="H308" i="25"/>
  <c r="G308" i="25"/>
  <c r="F308" i="25"/>
  <c r="E308" i="25"/>
  <c r="D308" i="25"/>
  <c r="C308" i="25"/>
  <c r="B308" i="25"/>
  <c r="AH307" i="25"/>
  <c r="Y307" i="25"/>
  <c r="X307" i="25"/>
  <c r="AG307" i="25" s="1"/>
  <c r="U307" i="25"/>
  <c r="T307" i="25"/>
  <c r="S307" i="25"/>
  <c r="R307" i="25"/>
  <c r="AB307" i="25" s="1"/>
  <c r="AK307" i="25" s="1"/>
  <c r="Q307" i="25"/>
  <c r="Z307" i="25" s="1"/>
  <c r="AI307" i="25" s="1"/>
  <c r="P307" i="25"/>
  <c r="O307" i="25"/>
  <c r="N307" i="25"/>
  <c r="M307" i="25"/>
  <c r="L307" i="25"/>
  <c r="K307" i="25"/>
  <c r="J307" i="25"/>
  <c r="I307" i="25"/>
  <c r="H307" i="25"/>
  <c r="G307" i="25"/>
  <c r="F307" i="25"/>
  <c r="AA307" i="25" s="1"/>
  <c r="AJ307" i="25" s="1"/>
  <c r="E307" i="25"/>
  <c r="D307" i="25"/>
  <c r="C307" i="25"/>
  <c r="B307" i="25"/>
  <c r="AI306" i="25"/>
  <c r="Z306" i="25"/>
  <c r="Y306" i="25"/>
  <c r="AH306" i="25" s="1"/>
  <c r="U306" i="25"/>
  <c r="T306" i="25"/>
  <c r="S306" i="25"/>
  <c r="R306" i="25"/>
  <c r="AB306" i="25" s="1"/>
  <c r="AK306" i="25" s="1"/>
  <c r="Q306" i="25"/>
  <c r="P306" i="25"/>
  <c r="O306" i="25"/>
  <c r="N306" i="25"/>
  <c r="M306" i="25"/>
  <c r="L306" i="25"/>
  <c r="K306" i="25"/>
  <c r="J306" i="25"/>
  <c r="I306" i="25"/>
  <c r="H306" i="25"/>
  <c r="G306" i="25"/>
  <c r="F306" i="25"/>
  <c r="E306" i="25"/>
  <c r="D306" i="25"/>
  <c r="C306" i="25"/>
  <c r="X306" i="25" s="1"/>
  <c r="AG306" i="25" s="1"/>
  <c r="B306" i="25"/>
  <c r="Z305" i="25"/>
  <c r="AI305" i="25" s="1"/>
  <c r="U305" i="25"/>
  <c r="T305" i="25"/>
  <c r="S305" i="25"/>
  <c r="R305" i="25"/>
  <c r="AB305" i="25" s="1"/>
  <c r="AK305" i="25" s="1"/>
  <c r="Q305" i="25"/>
  <c r="P305" i="25"/>
  <c r="O305" i="25"/>
  <c r="N305" i="25"/>
  <c r="M305" i="25"/>
  <c r="L305" i="25"/>
  <c r="K305" i="25"/>
  <c r="J305" i="25"/>
  <c r="I305" i="25"/>
  <c r="H305" i="25"/>
  <c r="AA305" i="25" s="1"/>
  <c r="AJ305" i="25" s="1"/>
  <c r="G305" i="25"/>
  <c r="F305" i="25"/>
  <c r="E305" i="25"/>
  <c r="D305" i="25"/>
  <c r="Y305" i="25" s="1"/>
  <c r="AH305" i="25" s="1"/>
  <c r="C305" i="25"/>
  <c r="X305" i="25" s="1"/>
  <c r="B305" i="25"/>
  <c r="AA304" i="25"/>
  <c r="AJ304" i="25" s="1"/>
  <c r="U304" i="25"/>
  <c r="T304" i="25"/>
  <c r="S304" i="25"/>
  <c r="R304" i="25"/>
  <c r="AB304" i="25" s="1"/>
  <c r="AK304" i="25" s="1"/>
  <c r="Q304" i="25"/>
  <c r="Z304" i="25" s="1"/>
  <c r="AI304" i="25" s="1"/>
  <c r="P304" i="25"/>
  <c r="O304" i="25"/>
  <c r="N304" i="25"/>
  <c r="M304" i="25"/>
  <c r="L304" i="25"/>
  <c r="K304" i="25"/>
  <c r="AC304" i="25" s="1"/>
  <c r="AL304" i="25" s="1"/>
  <c r="J304" i="25"/>
  <c r="I304" i="25"/>
  <c r="H304" i="25"/>
  <c r="G304" i="25"/>
  <c r="F304" i="25"/>
  <c r="E304" i="25"/>
  <c r="D304" i="25"/>
  <c r="Y304" i="25" s="1"/>
  <c r="AH304" i="25" s="1"/>
  <c r="C304" i="25"/>
  <c r="X304" i="25" s="1"/>
  <c r="B304" i="25"/>
  <c r="U303" i="25"/>
  <c r="T303" i="25"/>
  <c r="S303" i="25"/>
  <c r="R303" i="25"/>
  <c r="AB303" i="25" s="1"/>
  <c r="AK303" i="25" s="1"/>
  <c r="Q303" i="25"/>
  <c r="Z303" i="25" s="1"/>
  <c r="AI303" i="25" s="1"/>
  <c r="P303" i="25"/>
  <c r="O303" i="25"/>
  <c r="N303" i="25"/>
  <c r="M303" i="25"/>
  <c r="L303" i="25"/>
  <c r="K303" i="25"/>
  <c r="AC303" i="25" s="1"/>
  <c r="AL303" i="25" s="1"/>
  <c r="J303" i="25"/>
  <c r="I303" i="25"/>
  <c r="H303" i="25"/>
  <c r="G303" i="25"/>
  <c r="F303" i="25"/>
  <c r="E303" i="25"/>
  <c r="AA303" i="25" s="1"/>
  <c r="AJ303" i="25" s="1"/>
  <c r="D303" i="25"/>
  <c r="Y303" i="25" s="1"/>
  <c r="AH303" i="25" s="1"/>
  <c r="C303" i="25"/>
  <c r="X303" i="25" s="1"/>
  <c r="AG303" i="25" s="1"/>
  <c r="B303" i="25"/>
  <c r="U302" i="25"/>
  <c r="T302" i="25"/>
  <c r="S302" i="25"/>
  <c r="R302" i="25"/>
  <c r="Q302" i="25"/>
  <c r="Z302" i="25" s="1"/>
  <c r="AI302" i="25" s="1"/>
  <c r="P302" i="25"/>
  <c r="O302" i="25"/>
  <c r="N302" i="25"/>
  <c r="M302" i="25"/>
  <c r="L302" i="25"/>
  <c r="K302" i="25"/>
  <c r="AC302" i="25" s="1"/>
  <c r="AL302" i="25" s="1"/>
  <c r="J302" i="25"/>
  <c r="I302" i="25"/>
  <c r="H302" i="25"/>
  <c r="G302" i="25"/>
  <c r="F302" i="25"/>
  <c r="E302" i="25"/>
  <c r="AA302" i="25" s="1"/>
  <c r="AJ302" i="25" s="1"/>
  <c r="D302" i="25"/>
  <c r="Y302" i="25" s="1"/>
  <c r="AH302" i="25" s="1"/>
  <c r="C302" i="25"/>
  <c r="X302" i="25" s="1"/>
  <c r="AG302" i="25" s="1"/>
  <c r="B302" i="25"/>
  <c r="AG301" i="25"/>
  <c r="Z301" i="25"/>
  <c r="U301" i="25"/>
  <c r="AI301" i="25" s="1"/>
  <c r="T301" i="25"/>
  <c r="S301" i="25"/>
  <c r="R301" i="25"/>
  <c r="Q301" i="25"/>
  <c r="P301" i="25"/>
  <c r="O301" i="25"/>
  <c r="N301" i="25"/>
  <c r="M301" i="25"/>
  <c r="L301" i="25"/>
  <c r="K301" i="25"/>
  <c r="J301" i="25"/>
  <c r="I301" i="25"/>
  <c r="H301" i="25"/>
  <c r="G301" i="25"/>
  <c r="F301" i="25"/>
  <c r="E301" i="25"/>
  <c r="AA301" i="25" s="1"/>
  <c r="AJ301" i="25" s="1"/>
  <c r="D301" i="25"/>
  <c r="Y301" i="25" s="1"/>
  <c r="AH301" i="25" s="1"/>
  <c r="C301" i="25"/>
  <c r="X301" i="25" s="1"/>
  <c r="B301" i="25"/>
  <c r="AG300" i="25"/>
  <c r="Z300" i="25"/>
  <c r="AI300" i="25" s="1"/>
  <c r="X300" i="25"/>
  <c r="U300" i="25"/>
  <c r="T300" i="25"/>
  <c r="S300" i="25"/>
  <c r="R300" i="25"/>
  <c r="AB300" i="25" s="1"/>
  <c r="AK300" i="25" s="1"/>
  <c r="Q300" i="25"/>
  <c r="P300" i="25"/>
  <c r="O300" i="25"/>
  <c r="N300" i="25"/>
  <c r="M300" i="25"/>
  <c r="L300" i="25"/>
  <c r="K300" i="25"/>
  <c r="J300" i="25"/>
  <c r="I300" i="25"/>
  <c r="H300" i="25"/>
  <c r="G300" i="25"/>
  <c r="F300" i="25"/>
  <c r="E300" i="25"/>
  <c r="D300" i="25"/>
  <c r="Y300" i="25" s="1"/>
  <c r="AH300" i="25" s="1"/>
  <c r="C300" i="25"/>
  <c r="B300" i="25"/>
  <c r="AH299" i="25"/>
  <c r="Y299" i="25"/>
  <c r="X299" i="25"/>
  <c r="AG299" i="25" s="1"/>
  <c r="U299" i="25"/>
  <c r="T299" i="25"/>
  <c r="S299" i="25"/>
  <c r="R299" i="25"/>
  <c r="AB299" i="25" s="1"/>
  <c r="AK299" i="25" s="1"/>
  <c r="Q299" i="25"/>
  <c r="Z299" i="25" s="1"/>
  <c r="AI299" i="25" s="1"/>
  <c r="P299" i="25"/>
  <c r="O299" i="25"/>
  <c r="N299" i="25"/>
  <c r="M299" i="25"/>
  <c r="L299" i="25"/>
  <c r="K299" i="25"/>
  <c r="J299" i="25"/>
  <c r="I299" i="25"/>
  <c r="H299" i="25"/>
  <c r="G299" i="25"/>
  <c r="F299" i="25"/>
  <c r="AA299" i="25" s="1"/>
  <c r="AJ299" i="25" s="1"/>
  <c r="E299" i="25"/>
  <c r="D299" i="25"/>
  <c r="C299" i="25"/>
  <c r="B299" i="25"/>
  <c r="AI298" i="25"/>
  <c r="Z298" i="25"/>
  <c r="Y298" i="25"/>
  <c r="AH298" i="25" s="1"/>
  <c r="X298" i="25"/>
  <c r="AG298" i="25" s="1"/>
  <c r="U298" i="25"/>
  <c r="T298" i="25"/>
  <c r="S298" i="25"/>
  <c r="R298" i="25"/>
  <c r="AB298" i="25" s="1"/>
  <c r="AK298" i="25" s="1"/>
  <c r="Q298" i="25"/>
  <c r="P298" i="25"/>
  <c r="O298" i="25"/>
  <c r="N298" i="25"/>
  <c r="M298" i="25"/>
  <c r="L298" i="25"/>
  <c r="K298" i="25"/>
  <c r="AC298" i="25" s="1"/>
  <c r="AL298" i="25" s="1"/>
  <c r="J298" i="25"/>
  <c r="I298" i="25"/>
  <c r="H298" i="25"/>
  <c r="G298" i="25"/>
  <c r="F298" i="25"/>
  <c r="E298" i="25"/>
  <c r="AA298" i="25" s="1"/>
  <c r="AJ298" i="25" s="1"/>
  <c r="D298" i="25"/>
  <c r="C298" i="25"/>
  <c r="B298" i="25"/>
  <c r="AK297" i="25"/>
  <c r="Y297" i="25"/>
  <c r="AH297" i="25" s="1"/>
  <c r="U297" i="25"/>
  <c r="T297" i="25"/>
  <c r="S297" i="25"/>
  <c r="R297" i="25"/>
  <c r="AB297" i="25" s="1"/>
  <c r="Q297" i="25"/>
  <c r="Z297" i="25" s="1"/>
  <c r="AI297" i="25" s="1"/>
  <c r="P297" i="25"/>
  <c r="O297" i="25"/>
  <c r="N297" i="25"/>
  <c r="M297" i="25"/>
  <c r="L297" i="25"/>
  <c r="K297" i="25"/>
  <c r="J297" i="25"/>
  <c r="I297" i="25"/>
  <c r="H297" i="25"/>
  <c r="AA297" i="25" s="1"/>
  <c r="AJ297" i="25" s="1"/>
  <c r="G297" i="25"/>
  <c r="F297" i="25"/>
  <c r="E297" i="25"/>
  <c r="D297" i="25"/>
  <c r="C297" i="25"/>
  <c r="X297" i="25" s="1"/>
  <c r="B297" i="25"/>
  <c r="U296" i="25"/>
  <c r="T296" i="25"/>
  <c r="S296" i="25"/>
  <c r="R296" i="25"/>
  <c r="AB296" i="25" s="1"/>
  <c r="AK296" i="25" s="1"/>
  <c r="Q296" i="25"/>
  <c r="Z296" i="25" s="1"/>
  <c r="AI296" i="25" s="1"/>
  <c r="P296" i="25"/>
  <c r="O296" i="25"/>
  <c r="N296" i="25"/>
  <c r="M296" i="25"/>
  <c r="L296" i="25"/>
  <c r="K296" i="25"/>
  <c r="AC296" i="25" s="1"/>
  <c r="AL296" i="25" s="1"/>
  <c r="J296" i="25"/>
  <c r="AA296" i="25" s="1"/>
  <c r="AJ296" i="25" s="1"/>
  <c r="I296" i="25"/>
  <c r="H296" i="25"/>
  <c r="G296" i="25"/>
  <c r="F296" i="25"/>
  <c r="E296" i="25"/>
  <c r="D296" i="25"/>
  <c r="Y296" i="25" s="1"/>
  <c r="AH296" i="25" s="1"/>
  <c r="C296" i="25"/>
  <c r="X296" i="25" s="1"/>
  <c r="B296" i="25"/>
  <c r="U295" i="25"/>
  <c r="T295" i="25"/>
  <c r="S295" i="25"/>
  <c r="R295" i="25"/>
  <c r="AB295" i="25" s="1"/>
  <c r="AK295" i="25" s="1"/>
  <c r="Q295" i="25"/>
  <c r="Z295" i="25" s="1"/>
  <c r="AI295" i="25" s="1"/>
  <c r="P295" i="25"/>
  <c r="O295" i="25"/>
  <c r="N295" i="25"/>
  <c r="M295" i="25"/>
  <c r="L295" i="25"/>
  <c r="K295" i="25"/>
  <c r="AC295" i="25" s="1"/>
  <c r="AL295" i="25" s="1"/>
  <c r="J295" i="25"/>
  <c r="I295" i="25"/>
  <c r="H295" i="25"/>
  <c r="G295" i="25"/>
  <c r="F295" i="25"/>
  <c r="E295" i="25"/>
  <c r="AA295" i="25" s="1"/>
  <c r="AJ295" i="25" s="1"/>
  <c r="D295" i="25"/>
  <c r="Y295" i="25" s="1"/>
  <c r="AH295" i="25" s="1"/>
  <c r="C295" i="25"/>
  <c r="X295" i="25" s="1"/>
  <c r="AG295" i="25" s="1"/>
  <c r="B295" i="25"/>
  <c r="U294" i="25"/>
  <c r="T294" i="25"/>
  <c r="S294" i="25"/>
  <c r="R294" i="25"/>
  <c r="Q294" i="25"/>
  <c r="Z294" i="25" s="1"/>
  <c r="AI294" i="25" s="1"/>
  <c r="P294" i="25"/>
  <c r="O294" i="25"/>
  <c r="N294" i="25"/>
  <c r="M294" i="25"/>
  <c r="L294" i="25"/>
  <c r="K294" i="25"/>
  <c r="AC294" i="25" s="1"/>
  <c r="AL294" i="25" s="1"/>
  <c r="J294" i="25"/>
  <c r="I294" i="25"/>
  <c r="H294" i="25"/>
  <c r="G294" i="25"/>
  <c r="F294" i="25"/>
  <c r="AA294" i="25" s="1"/>
  <c r="AJ294" i="25" s="1"/>
  <c r="E294" i="25"/>
  <c r="D294" i="25"/>
  <c r="Y294" i="25" s="1"/>
  <c r="AH294" i="25" s="1"/>
  <c r="C294" i="25"/>
  <c r="X294" i="25" s="1"/>
  <c r="AG294" i="25" s="1"/>
  <c r="B294" i="25"/>
  <c r="AG293" i="25"/>
  <c r="Z293" i="25"/>
  <c r="U293" i="25"/>
  <c r="AI293" i="25" s="1"/>
  <c r="T293" i="25"/>
  <c r="S293" i="25"/>
  <c r="R293" i="25"/>
  <c r="AB293" i="25" s="1"/>
  <c r="AK293" i="25" s="1"/>
  <c r="Q293" i="25"/>
  <c r="P293" i="25"/>
  <c r="O293" i="25"/>
  <c r="N293" i="25"/>
  <c r="M293" i="25"/>
  <c r="L293" i="25"/>
  <c r="K293" i="25"/>
  <c r="J293" i="25"/>
  <c r="I293" i="25"/>
  <c r="H293" i="25"/>
  <c r="G293" i="25"/>
  <c r="F293" i="25"/>
  <c r="E293" i="25"/>
  <c r="AA293" i="25" s="1"/>
  <c r="AJ293" i="25" s="1"/>
  <c r="D293" i="25"/>
  <c r="Y293" i="25" s="1"/>
  <c r="AH293" i="25" s="1"/>
  <c r="C293" i="25"/>
  <c r="X293" i="25" s="1"/>
  <c r="B293" i="25"/>
  <c r="Z292" i="25"/>
  <c r="X292" i="25"/>
  <c r="AG292" i="25" s="1"/>
  <c r="U292" i="25"/>
  <c r="T292" i="25"/>
  <c r="S292" i="25"/>
  <c r="R292" i="25"/>
  <c r="AB292" i="25" s="1"/>
  <c r="AK292" i="25" s="1"/>
  <c r="Q292" i="25"/>
  <c r="P292" i="25"/>
  <c r="O292" i="25"/>
  <c r="N292" i="25"/>
  <c r="M292" i="25"/>
  <c r="L292" i="25"/>
  <c r="K292" i="25"/>
  <c r="J292" i="25"/>
  <c r="I292" i="25"/>
  <c r="H292" i="25"/>
  <c r="G292" i="25"/>
  <c r="F292" i="25"/>
  <c r="E292" i="25"/>
  <c r="D292" i="25"/>
  <c r="Y292" i="25" s="1"/>
  <c r="AH292" i="25" s="1"/>
  <c r="C292" i="25"/>
  <c r="B292" i="25"/>
  <c r="AH291" i="25"/>
  <c r="Y291" i="25"/>
  <c r="X291" i="25"/>
  <c r="U291" i="25"/>
  <c r="T291" i="25"/>
  <c r="S291" i="25"/>
  <c r="R291" i="25"/>
  <c r="AB291" i="25" s="1"/>
  <c r="AK291" i="25" s="1"/>
  <c r="Q291" i="25"/>
  <c r="Z291" i="25" s="1"/>
  <c r="AI291" i="25" s="1"/>
  <c r="P291" i="25"/>
  <c r="O291" i="25"/>
  <c r="N291" i="25"/>
  <c r="M291" i="25"/>
  <c r="L291" i="25"/>
  <c r="K291" i="25"/>
  <c r="J291" i="25"/>
  <c r="I291" i="25"/>
  <c r="H291" i="25"/>
  <c r="G291" i="25"/>
  <c r="F291" i="25"/>
  <c r="AA291" i="25" s="1"/>
  <c r="AJ291" i="25" s="1"/>
  <c r="E291" i="25"/>
  <c r="D291" i="25"/>
  <c r="C291" i="25"/>
  <c r="B291" i="25"/>
  <c r="AI290" i="25"/>
  <c r="Z290" i="25"/>
  <c r="Y290" i="25"/>
  <c r="AH290" i="25" s="1"/>
  <c r="X290" i="25"/>
  <c r="U290" i="25"/>
  <c r="T290" i="25"/>
  <c r="S290" i="25"/>
  <c r="R290" i="25"/>
  <c r="AB290" i="25" s="1"/>
  <c r="AK290" i="25" s="1"/>
  <c r="Q290" i="25"/>
  <c r="P290" i="25"/>
  <c r="O290" i="25"/>
  <c r="N290" i="25"/>
  <c r="M290" i="25"/>
  <c r="L290" i="25"/>
  <c r="K290" i="25"/>
  <c r="J290" i="25"/>
  <c r="I290" i="25"/>
  <c r="H290" i="25"/>
  <c r="G290" i="25"/>
  <c r="F290" i="25"/>
  <c r="E290" i="25"/>
  <c r="D290" i="25"/>
  <c r="C290" i="25"/>
  <c r="B290" i="25"/>
  <c r="AH289" i="25"/>
  <c r="Y289" i="25"/>
  <c r="U289" i="25"/>
  <c r="T289" i="25"/>
  <c r="S289" i="25"/>
  <c r="R289" i="25"/>
  <c r="AB289" i="25" s="1"/>
  <c r="AK289" i="25" s="1"/>
  <c r="Q289" i="25"/>
  <c r="Z289" i="25" s="1"/>
  <c r="AI289" i="25" s="1"/>
  <c r="P289" i="25"/>
  <c r="AC289" i="25" s="1"/>
  <c r="AL289" i="25" s="1"/>
  <c r="O289" i="25"/>
  <c r="N289" i="25"/>
  <c r="M289" i="25"/>
  <c r="L289" i="25"/>
  <c r="K289" i="25"/>
  <c r="J289" i="25"/>
  <c r="I289" i="25"/>
  <c r="H289" i="25"/>
  <c r="AA289" i="25" s="1"/>
  <c r="AJ289" i="25" s="1"/>
  <c r="G289" i="25"/>
  <c r="F289" i="25"/>
  <c r="E289" i="25"/>
  <c r="D289" i="25"/>
  <c r="C289" i="25"/>
  <c r="X289" i="25" s="1"/>
  <c r="B289" i="25"/>
  <c r="AB288" i="25"/>
  <c r="AK288" i="25" s="1"/>
  <c r="U288" i="25"/>
  <c r="T288" i="25"/>
  <c r="S288" i="25"/>
  <c r="R288" i="25"/>
  <c r="Q288" i="25"/>
  <c r="Z288" i="25" s="1"/>
  <c r="AI288" i="25" s="1"/>
  <c r="P288" i="25"/>
  <c r="O288" i="25"/>
  <c r="N288" i="25"/>
  <c r="M288" i="25"/>
  <c r="L288" i="25"/>
  <c r="K288" i="25"/>
  <c r="AC288" i="25" s="1"/>
  <c r="AL288" i="25" s="1"/>
  <c r="J288" i="25"/>
  <c r="I288" i="25"/>
  <c r="AA288" i="25" s="1"/>
  <c r="AJ288" i="25" s="1"/>
  <c r="H288" i="25"/>
  <c r="G288" i="25"/>
  <c r="F288" i="25"/>
  <c r="E288" i="25"/>
  <c r="D288" i="25"/>
  <c r="Y288" i="25" s="1"/>
  <c r="AH288" i="25" s="1"/>
  <c r="C288" i="25"/>
  <c r="X288" i="25" s="1"/>
  <c r="B288" i="25"/>
  <c r="AC287" i="25"/>
  <c r="AL287" i="25" s="1"/>
  <c r="Z287" i="25"/>
  <c r="AI287" i="25" s="1"/>
  <c r="U287" i="25"/>
  <c r="T287" i="25"/>
  <c r="S287" i="25"/>
  <c r="R287" i="25"/>
  <c r="AB287" i="25" s="1"/>
  <c r="AK287" i="25" s="1"/>
  <c r="Q287" i="25"/>
  <c r="P287" i="25"/>
  <c r="O287" i="25"/>
  <c r="N287" i="25"/>
  <c r="M287" i="25"/>
  <c r="L287" i="25"/>
  <c r="K287" i="25"/>
  <c r="J287" i="25"/>
  <c r="I287" i="25"/>
  <c r="H287" i="25"/>
  <c r="G287" i="25"/>
  <c r="F287" i="25"/>
  <c r="E287" i="25"/>
  <c r="D287" i="25"/>
  <c r="Y287" i="25" s="1"/>
  <c r="AH287" i="25" s="1"/>
  <c r="C287" i="25"/>
  <c r="X287" i="25" s="1"/>
  <c r="AG287" i="25" s="1"/>
  <c r="B287" i="25"/>
  <c r="X286" i="25"/>
  <c r="AG286" i="25" s="1"/>
  <c r="U286" i="25"/>
  <c r="T286" i="25"/>
  <c r="S286" i="25"/>
  <c r="R286" i="25"/>
  <c r="Q286" i="25"/>
  <c r="Z286" i="25" s="1"/>
  <c r="AI286" i="25" s="1"/>
  <c r="P286" i="25"/>
  <c r="O286" i="25"/>
  <c r="N286" i="25"/>
  <c r="M286" i="25"/>
  <c r="L286" i="25"/>
  <c r="K286" i="25"/>
  <c r="AC286" i="25" s="1"/>
  <c r="AL286" i="25" s="1"/>
  <c r="J286" i="25"/>
  <c r="I286" i="25"/>
  <c r="H286" i="25"/>
  <c r="G286" i="25"/>
  <c r="F286" i="25"/>
  <c r="AA286" i="25" s="1"/>
  <c r="AJ286" i="25" s="1"/>
  <c r="E286" i="25"/>
  <c r="D286" i="25"/>
  <c r="Y286" i="25" s="1"/>
  <c r="C286" i="25"/>
  <c r="B286" i="25"/>
  <c r="Z285" i="25"/>
  <c r="U285" i="25"/>
  <c r="T285" i="25"/>
  <c r="S285" i="25"/>
  <c r="R285" i="25"/>
  <c r="Q285" i="25"/>
  <c r="P285" i="25"/>
  <c r="O285" i="25"/>
  <c r="N285" i="25"/>
  <c r="M285" i="25"/>
  <c r="L285" i="25"/>
  <c r="K285" i="25"/>
  <c r="J285" i="25"/>
  <c r="I285" i="25"/>
  <c r="H285" i="25"/>
  <c r="G285" i="25"/>
  <c r="F285" i="25"/>
  <c r="E285" i="25"/>
  <c r="AA285" i="25" s="1"/>
  <c r="AJ285" i="25" s="1"/>
  <c r="D285" i="25"/>
  <c r="Y285" i="25" s="1"/>
  <c r="AH285" i="25" s="1"/>
  <c r="C285" i="25"/>
  <c r="X285" i="25" s="1"/>
  <c r="B285" i="25"/>
  <c r="Z284" i="25"/>
  <c r="X284" i="25"/>
  <c r="AG284" i="25" s="1"/>
  <c r="U284" i="25"/>
  <c r="T284" i="25"/>
  <c r="S284" i="25"/>
  <c r="R284" i="25"/>
  <c r="AB284" i="25" s="1"/>
  <c r="AK284" i="25" s="1"/>
  <c r="Q284" i="25"/>
  <c r="P284" i="25"/>
  <c r="O284" i="25"/>
  <c r="N284" i="25"/>
  <c r="M284" i="25"/>
  <c r="L284" i="25"/>
  <c r="K284" i="25"/>
  <c r="J284" i="25"/>
  <c r="I284" i="25"/>
  <c r="H284" i="25"/>
  <c r="G284" i="25"/>
  <c r="F284" i="25"/>
  <c r="E284" i="25"/>
  <c r="D284" i="25"/>
  <c r="Y284" i="25" s="1"/>
  <c r="AH284" i="25" s="1"/>
  <c r="C284" i="25"/>
  <c r="B284" i="25"/>
  <c r="AI283" i="25"/>
  <c r="AA283" i="25"/>
  <c r="AJ283" i="25" s="1"/>
  <c r="Y283" i="25"/>
  <c r="AH283" i="25" s="1"/>
  <c r="X283" i="25"/>
  <c r="U283" i="25"/>
  <c r="T283" i="25"/>
  <c r="S283" i="25"/>
  <c r="R283" i="25"/>
  <c r="AB283" i="25" s="1"/>
  <c r="AK283" i="25" s="1"/>
  <c r="Q283" i="25"/>
  <c r="Z283" i="25" s="1"/>
  <c r="P283" i="25"/>
  <c r="O283" i="25"/>
  <c r="N283" i="25"/>
  <c r="M283" i="25"/>
  <c r="L283" i="25"/>
  <c r="K283" i="25"/>
  <c r="J283" i="25"/>
  <c r="I283" i="25"/>
  <c r="H283" i="25"/>
  <c r="G283" i="25"/>
  <c r="F283" i="25"/>
  <c r="E283" i="25"/>
  <c r="D283" i="25"/>
  <c r="C283" i="25"/>
  <c r="B283" i="25"/>
  <c r="AJ282" i="25"/>
  <c r="AI282" i="25"/>
  <c r="AB282" i="25"/>
  <c r="AK282" i="25" s="1"/>
  <c r="Z282" i="25"/>
  <c r="Y282" i="25"/>
  <c r="AH282" i="25" s="1"/>
  <c r="X282" i="25"/>
  <c r="U282" i="25"/>
  <c r="T282" i="25"/>
  <c r="S282" i="25"/>
  <c r="R282" i="25"/>
  <c r="Q282" i="25"/>
  <c r="P282" i="25"/>
  <c r="O282" i="25"/>
  <c r="N282" i="25"/>
  <c r="M282" i="25"/>
  <c r="L282" i="25"/>
  <c r="K282" i="25"/>
  <c r="AC282" i="25" s="1"/>
  <c r="AL282" i="25" s="1"/>
  <c r="J282" i="25"/>
  <c r="I282" i="25"/>
  <c r="H282" i="25"/>
  <c r="G282" i="25"/>
  <c r="F282" i="25"/>
  <c r="E282" i="25"/>
  <c r="AA282" i="25" s="1"/>
  <c r="D282" i="25"/>
  <c r="C282" i="25"/>
  <c r="B282" i="25"/>
  <c r="AH281" i="25"/>
  <c r="Z281" i="25"/>
  <c r="AI281" i="25" s="1"/>
  <c r="Y281" i="25"/>
  <c r="U281" i="25"/>
  <c r="T281" i="25"/>
  <c r="S281" i="25"/>
  <c r="R281" i="25"/>
  <c r="AB281" i="25" s="1"/>
  <c r="AK281" i="25" s="1"/>
  <c r="Q281" i="25"/>
  <c r="P281" i="25"/>
  <c r="AC281" i="25" s="1"/>
  <c r="AL281" i="25" s="1"/>
  <c r="O281" i="25"/>
  <c r="N281" i="25"/>
  <c r="M281" i="25"/>
  <c r="L281" i="25"/>
  <c r="K281" i="25"/>
  <c r="J281" i="25"/>
  <c r="I281" i="25"/>
  <c r="H281" i="25"/>
  <c r="AA281" i="25" s="1"/>
  <c r="AJ281" i="25" s="1"/>
  <c r="G281" i="25"/>
  <c r="F281" i="25"/>
  <c r="E281" i="25"/>
  <c r="D281" i="25"/>
  <c r="C281" i="25"/>
  <c r="X281" i="25" s="1"/>
  <c r="B281" i="25"/>
  <c r="AB280" i="25"/>
  <c r="AK280" i="25" s="1"/>
  <c r="U280" i="25"/>
  <c r="T280" i="25"/>
  <c r="S280" i="25"/>
  <c r="R280" i="25"/>
  <c r="Q280" i="25"/>
  <c r="Z280" i="25" s="1"/>
  <c r="AI280" i="25" s="1"/>
  <c r="P280" i="25"/>
  <c r="O280" i="25"/>
  <c r="N280" i="25"/>
  <c r="M280" i="25"/>
  <c r="L280" i="25"/>
  <c r="K280" i="25"/>
  <c r="AC280" i="25" s="1"/>
  <c r="AL280" i="25" s="1"/>
  <c r="J280" i="25"/>
  <c r="I280" i="25"/>
  <c r="AA280" i="25" s="1"/>
  <c r="AJ280" i="25" s="1"/>
  <c r="H280" i="25"/>
  <c r="G280" i="25"/>
  <c r="F280" i="25"/>
  <c r="E280" i="25"/>
  <c r="D280" i="25"/>
  <c r="Y280" i="25" s="1"/>
  <c r="AH280" i="25" s="1"/>
  <c r="C280" i="25"/>
  <c r="X280" i="25" s="1"/>
  <c r="AG280" i="25" s="1"/>
  <c r="B280" i="25"/>
  <c r="AG279" i="25"/>
  <c r="AC279" i="25"/>
  <c r="AL279" i="25" s="1"/>
  <c r="Z279" i="25"/>
  <c r="AI279" i="25" s="1"/>
  <c r="U279" i="25"/>
  <c r="T279" i="25"/>
  <c r="S279" i="25"/>
  <c r="R279" i="25"/>
  <c r="AB279" i="25" s="1"/>
  <c r="AK279" i="25" s="1"/>
  <c r="Q279" i="25"/>
  <c r="P279" i="25"/>
  <c r="O279" i="25"/>
  <c r="N279" i="25"/>
  <c r="M279" i="25"/>
  <c r="L279" i="25"/>
  <c r="K279" i="25"/>
  <c r="J279" i="25"/>
  <c r="I279" i="25"/>
  <c r="H279" i="25"/>
  <c r="G279" i="25"/>
  <c r="F279" i="25"/>
  <c r="E279" i="25"/>
  <c r="D279" i="25"/>
  <c r="Y279" i="25" s="1"/>
  <c r="AH279" i="25" s="1"/>
  <c r="C279" i="25"/>
  <c r="X279" i="25" s="1"/>
  <c r="B279" i="25"/>
  <c r="AH278" i="25"/>
  <c r="X278" i="25"/>
  <c r="AG278" i="25" s="1"/>
  <c r="U278" i="25"/>
  <c r="T278" i="25"/>
  <c r="S278" i="25"/>
  <c r="R278" i="25"/>
  <c r="AB278" i="25" s="1"/>
  <c r="AK278" i="25" s="1"/>
  <c r="Q278" i="25"/>
  <c r="Z278" i="25" s="1"/>
  <c r="AI278" i="25" s="1"/>
  <c r="P278" i="25"/>
  <c r="O278" i="25"/>
  <c r="N278" i="25"/>
  <c r="M278" i="25"/>
  <c r="L278" i="25"/>
  <c r="AC278" i="25" s="1"/>
  <c r="AL278" i="25" s="1"/>
  <c r="K278" i="25"/>
  <c r="J278" i="25"/>
  <c r="I278" i="25"/>
  <c r="H278" i="25"/>
  <c r="G278" i="25"/>
  <c r="F278" i="25"/>
  <c r="AA278" i="25" s="1"/>
  <c r="AJ278" i="25" s="1"/>
  <c r="E278" i="25"/>
  <c r="D278" i="25"/>
  <c r="Y278" i="25" s="1"/>
  <c r="C278" i="25"/>
  <c r="B278" i="25"/>
  <c r="AI277" i="25"/>
  <c r="AB277" i="25"/>
  <c r="AK277" i="25" s="1"/>
  <c r="Z277" i="25"/>
  <c r="Y277" i="25"/>
  <c r="U277" i="25"/>
  <c r="T277" i="25"/>
  <c r="S277" i="25"/>
  <c r="R277" i="25"/>
  <c r="Q277" i="25"/>
  <c r="P277" i="25"/>
  <c r="O277" i="25"/>
  <c r="N277" i="25"/>
  <c r="M277" i="25"/>
  <c r="L277" i="25"/>
  <c r="K277" i="25"/>
  <c r="J277" i="25"/>
  <c r="I277" i="25"/>
  <c r="H277" i="25"/>
  <c r="G277" i="25"/>
  <c r="F277" i="25"/>
  <c r="E277" i="25"/>
  <c r="D277" i="25"/>
  <c r="C277" i="25"/>
  <c r="X277" i="25" s="1"/>
  <c r="AG277" i="25" s="1"/>
  <c r="B277" i="25"/>
  <c r="AG276" i="25"/>
  <c r="Z276" i="25"/>
  <c r="Y276" i="25"/>
  <c r="AH276" i="25" s="1"/>
  <c r="U276" i="25"/>
  <c r="AI276" i="25" s="1"/>
  <c r="T276" i="25"/>
  <c r="S276" i="25"/>
  <c r="R276" i="25"/>
  <c r="Q276" i="25"/>
  <c r="P276" i="25"/>
  <c r="O276" i="25"/>
  <c r="N276" i="25"/>
  <c r="M276" i="25"/>
  <c r="L276" i="25"/>
  <c r="K276" i="25"/>
  <c r="AC276" i="25" s="1"/>
  <c r="AL276" i="25" s="1"/>
  <c r="J276" i="25"/>
  <c r="I276" i="25"/>
  <c r="H276" i="25"/>
  <c r="G276" i="25"/>
  <c r="F276" i="25"/>
  <c r="E276" i="25"/>
  <c r="AA276" i="25" s="1"/>
  <c r="AJ276" i="25" s="1"/>
  <c r="D276" i="25"/>
  <c r="C276" i="25"/>
  <c r="X276" i="25" s="1"/>
  <c r="B276" i="25"/>
  <c r="AA275" i="25"/>
  <c r="AJ275" i="25" s="1"/>
  <c r="Y275" i="25"/>
  <c r="AH275" i="25" s="1"/>
  <c r="U275" i="25"/>
  <c r="T275" i="25"/>
  <c r="S275" i="25"/>
  <c r="R275" i="25"/>
  <c r="Q275" i="25"/>
  <c r="Z275" i="25" s="1"/>
  <c r="AI275" i="25" s="1"/>
  <c r="P275" i="25"/>
  <c r="O275" i="25"/>
  <c r="N275" i="25"/>
  <c r="M275" i="25"/>
  <c r="L275" i="25"/>
  <c r="K275" i="25"/>
  <c r="AC275" i="25" s="1"/>
  <c r="AL275" i="25" s="1"/>
  <c r="J275" i="25"/>
  <c r="I275" i="25"/>
  <c r="H275" i="25"/>
  <c r="G275" i="25"/>
  <c r="F275" i="25"/>
  <c r="E275" i="25"/>
  <c r="D275" i="25"/>
  <c r="C275" i="25"/>
  <c r="X275" i="25" s="1"/>
  <c r="AG275" i="25" s="1"/>
  <c r="B275" i="25"/>
  <c r="AB274" i="25"/>
  <c r="AK274" i="25" s="1"/>
  <c r="Z274" i="25"/>
  <c r="AI274" i="25" s="1"/>
  <c r="X274" i="25"/>
  <c r="AG274" i="25" s="1"/>
  <c r="U274" i="25"/>
  <c r="T274" i="25"/>
  <c r="S274" i="25"/>
  <c r="R274" i="25"/>
  <c r="Q274" i="25"/>
  <c r="P274" i="25"/>
  <c r="O274" i="25"/>
  <c r="N274" i="25"/>
  <c r="M274" i="25"/>
  <c r="L274" i="25"/>
  <c r="K274" i="25"/>
  <c r="AC274" i="25" s="1"/>
  <c r="AL274" i="25" s="1"/>
  <c r="J274" i="25"/>
  <c r="I274" i="25"/>
  <c r="H274" i="25"/>
  <c r="G274" i="25"/>
  <c r="F274" i="25"/>
  <c r="AA274" i="25" s="1"/>
  <c r="AJ274" i="25" s="1"/>
  <c r="E274" i="25"/>
  <c r="D274" i="25"/>
  <c r="Y274" i="25" s="1"/>
  <c r="C274" i="25"/>
  <c r="B274" i="25"/>
  <c r="Y273" i="25"/>
  <c r="AH273" i="25" s="1"/>
  <c r="U273" i="25"/>
  <c r="T273" i="25"/>
  <c r="S273" i="25"/>
  <c r="R273" i="25"/>
  <c r="Q273" i="25"/>
  <c r="Z273" i="25" s="1"/>
  <c r="AI273" i="25" s="1"/>
  <c r="P273" i="25"/>
  <c r="O273" i="25"/>
  <c r="N273" i="25"/>
  <c r="M273" i="25"/>
  <c r="L273" i="25"/>
  <c r="K273" i="25"/>
  <c r="AC273" i="25" s="1"/>
  <c r="AL273" i="25" s="1"/>
  <c r="J273" i="25"/>
  <c r="I273" i="25"/>
  <c r="H273" i="25"/>
  <c r="G273" i="25"/>
  <c r="F273" i="25"/>
  <c r="E273" i="25"/>
  <c r="AA273" i="25" s="1"/>
  <c r="AJ273" i="25" s="1"/>
  <c r="D273" i="25"/>
  <c r="C273" i="25"/>
  <c r="X273" i="25" s="1"/>
  <c r="AG273" i="25" s="1"/>
  <c r="B273" i="25"/>
  <c r="Z272" i="25"/>
  <c r="AI272" i="25" s="1"/>
  <c r="X272" i="25"/>
  <c r="AG272" i="25" s="1"/>
  <c r="U272" i="25"/>
  <c r="T272" i="25"/>
  <c r="S272" i="25"/>
  <c r="R272" i="25"/>
  <c r="AB272" i="25" s="1"/>
  <c r="AK272" i="25" s="1"/>
  <c r="Q272" i="25"/>
  <c r="P272" i="25"/>
  <c r="O272" i="25"/>
  <c r="N272" i="25"/>
  <c r="M272" i="25"/>
  <c r="L272" i="25"/>
  <c r="K272" i="25"/>
  <c r="AC272" i="25" s="1"/>
  <c r="AL272" i="25" s="1"/>
  <c r="J272" i="25"/>
  <c r="I272" i="25"/>
  <c r="H272" i="25"/>
  <c r="G272" i="25"/>
  <c r="F272" i="25"/>
  <c r="E272" i="25"/>
  <c r="AA272" i="25" s="1"/>
  <c r="AJ272" i="25" s="1"/>
  <c r="D272" i="25"/>
  <c r="Y272" i="25" s="1"/>
  <c r="AH272" i="25" s="1"/>
  <c r="C272" i="25"/>
  <c r="B272" i="25"/>
  <c r="Y271" i="25"/>
  <c r="AH271" i="25" s="1"/>
  <c r="U271" i="25"/>
  <c r="T271" i="25"/>
  <c r="S271" i="25"/>
  <c r="R271" i="25"/>
  <c r="AB271" i="25" s="1"/>
  <c r="AK271" i="25" s="1"/>
  <c r="Q271" i="25"/>
  <c r="Z271" i="25" s="1"/>
  <c r="AI271" i="25" s="1"/>
  <c r="P271" i="25"/>
  <c r="O271" i="25"/>
  <c r="N271" i="25"/>
  <c r="M271" i="25"/>
  <c r="L271" i="25"/>
  <c r="K271" i="25"/>
  <c r="AC271" i="25" s="1"/>
  <c r="AL271" i="25" s="1"/>
  <c r="J271" i="25"/>
  <c r="I271" i="25"/>
  <c r="H271" i="25"/>
  <c r="G271" i="25"/>
  <c r="F271" i="25"/>
  <c r="E271" i="25"/>
  <c r="AA271" i="25" s="1"/>
  <c r="AJ271" i="25" s="1"/>
  <c r="D271" i="25"/>
  <c r="C271" i="25"/>
  <c r="X271" i="25" s="1"/>
  <c r="AG271" i="25" s="1"/>
  <c r="B271" i="25"/>
  <c r="AH270" i="25"/>
  <c r="Z270" i="25"/>
  <c r="AI270" i="25" s="1"/>
  <c r="X270" i="25"/>
  <c r="U270" i="25"/>
  <c r="T270" i="25"/>
  <c r="S270" i="25"/>
  <c r="R270" i="25"/>
  <c r="AB270" i="25" s="1"/>
  <c r="AK270" i="25" s="1"/>
  <c r="Q270" i="25"/>
  <c r="P270" i="25"/>
  <c r="O270" i="25"/>
  <c r="N270" i="25"/>
  <c r="M270" i="25"/>
  <c r="L270" i="25"/>
  <c r="K270" i="25"/>
  <c r="AC270" i="25" s="1"/>
  <c r="AL270" i="25" s="1"/>
  <c r="J270" i="25"/>
  <c r="I270" i="25"/>
  <c r="H270" i="25"/>
  <c r="G270" i="25"/>
  <c r="F270" i="25"/>
  <c r="E270" i="25"/>
  <c r="AA270" i="25" s="1"/>
  <c r="AJ270" i="25" s="1"/>
  <c r="D270" i="25"/>
  <c r="Y270" i="25" s="1"/>
  <c r="C270" i="25"/>
  <c r="B270" i="25"/>
  <c r="AI269" i="25"/>
  <c r="Y269" i="25"/>
  <c r="AH269" i="25" s="1"/>
  <c r="U269" i="25"/>
  <c r="T269" i="25"/>
  <c r="S269" i="25"/>
  <c r="R269" i="25"/>
  <c r="AB269" i="25" s="1"/>
  <c r="AK269" i="25" s="1"/>
  <c r="Q269" i="25"/>
  <c r="Z269" i="25" s="1"/>
  <c r="P269" i="25"/>
  <c r="O269" i="25"/>
  <c r="N269" i="25"/>
  <c r="M269" i="25"/>
  <c r="L269" i="25"/>
  <c r="K269" i="25"/>
  <c r="J269" i="25"/>
  <c r="I269" i="25"/>
  <c r="H269" i="25"/>
  <c r="G269" i="25"/>
  <c r="AA269" i="25" s="1"/>
  <c r="AJ269" i="25" s="1"/>
  <c r="F269" i="25"/>
  <c r="E269" i="25"/>
  <c r="D269" i="25"/>
  <c r="C269" i="25"/>
  <c r="X269" i="25" s="1"/>
  <c r="AG269" i="25" s="1"/>
  <c r="B269" i="25"/>
  <c r="Z268" i="25"/>
  <c r="AI268" i="25" s="1"/>
  <c r="X268" i="25"/>
  <c r="AG268" i="25" s="1"/>
  <c r="U268" i="25"/>
  <c r="T268" i="25"/>
  <c r="S268" i="25"/>
  <c r="R268" i="25"/>
  <c r="AB268" i="25" s="1"/>
  <c r="AK268" i="25" s="1"/>
  <c r="Q268" i="25"/>
  <c r="P268" i="25"/>
  <c r="O268" i="25"/>
  <c r="N268" i="25"/>
  <c r="M268" i="25"/>
  <c r="L268" i="25"/>
  <c r="K268" i="25"/>
  <c r="J268" i="25"/>
  <c r="I268" i="25"/>
  <c r="H268" i="25"/>
  <c r="G268" i="25"/>
  <c r="F268" i="25"/>
  <c r="AA268" i="25" s="1"/>
  <c r="AJ268" i="25" s="1"/>
  <c r="E268" i="25"/>
  <c r="D268" i="25"/>
  <c r="Y268" i="25" s="1"/>
  <c r="C268" i="25"/>
  <c r="B268" i="25"/>
  <c r="AK267" i="25"/>
  <c r="Y267" i="25"/>
  <c r="AH267" i="25" s="1"/>
  <c r="U267" i="25"/>
  <c r="T267" i="25"/>
  <c r="S267" i="25"/>
  <c r="R267" i="25"/>
  <c r="AB267" i="25" s="1"/>
  <c r="Q267" i="25"/>
  <c r="Z267" i="25" s="1"/>
  <c r="AI267" i="25" s="1"/>
  <c r="P267" i="25"/>
  <c r="O267" i="25"/>
  <c r="N267" i="25"/>
  <c r="M267" i="25"/>
  <c r="L267" i="25"/>
  <c r="K267" i="25"/>
  <c r="AC267" i="25" s="1"/>
  <c r="AL267" i="25" s="1"/>
  <c r="J267" i="25"/>
  <c r="I267" i="25"/>
  <c r="AA267" i="25" s="1"/>
  <c r="AJ267" i="25" s="1"/>
  <c r="H267" i="25"/>
  <c r="G267" i="25"/>
  <c r="F267" i="25"/>
  <c r="E267" i="25"/>
  <c r="D267" i="25"/>
  <c r="C267" i="25"/>
  <c r="X267" i="25" s="1"/>
  <c r="AG267" i="25" s="1"/>
  <c r="B267" i="25"/>
  <c r="AB266" i="25"/>
  <c r="AK266" i="25" s="1"/>
  <c r="Z266" i="25"/>
  <c r="AI266" i="25" s="1"/>
  <c r="X266" i="25"/>
  <c r="AG266" i="25" s="1"/>
  <c r="U266" i="25"/>
  <c r="T266" i="25"/>
  <c r="S266" i="25"/>
  <c r="R266" i="25"/>
  <c r="Q266" i="25"/>
  <c r="P266" i="25"/>
  <c r="O266" i="25"/>
  <c r="N266" i="25"/>
  <c r="M266" i="25"/>
  <c r="L266" i="25"/>
  <c r="K266" i="25"/>
  <c r="AC266" i="25" s="1"/>
  <c r="AL266" i="25" s="1"/>
  <c r="J266" i="25"/>
  <c r="I266" i="25"/>
  <c r="H266" i="25"/>
  <c r="G266" i="25"/>
  <c r="F266" i="25"/>
  <c r="AA266" i="25" s="1"/>
  <c r="AJ266" i="25" s="1"/>
  <c r="E266" i="25"/>
  <c r="D266" i="25"/>
  <c r="Y266" i="25" s="1"/>
  <c r="C266" i="25"/>
  <c r="B266" i="25"/>
  <c r="Y265" i="25"/>
  <c r="AH265" i="25" s="1"/>
  <c r="U265" i="25"/>
  <c r="T265" i="25"/>
  <c r="S265" i="25"/>
  <c r="R265" i="25"/>
  <c r="AB265" i="25" s="1"/>
  <c r="AK265" i="25" s="1"/>
  <c r="Q265" i="25"/>
  <c r="Z265" i="25" s="1"/>
  <c r="AI265" i="25" s="1"/>
  <c r="P265" i="25"/>
  <c r="O265" i="25"/>
  <c r="N265" i="25"/>
  <c r="M265" i="25"/>
  <c r="L265" i="25"/>
  <c r="K265" i="25"/>
  <c r="AC265" i="25" s="1"/>
  <c r="AL265" i="25" s="1"/>
  <c r="J265" i="25"/>
  <c r="I265" i="25"/>
  <c r="H265" i="25"/>
  <c r="G265" i="25"/>
  <c r="F265" i="25"/>
  <c r="E265" i="25"/>
  <c r="AA265" i="25" s="1"/>
  <c r="AJ265" i="25" s="1"/>
  <c r="D265" i="25"/>
  <c r="C265" i="25"/>
  <c r="X265" i="25" s="1"/>
  <c r="AG265" i="25" s="1"/>
  <c r="B265" i="25"/>
  <c r="Z264" i="25"/>
  <c r="AI264" i="25" s="1"/>
  <c r="X264" i="25"/>
  <c r="AG264" i="25" s="1"/>
  <c r="U264" i="25"/>
  <c r="T264" i="25"/>
  <c r="S264" i="25"/>
  <c r="R264" i="25"/>
  <c r="AB264" i="25" s="1"/>
  <c r="AK264" i="25" s="1"/>
  <c r="Q264" i="25"/>
  <c r="P264" i="25"/>
  <c r="O264" i="25"/>
  <c r="N264" i="25"/>
  <c r="M264" i="25"/>
  <c r="L264" i="25"/>
  <c r="K264" i="25"/>
  <c r="AC264" i="25" s="1"/>
  <c r="AL264" i="25" s="1"/>
  <c r="J264" i="25"/>
  <c r="I264" i="25"/>
  <c r="H264" i="25"/>
  <c r="G264" i="25"/>
  <c r="F264" i="25"/>
  <c r="E264" i="25"/>
  <c r="AA264" i="25" s="1"/>
  <c r="AJ264" i="25" s="1"/>
  <c r="D264" i="25"/>
  <c r="Y264" i="25" s="1"/>
  <c r="AH264" i="25" s="1"/>
  <c r="C264" i="25"/>
  <c r="B264" i="25"/>
  <c r="AG263" i="25"/>
  <c r="Y263" i="25"/>
  <c r="AH263" i="25" s="1"/>
  <c r="U263" i="25"/>
  <c r="T263" i="25"/>
  <c r="S263" i="25"/>
  <c r="R263" i="25"/>
  <c r="AB263" i="25" s="1"/>
  <c r="AK263" i="25" s="1"/>
  <c r="Q263" i="25"/>
  <c r="Z263" i="25" s="1"/>
  <c r="AI263" i="25" s="1"/>
  <c r="P263" i="25"/>
  <c r="O263" i="25"/>
  <c r="N263" i="25"/>
  <c r="M263" i="25"/>
  <c r="L263" i="25"/>
  <c r="K263" i="25"/>
  <c r="AC263" i="25" s="1"/>
  <c r="AL263" i="25" s="1"/>
  <c r="J263" i="25"/>
  <c r="I263" i="25"/>
  <c r="H263" i="25"/>
  <c r="G263" i="25"/>
  <c r="F263" i="25"/>
  <c r="E263" i="25"/>
  <c r="AA263" i="25" s="1"/>
  <c r="AJ263" i="25" s="1"/>
  <c r="D263" i="25"/>
  <c r="C263" i="25"/>
  <c r="X263" i="25" s="1"/>
  <c r="B263" i="25"/>
  <c r="AH262" i="25"/>
  <c r="Z262" i="25"/>
  <c r="AI262" i="25" s="1"/>
  <c r="X262" i="25"/>
  <c r="U262" i="25"/>
  <c r="T262" i="25"/>
  <c r="S262" i="25"/>
  <c r="R262" i="25"/>
  <c r="AB262" i="25" s="1"/>
  <c r="AK262" i="25" s="1"/>
  <c r="Q262" i="25"/>
  <c r="P262" i="25"/>
  <c r="O262" i="25"/>
  <c r="N262" i="25"/>
  <c r="M262" i="25"/>
  <c r="L262" i="25"/>
  <c r="K262" i="25"/>
  <c r="J262" i="25"/>
  <c r="I262" i="25"/>
  <c r="H262" i="25"/>
  <c r="G262" i="25"/>
  <c r="F262" i="25"/>
  <c r="E262" i="25"/>
  <c r="D262" i="25"/>
  <c r="Y262" i="25" s="1"/>
  <c r="C262" i="25"/>
  <c r="B262" i="25"/>
  <c r="Y261" i="25"/>
  <c r="AH261" i="25" s="1"/>
  <c r="U261" i="25"/>
  <c r="T261" i="25"/>
  <c r="S261" i="25"/>
  <c r="R261" i="25"/>
  <c r="AB261" i="25" s="1"/>
  <c r="AK261" i="25" s="1"/>
  <c r="Q261" i="25"/>
  <c r="Z261" i="25" s="1"/>
  <c r="AI261" i="25" s="1"/>
  <c r="P261" i="25"/>
  <c r="O261" i="25"/>
  <c r="N261" i="25"/>
  <c r="M261" i="25"/>
  <c r="L261" i="25"/>
  <c r="K261" i="25"/>
  <c r="AC261" i="25" s="1"/>
  <c r="AL261" i="25" s="1"/>
  <c r="J261" i="25"/>
  <c r="I261" i="25"/>
  <c r="H261" i="25"/>
  <c r="G261" i="25"/>
  <c r="AA261" i="25" s="1"/>
  <c r="AJ261" i="25" s="1"/>
  <c r="F261" i="25"/>
  <c r="E261" i="25"/>
  <c r="D261" i="25"/>
  <c r="C261" i="25"/>
  <c r="X261" i="25" s="1"/>
  <c r="AG261" i="25" s="1"/>
  <c r="B261" i="25"/>
  <c r="Z260" i="25"/>
  <c r="AI260" i="25" s="1"/>
  <c r="X260" i="25"/>
  <c r="AG260" i="25" s="1"/>
  <c r="U260" i="25"/>
  <c r="T260" i="25"/>
  <c r="S260" i="25"/>
  <c r="R260" i="25"/>
  <c r="AB260" i="25" s="1"/>
  <c r="AK260" i="25" s="1"/>
  <c r="Q260" i="25"/>
  <c r="P260" i="25"/>
  <c r="O260" i="25"/>
  <c r="N260" i="25"/>
  <c r="M260" i="25"/>
  <c r="L260" i="25"/>
  <c r="K260" i="25"/>
  <c r="AC260" i="25" s="1"/>
  <c r="AL260" i="25" s="1"/>
  <c r="J260" i="25"/>
  <c r="I260" i="25"/>
  <c r="H260" i="25"/>
  <c r="G260" i="25"/>
  <c r="F260" i="25"/>
  <c r="AA260" i="25" s="1"/>
  <c r="AJ260" i="25" s="1"/>
  <c r="E260" i="25"/>
  <c r="D260" i="25"/>
  <c r="Y260" i="25" s="1"/>
  <c r="C260" i="25"/>
  <c r="B260" i="25"/>
  <c r="Y259" i="25"/>
  <c r="AH259" i="25" s="1"/>
  <c r="U259" i="25"/>
  <c r="T259" i="25"/>
  <c r="S259" i="25"/>
  <c r="R259" i="25"/>
  <c r="AB259" i="25" s="1"/>
  <c r="AK259" i="25" s="1"/>
  <c r="Q259" i="25"/>
  <c r="Z259" i="25" s="1"/>
  <c r="AI259" i="25" s="1"/>
  <c r="P259" i="25"/>
  <c r="O259" i="25"/>
  <c r="N259" i="25"/>
  <c r="M259" i="25"/>
  <c r="L259" i="25"/>
  <c r="K259" i="25"/>
  <c r="AC259" i="25" s="1"/>
  <c r="AL259" i="25" s="1"/>
  <c r="J259" i="25"/>
  <c r="I259" i="25"/>
  <c r="AA259" i="25" s="1"/>
  <c r="AJ259" i="25" s="1"/>
  <c r="H259" i="25"/>
  <c r="G259" i="25"/>
  <c r="F259" i="25"/>
  <c r="E259" i="25"/>
  <c r="D259" i="25"/>
  <c r="C259" i="25"/>
  <c r="X259" i="25" s="1"/>
  <c r="AG259" i="25" s="1"/>
  <c r="B259" i="25"/>
  <c r="AL258" i="25"/>
  <c r="Z258" i="25"/>
  <c r="AI258" i="25" s="1"/>
  <c r="X258" i="25"/>
  <c r="AG258" i="25" s="1"/>
  <c r="U258" i="25"/>
  <c r="T258" i="25"/>
  <c r="S258" i="25"/>
  <c r="R258" i="25"/>
  <c r="AB258" i="25" s="1"/>
  <c r="AK258" i="25" s="1"/>
  <c r="Q258" i="25"/>
  <c r="P258" i="25"/>
  <c r="O258" i="25"/>
  <c r="N258" i="25"/>
  <c r="M258" i="25"/>
  <c r="L258" i="25"/>
  <c r="K258" i="25"/>
  <c r="AC258" i="25" s="1"/>
  <c r="J258" i="25"/>
  <c r="I258" i="25"/>
  <c r="H258" i="25"/>
  <c r="G258" i="25"/>
  <c r="F258" i="25"/>
  <c r="E258" i="25"/>
  <c r="D258" i="25"/>
  <c r="Y258" i="25" s="1"/>
  <c r="C258" i="25"/>
  <c r="B258" i="25"/>
  <c r="AC257" i="25"/>
  <c r="AL257" i="25" s="1"/>
  <c r="Y257" i="25"/>
  <c r="AH257" i="25" s="1"/>
  <c r="U257" i="25"/>
  <c r="T257" i="25"/>
  <c r="S257" i="25"/>
  <c r="R257" i="25"/>
  <c r="AB257" i="25" s="1"/>
  <c r="AK257" i="25" s="1"/>
  <c r="Q257" i="25"/>
  <c r="Z257" i="25" s="1"/>
  <c r="AI257" i="25" s="1"/>
  <c r="P257" i="25"/>
  <c r="O257" i="25"/>
  <c r="N257" i="25"/>
  <c r="M257" i="25"/>
  <c r="L257" i="25"/>
  <c r="K257" i="25"/>
  <c r="J257" i="25"/>
  <c r="I257" i="25"/>
  <c r="H257" i="25"/>
  <c r="G257" i="25"/>
  <c r="F257" i="25"/>
  <c r="E257" i="25"/>
  <c r="AA257" i="25" s="1"/>
  <c r="AJ257" i="25" s="1"/>
  <c r="D257" i="25"/>
  <c r="C257" i="25"/>
  <c r="X257" i="25" s="1"/>
  <c r="AG257" i="25" s="1"/>
  <c r="B257" i="25"/>
  <c r="Z256" i="25"/>
  <c r="AI256" i="25" s="1"/>
  <c r="X256" i="25"/>
  <c r="AG256" i="25" s="1"/>
  <c r="U256" i="25"/>
  <c r="T256" i="25"/>
  <c r="S256" i="25"/>
  <c r="R256" i="25"/>
  <c r="AB256" i="25" s="1"/>
  <c r="AK256" i="25" s="1"/>
  <c r="Q256" i="25"/>
  <c r="P256" i="25"/>
  <c r="O256" i="25"/>
  <c r="N256" i="25"/>
  <c r="M256" i="25"/>
  <c r="L256" i="25"/>
  <c r="K256" i="25"/>
  <c r="J256" i="25"/>
  <c r="I256" i="25"/>
  <c r="H256" i="25"/>
  <c r="G256" i="25"/>
  <c r="F256" i="25"/>
  <c r="E256" i="25"/>
  <c r="AA256" i="25" s="1"/>
  <c r="AJ256" i="25" s="1"/>
  <c r="D256" i="25"/>
  <c r="Y256" i="25" s="1"/>
  <c r="AH256" i="25" s="1"/>
  <c r="C256" i="25"/>
  <c r="B256" i="25"/>
  <c r="AG255" i="25"/>
  <c r="Y255" i="25"/>
  <c r="U255" i="25"/>
  <c r="T255" i="25"/>
  <c r="S255" i="25"/>
  <c r="R255" i="25"/>
  <c r="AB255" i="25" s="1"/>
  <c r="Q255" i="25"/>
  <c r="Z255" i="25" s="1"/>
  <c r="P255" i="25"/>
  <c r="O255" i="25"/>
  <c r="N255" i="25"/>
  <c r="M255" i="25"/>
  <c r="L255" i="25"/>
  <c r="K255" i="25"/>
  <c r="J255" i="25"/>
  <c r="I255" i="25"/>
  <c r="H255" i="25"/>
  <c r="G255" i="25"/>
  <c r="F255" i="25"/>
  <c r="E255" i="25"/>
  <c r="AA255" i="25" s="1"/>
  <c r="AJ255" i="25" s="1"/>
  <c r="D255" i="25"/>
  <c r="C255" i="25"/>
  <c r="X255" i="25" s="1"/>
  <c r="B255" i="25"/>
  <c r="Z254" i="25"/>
  <c r="AI254" i="25" s="1"/>
  <c r="X254" i="25"/>
  <c r="U254" i="25"/>
  <c r="T254" i="25"/>
  <c r="S254" i="25"/>
  <c r="R254" i="25"/>
  <c r="AB254" i="25" s="1"/>
  <c r="AK254" i="25" s="1"/>
  <c r="Q254" i="25"/>
  <c r="P254" i="25"/>
  <c r="O254" i="25"/>
  <c r="N254" i="25"/>
  <c r="M254" i="25"/>
  <c r="L254" i="25"/>
  <c r="K254" i="25"/>
  <c r="J254" i="25"/>
  <c r="I254" i="25"/>
  <c r="H254" i="25"/>
  <c r="G254" i="25"/>
  <c r="F254" i="25"/>
  <c r="E254" i="25"/>
  <c r="D254" i="25"/>
  <c r="Y254" i="25" s="1"/>
  <c r="AH254" i="25" s="1"/>
  <c r="C254" i="25"/>
  <c r="B254" i="25"/>
  <c r="Y253" i="25"/>
  <c r="AH253" i="25" s="1"/>
  <c r="U253" i="25"/>
  <c r="T253" i="25"/>
  <c r="S253" i="25"/>
  <c r="R253" i="25"/>
  <c r="AB253" i="25" s="1"/>
  <c r="AK253" i="25" s="1"/>
  <c r="Q253" i="25"/>
  <c r="Z253" i="25" s="1"/>
  <c r="AI253" i="25" s="1"/>
  <c r="P253" i="25"/>
  <c r="O253" i="25"/>
  <c r="N253" i="25"/>
  <c r="M253" i="25"/>
  <c r="L253" i="25"/>
  <c r="K253" i="25"/>
  <c r="AC253" i="25" s="1"/>
  <c r="AL253" i="25" s="1"/>
  <c r="J253" i="25"/>
  <c r="I253" i="25"/>
  <c r="H253" i="25"/>
  <c r="G253" i="25"/>
  <c r="AA253" i="25" s="1"/>
  <c r="AJ253" i="25" s="1"/>
  <c r="F253" i="25"/>
  <c r="E253" i="25"/>
  <c r="D253" i="25"/>
  <c r="C253" i="25"/>
  <c r="X253" i="25" s="1"/>
  <c r="AG253" i="25" s="1"/>
  <c r="B253" i="25"/>
  <c r="Z252" i="25"/>
  <c r="AI252" i="25" s="1"/>
  <c r="X252" i="25"/>
  <c r="AG252" i="25" s="1"/>
  <c r="U252" i="25"/>
  <c r="T252" i="25"/>
  <c r="S252" i="25"/>
  <c r="R252" i="25"/>
  <c r="AB252" i="25" s="1"/>
  <c r="AK252" i="25" s="1"/>
  <c r="Q252" i="25"/>
  <c r="P252" i="25"/>
  <c r="O252" i="25"/>
  <c r="N252" i="25"/>
  <c r="M252" i="25"/>
  <c r="L252" i="25"/>
  <c r="K252" i="25"/>
  <c r="AC252" i="25" s="1"/>
  <c r="AL252" i="25" s="1"/>
  <c r="J252" i="25"/>
  <c r="I252" i="25"/>
  <c r="H252" i="25"/>
  <c r="G252" i="25"/>
  <c r="F252" i="25"/>
  <c r="E252" i="25"/>
  <c r="D252" i="25"/>
  <c r="Y252" i="25" s="1"/>
  <c r="C252" i="25"/>
  <c r="B252" i="25"/>
  <c r="AA251" i="25"/>
  <c r="AJ251" i="25" s="1"/>
  <c r="Y251" i="25"/>
  <c r="AH251" i="25" s="1"/>
  <c r="U251" i="25"/>
  <c r="T251" i="25"/>
  <c r="S251" i="25"/>
  <c r="R251" i="25"/>
  <c r="AB251" i="25" s="1"/>
  <c r="AK251" i="25" s="1"/>
  <c r="Q251" i="25"/>
  <c r="Z251" i="25" s="1"/>
  <c r="AI251" i="25" s="1"/>
  <c r="P251" i="25"/>
  <c r="O251" i="25"/>
  <c r="N251" i="25"/>
  <c r="M251" i="25"/>
  <c r="L251" i="25"/>
  <c r="K251" i="25"/>
  <c r="AC251" i="25" s="1"/>
  <c r="AL251" i="25" s="1"/>
  <c r="J251" i="25"/>
  <c r="I251" i="25"/>
  <c r="H251" i="25"/>
  <c r="G251" i="25"/>
  <c r="F251" i="25"/>
  <c r="E251" i="25"/>
  <c r="D251" i="25"/>
  <c r="C251" i="25"/>
  <c r="X251" i="25" s="1"/>
  <c r="AG251" i="25" s="1"/>
  <c r="B251" i="25"/>
  <c r="AL250" i="25"/>
  <c r="Z250" i="25"/>
  <c r="AI250" i="25" s="1"/>
  <c r="X250" i="25"/>
  <c r="AG250" i="25" s="1"/>
  <c r="U250" i="25"/>
  <c r="T250" i="25"/>
  <c r="S250" i="25"/>
  <c r="R250" i="25"/>
  <c r="AB250" i="25" s="1"/>
  <c r="AK250" i="25" s="1"/>
  <c r="Q250" i="25"/>
  <c r="P250" i="25"/>
  <c r="O250" i="25"/>
  <c r="N250" i="25"/>
  <c r="M250" i="25"/>
  <c r="L250" i="25"/>
  <c r="K250" i="25"/>
  <c r="AC250" i="25" s="1"/>
  <c r="J250" i="25"/>
  <c r="I250" i="25"/>
  <c r="H250" i="25"/>
  <c r="G250" i="25"/>
  <c r="F250" i="25"/>
  <c r="E250" i="25"/>
  <c r="D250" i="25"/>
  <c r="Y250" i="25" s="1"/>
  <c r="C250" i="25"/>
  <c r="B250" i="25"/>
  <c r="AC249" i="25"/>
  <c r="AL249" i="25" s="1"/>
  <c r="Y249" i="25"/>
  <c r="AH249" i="25" s="1"/>
  <c r="U249" i="25"/>
  <c r="T249" i="25"/>
  <c r="S249" i="25"/>
  <c r="R249" i="25"/>
  <c r="Q249" i="25"/>
  <c r="Z249" i="25" s="1"/>
  <c r="AI249" i="25" s="1"/>
  <c r="P249" i="25"/>
  <c r="O249" i="25"/>
  <c r="N249" i="25"/>
  <c r="M249" i="25"/>
  <c r="L249" i="25"/>
  <c r="K249" i="25"/>
  <c r="J249" i="25"/>
  <c r="I249" i="25"/>
  <c r="H249" i="25"/>
  <c r="G249" i="25"/>
  <c r="F249" i="25"/>
  <c r="E249" i="25"/>
  <c r="AA249" i="25" s="1"/>
  <c r="AJ249" i="25" s="1"/>
  <c r="D249" i="25"/>
  <c r="C249" i="25"/>
  <c r="X249" i="25" s="1"/>
  <c r="AG249" i="25" s="1"/>
  <c r="B249" i="25"/>
  <c r="Z248" i="25"/>
  <c r="AI248" i="25" s="1"/>
  <c r="X248" i="25"/>
  <c r="AG248" i="25" s="1"/>
  <c r="U248" i="25"/>
  <c r="T248" i="25"/>
  <c r="S248" i="25"/>
  <c r="R248" i="25"/>
  <c r="Q248" i="25"/>
  <c r="P248" i="25"/>
  <c r="O248" i="25"/>
  <c r="N248" i="25"/>
  <c r="M248" i="25"/>
  <c r="L248" i="25"/>
  <c r="K248" i="25"/>
  <c r="J248" i="25"/>
  <c r="I248" i="25"/>
  <c r="H248" i="25"/>
  <c r="G248" i="25"/>
  <c r="F248" i="25"/>
  <c r="E248" i="25"/>
  <c r="AA248" i="25" s="1"/>
  <c r="AJ248" i="25" s="1"/>
  <c r="D248" i="25"/>
  <c r="Y248" i="25" s="1"/>
  <c r="AH248" i="25" s="1"/>
  <c r="C248" i="25"/>
  <c r="B248" i="25"/>
  <c r="Y247" i="25"/>
  <c r="U247" i="25"/>
  <c r="T247" i="25"/>
  <c r="S247" i="25"/>
  <c r="R247" i="25"/>
  <c r="AB247" i="25" s="1"/>
  <c r="Q247" i="25"/>
  <c r="Z247" i="25" s="1"/>
  <c r="P247" i="25"/>
  <c r="O247" i="25"/>
  <c r="N247" i="25"/>
  <c r="M247" i="25"/>
  <c r="L247" i="25"/>
  <c r="K247" i="25"/>
  <c r="J247" i="25"/>
  <c r="I247" i="25"/>
  <c r="H247" i="25"/>
  <c r="G247" i="25"/>
  <c r="F247" i="25"/>
  <c r="E247" i="25"/>
  <c r="AA247" i="25" s="1"/>
  <c r="AJ247" i="25" s="1"/>
  <c r="D247" i="25"/>
  <c r="C247" i="25"/>
  <c r="X247" i="25" s="1"/>
  <c r="AG247" i="25" s="1"/>
  <c r="B247" i="25"/>
  <c r="Z246" i="25"/>
  <c r="AI246" i="25" s="1"/>
  <c r="X246" i="25"/>
  <c r="U246" i="25"/>
  <c r="T246" i="25"/>
  <c r="S246" i="25"/>
  <c r="R246" i="25"/>
  <c r="AB246" i="25" s="1"/>
  <c r="AK246" i="25" s="1"/>
  <c r="Q246" i="25"/>
  <c r="P246" i="25"/>
  <c r="O246" i="25"/>
  <c r="N246" i="25"/>
  <c r="M246" i="25"/>
  <c r="L246" i="25"/>
  <c r="K246" i="25"/>
  <c r="AC246" i="25" s="1"/>
  <c r="AL246" i="25" s="1"/>
  <c r="J246" i="25"/>
  <c r="I246" i="25"/>
  <c r="H246" i="25"/>
  <c r="G246" i="25"/>
  <c r="F246" i="25"/>
  <c r="E246" i="25"/>
  <c r="AA246" i="25" s="1"/>
  <c r="AJ246" i="25" s="1"/>
  <c r="D246" i="25"/>
  <c r="Y246" i="25" s="1"/>
  <c r="AH246" i="25" s="1"/>
  <c r="C246" i="25"/>
  <c r="B246" i="25"/>
  <c r="AI245" i="25"/>
  <c r="Y245" i="25"/>
  <c r="AH245" i="25" s="1"/>
  <c r="U245" i="25"/>
  <c r="T245" i="25"/>
  <c r="S245" i="25"/>
  <c r="R245" i="25"/>
  <c r="AB245" i="25" s="1"/>
  <c r="AK245" i="25" s="1"/>
  <c r="Q245" i="25"/>
  <c r="Z245" i="25" s="1"/>
  <c r="P245" i="25"/>
  <c r="O245" i="25"/>
  <c r="N245" i="25"/>
  <c r="M245" i="25"/>
  <c r="L245" i="25"/>
  <c r="K245" i="25"/>
  <c r="J245" i="25"/>
  <c r="I245" i="25"/>
  <c r="H245" i="25"/>
  <c r="G245" i="25"/>
  <c r="AA245" i="25" s="1"/>
  <c r="AJ245" i="25" s="1"/>
  <c r="F245" i="25"/>
  <c r="E245" i="25"/>
  <c r="D245" i="25"/>
  <c r="C245" i="25"/>
  <c r="X245" i="25" s="1"/>
  <c r="AG245" i="25" s="1"/>
  <c r="B245" i="25"/>
  <c r="Z244" i="25"/>
  <c r="AI244" i="25" s="1"/>
  <c r="X244" i="25"/>
  <c r="AG244" i="25" s="1"/>
  <c r="U244" i="25"/>
  <c r="T244" i="25"/>
  <c r="S244" i="25"/>
  <c r="R244" i="25"/>
  <c r="AB244" i="25" s="1"/>
  <c r="AK244" i="25" s="1"/>
  <c r="Q244" i="25"/>
  <c r="P244" i="25"/>
  <c r="O244" i="25"/>
  <c r="N244" i="25"/>
  <c r="M244" i="25"/>
  <c r="L244" i="25"/>
  <c r="K244" i="25"/>
  <c r="J244" i="25"/>
  <c r="I244" i="25"/>
  <c r="H244" i="25"/>
  <c r="G244" i="25"/>
  <c r="F244" i="25"/>
  <c r="AA244" i="25" s="1"/>
  <c r="AJ244" i="25" s="1"/>
  <c r="E244" i="25"/>
  <c r="D244" i="25"/>
  <c r="Y244" i="25" s="1"/>
  <c r="C244" i="25"/>
  <c r="B244" i="25"/>
  <c r="AK243" i="25"/>
  <c r="AA243" i="25"/>
  <c r="AJ243" i="25" s="1"/>
  <c r="Y243" i="25"/>
  <c r="AH243" i="25" s="1"/>
  <c r="U243" i="25"/>
  <c r="AD243" i="25" s="1"/>
  <c r="T243" i="25"/>
  <c r="S243" i="25"/>
  <c r="R243" i="25"/>
  <c r="AB243" i="25" s="1"/>
  <c r="Q243" i="25"/>
  <c r="Z243" i="25" s="1"/>
  <c r="AI243" i="25" s="1"/>
  <c r="P243" i="25"/>
  <c r="O243" i="25"/>
  <c r="N243" i="25"/>
  <c r="M243" i="25"/>
  <c r="L243" i="25"/>
  <c r="K243" i="25"/>
  <c r="AC243" i="25" s="1"/>
  <c r="AL243" i="25" s="1"/>
  <c r="J243" i="25"/>
  <c r="I243" i="25"/>
  <c r="H243" i="25"/>
  <c r="G243" i="25"/>
  <c r="F243" i="25"/>
  <c r="E243" i="25"/>
  <c r="D243" i="25"/>
  <c r="C243" i="25"/>
  <c r="X243" i="25" s="1"/>
  <c r="AG243" i="25" s="1"/>
  <c r="B243" i="25"/>
  <c r="AL242" i="25"/>
  <c r="AB242" i="25"/>
  <c r="AK242" i="25" s="1"/>
  <c r="Z242" i="25"/>
  <c r="AI242" i="25" s="1"/>
  <c r="X242" i="25"/>
  <c r="AG242" i="25" s="1"/>
  <c r="U242" i="25"/>
  <c r="T242" i="25"/>
  <c r="S242" i="25"/>
  <c r="R242" i="25"/>
  <c r="Q242" i="25"/>
  <c r="P242" i="25"/>
  <c r="O242" i="25"/>
  <c r="N242" i="25"/>
  <c r="M242" i="25"/>
  <c r="L242" i="25"/>
  <c r="K242" i="25"/>
  <c r="AC242" i="25" s="1"/>
  <c r="J242" i="25"/>
  <c r="I242" i="25"/>
  <c r="H242" i="25"/>
  <c r="G242" i="25"/>
  <c r="F242" i="25"/>
  <c r="AA242" i="25" s="1"/>
  <c r="AJ242" i="25" s="1"/>
  <c r="E242" i="25"/>
  <c r="D242" i="25"/>
  <c r="Y242" i="25" s="1"/>
  <c r="C242" i="25"/>
  <c r="B242" i="25"/>
  <c r="Y241" i="25"/>
  <c r="AH241" i="25" s="1"/>
  <c r="U241" i="25"/>
  <c r="T241" i="25"/>
  <c r="S241" i="25"/>
  <c r="R241" i="25"/>
  <c r="Q241" i="25"/>
  <c r="Z241" i="25" s="1"/>
  <c r="AI241" i="25" s="1"/>
  <c r="P241" i="25"/>
  <c r="O241" i="25"/>
  <c r="N241" i="25"/>
  <c r="M241" i="25"/>
  <c r="L241" i="25"/>
  <c r="K241" i="25"/>
  <c r="AC241" i="25" s="1"/>
  <c r="AL241" i="25" s="1"/>
  <c r="J241" i="25"/>
  <c r="I241" i="25"/>
  <c r="H241" i="25"/>
  <c r="G241" i="25"/>
  <c r="F241" i="25"/>
  <c r="E241" i="25"/>
  <c r="AA241" i="25" s="1"/>
  <c r="AJ241" i="25" s="1"/>
  <c r="D241" i="25"/>
  <c r="C241" i="25"/>
  <c r="X241" i="25" s="1"/>
  <c r="AG241" i="25" s="1"/>
  <c r="B241" i="25"/>
  <c r="Z240" i="25"/>
  <c r="AI240" i="25" s="1"/>
  <c r="X240" i="25"/>
  <c r="AG240" i="25" s="1"/>
  <c r="U240" i="25"/>
  <c r="T240" i="25"/>
  <c r="S240" i="25"/>
  <c r="R240" i="25"/>
  <c r="AB240" i="25" s="1"/>
  <c r="AK240" i="25" s="1"/>
  <c r="Q240" i="25"/>
  <c r="P240" i="25"/>
  <c r="O240" i="25"/>
  <c r="N240" i="25"/>
  <c r="M240" i="25"/>
  <c r="L240" i="25"/>
  <c r="K240" i="25"/>
  <c r="AC240" i="25" s="1"/>
  <c r="AL240" i="25" s="1"/>
  <c r="J240" i="25"/>
  <c r="I240" i="25"/>
  <c r="H240" i="25"/>
  <c r="G240" i="25"/>
  <c r="F240" i="25"/>
  <c r="E240" i="25"/>
  <c r="AA240" i="25" s="1"/>
  <c r="AJ240" i="25" s="1"/>
  <c r="D240" i="25"/>
  <c r="Y240" i="25" s="1"/>
  <c r="AH240" i="25" s="1"/>
  <c r="C240" i="25"/>
  <c r="B240" i="25"/>
  <c r="Y239" i="25"/>
  <c r="AH239" i="25" s="1"/>
  <c r="U239" i="25"/>
  <c r="T239" i="25"/>
  <c r="S239" i="25"/>
  <c r="R239" i="25"/>
  <c r="AB239" i="25" s="1"/>
  <c r="AK239" i="25" s="1"/>
  <c r="Q239" i="25"/>
  <c r="Z239" i="25" s="1"/>
  <c r="AI239" i="25" s="1"/>
  <c r="P239" i="25"/>
  <c r="O239" i="25"/>
  <c r="N239" i="25"/>
  <c r="M239" i="25"/>
  <c r="L239" i="25"/>
  <c r="K239" i="25"/>
  <c r="AC239" i="25" s="1"/>
  <c r="AL239" i="25" s="1"/>
  <c r="J239" i="25"/>
  <c r="I239" i="25"/>
  <c r="H239" i="25"/>
  <c r="G239" i="25"/>
  <c r="F239" i="25"/>
  <c r="E239" i="25"/>
  <c r="AA239" i="25" s="1"/>
  <c r="AJ239" i="25" s="1"/>
  <c r="D239" i="25"/>
  <c r="C239" i="25"/>
  <c r="X239" i="25" s="1"/>
  <c r="AG239" i="25" s="1"/>
  <c r="B239" i="25"/>
  <c r="AH238" i="25"/>
  <c r="Z238" i="25"/>
  <c r="AI238" i="25" s="1"/>
  <c r="X238" i="25"/>
  <c r="U238" i="25"/>
  <c r="T238" i="25"/>
  <c r="S238" i="25"/>
  <c r="R238" i="25"/>
  <c r="AB238" i="25" s="1"/>
  <c r="AK238" i="25" s="1"/>
  <c r="Q238" i="25"/>
  <c r="P238" i="25"/>
  <c r="O238" i="25"/>
  <c r="N238" i="25"/>
  <c r="M238" i="25"/>
  <c r="L238" i="25"/>
  <c r="K238" i="25"/>
  <c r="AC238" i="25" s="1"/>
  <c r="AL238" i="25" s="1"/>
  <c r="J238" i="25"/>
  <c r="I238" i="25"/>
  <c r="H238" i="25"/>
  <c r="G238" i="25"/>
  <c r="F238" i="25"/>
  <c r="E238" i="25"/>
  <c r="AA238" i="25" s="1"/>
  <c r="AJ238" i="25" s="1"/>
  <c r="D238" i="25"/>
  <c r="Y238" i="25" s="1"/>
  <c r="C238" i="25"/>
  <c r="B238" i="25"/>
  <c r="AI237" i="25"/>
  <c r="Y237" i="25"/>
  <c r="AH237" i="25" s="1"/>
  <c r="U237" i="25"/>
  <c r="T237" i="25"/>
  <c r="S237" i="25"/>
  <c r="R237" i="25"/>
  <c r="AB237" i="25" s="1"/>
  <c r="AK237" i="25" s="1"/>
  <c r="Q237" i="25"/>
  <c r="Z237" i="25" s="1"/>
  <c r="P237" i="25"/>
  <c r="O237" i="25"/>
  <c r="N237" i="25"/>
  <c r="M237" i="25"/>
  <c r="L237" i="25"/>
  <c r="K237" i="25"/>
  <c r="J237" i="25"/>
  <c r="I237" i="25"/>
  <c r="H237" i="25"/>
  <c r="G237" i="25"/>
  <c r="AA237" i="25" s="1"/>
  <c r="AJ237" i="25" s="1"/>
  <c r="F237" i="25"/>
  <c r="E237" i="25"/>
  <c r="D237" i="25"/>
  <c r="C237" i="25"/>
  <c r="X237" i="25" s="1"/>
  <c r="AG237" i="25" s="1"/>
  <c r="B237" i="25"/>
  <c r="Z236" i="25"/>
  <c r="AI236" i="25" s="1"/>
  <c r="X236" i="25"/>
  <c r="AG236" i="25" s="1"/>
  <c r="U236" i="25"/>
  <c r="T236" i="25"/>
  <c r="S236" i="25"/>
  <c r="R236" i="25"/>
  <c r="AB236" i="25" s="1"/>
  <c r="AK236" i="25" s="1"/>
  <c r="Q236" i="25"/>
  <c r="P236" i="25"/>
  <c r="O236" i="25"/>
  <c r="N236" i="25"/>
  <c r="M236" i="25"/>
  <c r="L236" i="25"/>
  <c r="K236" i="25"/>
  <c r="J236" i="25"/>
  <c r="I236" i="25"/>
  <c r="H236" i="25"/>
  <c r="G236" i="25"/>
  <c r="F236" i="25"/>
  <c r="AA236" i="25" s="1"/>
  <c r="AJ236" i="25" s="1"/>
  <c r="E236" i="25"/>
  <c r="D236" i="25"/>
  <c r="Y236" i="25" s="1"/>
  <c r="C236" i="25"/>
  <c r="B236" i="25"/>
  <c r="AK235" i="25"/>
  <c r="Y235" i="25"/>
  <c r="AH235" i="25" s="1"/>
  <c r="U235" i="25"/>
  <c r="T235" i="25"/>
  <c r="S235" i="25"/>
  <c r="R235" i="25"/>
  <c r="AB235" i="25" s="1"/>
  <c r="Q235" i="25"/>
  <c r="Z235" i="25" s="1"/>
  <c r="AI235" i="25" s="1"/>
  <c r="P235" i="25"/>
  <c r="O235" i="25"/>
  <c r="N235" i="25"/>
  <c r="M235" i="25"/>
  <c r="L235" i="25"/>
  <c r="K235" i="25"/>
  <c r="AC235" i="25" s="1"/>
  <c r="AL235" i="25" s="1"/>
  <c r="J235" i="25"/>
  <c r="I235" i="25"/>
  <c r="AA235" i="25" s="1"/>
  <c r="AJ235" i="25" s="1"/>
  <c r="H235" i="25"/>
  <c r="G235" i="25"/>
  <c r="F235" i="25"/>
  <c r="E235" i="25"/>
  <c r="D235" i="25"/>
  <c r="C235" i="25"/>
  <c r="X235" i="25" s="1"/>
  <c r="AG235" i="25" s="1"/>
  <c r="B235" i="25"/>
  <c r="AB234" i="25"/>
  <c r="AK234" i="25" s="1"/>
  <c r="Z234" i="25"/>
  <c r="AI234" i="25" s="1"/>
  <c r="X234" i="25"/>
  <c r="AG234" i="25" s="1"/>
  <c r="U234" i="25"/>
  <c r="T234" i="25"/>
  <c r="S234" i="25"/>
  <c r="R234" i="25"/>
  <c r="Q234" i="25"/>
  <c r="P234" i="25"/>
  <c r="O234" i="25"/>
  <c r="N234" i="25"/>
  <c r="M234" i="25"/>
  <c r="L234" i="25"/>
  <c r="K234" i="25"/>
  <c r="AC234" i="25" s="1"/>
  <c r="AL234" i="25" s="1"/>
  <c r="J234" i="25"/>
  <c r="I234" i="25"/>
  <c r="H234" i="25"/>
  <c r="G234" i="25"/>
  <c r="F234" i="25"/>
  <c r="AA234" i="25" s="1"/>
  <c r="AJ234" i="25" s="1"/>
  <c r="E234" i="25"/>
  <c r="D234" i="25"/>
  <c r="Y234" i="25" s="1"/>
  <c r="C234" i="25"/>
  <c r="B234" i="25"/>
  <c r="Y233" i="25"/>
  <c r="AH233" i="25" s="1"/>
  <c r="U233" i="25"/>
  <c r="T233" i="25"/>
  <c r="S233" i="25"/>
  <c r="R233" i="25"/>
  <c r="AB233" i="25" s="1"/>
  <c r="AK233" i="25" s="1"/>
  <c r="Q233" i="25"/>
  <c r="Z233" i="25" s="1"/>
  <c r="AI233" i="25" s="1"/>
  <c r="P233" i="25"/>
  <c r="O233" i="25"/>
  <c r="N233" i="25"/>
  <c r="M233" i="25"/>
  <c r="L233" i="25"/>
  <c r="K233" i="25"/>
  <c r="AC233" i="25" s="1"/>
  <c r="AL233" i="25" s="1"/>
  <c r="J233" i="25"/>
  <c r="I233" i="25"/>
  <c r="H233" i="25"/>
  <c r="G233" i="25"/>
  <c r="F233" i="25"/>
  <c r="E233" i="25"/>
  <c r="AA233" i="25" s="1"/>
  <c r="AJ233" i="25" s="1"/>
  <c r="D233" i="25"/>
  <c r="C233" i="25"/>
  <c r="X233" i="25" s="1"/>
  <c r="AG233" i="25" s="1"/>
  <c r="B233" i="25"/>
  <c r="Z232" i="25"/>
  <c r="AI232" i="25" s="1"/>
  <c r="X232" i="25"/>
  <c r="AG232" i="25" s="1"/>
  <c r="U232" i="25"/>
  <c r="T232" i="25"/>
  <c r="S232" i="25"/>
  <c r="R232" i="25"/>
  <c r="AB232" i="25" s="1"/>
  <c r="AK232" i="25" s="1"/>
  <c r="Q232" i="25"/>
  <c r="P232" i="25"/>
  <c r="O232" i="25"/>
  <c r="N232" i="25"/>
  <c r="M232" i="25"/>
  <c r="L232" i="25"/>
  <c r="K232" i="25"/>
  <c r="AC232" i="25" s="1"/>
  <c r="AL232" i="25" s="1"/>
  <c r="J232" i="25"/>
  <c r="I232" i="25"/>
  <c r="H232" i="25"/>
  <c r="G232" i="25"/>
  <c r="F232" i="25"/>
  <c r="E232" i="25"/>
  <c r="AA232" i="25" s="1"/>
  <c r="AJ232" i="25" s="1"/>
  <c r="D232" i="25"/>
  <c r="Y232" i="25" s="1"/>
  <c r="AH232" i="25" s="1"/>
  <c r="C232" i="25"/>
  <c r="B232" i="25"/>
  <c r="AG231" i="25"/>
  <c r="Y231" i="25"/>
  <c r="AH231" i="25" s="1"/>
  <c r="U231" i="25"/>
  <c r="T231" i="25"/>
  <c r="S231" i="25"/>
  <c r="R231" i="25"/>
  <c r="AB231" i="25" s="1"/>
  <c r="AK231" i="25" s="1"/>
  <c r="Q231" i="25"/>
  <c r="Z231" i="25" s="1"/>
  <c r="AI231" i="25" s="1"/>
  <c r="P231" i="25"/>
  <c r="O231" i="25"/>
  <c r="N231" i="25"/>
  <c r="M231" i="25"/>
  <c r="L231" i="25"/>
  <c r="K231" i="25"/>
  <c r="AC231" i="25" s="1"/>
  <c r="AL231" i="25" s="1"/>
  <c r="J231" i="25"/>
  <c r="I231" i="25"/>
  <c r="H231" i="25"/>
  <c r="G231" i="25"/>
  <c r="F231" i="25"/>
  <c r="E231" i="25"/>
  <c r="AA231" i="25" s="1"/>
  <c r="AJ231" i="25" s="1"/>
  <c r="D231" i="25"/>
  <c r="C231" i="25"/>
  <c r="X231" i="25" s="1"/>
  <c r="B231" i="25"/>
  <c r="B230" i="25"/>
  <c r="B229" i="25"/>
  <c r="B228" i="25"/>
  <c r="B227" i="25"/>
  <c r="B226" i="25"/>
  <c r="B225" i="25"/>
  <c r="B224" i="25"/>
  <c r="B223" i="25"/>
  <c r="B222" i="25"/>
  <c r="B221" i="25"/>
  <c r="B220" i="25"/>
  <c r="B219" i="25"/>
  <c r="B218" i="25"/>
  <c r="B217" i="25"/>
  <c r="B216" i="25"/>
  <c r="B215" i="25"/>
  <c r="B214" i="25"/>
  <c r="B213" i="25"/>
  <c r="B212" i="25"/>
  <c r="B211" i="25"/>
  <c r="B210" i="25"/>
  <c r="B209" i="25"/>
  <c r="B208" i="25"/>
  <c r="B207" i="25"/>
  <c r="B206" i="25"/>
  <c r="B205" i="25"/>
  <c r="B204" i="25"/>
  <c r="B203" i="25"/>
  <c r="B202" i="25"/>
  <c r="B201" i="25"/>
  <c r="B200" i="25"/>
  <c r="B199" i="25"/>
  <c r="B198" i="25"/>
  <c r="B197" i="25"/>
  <c r="B196" i="25"/>
  <c r="B195" i="25"/>
  <c r="B194" i="25"/>
  <c r="B193" i="25"/>
  <c r="B192" i="25"/>
  <c r="B191" i="25"/>
  <c r="B190" i="25"/>
  <c r="B189" i="25"/>
  <c r="B188" i="25"/>
  <c r="B187" i="25"/>
  <c r="B186" i="25"/>
  <c r="B185" i="25"/>
  <c r="B184" i="25"/>
  <c r="B183" i="25"/>
  <c r="B182" i="25"/>
  <c r="B181" i="25"/>
  <c r="B180" i="25"/>
  <c r="B179" i="25"/>
  <c r="B178" i="25"/>
  <c r="B177" i="25"/>
  <c r="B176" i="25"/>
  <c r="B175" i="25"/>
  <c r="B174" i="25"/>
  <c r="B173" i="25"/>
  <c r="B172" i="25"/>
  <c r="B171" i="25"/>
  <c r="B170" i="25"/>
  <c r="B169" i="25"/>
  <c r="B168" i="25"/>
  <c r="B167" i="25"/>
  <c r="B166" i="25"/>
  <c r="B165" i="25"/>
  <c r="B164" i="25"/>
  <c r="B163" i="25"/>
  <c r="B162" i="25"/>
  <c r="B161" i="25"/>
  <c r="B160" i="25"/>
  <c r="B159" i="25"/>
  <c r="B158" i="25"/>
  <c r="B157" i="25"/>
  <c r="B156" i="25"/>
  <c r="B155" i="25"/>
  <c r="B154" i="25"/>
  <c r="B153" i="25"/>
  <c r="B152" i="25"/>
  <c r="B151" i="25"/>
  <c r="B150" i="25"/>
  <c r="B149" i="25"/>
  <c r="B148" i="25"/>
  <c r="B147" i="25"/>
  <c r="B146" i="25"/>
  <c r="B145" i="25"/>
  <c r="B144" i="25"/>
  <c r="B143" i="25"/>
  <c r="B142" i="25"/>
  <c r="B141" i="25"/>
  <c r="B140" i="25"/>
  <c r="B139" i="25"/>
  <c r="B138" i="25"/>
  <c r="B137" i="25"/>
  <c r="B136" i="25"/>
  <c r="B135" i="25"/>
  <c r="B134" i="25"/>
  <c r="B133" i="25"/>
  <c r="B132" i="25"/>
  <c r="B131" i="25"/>
  <c r="B130" i="25"/>
  <c r="B129" i="25"/>
  <c r="B128" i="25"/>
  <c r="B127" i="25"/>
  <c r="B126" i="25"/>
  <c r="B125" i="25"/>
  <c r="B124" i="25"/>
  <c r="B123" i="25"/>
  <c r="B122" i="25"/>
  <c r="B121" i="25"/>
  <c r="B120" i="25"/>
  <c r="B119" i="25"/>
  <c r="B118" i="25"/>
  <c r="B117" i="25"/>
  <c r="B116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B98" i="25"/>
  <c r="B97" i="25"/>
  <c r="B96" i="25"/>
  <c r="B95" i="25"/>
  <c r="B94" i="25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73" i="25"/>
  <c r="B72" i="25"/>
  <c r="B71" i="25"/>
  <c r="B70" i="25"/>
  <c r="B69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5" i="25"/>
  <c r="B4" i="25"/>
  <c r="B3" i="25"/>
  <c r="AL1" i="25"/>
  <c r="AB1" i="25"/>
  <c r="AB1" i="26" s="1"/>
  <c r="AK1" i="26" s="1"/>
  <c r="AA1" i="25"/>
  <c r="AA1" i="26" s="1"/>
  <c r="AJ1" i="26" s="1"/>
  <c r="Z1" i="25"/>
  <c r="Y1" i="25"/>
  <c r="Y1" i="26" s="1"/>
  <c r="AH1" i="26" s="1"/>
  <c r="X1" i="25"/>
  <c r="X1" i="26" s="1"/>
  <c r="AG1" i="26" s="1"/>
  <c r="CF230" i="23"/>
  <c r="CG230" i="23" s="1"/>
  <c r="CB230" i="23"/>
  <c r="BV230" i="23"/>
  <c r="BU230" i="23"/>
  <c r="T230" i="25" s="1"/>
  <c r="BR230" i="23"/>
  <c r="BQ230" i="23"/>
  <c r="BT230" i="23" s="1"/>
  <c r="BN230" i="23"/>
  <c r="BM230" i="23"/>
  <c r="BJ230" i="23"/>
  <c r="BI230" i="23"/>
  <c r="BL230" i="23" s="1"/>
  <c r="BF230" i="23"/>
  <c r="BE230" i="23"/>
  <c r="BB230" i="23"/>
  <c r="BA230" i="23"/>
  <c r="AX230" i="23"/>
  <c r="AW230" i="23"/>
  <c r="N230" i="25" s="1"/>
  <c r="AT230" i="23"/>
  <c r="AS230" i="23"/>
  <c r="AV230" i="23" s="1"/>
  <c r="AP230" i="23"/>
  <c r="AO230" i="23"/>
  <c r="L230" i="25" s="1"/>
  <c r="AL230" i="23"/>
  <c r="AK230" i="23"/>
  <c r="AH230" i="23"/>
  <c r="AG230" i="23"/>
  <c r="J230" i="25" s="1"/>
  <c r="AD230" i="23"/>
  <c r="AC230" i="23"/>
  <c r="AF230" i="23" s="1"/>
  <c r="Z230" i="23"/>
  <c r="Y230" i="23"/>
  <c r="V230" i="23"/>
  <c r="U230" i="23"/>
  <c r="X230" i="23" s="1"/>
  <c r="R230" i="23"/>
  <c r="Q230" i="23"/>
  <c r="N230" i="23"/>
  <c r="M230" i="23"/>
  <c r="J230" i="23"/>
  <c r="I230" i="23"/>
  <c r="D230" i="25" s="1"/>
  <c r="Y230" i="25" s="1"/>
  <c r="F230" i="23"/>
  <c r="E230" i="23"/>
  <c r="C230" i="25" s="1"/>
  <c r="X230" i="25" s="1"/>
  <c r="CF229" i="23"/>
  <c r="CG229" i="23" s="1"/>
  <c r="CB229" i="23"/>
  <c r="BV229" i="23"/>
  <c r="BU229" i="23"/>
  <c r="BR229" i="23"/>
  <c r="BQ229" i="23"/>
  <c r="BN229" i="23"/>
  <c r="BM229" i="23"/>
  <c r="BJ229" i="23"/>
  <c r="BI229" i="23"/>
  <c r="Q229" i="25" s="1"/>
  <c r="Z229" i="25" s="1"/>
  <c r="BF229" i="23"/>
  <c r="BE229" i="23"/>
  <c r="BB229" i="23"/>
  <c r="BA229" i="23"/>
  <c r="AX229" i="23"/>
  <c r="AW229" i="23"/>
  <c r="AT229" i="23"/>
  <c r="AU229" i="23" s="1"/>
  <c r="M229" i="26" s="1"/>
  <c r="AS229" i="23"/>
  <c r="M229" i="25" s="1"/>
  <c r="AP229" i="23"/>
  <c r="AO229" i="23"/>
  <c r="AL229" i="23"/>
  <c r="AK229" i="23"/>
  <c r="K229" i="25" s="1"/>
  <c r="AH229" i="23"/>
  <c r="AG229" i="23"/>
  <c r="AD229" i="23"/>
  <c r="AE229" i="23" s="1"/>
  <c r="I229" i="26" s="1"/>
  <c r="AC229" i="23"/>
  <c r="I229" i="25" s="1"/>
  <c r="Z229" i="23"/>
  <c r="Y229" i="23"/>
  <c r="V229" i="23"/>
  <c r="U229" i="23"/>
  <c r="R229" i="23"/>
  <c r="Q229" i="23"/>
  <c r="N229" i="23"/>
  <c r="M229" i="23"/>
  <c r="E229" i="25" s="1"/>
  <c r="J229" i="23"/>
  <c r="I229" i="23"/>
  <c r="F229" i="23"/>
  <c r="E229" i="23"/>
  <c r="G229" i="23" s="1"/>
  <c r="CG228" i="23"/>
  <c r="CF228" i="23"/>
  <c r="CB228" i="23"/>
  <c r="BW228" i="23"/>
  <c r="T228" i="26" s="1"/>
  <c r="BV228" i="23"/>
  <c r="BU228" i="23"/>
  <c r="BR228" i="23"/>
  <c r="BQ228" i="23"/>
  <c r="BN228" i="23"/>
  <c r="BM228" i="23"/>
  <c r="BP228" i="23" s="1"/>
  <c r="BJ228" i="23"/>
  <c r="BI228" i="23"/>
  <c r="BF228" i="23"/>
  <c r="BE228" i="23"/>
  <c r="P228" i="25" s="1"/>
  <c r="BB228" i="23"/>
  <c r="BA228" i="23"/>
  <c r="AZ228" i="23"/>
  <c r="AX228" i="23"/>
  <c r="AW228" i="23"/>
  <c r="N228" i="25" s="1"/>
  <c r="AT228" i="23"/>
  <c r="AS228" i="23"/>
  <c r="AP228" i="23"/>
  <c r="AO228" i="23"/>
  <c r="AQ228" i="23" s="1"/>
  <c r="L228" i="26" s="1"/>
  <c r="AL228" i="23"/>
  <c r="AK228" i="23"/>
  <c r="AH228" i="23"/>
  <c r="AG228" i="23"/>
  <c r="AD228" i="23"/>
  <c r="AC228" i="23"/>
  <c r="Z228" i="23"/>
  <c r="Y228" i="23"/>
  <c r="V228" i="23"/>
  <c r="U228" i="23"/>
  <c r="S228" i="23"/>
  <c r="F228" i="26" s="1"/>
  <c r="R228" i="23"/>
  <c r="Q228" i="23"/>
  <c r="F228" i="25" s="1"/>
  <c r="N228" i="23"/>
  <c r="M228" i="23"/>
  <c r="J228" i="23"/>
  <c r="I228" i="23"/>
  <c r="F228" i="23"/>
  <c r="E228" i="23"/>
  <c r="CF227" i="23"/>
  <c r="CG227" i="23" s="1"/>
  <c r="CB227" i="23"/>
  <c r="BV227" i="23"/>
  <c r="BU227" i="23"/>
  <c r="BR227" i="23"/>
  <c r="BQ227" i="23"/>
  <c r="BT227" i="23" s="1"/>
  <c r="BN227" i="23"/>
  <c r="BM227" i="23"/>
  <c r="BJ227" i="23"/>
  <c r="BI227" i="23"/>
  <c r="Q227" i="25" s="1"/>
  <c r="Z227" i="25" s="1"/>
  <c r="BF227" i="23"/>
  <c r="BE227" i="23"/>
  <c r="BB227" i="23"/>
  <c r="BA227" i="23"/>
  <c r="AX227" i="23"/>
  <c r="AW227" i="23"/>
  <c r="AT227" i="23"/>
  <c r="AS227" i="23"/>
  <c r="AP227" i="23"/>
  <c r="AO227" i="23"/>
  <c r="L227" i="25" s="1"/>
  <c r="AL227" i="23"/>
  <c r="AK227" i="23"/>
  <c r="AH227" i="23"/>
  <c r="AG227" i="23"/>
  <c r="J227" i="25" s="1"/>
  <c r="AD227" i="23"/>
  <c r="AE227" i="23" s="1"/>
  <c r="I227" i="26" s="1"/>
  <c r="AC227" i="23"/>
  <c r="I227" i="25" s="1"/>
  <c r="Z227" i="23"/>
  <c r="Y227" i="23"/>
  <c r="H227" i="25" s="1"/>
  <c r="V227" i="23"/>
  <c r="U227" i="23"/>
  <c r="G227" i="25" s="1"/>
  <c r="R227" i="23"/>
  <c r="Q227" i="23"/>
  <c r="F227" i="25" s="1"/>
  <c r="P227" i="23"/>
  <c r="N227" i="23"/>
  <c r="M227" i="23"/>
  <c r="K227" i="23"/>
  <c r="D227" i="26" s="1"/>
  <c r="Y227" i="26" s="1"/>
  <c r="J227" i="23"/>
  <c r="I227" i="23"/>
  <c r="D227" i="25" s="1"/>
  <c r="Y227" i="25" s="1"/>
  <c r="F227" i="23"/>
  <c r="G227" i="23" s="1"/>
  <c r="E227" i="23"/>
  <c r="C227" i="25" s="1"/>
  <c r="X227" i="25" s="1"/>
  <c r="CG226" i="23"/>
  <c r="CF226" i="23"/>
  <c r="CB226" i="23"/>
  <c r="BV226" i="23"/>
  <c r="BU226" i="23"/>
  <c r="BR226" i="23"/>
  <c r="BQ226" i="23"/>
  <c r="BN226" i="23"/>
  <c r="BM226" i="23"/>
  <c r="R226" i="25" s="1"/>
  <c r="BJ226" i="23"/>
  <c r="BI226" i="23"/>
  <c r="Q226" i="25" s="1"/>
  <c r="Z226" i="25" s="1"/>
  <c r="BF226" i="23"/>
  <c r="BE226" i="23"/>
  <c r="P226" i="25" s="1"/>
  <c r="BB226" i="23"/>
  <c r="BA226" i="23"/>
  <c r="O226" i="25" s="1"/>
  <c r="AX226" i="23"/>
  <c r="AW226" i="23"/>
  <c r="N226" i="25" s="1"/>
  <c r="AV226" i="23"/>
  <c r="AT226" i="23"/>
  <c r="AS226" i="23"/>
  <c r="AP226" i="23"/>
  <c r="AO226" i="23"/>
  <c r="AL226" i="23"/>
  <c r="AK226" i="23"/>
  <c r="AI226" i="23"/>
  <c r="J226" i="26" s="1"/>
  <c r="AH226" i="23"/>
  <c r="AG226" i="23"/>
  <c r="J226" i="25" s="1"/>
  <c r="AD226" i="23"/>
  <c r="AC226" i="23"/>
  <c r="I226" i="25" s="1"/>
  <c r="Z226" i="23"/>
  <c r="Y226" i="23"/>
  <c r="H226" i="25" s="1"/>
  <c r="X226" i="23"/>
  <c r="V226" i="23"/>
  <c r="U226" i="23"/>
  <c r="G226" i="25" s="1"/>
  <c r="R226" i="23"/>
  <c r="Q226" i="23"/>
  <c r="F226" i="25" s="1"/>
  <c r="P226" i="23"/>
  <c r="N226" i="23"/>
  <c r="M226" i="23"/>
  <c r="E226" i="25" s="1"/>
  <c r="J226" i="23"/>
  <c r="I226" i="23"/>
  <c r="F226" i="23"/>
  <c r="E226" i="23"/>
  <c r="CF225" i="23"/>
  <c r="CG225" i="23" s="1"/>
  <c r="CB225" i="23"/>
  <c r="BV225" i="23"/>
  <c r="BU225" i="23"/>
  <c r="BR225" i="23"/>
  <c r="BQ225" i="23"/>
  <c r="BN225" i="23"/>
  <c r="BM225" i="23"/>
  <c r="BP225" i="23" s="1"/>
  <c r="BJ225" i="23"/>
  <c r="BI225" i="23"/>
  <c r="BH225" i="23"/>
  <c r="BG225" i="23"/>
  <c r="P225" i="26" s="1"/>
  <c r="BF225" i="23"/>
  <c r="BE225" i="23"/>
  <c r="P225" i="25" s="1"/>
  <c r="BB225" i="23"/>
  <c r="BA225" i="23"/>
  <c r="AX225" i="23"/>
  <c r="AW225" i="23"/>
  <c r="AT225" i="23"/>
  <c r="AS225" i="23"/>
  <c r="AR225" i="23"/>
  <c r="AP225" i="23"/>
  <c r="AO225" i="23"/>
  <c r="L225" i="25" s="1"/>
  <c r="AL225" i="23"/>
  <c r="AK225" i="23"/>
  <c r="AH225" i="23"/>
  <c r="AG225" i="23"/>
  <c r="AD225" i="23"/>
  <c r="AC225" i="23"/>
  <c r="Z225" i="23"/>
  <c r="Y225" i="23"/>
  <c r="V225" i="23"/>
  <c r="U225" i="23"/>
  <c r="S225" i="23"/>
  <c r="F225" i="26" s="1"/>
  <c r="R225" i="23"/>
  <c r="Q225" i="23"/>
  <c r="N225" i="23"/>
  <c r="M225" i="23"/>
  <c r="J225" i="23"/>
  <c r="I225" i="23"/>
  <c r="D225" i="25" s="1"/>
  <c r="Y225" i="25" s="1"/>
  <c r="F225" i="23"/>
  <c r="E225" i="23"/>
  <c r="CG224" i="23"/>
  <c r="CF224" i="23"/>
  <c r="CB224" i="23"/>
  <c r="BV224" i="23"/>
  <c r="BU224" i="23"/>
  <c r="BT224" i="23"/>
  <c r="BS224" i="23"/>
  <c r="S224" i="26" s="1"/>
  <c r="BR224" i="23"/>
  <c r="BQ224" i="23"/>
  <c r="S224" i="25" s="1"/>
  <c r="BN224" i="23"/>
  <c r="BM224" i="23"/>
  <c r="BJ224" i="23"/>
  <c r="BI224" i="23"/>
  <c r="BF224" i="23"/>
  <c r="BE224" i="23"/>
  <c r="BD224" i="23"/>
  <c r="BB224" i="23"/>
  <c r="BA224" i="23"/>
  <c r="O224" i="25" s="1"/>
  <c r="AX224" i="23"/>
  <c r="AW224" i="23"/>
  <c r="AT224" i="23"/>
  <c r="AS224" i="23"/>
  <c r="AR224" i="23"/>
  <c r="AP224" i="23"/>
  <c r="AO224" i="23"/>
  <c r="AL224" i="23"/>
  <c r="AK224" i="23"/>
  <c r="K224" i="25" s="1"/>
  <c r="AH224" i="23"/>
  <c r="AG224" i="23"/>
  <c r="AD224" i="23"/>
  <c r="AC224" i="23"/>
  <c r="AB224" i="23"/>
  <c r="Z224" i="23"/>
  <c r="Y224" i="23"/>
  <c r="AA224" i="23" s="1"/>
  <c r="H224" i="26" s="1"/>
  <c r="V224" i="23"/>
  <c r="U224" i="23"/>
  <c r="X224" i="23" s="1"/>
  <c r="R224" i="23"/>
  <c r="Q224" i="23"/>
  <c r="T224" i="23" s="1"/>
  <c r="N224" i="23"/>
  <c r="M224" i="23"/>
  <c r="E224" i="25" s="1"/>
  <c r="J224" i="23"/>
  <c r="I224" i="23"/>
  <c r="L224" i="23" s="1"/>
  <c r="H224" i="23"/>
  <c r="F224" i="23"/>
  <c r="E224" i="23"/>
  <c r="C224" i="25" s="1"/>
  <c r="X224" i="25" s="1"/>
  <c r="CG223" i="23"/>
  <c r="CF223" i="23"/>
  <c r="CB223" i="23"/>
  <c r="BV223" i="23"/>
  <c r="BU223" i="23"/>
  <c r="BX223" i="23" s="1"/>
  <c r="BR223" i="23"/>
  <c r="BQ223" i="23"/>
  <c r="BN223" i="23"/>
  <c r="BM223" i="23"/>
  <c r="BJ223" i="23"/>
  <c r="BK223" i="23" s="1"/>
  <c r="Q223" i="26" s="1"/>
  <c r="Z223" i="26" s="1"/>
  <c r="BI223" i="23"/>
  <c r="BF223" i="23"/>
  <c r="BE223" i="23"/>
  <c r="BH223" i="23" s="1"/>
  <c r="BB223" i="23"/>
  <c r="BA223" i="23"/>
  <c r="BC223" i="23" s="1"/>
  <c r="O223" i="26" s="1"/>
  <c r="AX223" i="23"/>
  <c r="AW223" i="23"/>
  <c r="AT223" i="23"/>
  <c r="AS223" i="23"/>
  <c r="AR223" i="23"/>
  <c r="AP223" i="23"/>
  <c r="AO223" i="23"/>
  <c r="AL223" i="23"/>
  <c r="AK223" i="23"/>
  <c r="AH223" i="23"/>
  <c r="AG223" i="23"/>
  <c r="AD223" i="23"/>
  <c r="AC223" i="23"/>
  <c r="AE223" i="23" s="1"/>
  <c r="I223" i="26" s="1"/>
  <c r="Z223" i="23"/>
  <c r="Y223" i="23"/>
  <c r="AB223" i="23" s="1"/>
  <c r="W223" i="23"/>
  <c r="G223" i="26" s="1"/>
  <c r="V223" i="23"/>
  <c r="U223" i="23"/>
  <c r="R223" i="23"/>
  <c r="Q223" i="23"/>
  <c r="N223" i="23"/>
  <c r="M223" i="23"/>
  <c r="L223" i="23"/>
  <c r="J223" i="23"/>
  <c r="I223" i="23"/>
  <c r="F223" i="23"/>
  <c r="E223" i="23"/>
  <c r="CF222" i="23"/>
  <c r="CG222" i="23" s="1"/>
  <c r="CB222" i="23"/>
  <c r="BX222" i="23"/>
  <c r="BV222" i="23"/>
  <c r="BU222" i="23"/>
  <c r="T222" i="25" s="1"/>
  <c r="BR222" i="23"/>
  <c r="BQ222" i="23"/>
  <c r="BN222" i="23"/>
  <c r="BM222" i="23"/>
  <c r="R222" i="25" s="1"/>
  <c r="BJ222" i="23"/>
  <c r="BI222" i="23"/>
  <c r="BK222" i="23" s="1"/>
  <c r="Q222" i="26" s="1"/>
  <c r="Z222" i="26" s="1"/>
  <c r="BF222" i="23"/>
  <c r="BE222" i="23"/>
  <c r="BH222" i="23" s="1"/>
  <c r="BB222" i="23"/>
  <c r="BA222" i="23"/>
  <c r="BC222" i="23" s="1"/>
  <c r="O222" i="26" s="1"/>
  <c r="AX222" i="23"/>
  <c r="AW222" i="23"/>
  <c r="AT222" i="23"/>
  <c r="AS222" i="23"/>
  <c r="AP222" i="23"/>
  <c r="AO222" i="23"/>
  <c r="AL222" i="23"/>
  <c r="AK222" i="23"/>
  <c r="AJ222" i="23"/>
  <c r="AH222" i="23"/>
  <c r="AG222" i="23"/>
  <c r="AI222" i="23" s="1"/>
  <c r="J222" i="26" s="1"/>
  <c r="AD222" i="23"/>
  <c r="AC222" i="23"/>
  <c r="Z222" i="23"/>
  <c r="Y222" i="23"/>
  <c r="V222" i="23"/>
  <c r="U222" i="23"/>
  <c r="R222" i="23"/>
  <c r="Q222" i="23"/>
  <c r="N222" i="23"/>
  <c r="M222" i="23"/>
  <c r="J222" i="23"/>
  <c r="I222" i="23"/>
  <c r="D222" i="25" s="1"/>
  <c r="Y222" i="25" s="1"/>
  <c r="F222" i="23"/>
  <c r="E222" i="23"/>
  <c r="CF221" i="23"/>
  <c r="CG221" i="23" s="1"/>
  <c r="CB221" i="23"/>
  <c r="BV221" i="23"/>
  <c r="BU221" i="23"/>
  <c r="BR221" i="23"/>
  <c r="BQ221" i="23"/>
  <c r="BT221" i="23" s="1"/>
  <c r="BN221" i="23"/>
  <c r="BM221" i="23"/>
  <c r="BJ221" i="23"/>
  <c r="BI221" i="23"/>
  <c r="BF221" i="23"/>
  <c r="BE221" i="23"/>
  <c r="BB221" i="23"/>
  <c r="BA221" i="23"/>
  <c r="AX221" i="23"/>
  <c r="AW221" i="23"/>
  <c r="AT221" i="23"/>
  <c r="AS221" i="23"/>
  <c r="M221" i="25" s="1"/>
  <c r="AP221" i="23"/>
  <c r="AO221" i="23"/>
  <c r="AL221" i="23"/>
  <c r="AK221" i="23"/>
  <c r="AH221" i="23"/>
  <c r="AG221" i="23"/>
  <c r="AF221" i="23"/>
  <c r="AE221" i="23"/>
  <c r="I221" i="26" s="1"/>
  <c r="AD221" i="23"/>
  <c r="AC221" i="23"/>
  <c r="I221" i="25" s="1"/>
  <c r="Z221" i="23"/>
  <c r="Y221" i="23"/>
  <c r="AB221" i="23" s="1"/>
  <c r="V221" i="23"/>
  <c r="U221" i="23"/>
  <c r="R221" i="23"/>
  <c r="Q221" i="23"/>
  <c r="N221" i="23"/>
  <c r="M221" i="23"/>
  <c r="O221" i="23" s="1"/>
  <c r="E221" i="26" s="1"/>
  <c r="J221" i="23"/>
  <c r="I221" i="23"/>
  <c r="L221" i="23" s="1"/>
  <c r="F221" i="23"/>
  <c r="E221" i="23"/>
  <c r="CG220" i="23"/>
  <c r="CF220" i="23"/>
  <c r="CB220" i="23"/>
  <c r="BV220" i="23"/>
  <c r="BU220" i="23"/>
  <c r="T220" i="25" s="1"/>
  <c r="BR220" i="23"/>
  <c r="BQ220" i="23"/>
  <c r="BO220" i="23"/>
  <c r="R220" i="26" s="1"/>
  <c r="BN220" i="23"/>
  <c r="BM220" i="23"/>
  <c r="R220" i="25" s="1"/>
  <c r="BJ220" i="23"/>
  <c r="BI220" i="23"/>
  <c r="BF220" i="23"/>
  <c r="BE220" i="23"/>
  <c r="BB220" i="23"/>
  <c r="BA220" i="23"/>
  <c r="AX220" i="23"/>
  <c r="AW220" i="23"/>
  <c r="AZ220" i="23" s="1"/>
  <c r="AT220" i="23"/>
  <c r="AS220" i="23"/>
  <c r="AP220" i="23"/>
  <c r="AO220" i="23"/>
  <c r="L220" i="25" s="1"/>
  <c r="AL220" i="23"/>
  <c r="AK220" i="23"/>
  <c r="AH220" i="23"/>
  <c r="AG220" i="23"/>
  <c r="AD220" i="23"/>
  <c r="AC220" i="23"/>
  <c r="AB220" i="23"/>
  <c r="AA220" i="23"/>
  <c r="H220" i="26" s="1"/>
  <c r="Z220" i="23"/>
  <c r="Y220" i="23"/>
  <c r="H220" i="25" s="1"/>
  <c r="V220" i="23"/>
  <c r="U220" i="23"/>
  <c r="R220" i="23"/>
  <c r="Q220" i="23"/>
  <c r="N220" i="23"/>
  <c r="M220" i="23"/>
  <c r="J220" i="23"/>
  <c r="I220" i="23"/>
  <c r="F220" i="23"/>
  <c r="E220" i="23"/>
  <c r="CF219" i="23"/>
  <c r="CB219" i="23"/>
  <c r="CG219" i="23" s="1"/>
  <c r="BV219" i="23"/>
  <c r="BU219" i="23"/>
  <c r="T219" i="25" s="1"/>
  <c r="BT219" i="23"/>
  <c r="BS219" i="23"/>
  <c r="S219" i="26" s="1"/>
  <c r="BR219" i="23"/>
  <c r="BQ219" i="23"/>
  <c r="S219" i="25" s="1"/>
  <c r="BN219" i="23"/>
  <c r="BM219" i="23"/>
  <c r="R219" i="25" s="1"/>
  <c r="BJ219" i="23"/>
  <c r="BI219" i="23"/>
  <c r="Q219" i="25" s="1"/>
  <c r="Z219" i="25" s="1"/>
  <c r="BF219" i="23"/>
  <c r="BE219" i="23"/>
  <c r="P219" i="25" s="1"/>
  <c r="BB219" i="23"/>
  <c r="BA219" i="23"/>
  <c r="O219" i="25" s="1"/>
  <c r="AX219" i="23"/>
  <c r="AW219" i="23"/>
  <c r="N219" i="25" s="1"/>
  <c r="AT219" i="23"/>
  <c r="AS219" i="23"/>
  <c r="M219" i="25" s="1"/>
  <c r="AP219" i="23"/>
  <c r="AO219" i="23"/>
  <c r="L219" i="25" s="1"/>
  <c r="AL219" i="23"/>
  <c r="AK219" i="23"/>
  <c r="K219" i="25" s="1"/>
  <c r="AJ219" i="23"/>
  <c r="AH219" i="23"/>
  <c r="AG219" i="23"/>
  <c r="AD219" i="23"/>
  <c r="AC219" i="23"/>
  <c r="Z219" i="23"/>
  <c r="Y219" i="23"/>
  <c r="H219" i="25" s="1"/>
  <c r="V219" i="23"/>
  <c r="U219" i="23"/>
  <c r="G219" i="25" s="1"/>
  <c r="R219" i="23"/>
  <c r="Q219" i="23"/>
  <c r="F219" i="25" s="1"/>
  <c r="P219" i="23"/>
  <c r="N219" i="23"/>
  <c r="M219" i="23"/>
  <c r="E219" i="25" s="1"/>
  <c r="J219" i="23"/>
  <c r="I219" i="23"/>
  <c r="D219" i="25" s="1"/>
  <c r="Y219" i="25" s="1"/>
  <c r="F219" i="23"/>
  <c r="E219" i="23"/>
  <c r="H219" i="23" s="1"/>
  <c r="CF218" i="23"/>
  <c r="CG218" i="23" s="1"/>
  <c r="CB218" i="23"/>
  <c r="BV218" i="23"/>
  <c r="BU218" i="23"/>
  <c r="BW218" i="23" s="1"/>
  <c r="T218" i="26" s="1"/>
  <c r="BR218" i="23"/>
  <c r="BQ218" i="23"/>
  <c r="BN218" i="23"/>
  <c r="BM218" i="23"/>
  <c r="BO218" i="23" s="1"/>
  <c r="R218" i="26" s="1"/>
  <c r="BJ218" i="23"/>
  <c r="BI218" i="23"/>
  <c r="BF218" i="23"/>
  <c r="BE218" i="23"/>
  <c r="BB218" i="23"/>
  <c r="BA218" i="23"/>
  <c r="AX218" i="23"/>
  <c r="AW218" i="23"/>
  <c r="AV218" i="23"/>
  <c r="AT218" i="23"/>
  <c r="AS218" i="23"/>
  <c r="AQ218" i="23"/>
  <c r="L218" i="26" s="1"/>
  <c r="AP218" i="23"/>
  <c r="AO218" i="23"/>
  <c r="AL218" i="23"/>
  <c r="AK218" i="23"/>
  <c r="AN218" i="23" s="1"/>
  <c r="AH218" i="23"/>
  <c r="AG218" i="23"/>
  <c r="AI218" i="23" s="1"/>
  <c r="J218" i="26" s="1"/>
  <c r="AD218" i="23"/>
  <c r="AC218" i="23"/>
  <c r="Z218" i="23"/>
  <c r="Y218" i="23"/>
  <c r="AA218" i="23" s="1"/>
  <c r="H218" i="26" s="1"/>
  <c r="V218" i="23"/>
  <c r="U218" i="23"/>
  <c r="R218" i="23"/>
  <c r="Q218" i="23"/>
  <c r="N218" i="23"/>
  <c r="M218" i="23"/>
  <c r="P218" i="23" s="1"/>
  <c r="J218" i="23"/>
  <c r="I218" i="23"/>
  <c r="K218" i="23" s="1"/>
  <c r="D218" i="26" s="1"/>
  <c r="Y218" i="26" s="1"/>
  <c r="F218" i="23"/>
  <c r="E218" i="23"/>
  <c r="H218" i="23" s="1"/>
  <c r="CF217" i="23"/>
  <c r="CG217" i="23" s="1"/>
  <c r="CB217" i="23"/>
  <c r="BV217" i="23"/>
  <c r="BU217" i="23"/>
  <c r="T217" i="25" s="1"/>
  <c r="BR217" i="23"/>
  <c r="BQ217" i="23"/>
  <c r="BN217" i="23"/>
  <c r="BM217" i="23"/>
  <c r="R217" i="25" s="1"/>
  <c r="BJ217" i="23"/>
  <c r="BI217" i="23"/>
  <c r="BF217" i="23"/>
  <c r="BE217" i="23"/>
  <c r="BB217" i="23"/>
  <c r="BA217" i="23"/>
  <c r="BD217" i="23" s="1"/>
  <c r="AZ217" i="23"/>
  <c r="AX217" i="23"/>
  <c r="AW217" i="23"/>
  <c r="N217" i="25" s="1"/>
  <c r="AT217" i="23"/>
  <c r="AS217" i="23"/>
  <c r="AP217" i="23"/>
  <c r="AO217" i="23"/>
  <c r="AN217" i="23"/>
  <c r="AL217" i="23"/>
  <c r="AK217" i="23"/>
  <c r="AH217" i="23"/>
  <c r="AG217" i="23"/>
  <c r="AD217" i="23"/>
  <c r="AC217" i="23"/>
  <c r="AF217" i="23" s="1"/>
  <c r="Z217" i="23"/>
  <c r="Y217" i="23"/>
  <c r="V217" i="23"/>
  <c r="U217" i="23"/>
  <c r="R217" i="23"/>
  <c r="Q217" i="23"/>
  <c r="F217" i="25" s="1"/>
  <c r="N217" i="23"/>
  <c r="M217" i="23"/>
  <c r="J217" i="23"/>
  <c r="I217" i="23"/>
  <c r="D217" i="25" s="1"/>
  <c r="Y217" i="25" s="1"/>
  <c r="F217" i="23"/>
  <c r="E217" i="23"/>
  <c r="CF216" i="23"/>
  <c r="CG216" i="23" s="1"/>
  <c r="CB216" i="23"/>
  <c r="BV216" i="23"/>
  <c r="BU216" i="23"/>
  <c r="T216" i="25" s="1"/>
  <c r="BT216" i="23"/>
  <c r="BR216" i="23"/>
  <c r="BS216" i="23" s="1"/>
  <c r="S216" i="26" s="1"/>
  <c r="BQ216" i="23"/>
  <c r="S216" i="25" s="1"/>
  <c r="BN216" i="23"/>
  <c r="BM216" i="23"/>
  <c r="R216" i="25" s="1"/>
  <c r="BJ216" i="23"/>
  <c r="BI216" i="23"/>
  <c r="Q216" i="25" s="1"/>
  <c r="Z216" i="25" s="1"/>
  <c r="BF216" i="23"/>
  <c r="BE216" i="23"/>
  <c r="BB216" i="23"/>
  <c r="BA216" i="23"/>
  <c r="AZ216" i="23"/>
  <c r="AX216" i="23"/>
  <c r="AW216" i="23"/>
  <c r="N216" i="25" s="1"/>
  <c r="AT216" i="23"/>
  <c r="AS216" i="23"/>
  <c r="AV216" i="23" s="1"/>
  <c r="AP216" i="23"/>
  <c r="AO216" i="23"/>
  <c r="L216" i="25" s="1"/>
  <c r="AL216" i="23"/>
  <c r="AK216" i="23"/>
  <c r="AH216" i="23"/>
  <c r="AG216" i="23"/>
  <c r="J216" i="25" s="1"/>
  <c r="AD216" i="23"/>
  <c r="AC216" i="23"/>
  <c r="I216" i="25" s="1"/>
  <c r="Z216" i="23"/>
  <c r="Y216" i="23"/>
  <c r="H216" i="25" s="1"/>
  <c r="W216" i="23"/>
  <c r="G216" i="26" s="1"/>
  <c r="V216" i="23"/>
  <c r="U216" i="23"/>
  <c r="R216" i="23"/>
  <c r="Q216" i="23"/>
  <c r="N216" i="23"/>
  <c r="M216" i="23"/>
  <c r="L216" i="23"/>
  <c r="J216" i="23"/>
  <c r="I216" i="23"/>
  <c r="D216" i="25" s="1"/>
  <c r="Y216" i="25" s="1"/>
  <c r="F216" i="23"/>
  <c r="E216" i="23"/>
  <c r="CF215" i="23"/>
  <c r="CG215" i="23" s="1"/>
  <c r="CB215" i="23"/>
  <c r="BV215" i="23"/>
  <c r="BU215" i="23"/>
  <c r="BR215" i="23"/>
  <c r="BQ215" i="23"/>
  <c r="BN215" i="23"/>
  <c r="BM215" i="23"/>
  <c r="BJ215" i="23"/>
  <c r="BI215" i="23"/>
  <c r="BL215" i="23" s="1"/>
  <c r="BF215" i="23"/>
  <c r="BE215" i="23"/>
  <c r="BB215" i="23"/>
  <c r="BC215" i="23" s="1"/>
  <c r="O215" i="26" s="1"/>
  <c r="BA215" i="23"/>
  <c r="O215" i="25" s="1"/>
  <c r="AX215" i="23"/>
  <c r="AW215" i="23"/>
  <c r="N215" i="25" s="1"/>
  <c r="AT215" i="23"/>
  <c r="AS215" i="23"/>
  <c r="AP215" i="23"/>
  <c r="AO215" i="23"/>
  <c r="AM215" i="23"/>
  <c r="K215" i="26" s="1"/>
  <c r="AL215" i="23"/>
  <c r="AK215" i="23"/>
  <c r="K215" i="25" s="1"/>
  <c r="AH215" i="23"/>
  <c r="AG215" i="23"/>
  <c r="AD215" i="23"/>
  <c r="AC215" i="23"/>
  <c r="Z215" i="23"/>
  <c r="Y215" i="23"/>
  <c r="V215" i="23"/>
  <c r="U215" i="23"/>
  <c r="G215" i="25" s="1"/>
  <c r="R215" i="23"/>
  <c r="Q215" i="23"/>
  <c r="N215" i="23"/>
  <c r="O215" i="23" s="1"/>
  <c r="E215" i="26" s="1"/>
  <c r="M215" i="23"/>
  <c r="J215" i="23"/>
  <c r="I215" i="23"/>
  <c r="F215" i="23"/>
  <c r="E215" i="23"/>
  <c r="H215" i="23" s="1"/>
  <c r="CF214" i="23"/>
  <c r="CG214" i="23" s="1"/>
  <c r="CB214" i="23"/>
  <c r="BV214" i="23"/>
  <c r="BU214" i="23"/>
  <c r="BR214" i="23"/>
  <c r="BQ214" i="23"/>
  <c r="BN214" i="23"/>
  <c r="BM214" i="23"/>
  <c r="R214" i="25" s="1"/>
  <c r="BJ214" i="23"/>
  <c r="BK214" i="23" s="1"/>
  <c r="Q214" i="26" s="1"/>
  <c r="Z214" i="26" s="1"/>
  <c r="BI214" i="23"/>
  <c r="Q214" i="25" s="1"/>
  <c r="Z214" i="25" s="1"/>
  <c r="BF214" i="23"/>
  <c r="BE214" i="23"/>
  <c r="BB214" i="23"/>
  <c r="BA214" i="23"/>
  <c r="AX214" i="23"/>
  <c r="AW214" i="23"/>
  <c r="AY214" i="23" s="1"/>
  <c r="N214" i="26" s="1"/>
  <c r="AT214" i="23"/>
  <c r="AS214" i="23"/>
  <c r="AP214" i="23"/>
  <c r="AO214" i="23"/>
  <c r="AL214" i="23"/>
  <c r="AK214" i="23"/>
  <c r="K214" i="25" s="1"/>
  <c r="AH214" i="23"/>
  <c r="AG214" i="23"/>
  <c r="AD214" i="23"/>
  <c r="AC214" i="23"/>
  <c r="Z214" i="23"/>
  <c r="Y214" i="23"/>
  <c r="H214" i="25" s="1"/>
  <c r="V214" i="23"/>
  <c r="U214" i="23"/>
  <c r="G214" i="25" s="1"/>
  <c r="R214" i="23"/>
  <c r="Q214" i="23"/>
  <c r="N214" i="23"/>
  <c r="M214" i="23"/>
  <c r="P214" i="23" s="1"/>
  <c r="J214" i="23"/>
  <c r="I214" i="23"/>
  <c r="F214" i="23"/>
  <c r="E214" i="23"/>
  <c r="CF213" i="23"/>
  <c r="CG213" i="23" s="1"/>
  <c r="CB213" i="23"/>
  <c r="BX213" i="23"/>
  <c r="BV213" i="23"/>
  <c r="BU213" i="23"/>
  <c r="T213" i="25" s="1"/>
  <c r="BR213" i="23"/>
  <c r="BQ213" i="23"/>
  <c r="BN213" i="23"/>
  <c r="BM213" i="23"/>
  <c r="BJ213" i="23"/>
  <c r="BI213" i="23"/>
  <c r="BF213" i="23"/>
  <c r="BE213" i="23"/>
  <c r="P213" i="25" s="1"/>
  <c r="BB213" i="23"/>
  <c r="BA213" i="23"/>
  <c r="BC213" i="23" s="1"/>
  <c r="O213" i="26" s="1"/>
  <c r="AX213" i="23"/>
  <c r="AW213" i="23"/>
  <c r="N213" i="25" s="1"/>
  <c r="AT213" i="23"/>
  <c r="AS213" i="23"/>
  <c r="AP213" i="23"/>
  <c r="AO213" i="23"/>
  <c r="AR213" i="23" s="1"/>
  <c r="AL213" i="23"/>
  <c r="AK213" i="23"/>
  <c r="AH213" i="23"/>
  <c r="AG213" i="23"/>
  <c r="J213" i="25" s="1"/>
  <c r="AD213" i="23"/>
  <c r="AC213" i="23"/>
  <c r="Z213" i="23"/>
  <c r="Y213" i="23"/>
  <c r="H213" i="25" s="1"/>
  <c r="W213" i="23"/>
  <c r="G213" i="26" s="1"/>
  <c r="V213" i="23"/>
  <c r="U213" i="23"/>
  <c r="T213" i="23"/>
  <c r="R213" i="23"/>
  <c r="Q213" i="23"/>
  <c r="F213" i="25" s="1"/>
  <c r="N213" i="23"/>
  <c r="M213" i="23"/>
  <c r="L213" i="23"/>
  <c r="J213" i="23"/>
  <c r="I213" i="23"/>
  <c r="D213" i="25" s="1"/>
  <c r="Y213" i="25" s="1"/>
  <c r="F213" i="23"/>
  <c r="E213" i="23"/>
  <c r="CF212" i="23"/>
  <c r="CB212" i="23"/>
  <c r="CG212" i="23" s="1"/>
  <c r="BV212" i="23"/>
  <c r="BU212" i="23"/>
  <c r="BR212" i="23"/>
  <c r="BS212" i="23" s="1"/>
  <c r="S212" i="26" s="1"/>
  <c r="BQ212" i="23"/>
  <c r="S212" i="25" s="1"/>
  <c r="BN212" i="23"/>
  <c r="BM212" i="23"/>
  <c r="BJ212" i="23"/>
  <c r="BK212" i="23" s="1"/>
  <c r="Q212" i="26" s="1"/>
  <c r="Z212" i="26" s="1"/>
  <c r="BI212" i="23"/>
  <c r="Q212" i="25" s="1"/>
  <c r="Z212" i="25" s="1"/>
  <c r="BF212" i="23"/>
  <c r="BE212" i="23"/>
  <c r="BB212" i="23"/>
  <c r="BA212" i="23"/>
  <c r="O212" i="25" s="1"/>
  <c r="AX212" i="23"/>
  <c r="AW212" i="23"/>
  <c r="AT212" i="23"/>
  <c r="AS212" i="23"/>
  <c r="AP212" i="23"/>
  <c r="AO212" i="23"/>
  <c r="AL212" i="23"/>
  <c r="AK212" i="23"/>
  <c r="K212" i="25" s="1"/>
  <c r="AH212" i="23"/>
  <c r="AG212" i="23"/>
  <c r="AD212" i="23"/>
  <c r="AC212" i="23"/>
  <c r="I212" i="25" s="1"/>
  <c r="Z212" i="23"/>
  <c r="Y212" i="23"/>
  <c r="V212" i="23"/>
  <c r="U212" i="23"/>
  <c r="G212" i="25" s="1"/>
  <c r="R212" i="23"/>
  <c r="Q212" i="23"/>
  <c r="N212" i="23"/>
  <c r="M212" i="23"/>
  <c r="E212" i="25" s="1"/>
  <c r="J212" i="23"/>
  <c r="I212" i="23"/>
  <c r="F212" i="23"/>
  <c r="G212" i="23" s="1"/>
  <c r="E212" i="23"/>
  <c r="H212" i="23" s="1"/>
  <c r="CF211" i="23"/>
  <c r="CG211" i="23" s="1"/>
  <c r="CB211" i="23"/>
  <c r="BV211" i="23"/>
  <c r="BU211" i="23"/>
  <c r="T211" i="25" s="1"/>
  <c r="BR211" i="23"/>
  <c r="BQ211" i="23"/>
  <c r="BN211" i="23"/>
  <c r="BM211" i="23"/>
  <c r="BJ211" i="23"/>
  <c r="BI211" i="23"/>
  <c r="BL211" i="23" s="1"/>
  <c r="BH211" i="23"/>
  <c r="BF211" i="23"/>
  <c r="BG211" i="23" s="1"/>
  <c r="P211" i="26" s="1"/>
  <c r="BE211" i="23"/>
  <c r="P211" i="25" s="1"/>
  <c r="BB211" i="23"/>
  <c r="BA211" i="23"/>
  <c r="AX211" i="23"/>
  <c r="AW211" i="23"/>
  <c r="AV211" i="23"/>
  <c r="AT211" i="23"/>
  <c r="AS211" i="23"/>
  <c r="AP211" i="23"/>
  <c r="AO211" i="23"/>
  <c r="AL211" i="23"/>
  <c r="AK211" i="23"/>
  <c r="AH211" i="23"/>
  <c r="AG211" i="23"/>
  <c r="AD211" i="23"/>
  <c r="AC211" i="23"/>
  <c r="AF211" i="23" s="1"/>
  <c r="Z211" i="23"/>
  <c r="Y211" i="23"/>
  <c r="V211" i="23"/>
  <c r="U211" i="23"/>
  <c r="W211" i="23" s="1"/>
  <c r="G211" i="26" s="1"/>
  <c r="R211" i="23"/>
  <c r="Q211" i="23"/>
  <c r="F211" i="25" s="1"/>
  <c r="N211" i="23"/>
  <c r="M211" i="23"/>
  <c r="P211" i="23" s="1"/>
  <c r="L211" i="23"/>
  <c r="J211" i="23"/>
  <c r="I211" i="23"/>
  <c r="D211" i="25" s="1"/>
  <c r="Y211" i="25" s="1"/>
  <c r="F211" i="23"/>
  <c r="E211" i="23"/>
  <c r="CF210" i="23"/>
  <c r="CG210" i="23" s="1"/>
  <c r="CB210" i="23"/>
  <c r="BV210" i="23"/>
  <c r="BU210" i="23"/>
  <c r="T210" i="25" s="1"/>
  <c r="BR210" i="23"/>
  <c r="BQ210" i="23"/>
  <c r="BN210" i="23"/>
  <c r="BM210" i="23"/>
  <c r="BJ210" i="23"/>
  <c r="BI210" i="23"/>
  <c r="Q210" i="25" s="1"/>
  <c r="Z210" i="25" s="1"/>
  <c r="BG210" i="23"/>
  <c r="P210" i="26" s="1"/>
  <c r="BF210" i="23"/>
  <c r="BE210" i="23"/>
  <c r="P210" i="25" s="1"/>
  <c r="BB210" i="23"/>
  <c r="BA210" i="23"/>
  <c r="AX210" i="23"/>
  <c r="AW210" i="23"/>
  <c r="N210" i="25" s="1"/>
  <c r="AT210" i="23"/>
  <c r="AS210" i="23"/>
  <c r="AP210" i="23"/>
  <c r="AO210" i="23"/>
  <c r="L210" i="25" s="1"/>
  <c r="AN210" i="23"/>
  <c r="AL210" i="23"/>
  <c r="AK210" i="23"/>
  <c r="K210" i="25" s="1"/>
  <c r="AH210" i="23"/>
  <c r="AG210" i="23"/>
  <c r="AD210" i="23"/>
  <c r="AC210" i="23"/>
  <c r="I210" i="25" s="1"/>
  <c r="Z210" i="23"/>
  <c r="Y210" i="23"/>
  <c r="H210" i="25" s="1"/>
  <c r="V210" i="23"/>
  <c r="U210" i="23"/>
  <c r="G210" i="25" s="1"/>
  <c r="R210" i="23"/>
  <c r="Q210" i="23"/>
  <c r="N210" i="23"/>
  <c r="M210" i="23"/>
  <c r="E210" i="25" s="1"/>
  <c r="J210" i="23"/>
  <c r="I210" i="23"/>
  <c r="D210" i="25" s="1"/>
  <c r="Y210" i="25" s="1"/>
  <c r="F210" i="23"/>
  <c r="E210" i="23"/>
  <c r="CF209" i="23"/>
  <c r="CG209" i="23" s="1"/>
  <c r="CB209" i="23"/>
  <c r="BV209" i="23"/>
  <c r="BU209" i="23"/>
  <c r="BW209" i="23" s="1"/>
  <c r="T209" i="26" s="1"/>
  <c r="BR209" i="23"/>
  <c r="BQ209" i="23"/>
  <c r="S209" i="25" s="1"/>
  <c r="BN209" i="23"/>
  <c r="BM209" i="23"/>
  <c r="BJ209" i="23"/>
  <c r="BI209" i="23"/>
  <c r="BF209" i="23"/>
  <c r="BE209" i="23"/>
  <c r="BB209" i="23"/>
  <c r="BA209" i="23"/>
  <c r="O209" i="25" s="1"/>
  <c r="AY209" i="23"/>
  <c r="N209" i="26" s="1"/>
  <c r="AX209" i="23"/>
  <c r="AW209" i="23"/>
  <c r="AT209" i="23"/>
  <c r="AS209" i="23"/>
  <c r="AP209" i="23"/>
  <c r="AO209" i="23"/>
  <c r="AR209" i="23" s="1"/>
  <c r="AL209" i="23"/>
  <c r="AK209" i="23"/>
  <c r="AH209" i="23"/>
  <c r="AG209" i="23"/>
  <c r="AI209" i="23" s="1"/>
  <c r="J209" i="26" s="1"/>
  <c r="AF209" i="23"/>
  <c r="AD209" i="23"/>
  <c r="AC209" i="23"/>
  <c r="I209" i="25" s="1"/>
  <c r="Z209" i="23"/>
  <c r="Y209" i="23"/>
  <c r="V209" i="23"/>
  <c r="U209" i="23"/>
  <c r="G209" i="25" s="1"/>
  <c r="R209" i="23"/>
  <c r="Q209" i="23"/>
  <c r="S209" i="23" s="1"/>
  <c r="F209" i="26" s="1"/>
  <c r="N209" i="23"/>
  <c r="M209" i="23"/>
  <c r="E209" i="25" s="1"/>
  <c r="J209" i="23"/>
  <c r="I209" i="23"/>
  <c r="L209" i="23" s="1"/>
  <c r="F209" i="23"/>
  <c r="E209" i="23"/>
  <c r="CF208" i="23"/>
  <c r="CG208" i="23" s="1"/>
  <c r="CB208" i="23"/>
  <c r="BV208" i="23"/>
  <c r="BU208" i="23"/>
  <c r="BR208" i="23"/>
  <c r="BQ208" i="23"/>
  <c r="BT208" i="23" s="1"/>
  <c r="BN208" i="23"/>
  <c r="BM208" i="23"/>
  <c r="R208" i="25" s="1"/>
  <c r="BL208" i="23"/>
  <c r="BJ208" i="23"/>
  <c r="BI208" i="23"/>
  <c r="BF208" i="23"/>
  <c r="BE208" i="23"/>
  <c r="BB208" i="23"/>
  <c r="BA208" i="23"/>
  <c r="BD208" i="23" s="1"/>
  <c r="AX208" i="23"/>
  <c r="AW208" i="23"/>
  <c r="AT208" i="23"/>
  <c r="AS208" i="23"/>
  <c r="AV208" i="23" s="1"/>
  <c r="AP208" i="23"/>
  <c r="AO208" i="23"/>
  <c r="L208" i="25" s="1"/>
  <c r="AL208" i="23"/>
  <c r="AK208" i="23"/>
  <c r="AN208" i="23" s="1"/>
  <c r="AH208" i="23"/>
  <c r="AG208" i="23"/>
  <c r="J208" i="25" s="1"/>
  <c r="AD208" i="23"/>
  <c r="AC208" i="23"/>
  <c r="Z208" i="23"/>
  <c r="Y208" i="23"/>
  <c r="H208" i="25" s="1"/>
  <c r="V208" i="23"/>
  <c r="U208" i="23"/>
  <c r="R208" i="23"/>
  <c r="Q208" i="23"/>
  <c r="F208" i="25" s="1"/>
  <c r="N208" i="23"/>
  <c r="M208" i="23"/>
  <c r="J208" i="23"/>
  <c r="I208" i="23"/>
  <c r="F208" i="23"/>
  <c r="E208" i="23"/>
  <c r="C208" i="25" s="1"/>
  <c r="X208" i="25" s="1"/>
  <c r="CF207" i="23"/>
  <c r="CG207" i="23" s="1"/>
  <c r="CB207" i="23"/>
  <c r="BV207" i="23"/>
  <c r="BU207" i="23"/>
  <c r="T207" i="25" s="1"/>
  <c r="BR207" i="23"/>
  <c r="BQ207" i="23"/>
  <c r="S207" i="25" s="1"/>
  <c r="BN207" i="23"/>
  <c r="BM207" i="23"/>
  <c r="R207" i="25" s="1"/>
  <c r="BJ207" i="23"/>
  <c r="BI207" i="23"/>
  <c r="Q207" i="25" s="1"/>
  <c r="Z207" i="25" s="1"/>
  <c r="BF207" i="23"/>
  <c r="BE207" i="23"/>
  <c r="P207" i="25" s="1"/>
  <c r="BB207" i="23"/>
  <c r="BA207" i="23"/>
  <c r="O207" i="25" s="1"/>
  <c r="AZ207" i="23"/>
  <c r="AX207" i="23"/>
  <c r="AY207" i="23" s="1"/>
  <c r="N207" i="26" s="1"/>
  <c r="AW207" i="23"/>
  <c r="N207" i="25" s="1"/>
  <c r="AT207" i="23"/>
  <c r="AS207" i="23"/>
  <c r="M207" i="25" s="1"/>
  <c r="AP207" i="23"/>
  <c r="AO207" i="23"/>
  <c r="L207" i="25" s="1"/>
  <c r="AL207" i="23"/>
  <c r="AK207" i="23"/>
  <c r="K207" i="25" s="1"/>
  <c r="AJ207" i="23"/>
  <c r="AH207" i="23"/>
  <c r="AG207" i="23"/>
  <c r="J207" i="25" s="1"/>
  <c r="AD207" i="23"/>
  <c r="AC207" i="23"/>
  <c r="Z207" i="23"/>
  <c r="Y207" i="23"/>
  <c r="V207" i="23"/>
  <c r="U207" i="23"/>
  <c r="R207" i="23"/>
  <c r="Q207" i="23"/>
  <c r="F207" i="25" s="1"/>
  <c r="N207" i="23"/>
  <c r="M207" i="23"/>
  <c r="L207" i="23"/>
  <c r="K207" i="23"/>
  <c r="D207" i="26" s="1"/>
  <c r="Y207" i="26" s="1"/>
  <c r="J207" i="23"/>
  <c r="I207" i="23"/>
  <c r="D207" i="25" s="1"/>
  <c r="Y207" i="25" s="1"/>
  <c r="F207" i="23"/>
  <c r="E207" i="23"/>
  <c r="CF206" i="23"/>
  <c r="CG206" i="23" s="1"/>
  <c r="CB206" i="23"/>
  <c r="BX206" i="23"/>
  <c r="BV206" i="23"/>
  <c r="BU206" i="23"/>
  <c r="T206" i="25" s="1"/>
  <c r="BR206" i="23"/>
  <c r="BQ206" i="23"/>
  <c r="S206" i="25" s="1"/>
  <c r="BN206" i="23"/>
  <c r="BO206" i="23" s="1"/>
  <c r="R206" i="26" s="1"/>
  <c r="BM206" i="23"/>
  <c r="R206" i="25" s="1"/>
  <c r="BJ206" i="23"/>
  <c r="BI206" i="23"/>
  <c r="Q206" i="25" s="1"/>
  <c r="Z206" i="25" s="1"/>
  <c r="BF206" i="23"/>
  <c r="BE206" i="23"/>
  <c r="P206" i="25" s="1"/>
  <c r="BB206" i="23"/>
  <c r="BA206" i="23"/>
  <c r="AX206" i="23"/>
  <c r="AW206" i="23"/>
  <c r="N206" i="25" s="1"/>
  <c r="AT206" i="23"/>
  <c r="AS206" i="23"/>
  <c r="AR206" i="23"/>
  <c r="AQ206" i="23"/>
  <c r="L206" i="26" s="1"/>
  <c r="AP206" i="23"/>
  <c r="AO206" i="23"/>
  <c r="L206" i="25" s="1"/>
  <c r="AN206" i="23"/>
  <c r="AL206" i="23"/>
  <c r="AK206" i="23"/>
  <c r="K206" i="25" s="1"/>
  <c r="AI206" i="23"/>
  <c r="J206" i="26" s="1"/>
  <c r="AH206" i="23"/>
  <c r="AG206" i="23"/>
  <c r="J206" i="25" s="1"/>
  <c r="AD206" i="23"/>
  <c r="AC206" i="23"/>
  <c r="I206" i="25" s="1"/>
  <c r="Z206" i="23"/>
  <c r="Y206" i="23"/>
  <c r="H206" i="25" s="1"/>
  <c r="V206" i="23"/>
  <c r="U206" i="23"/>
  <c r="G206" i="25" s="1"/>
  <c r="R206" i="23"/>
  <c r="Q206" i="23"/>
  <c r="P206" i="23"/>
  <c r="N206" i="23"/>
  <c r="M206" i="23"/>
  <c r="E206" i="25" s="1"/>
  <c r="J206" i="23"/>
  <c r="I206" i="23"/>
  <c r="K206" i="23" s="1"/>
  <c r="D206" i="26" s="1"/>
  <c r="Y206" i="26" s="1"/>
  <c r="F206" i="23"/>
  <c r="E206" i="23"/>
  <c r="C206" i="25" s="1"/>
  <c r="X206" i="25" s="1"/>
  <c r="CF205" i="23"/>
  <c r="CG205" i="23" s="1"/>
  <c r="CB205" i="23"/>
  <c r="BV205" i="23"/>
  <c r="BU205" i="23"/>
  <c r="T205" i="25" s="1"/>
  <c r="BT205" i="23"/>
  <c r="BR205" i="23"/>
  <c r="BS205" i="23" s="1"/>
  <c r="S205" i="26" s="1"/>
  <c r="BQ205" i="23"/>
  <c r="S205" i="25" s="1"/>
  <c r="BN205" i="23"/>
  <c r="BM205" i="23"/>
  <c r="R205" i="25" s="1"/>
  <c r="BJ205" i="23"/>
  <c r="BI205" i="23"/>
  <c r="Q205" i="25" s="1"/>
  <c r="Z205" i="25" s="1"/>
  <c r="BF205" i="23"/>
  <c r="BE205" i="23"/>
  <c r="P205" i="25" s="1"/>
  <c r="BB205" i="23"/>
  <c r="BA205" i="23"/>
  <c r="AX205" i="23"/>
  <c r="AW205" i="23"/>
  <c r="N205" i="25" s="1"/>
  <c r="AT205" i="23"/>
  <c r="AS205" i="23"/>
  <c r="M205" i="25" s="1"/>
  <c r="AP205" i="23"/>
  <c r="AO205" i="23"/>
  <c r="L205" i="25" s="1"/>
  <c r="AN205" i="23"/>
  <c r="AL205" i="23"/>
  <c r="AM205" i="23" s="1"/>
  <c r="K205" i="26" s="1"/>
  <c r="AK205" i="23"/>
  <c r="K205" i="25" s="1"/>
  <c r="AH205" i="23"/>
  <c r="AG205" i="23"/>
  <c r="J205" i="25" s="1"/>
  <c r="AD205" i="23"/>
  <c r="AC205" i="23"/>
  <c r="I205" i="25" s="1"/>
  <c r="Z205" i="23"/>
  <c r="Y205" i="23"/>
  <c r="H205" i="25" s="1"/>
  <c r="X205" i="23"/>
  <c r="V205" i="23"/>
  <c r="U205" i="23"/>
  <c r="G205" i="25" s="1"/>
  <c r="R205" i="23"/>
  <c r="Q205" i="23"/>
  <c r="F205" i="25" s="1"/>
  <c r="N205" i="23"/>
  <c r="M205" i="23"/>
  <c r="E205" i="25" s="1"/>
  <c r="J205" i="23"/>
  <c r="I205" i="23"/>
  <c r="D205" i="25" s="1"/>
  <c r="Y205" i="25" s="1"/>
  <c r="F205" i="23"/>
  <c r="E205" i="23"/>
  <c r="CF204" i="23"/>
  <c r="CG204" i="23" s="1"/>
  <c r="CB204" i="23"/>
  <c r="BV204" i="23"/>
  <c r="BU204" i="23"/>
  <c r="T204" i="25" s="1"/>
  <c r="BR204" i="23"/>
  <c r="BQ204" i="23"/>
  <c r="BN204" i="23"/>
  <c r="BM204" i="23"/>
  <c r="BJ204" i="23"/>
  <c r="BI204" i="23"/>
  <c r="Q204" i="25" s="1"/>
  <c r="Z204" i="25" s="1"/>
  <c r="BF204" i="23"/>
  <c r="BE204" i="23"/>
  <c r="BD204" i="23"/>
  <c r="BC204" i="23"/>
  <c r="O204" i="26" s="1"/>
  <c r="BB204" i="23"/>
  <c r="BA204" i="23"/>
  <c r="O204" i="25" s="1"/>
  <c r="AZ204" i="23"/>
  <c r="AX204" i="23"/>
  <c r="AW204" i="23"/>
  <c r="N204" i="25" s="1"/>
  <c r="AU204" i="23"/>
  <c r="M204" i="26" s="1"/>
  <c r="AT204" i="23"/>
  <c r="AS204" i="23"/>
  <c r="M204" i="25" s="1"/>
  <c r="AP204" i="23"/>
  <c r="AO204" i="23"/>
  <c r="L204" i="25" s="1"/>
  <c r="AL204" i="23"/>
  <c r="AK204" i="23"/>
  <c r="K204" i="25" s="1"/>
  <c r="AH204" i="23"/>
  <c r="AG204" i="23"/>
  <c r="J204" i="25" s="1"/>
  <c r="AD204" i="23"/>
  <c r="AC204" i="23"/>
  <c r="AB204" i="23"/>
  <c r="Z204" i="23"/>
  <c r="Y204" i="23"/>
  <c r="H204" i="25" s="1"/>
  <c r="V204" i="23"/>
  <c r="U204" i="23"/>
  <c r="W204" i="23" s="1"/>
  <c r="G204" i="26" s="1"/>
  <c r="R204" i="23"/>
  <c r="Q204" i="23"/>
  <c r="F204" i="25" s="1"/>
  <c r="N204" i="23"/>
  <c r="M204" i="23"/>
  <c r="E204" i="25" s="1"/>
  <c r="J204" i="23"/>
  <c r="I204" i="23"/>
  <c r="D204" i="25" s="1"/>
  <c r="Y204" i="25" s="1"/>
  <c r="H204" i="23"/>
  <c r="F204" i="23"/>
  <c r="E204" i="23"/>
  <c r="C204" i="25" s="1"/>
  <c r="X204" i="25" s="1"/>
  <c r="CF203" i="23"/>
  <c r="CG203" i="23" s="1"/>
  <c r="CB203" i="23"/>
  <c r="BW203" i="23"/>
  <c r="T203" i="26" s="1"/>
  <c r="BV203" i="23"/>
  <c r="BU203" i="23"/>
  <c r="T203" i="25" s="1"/>
  <c r="BR203" i="23"/>
  <c r="BQ203" i="23"/>
  <c r="S203" i="25" s="1"/>
  <c r="BN203" i="23"/>
  <c r="BM203" i="23"/>
  <c r="R203" i="25" s="1"/>
  <c r="BJ203" i="23"/>
  <c r="BI203" i="23"/>
  <c r="Q203" i="25" s="1"/>
  <c r="Z203" i="25" s="1"/>
  <c r="BF203" i="23"/>
  <c r="BE203" i="23"/>
  <c r="BB203" i="23"/>
  <c r="BA203" i="23"/>
  <c r="O203" i="25" s="1"/>
  <c r="AZ203" i="23"/>
  <c r="AX203" i="23"/>
  <c r="AY203" i="23" s="1"/>
  <c r="N203" i="26" s="1"/>
  <c r="AW203" i="23"/>
  <c r="N203" i="25" s="1"/>
  <c r="AT203" i="23"/>
  <c r="AS203" i="23"/>
  <c r="M203" i="25" s="1"/>
  <c r="AP203" i="23"/>
  <c r="AO203" i="23"/>
  <c r="AL203" i="23"/>
  <c r="AK203" i="23"/>
  <c r="K203" i="25" s="1"/>
  <c r="AH203" i="23"/>
  <c r="AG203" i="23"/>
  <c r="J203" i="25" s="1"/>
  <c r="AD203" i="23"/>
  <c r="AC203" i="23"/>
  <c r="I203" i="25" s="1"/>
  <c r="Z203" i="23"/>
  <c r="Y203" i="23"/>
  <c r="V203" i="23"/>
  <c r="U203" i="23"/>
  <c r="G203" i="25" s="1"/>
  <c r="R203" i="23"/>
  <c r="S203" i="23" s="1"/>
  <c r="F203" i="26" s="1"/>
  <c r="Q203" i="23"/>
  <c r="F203" i="25" s="1"/>
  <c r="N203" i="23"/>
  <c r="M203" i="23"/>
  <c r="E203" i="25" s="1"/>
  <c r="J203" i="23"/>
  <c r="K203" i="23" s="1"/>
  <c r="D203" i="26" s="1"/>
  <c r="Y203" i="26" s="1"/>
  <c r="I203" i="23"/>
  <c r="D203" i="25" s="1"/>
  <c r="Y203" i="25" s="1"/>
  <c r="F203" i="23"/>
  <c r="E203" i="23"/>
  <c r="C203" i="25" s="1"/>
  <c r="X203" i="25" s="1"/>
  <c r="CF202" i="23"/>
  <c r="CG202" i="23" s="1"/>
  <c r="CB202" i="23"/>
  <c r="BX202" i="23"/>
  <c r="BV202" i="23"/>
  <c r="BU202" i="23"/>
  <c r="T202" i="25" s="1"/>
  <c r="BR202" i="23"/>
  <c r="BQ202" i="23"/>
  <c r="BN202" i="23"/>
  <c r="BM202" i="23"/>
  <c r="BL202" i="23"/>
  <c r="BJ202" i="23"/>
  <c r="BI202" i="23"/>
  <c r="Q202" i="25" s="1"/>
  <c r="Z202" i="25" s="1"/>
  <c r="BG202" i="23"/>
  <c r="P202" i="26" s="1"/>
  <c r="BF202" i="23"/>
  <c r="BE202" i="23"/>
  <c r="P202" i="25" s="1"/>
  <c r="BD202" i="23"/>
  <c r="BB202" i="23"/>
  <c r="BA202" i="23"/>
  <c r="O202" i="25" s="1"/>
  <c r="AX202" i="23"/>
  <c r="AW202" i="23"/>
  <c r="N202" i="25" s="1"/>
  <c r="AT202" i="23"/>
  <c r="AS202" i="23"/>
  <c r="M202" i="25" s="1"/>
  <c r="AP202" i="23"/>
  <c r="AO202" i="23"/>
  <c r="L202" i="25" s="1"/>
  <c r="AN202" i="23"/>
  <c r="AL202" i="23"/>
  <c r="AK202" i="23"/>
  <c r="K202" i="25" s="1"/>
  <c r="AH202" i="23"/>
  <c r="AG202" i="23"/>
  <c r="AD202" i="23"/>
  <c r="AC202" i="23"/>
  <c r="I202" i="25" s="1"/>
  <c r="AB202" i="23"/>
  <c r="Z202" i="23"/>
  <c r="Y202" i="23"/>
  <c r="H202" i="25" s="1"/>
  <c r="V202" i="23"/>
  <c r="U202" i="23"/>
  <c r="R202" i="23"/>
  <c r="S202" i="23" s="1"/>
  <c r="F202" i="26" s="1"/>
  <c r="Q202" i="23"/>
  <c r="F202" i="25" s="1"/>
  <c r="N202" i="23"/>
  <c r="M202" i="23"/>
  <c r="E202" i="25" s="1"/>
  <c r="J202" i="23"/>
  <c r="I202" i="23"/>
  <c r="F202" i="23"/>
  <c r="E202" i="23"/>
  <c r="CF201" i="23"/>
  <c r="CG201" i="23" s="1"/>
  <c r="CB201" i="23"/>
  <c r="BV201" i="23"/>
  <c r="BU201" i="23"/>
  <c r="T201" i="25" s="1"/>
  <c r="BR201" i="23"/>
  <c r="BQ201" i="23"/>
  <c r="S201" i="25" s="1"/>
  <c r="BN201" i="23"/>
  <c r="BM201" i="23"/>
  <c r="R201" i="25" s="1"/>
  <c r="BK201" i="23"/>
  <c r="Q201" i="26" s="1"/>
  <c r="Z201" i="26" s="1"/>
  <c r="BJ201" i="23"/>
  <c r="BI201" i="23"/>
  <c r="Q201" i="25" s="1"/>
  <c r="Z201" i="25" s="1"/>
  <c r="BF201" i="23"/>
  <c r="BE201" i="23"/>
  <c r="P201" i="25" s="1"/>
  <c r="BD201" i="23"/>
  <c r="BB201" i="23"/>
  <c r="BA201" i="23"/>
  <c r="O201" i="25" s="1"/>
  <c r="AX201" i="23"/>
  <c r="AW201" i="23"/>
  <c r="N201" i="25" s="1"/>
  <c r="AU201" i="23"/>
  <c r="M201" i="26" s="1"/>
  <c r="AT201" i="23"/>
  <c r="AS201" i="23"/>
  <c r="AP201" i="23"/>
  <c r="AO201" i="23"/>
  <c r="L201" i="25" s="1"/>
  <c r="AL201" i="23"/>
  <c r="AK201" i="23"/>
  <c r="K201" i="25" s="1"/>
  <c r="AH201" i="23"/>
  <c r="AG201" i="23"/>
  <c r="J201" i="25" s="1"/>
  <c r="AF201" i="23"/>
  <c r="AE201" i="23"/>
  <c r="I201" i="26" s="1"/>
  <c r="AD201" i="23"/>
  <c r="AC201" i="23"/>
  <c r="I201" i="25" s="1"/>
  <c r="Z201" i="23"/>
  <c r="Y201" i="23"/>
  <c r="H201" i="25" s="1"/>
  <c r="V201" i="23"/>
  <c r="U201" i="23"/>
  <c r="G201" i="25" s="1"/>
  <c r="R201" i="23"/>
  <c r="Q201" i="23"/>
  <c r="F201" i="25" s="1"/>
  <c r="P201" i="23"/>
  <c r="O201" i="23"/>
  <c r="E201" i="26" s="1"/>
  <c r="N201" i="23"/>
  <c r="M201" i="23"/>
  <c r="E201" i="25" s="1"/>
  <c r="J201" i="23"/>
  <c r="I201" i="23"/>
  <c r="D201" i="25" s="1"/>
  <c r="Y201" i="25" s="1"/>
  <c r="F201" i="23"/>
  <c r="E201" i="23"/>
  <c r="C201" i="25" s="1"/>
  <c r="X201" i="25" s="1"/>
  <c r="CF200" i="23"/>
  <c r="CG200" i="23" s="1"/>
  <c r="CB200" i="23"/>
  <c r="BV200" i="23"/>
  <c r="BU200" i="23"/>
  <c r="T200" i="25" s="1"/>
  <c r="BT200" i="23"/>
  <c r="BR200" i="23"/>
  <c r="BQ200" i="23"/>
  <c r="S200" i="25" s="1"/>
  <c r="BN200" i="23"/>
  <c r="BM200" i="23"/>
  <c r="BJ200" i="23"/>
  <c r="BK200" i="23" s="1"/>
  <c r="Q200" i="26" s="1"/>
  <c r="Z200" i="26" s="1"/>
  <c r="BI200" i="23"/>
  <c r="Q200" i="25" s="1"/>
  <c r="Z200" i="25" s="1"/>
  <c r="BF200" i="23"/>
  <c r="BE200" i="23"/>
  <c r="P200" i="25" s="1"/>
  <c r="BB200" i="23"/>
  <c r="BA200" i="23"/>
  <c r="O200" i="25" s="1"/>
  <c r="AZ200" i="23"/>
  <c r="AX200" i="23"/>
  <c r="AW200" i="23"/>
  <c r="N200" i="25" s="1"/>
  <c r="AT200" i="23"/>
  <c r="AS200" i="23"/>
  <c r="AR200" i="23"/>
  <c r="AP200" i="23"/>
  <c r="AO200" i="23"/>
  <c r="L200" i="25" s="1"/>
  <c r="AN200" i="23"/>
  <c r="AM200" i="23"/>
  <c r="K200" i="26" s="1"/>
  <c r="AL200" i="23"/>
  <c r="AK200" i="23"/>
  <c r="K200" i="25" s="1"/>
  <c r="AJ200" i="23"/>
  <c r="AH200" i="23"/>
  <c r="AG200" i="23"/>
  <c r="J200" i="25" s="1"/>
  <c r="AD200" i="23"/>
  <c r="AC200" i="23"/>
  <c r="Z200" i="23"/>
  <c r="Y200" i="23"/>
  <c r="H200" i="25" s="1"/>
  <c r="X200" i="23"/>
  <c r="V200" i="23"/>
  <c r="U200" i="23"/>
  <c r="G200" i="25" s="1"/>
  <c r="R200" i="23"/>
  <c r="Q200" i="23"/>
  <c r="N200" i="23"/>
  <c r="O200" i="23" s="1"/>
  <c r="E200" i="26" s="1"/>
  <c r="M200" i="23"/>
  <c r="E200" i="25" s="1"/>
  <c r="L200" i="23"/>
  <c r="J200" i="23"/>
  <c r="I200" i="23"/>
  <c r="D200" i="25" s="1"/>
  <c r="Y200" i="25" s="1"/>
  <c r="G200" i="23"/>
  <c r="C200" i="26" s="1"/>
  <c r="X200" i="26" s="1"/>
  <c r="F200" i="23"/>
  <c r="E200" i="23"/>
  <c r="CF199" i="23"/>
  <c r="CG199" i="23" s="1"/>
  <c r="CB199" i="23"/>
  <c r="BV199" i="23"/>
  <c r="BU199" i="23"/>
  <c r="BR199" i="23"/>
  <c r="BQ199" i="23"/>
  <c r="S199" i="25" s="1"/>
  <c r="BN199" i="23"/>
  <c r="BM199" i="23"/>
  <c r="BJ199" i="23"/>
  <c r="BI199" i="23"/>
  <c r="Q199" i="25" s="1"/>
  <c r="Z199" i="25" s="1"/>
  <c r="BG199" i="23"/>
  <c r="P199" i="26" s="1"/>
  <c r="BF199" i="23"/>
  <c r="BE199" i="23"/>
  <c r="BB199" i="23"/>
  <c r="BA199" i="23"/>
  <c r="O199" i="25" s="1"/>
  <c r="AY199" i="23"/>
  <c r="N199" i="26" s="1"/>
  <c r="AX199" i="23"/>
  <c r="AW199" i="23"/>
  <c r="N199" i="25" s="1"/>
  <c r="AT199" i="23"/>
  <c r="AS199" i="23"/>
  <c r="M199" i="25" s="1"/>
  <c r="AQ199" i="23"/>
  <c r="L199" i="26" s="1"/>
  <c r="AP199" i="23"/>
  <c r="AO199" i="23"/>
  <c r="L199" i="25" s="1"/>
  <c r="AL199" i="23"/>
  <c r="AK199" i="23"/>
  <c r="K199" i="25" s="1"/>
  <c r="AH199" i="23"/>
  <c r="AG199" i="23"/>
  <c r="AD199" i="23"/>
  <c r="AC199" i="23"/>
  <c r="I199" i="25" s="1"/>
  <c r="Z199" i="23"/>
  <c r="Y199" i="23"/>
  <c r="H199" i="25" s="1"/>
  <c r="V199" i="23"/>
  <c r="U199" i="23"/>
  <c r="G199" i="25" s="1"/>
  <c r="R199" i="23"/>
  <c r="Q199" i="23"/>
  <c r="F199" i="25" s="1"/>
  <c r="N199" i="23"/>
  <c r="M199" i="23"/>
  <c r="E199" i="25" s="1"/>
  <c r="K199" i="23"/>
  <c r="D199" i="26" s="1"/>
  <c r="Y199" i="26" s="1"/>
  <c r="J199" i="23"/>
  <c r="I199" i="23"/>
  <c r="D199" i="25" s="1"/>
  <c r="Y199" i="25" s="1"/>
  <c r="F199" i="23"/>
  <c r="E199" i="23"/>
  <c r="C199" i="25" s="1"/>
  <c r="X199" i="25" s="1"/>
  <c r="CG198" i="23"/>
  <c r="CF198" i="23"/>
  <c r="CB198" i="23"/>
  <c r="BV198" i="23"/>
  <c r="BU198" i="23"/>
  <c r="BT198" i="23"/>
  <c r="BR198" i="23"/>
  <c r="BQ198" i="23"/>
  <c r="BN198" i="23"/>
  <c r="BO198" i="23" s="1"/>
  <c r="R198" i="26" s="1"/>
  <c r="BM198" i="23"/>
  <c r="R198" i="25" s="1"/>
  <c r="BJ198" i="23"/>
  <c r="BI198" i="23"/>
  <c r="BL198" i="23" s="1"/>
  <c r="BF198" i="23"/>
  <c r="BE198" i="23"/>
  <c r="BB198" i="23"/>
  <c r="BA198" i="23"/>
  <c r="AY198" i="23"/>
  <c r="N198" i="26" s="1"/>
  <c r="AX198" i="23"/>
  <c r="AW198" i="23"/>
  <c r="N198" i="25" s="1"/>
  <c r="AT198" i="23"/>
  <c r="AS198" i="23"/>
  <c r="AV198" i="23" s="1"/>
  <c r="AR198" i="23"/>
  <c r="AP198" i="23"/>
  <c r="AO198" i="23"/>
  <c r="L198" i="25" s="1"/>
  <c r="AL198" i="23"/>
  <c r="AK198" i="23"/>
  <c r="AI198" i="23"/>
  <c r="J198" i="26" s="1"/>
  <c r="AH198" i="23"/>
  <c r="AG198" i="23"/>
  <c r="AD198" i="23"/>
  <c r="AC198" i="23"/>
  <c r="AF198" i="23" s="1"/>
  <c r="Z198" i="23"/>
  <c r="Y198" i="23"/>
  <c r="V198" i="23"/>
  <c r="U198" i="23"/>
  <c r="X198" i="23" s="1"/>
  <c r="R198" i="23"/>
  <c r="Q198" i="23"/>
  <c r="F198" i="25" s="1"/>
  <c r="N198" i="23"/>
  <c r="M198" i="23"/>
  <c r="K198" i="23"/>
  <c r="D198" i="26" s="1"/>
  <c r="Y198" i="26" s="1"/>
  <c r="J198" i="23"/>
  <c r="I198" i="23"/>
  <c r="F198" i="23"/>
  <c r="E198" i="23"/>
  <c r="H198" i="23" s="1"/>
  <c r="CF197" i="23"/>
  <c r="CB197" i="23"/>
  <c r="BV197" i="23"/>
  <c r="BU197" i="23"/>
  <c r="T197" i="25" s="1"/>
  <c r="BT197" i="23"/>
  <c r="BR197" i="23"/>
  <c r="BS197" i="23" s="1"/>
  <c r="S197" i="26" s="1"/>
  <c r="BQ197" i="23"/>
  <c r="S197" i="25" s="1"/>
  <c r="BN197" i="23"/>
  <c r="BM197" i="23"/>
  <c r="R197" i="25" s="1"/>
  <c r="BJ197" i="23"/>
  <c r="BI197" i="23"/>
  <c r="Q197" i="25" s="1"/>
  <c r="Z197" i="25" s="1"/>
  <c r="BF197" i="23"/>
  <c r="BE197" i="23"/>
  <c r="P197" i="25" s="1"/>
  <c r="BD197" i="23"/>
  <c r="BB197" i="23"/>
  <c r="BA197" i="23"/>
  <c r="AX197" i="23"/>
  <c r="AW197" i="23"/>
  <c r="N197" i="25" s="1"/>
  <c r="AT197" i="23"/>
  <c r="AS197" i="23"/>
  <c r="AP197" i="23"/>
  <c r="AO197" i="23"/>
  <c r="L197" i="25" s="1"/>
  <c r="AN197" i="23"/>
  <c r="AL197" i="23"/>
  <c r="AM197" i="23" s="1"/>
  <c r="K197" i="26" s="1"/>
  <c r="AK197" i="23"/>
  <c r="K197" i="25" s="1"/>
  <c r="AH197" i="23"/>
  <c r="AG197" i="23"/>
  <c r="J197" i="25" s="1"/>
  <c r="AD197" i="23"/>
  <c r="AC197" i="23"/>
  <c r="I197" i="25" s="1"/>
  <c r="Z197" i="23"/>
  <c r="Y197" i="23"/>
  <c r="H197" i="25" s="1"/>
  <c r="V197" i="23"/>
  <c r="U197" i="23"/>
  <c r="R197" i="23"/>
  <c r="Q197" i="23"/>
  <c r="F197" i="25" s="1"/>
  <c r="P197" i="23"/>
  <c r="N197" i="23"/>
  <c r="M197" i="23"/>
  <c r="E197" i="25" s="1"/>
  <c r="J197" i="23"/>
  <c r="I197" i="23"/>
  <c r="D197" i="25" s="1"/>
  <c r="Y197" i="25" s="1"/>
  <c r="H197" i="23"/>
  <c r="F197" i="23"/>
  <c r="E197" i="23"/>
  <c r="CG196" i="23"/>
  <c r="CF196" i="23"/>
  <c r="CB196" i="23"/>
  <c r="BV196" i="23"/>
  <c r="BU196" i="23"/>
  <c r="BX196" i="23" s="1"/>
  <c r="BR196" i="23"/>
  <c r="BQ196" i="23"/>
  <c r="BN196" i="23"/>
  <c r="BM196" i="23"/>
  <c r="BL196" i="23"/>
  <c r="BK196" i="23"/>
  <c r="Q196" i="26" s="1"/>
  <c r="Z196" i="26" s="1"/>
  <c r="BJ196" i="23"/>
  <c r="BI196" i="23"/>
  <c r="Q196" i="25" s="1"/>
  <c r="Z196" i="25" s="1"/>
  <c r="BF196" i="23"/>
  <c r="BE196" i="23"/>
  <c r="BH196" i="23" s="1"/>
  <c r="BC196" i="23"/>
  <c r="O196" i="26" s="1"/>
  <c r="BB196" i="23"/>
  <c r="BA196" i="23"/>
  <c r="O196" i="25" s="1"/>
  <c r="AX196" i="23"/>
  <c r="AW196" i="23"/>
  <c r="AZ196" i="23" s="1"/>
  <c r="AT196" i="23"/>
  <c r="AS196" i="23"/>
  <c r="AP196" i="23"/>
  <c r="AO196" i="23"/>
  <c r="AL196" i="23"/>
  <c r="AK196" i="23"/>
  <c r="AH196" i="23"/>
  <c r="AG196" i="23"/>
  <c r="AJ196" i="23" s="1"/>
  <c r="AD196" i="23"/>
  <c r="AC196" i="23"/>
  <c r="I196" i="25" s="1"/>
  <c r="Z196" i="23"/>
  <c r="Y196" i="23"/>
  <c r="V196" i="23"/>
  <c r="U196" i="23"/>
  <c r="T196" i="23"/>
  <c r="R196" i="23"/>
  <c r="Q196" i="23"/>
  <c r="N196" i="23"/>
  <c r="O196" i="23" s="1"/>
  <c r="E196" i="26" s="1"/>
  <c r="M196" i="23"/>
  <c r="E196" i="25" s="1"/>
  <c r="J196" i="23"/>
  <c r="I196" i="23"/>
  <c r="L196" i="23" s="1"/>
  <c r="F196" i="23"/>
  <c r="E196" i="23"/>
  <c r="C196" i="25" s="1"/>
  <c r="X196" i="25" s="1"/>
  <c r="CF195" i="23"/>
  <c r="CB195" i="23"/>
  <c r="BV195" i="23"/>
  <c r="BU195" i="23"/>
  <c r="BR195" i="23"/>
  <c r="BQ195" i="23"/>
  <c r="S195" i="25" s="1"/>
  <c r="BN195" i="23"/>
  <c r="BM195" i="23"/>
  <c r="R195" i="25" s="1"/>
  <c r="BJ195" i="23"/>
  <c r="BI195" i="23"/>
  <c r="Q195" i="25" s="1"/>
  <c r="Z195" i="25" s="1"/>
  <c r="BF195" i="23"/>
  <c r="BE195" i="23"/>
  <c r="BB195" i="23"/>
  <c r="BA195" i="23"/>
  <c r="O195" i="25" s="1"/>
  <c r="AY195" i="23"/>
  <c r="N195" i="26" s="1"/>
  <c r="AX195" i="23"/>
  <c r="AW195" i="23"/>
  <c r="N195" i="25" s="1"/>
  <c r="AT195" i="23"/>
  <c r="AS195" i="23"/>
  <c r="M195" i="25" s="1"/>
  <c r="AP195" i="23"/>
  <c r="AO195" i="23"/>
  <c r="AL195" i="23"/>
  <c r="AK195" i="23"/>
  <c r="K195" i="25" s="1"/>
  <c r="AI195" i="23"/>
  <c r="J195" i="26" s="1"/>
  <c r="AH195" i="23"/>
  <c r="AG195" i="23"/>
  <c r="J195" i="25" s="1"/>
  <c r="AD195" i="23"/>
  <c r="AC195" i="23"/>
  <c r="I195" i="25" s="1"/>
  <c r="Z195" i="23"/>
  <c r="Y195" i="23"/>
  <c r="H195" i="25" s="1"/>
  <c r="V195" i="23"/>
  <c r="U195" i="23"/>
  <c r="G195" i="25" s="1"/>
  <c r="R195" i="23"/>
  <c r="Q195" i="23"/>
  <c r="N195" i="23"/>
  <c r="M195" i="23"/>
  <c r="E195" i="25" s="1"/>
  <c r="J195" i="23"/>
  <c r="I195" i="23"/>
  <c r="F195" i="23"/>
  <c r="E195" i="23"/>
  <c r="C195" i="25" s="1"/>
  <c r="X195" i="25" s="1"/>
  <c r="CG194" i="23"/>
  <c r="CF194" i="23"/>
  <c r="CB194" i="23"/>
  <c r="BV194" i="23"/>
  <c r="BU194" i="23"/>
  <c r="T194" i="25" s="1"/>
  <c r="BT194" i="23"/>
  <c r="BR194" i="23"/>
  <c r="BQ194" i="23"/>
  <c r="BN194" i="23"/>
  <c r="BM194" i="23"/>
  <c r="BJ194" i="23"/>
  <c r="BI194" i="23"/>
  <c r="BF194" i="23"/>
  <c r="BG194" i="23" s="1"/>
  <c r="P194" i="26" s="1"/>
  <c r="BE194" i="23"/>
  <c r="P194" i="25" s="1"/>
  <c r="BB194" i="23"/>
  <c r="BA194" i="23"/>
  <c r="BD194" i="23" s="1"/>
  <c r="AZ194" i="23"/>
  <c r="AX194" i="23"/>
  <c r="AW194" i="23"/>
  <c r="N194" i="25" s="1"/>
  <c r="AT194" i="23"/>
  <c r="AS194" i="23"/>
  <c r="AV194" i="23" s="1"/>
  <c r="AP194" i="23"/>
  <c r="AO194" i="23"/>
  <c r="AL194" i="23"/>
  <c r="AK194" i="23"/>
  <c r="AH194" i="23"/>
  <c r="AG194" i="23"/>
  <c r="AD194" i="23"/>
  <c r="AC194" i="23"/>
  <c r="AF194" i="23" s="1"/>
  <c r="Z194" i="23"/>
  <c r="Y194" i="23"/>
  <c r="H194" i="25" s="1"/>
  <c r="V194" i="23"/>
  <c r="U194" i="23"/>
  <c r="X194" i="23" s="1"/>
  <c r="T194" i="23"/>
  <c r="S194" i="23"/>
  <c r="F194" i="26" s="1"/>
  <c r="R194" i="23"/>
  <c r="Q194" i="23"/>
  <c r="F194" i="25" s="1"/>
  <c r="N194" i="23"/>
  <c r="M194" i="23"/>
  <c r="L194" i="23"/>
  <c r="J194" i="23"/>
  <c r="I194" i="23"/>
  <c r="D194" i="25" s="1"/>
  <c r="Y194" i="25" s="1"/>
  <c r="F194" i="23"/>
  <c r="E194" i="23"/>
  <c r="H194" i="23" s="1"/>
  <c r="CF193" i="23"/>
  <c r="CG193" i="23" s="1"/>
  <c r="CB193" i="23"/>
  <c r="BV193" i="23"/>
  <c r="BU193" i="23"/>
  <c r="T193" i="25" s="1"/>
  <c r="BR193" i="23"/>
  <c r="BQ193" i="23"/>
  <c r="BN193" i="23"/>
  <c r="BM193" i="23"/>
  <c r="R193" i="25" s="1"/>
  <c r="BJ193" i="23"/>
  <c r="BI193" i="23"/>
  <c r="Q193" i="25" s="1"/>
  <c r="Z193" i="25" s="1"/>
  <c r="BF193" i="23"/>
  <c r="BE193" i="23"/>
  <c r="P193" i="25" s="1"/>
  <c r="BB193" i="23"/>
  <c r="BC193" i="23" s="1"/>
  <c r="O193" i="26" s="1"/>
  <c r="BA193" i="23"/>
  <c r="O193" i="25" s="1"/>
  <c r="AX193" i="23"/>
  <c r="AW193" i="23"/>
  <c r="N193" i="25" s="1"/>
  <c r="AT193" i="23"/>
  <c r="AU193" i="23" s="1"/>
  <c r="M193" i="26" s="1"/>
  <c r="AS193" i="23"/>
  <c r="M193" i="25" s="1"/>
  <c r="AP193" i="23"/>
  <c r="AO193" i="23"/>
  <c r="L193" i="25" s="1"/>
  <c r="AL193" i="23"/>
  <c r="AK193" i="23"/>
  <c r="AH193" i="23"/>
  <c r="AG193" i="23"/>
  <c r="J193" i="25" s="1"/>
  <c r="AD193" i="23"/>
  <c r="AC193" i="23"/>
  <c r="I193" i="25" s="1"/>
  <c r="Z193" i="23"/>
  <c r="Y193" i="23"/>
  <c r="H193" i="25" s="1"/>
  <c r="V193" i="23"/>
  <c r="U193" i="23"/>
  <c r="R193" i="23"/>
  <c r="Q193" i="23"/>
  <c r="N193" i="23"/>
  <c r="O193" i="23" s="1"/>
  <c r="E193" i="26" s="1"/>
  <c r="M193" i="23"/>
  <c r="E193" i="25" s="1"/>
  <c r="J193" i="23"/>
  <c r="I193" i="23"/>
  <c r="F193" i="23"/>
  <c r="E193" i="23"/>
  <c r="G193" i="23" s="1"/>
  <c r="CF192" i="23"/>
  <c r="CB192" i="23"/>
  <c r="BV192" i="23"/>
  <c r="BU192" i="23"/>
  <c r="T192" i="25" s="1"/>
  <c r="BR192" i="23"/>
  <c r="BQ192" i="23"/>
  <c r="S192" i="25" s="1"/>
  <c r="BN192" i="23"/>
  <c r="BM192" i="23"/>
  <c r="R192" i="25" s="1"/>
  <c r="AB192" i="25" s="1"/>
  <c r="BJ192" i="23"/>
  <c r="BI192" i="23"/>
  <c r="BF192" i="23"/>
  <c r="BE192" i="23"/>
  <c r="BB192" i="23"/>
  <c r="BA192" i="23"/>
  <c r="AX192" i="23"/>
  <c r="AW192" i="23"/>
  <c r="N192" i="25" s="1"/>
  <c r="AU192" i="23"/>
  <c r="M192" i="26" s="1"/>
  <c r="AT192" i="23"/>
  <c r="AS192" i="23"/>
  <c r="M192" i="25" s="1"/>
  <c r="AP192" i="23"/>
  <c r="AO192" i="23"/>
  <c r="L192" i="25" s="1"/>
  <c r="AN192" i="23"/>
  <c r="AL192" i="23"/>
  <c r="AK192" i="23"/>
  <c r="K192" i="25" s="1"/>
  <c r="AH192" i="23"/>
  <c r="AG192" i="23"/>
  <c r="AE192" i="23"/>
  <c r="I192" i="26" s="1"/>
  <c r="AD192" i="23"/>
  <c r="AC192" i="23"/>
  <c r="AB192" i="23"/>
  <c r="Z192" i="23"/>
  <c r="Y192" i="23"/>
  <c r="H192" i="25" s="1"/>
  <c r="X192" i="23"/>
  <c r="V192" i="23"/>
  <c r="W192" i="23" s="1"/>
  <c r="G192" i="26" s="1"/>
  <c r="U192" i="23"/>
  <c r="G192" i="25" s="1"/>
  <c r="T192" i="23"/>
  <c r="R192" i="23"/>
  <c r="Q192" i="23"/>
  <c r="F192" i="25" s="1"/>
  <c r="N192" i="23"/>
  <c r="M192" i="23"/>
  <c r="J192" i="23"/>
  <c r="I192" i="23"/>
  <c r="D192" i="25" s="1"/>
  <c r="Y192" i="25" s="1"/>
  <c r="F192" i="23"/>
  <c r="E192" i="23"/>
  <c r="C192" i="25" s="1"/>
  <c r="X192" i="25" s="1"/>
  <c r="CG191" i="23"/>
  <c r="CF191" i="23"/>
  <c r="CB191" i="23"/>
  <c r="BW191" i="23"/>
  <c r="T191" i="26" s="1"/>
  <c r="BV191" i="23"/>
  <c r="BU191" i="23"/>
  <c r="BR191" i="23"/>
  <c r="BQ191" i="23"/>
  <c r="BO191" i="23"/>
  <c r="R191" i="26" s="1"/>
  <c r="BN191" i="23"/>
  <c r="BM191" i="23"/>
  <c r="BJ191" i="23"/>
  <c r="BI191" i="23"/>
  <c r="BF191" i="23"/>
  <c r="BE191" i="23"/>
  <c r="BB191" i="23"/>
  <c r="BA191" i="23"/>
  <c r="AX191" i="23"/>
  <c r="AW191" i="23"/>
  <c r="AY191" i="23" s="1"/>
  <c r="N191" i="26" s="1"/>
  <c r="AT191" i="23"/>
  <c r="AS191" i="23"/>
  <c r="AP191" i="23"/>
  <c r="AO191" i="23"/>
  <c r="AL191" i="23"/>
  <c r="AK191" i="23"/>
  <c r="AH191" i="23"/>
  <c r="AG191" i="23"/>
  <c r="AD191" i="23"/>
  <c r="AC191" i="23"/>
  <c r="Z191" i="23"/>
  <c r="Y191" i="23"/>
  <c r="V191" i="23"/>
  <c r="U191" i="23"/>
  <c r="R191" i="23"/>
  <c r="Q191" i="23"/>
  <c r="S191" i="23" s="1"/>
  <c r="F191" i="26" s="1"/>
  <c r="N191" i="23"/>
  <c r="M191" i="23"/>
  <c r="J191" i="23"/>
  <c r="I191" i="23"/>
  <c r="F191" i="23"/>
  <c r="E191" i="23"/>
  <c r="CF190" i="23"/>
  <c r="CG190" i="23" s="1"/>
  <c r="CB190" i="23"/>
  <c r="BV190" i="23"/>
  <c r="BU190" i="23"/>
  <c r="BS190" i="23"/>
  <c r="S190" i="26" s="1"/>
  <c r="BR190" i="23"/>
  <c r="BQ190" i="23"/>
  <c r="S190" i="25" s="1"/>
  <c r="BP190" i="23"/>
  <c r="BN190" i="23"/>
  <c r="BO190" i="23" s="1"/>
  <c r="R190" i="26" s="1"/>
  <c r="BM190" i="23"/>
  <c r="R190" i="25" s="1"/>
  <c r="BK190" i="23"/>
  <c r="Q190" i="26" s="1"/>
  <c r="Z190" i="26" s="1"/>
  <c r="BJ190" i="23"/>
  <c r="BI190" i="23"/>
  <c r="Q190" i="25" s="1"/>
  <c r="Z190" i="25" s="1"/>
  <c r="BG190" i="23"/>
  <c r="P190" i="26" s="1"/>
  <c r="BF190" i="23"/>
  <c r="BE190" i="23"/>
  <c r="BB190" i="23"/>
  <c r="BA190" i="23"/>
  <c r="O190" i="25" s="1"/>
  <c r="AX190" i="23"/>
  <c r="AW190" i="23"/>
  <c r="N190" i="25" s="1"/>
  <c r="AT190" i="23"/>
  <c r="AS190" i="23"/>
  <c r="M190" i="25" s="1"/>
  <c r="AP190" i="23"/>
  <c r="AO190" i="23"/>
  <c r="AM190" i="23"/>
  <c r="K190" i="26" s="1"/>
  <c r="AL190" i="23"/>
  <c r="AK190" i="23"/>
  <c r="K190" i="25" s="1"/>
  <c r="AH190" i="23"/>
  <c r="AG190" i="23"/>
  <c r="AD190" i="23"/>
  <c r="AC190" i="23"/>
  <c r="I190" i="25" s="1"/>
  <c r="Z190" i="23"/>
  <c r="Y190" i="23"/>
  <c r="V190" i="23"/>
  <c r="U190" i="23"/>
  <c r="G190" i="25" s="1"/>
  <c r="R190" i="23"/>
  <c r="Q190" i="23"/>
  <c r="F190" i="25" s="1"/>
  <c r="N190" i="23"/>
  <c r="M190" i="23"/>
  <c r="J190" i="23"/>
  <c r="I190" i="23"/>
  <c r="K190" i="23" s="1"/>
  <c r="D190" i="26" s="1"/>
  <c r="Y190" i="26" s="1"/>
  <c r="F190" i="23"/>
  <c r="E190" i="23"/>
  <c r="C190" i="25" s="1"/>
  <c r="X190" i="25" s="1"/>
  <c r="CF189" i="23"/>
  <c r="CB189" i="23"/>
  <c r="BV189" i="23"/>
  <c r="BU189" i="23"/>
  <c r="BR189" i="23"/>
  <c r="BQ189" i="23"/>
  <c r="BN189" i="23"/>
  <c r="BM189" i="23"/>
  <c r="BJ189" i="23"/>
  <c r="BK189" i="23" s="1"/>
  <c r="Q189" i="26" s="1"/>
  <c r="Z189" i="26" s="1"/>
  <c r="BI189" i="23"/>
  <c r="BF189" i="23"/>
  <c r="BE189" i="23"/>
  <c r="BB189" i="23"/>
  <c r="BA189" i="23"/>
  <c r="BC189" i="23" s="1"/>
  <c r="O189" i="26" s="1"/>
  <c r="AX189" i="23"/>
  <c r="AW189" i="23"/>
  <c r="AT189" i="23"/>
  <c r="AS189" i="23"/>
  <c r="AP189" i="23"/>
  <c r="AO189" i="23"/>
  <c r="AL189" i="23"/>
  <c r="AK189" i="23"/>
  <c r="AM189" i="23" s="1"/>
  <c r="K189" i="26" s="1"/>
  <c r="AH189" i="23"/>
  <c r="AG189" i="23"/>
  <c r="AD189" i="23"/>
  <c r="AC189" i="23"/>
  <c r="Z189" i="23"/>
  <c r="Y189" i="23"/>
  <c r="V189" i="23"/>
  <c r="U189" i="23"/>
  <c r="R189" i="23"/>
  <c r="Q189" i="23"/>
  <c r="N189" i="23"/>
  <c r="M189" i="23"/>
  <c r="J189" i="23"/>
  <c r="I189" i="23"/>
  <c r="F189" i="23"/>
  <c r="E189" i="23"/>
  <c r="CF188" i="23"/>
  <c r="CB188" i="23"/>
  <c r="BV188" i="23"/>
  <c r="BU188" i="23"/>
  <c r="BR188" i="23"/>
  <c r="BQ188" i="23"/>
  <c r="BN188" i="23"/>
  <c r="BM188" i="23"/>
  <c r="R188" i="25" s="1"/>
  <c r="BL188" i="23"/>
  <c r="BJ188" i="23"/>
  <c r="BI188" i="23"/>
  <c r="BG188" i="23"/>
  <c r="P188" i="26" s="1"/>
  <c r="BF188" i="23"/>
  <c r="BE188" i="23"/>
  <c r="P188" i="25" s="1"/>
  <c r="BC188" i="23"/>
  <c r="O188" i="26" s="1"/>
  <c r="BB188" i="23"/>
  <c r="BA188" i="23"/>
  <c r="AX188" i="23"/>
  <c r="AW188" i="23"/>
  <c r="N188" i="25" s="1"/>
  <c r="AT188" i="23"/>
  <c r="AS188" i="23"/>
  <c r="M188" i="25" s="1"/>
  <c r="AP188" i="23"/>
  <c r="AO188" i="23"/>
  <c r="AL188" i="23"/>
  <c r="AK188" i="23"/>
  <c r="AI188" i="23"/>
  <c r="J188" i="26" s="1"/>
  <c r="AH188" i="23"/>
  <c r="AG188" i="23"/>
  <c r="J188" i="25" s="1"/>
  <c r="AF188" i="23"/>
  <c r="AD188" i="23"/>
  <c r="AE188" i="23" s="1"/>
  <c r="I188" i="26" s="1"/>
  <c r="AC188" i="23"/>
  <c r="I188" i="25" s="1"/>
  <c r="Z188" i="23"/>
  <c r="Y188" i="23"/>
  <c r="H188" i="25" s="1"/>
  <c r="V188" i="23"/>
  <c r="W188" i="23" s="1"/>
  <c r="G188" i="26" s="1"/>
  <c r="U188" i="23"/>
  <c r="G188" i="25" s="1"/>
  <c r="R188" i="23"/>
  <c r="Q188" i="23"/>
  <c r="F188" i="25" s="1"/>
  <c r="N188" i="23"/>
  <c r="M188" i="23"/>
  <c r="J188" i="23"/>
  <c r="I188" i="23"/>
  <c r="H188" i="23"/>
  <c r="F188" i="23"/>
  <c r="E188" i="23"/>
  <c r="CF187" i="23"/>
  <c r="CG187" i="23" s="1"/>
  <c r="CB187" i="23"/>
  <c r="BV187" i="23"/>
  <c r="BW187" i="23" s="1"/>
  <c r="T187" i="26" s="1"/>
  <c r="BU187" i="23"/>
  <c r="BR187" i="23"/>
  <c r="BQ187" i="23"/>
  <c r="BN187" i="23"/>
  <c r="BM187" i="23"/>
  <c r="BO187" i="23" s="1"/>
  <c r="R187" i="26" s="1"/>
  <c r="BJ187" i="23"/>
  <c r="BI187" i="23"/>
  <c r="BF187" i="23"/>
  <c r="BE187" i="23"/>
  <c r="BB187" i="23"/>
  <c r="BA187" i="23"/>
  <c r="AX187" i="23"/>
  <c r="AW187" i="23"/>
  <c r="AY187" i="23" s="1"/>
  <c r="N187" i="26" s="1"/>
  <c r="AT187" i="23"/>
  <c r="AS187" i="23"/>
  <c r="AP187" i="23"/>
  <c r="AO187" i="23"/>
  <c r="AL187" i="23"/>
  <c r="AK187" i="23"/>
  <c r="AH187" i="23"/>
  <c r="AG187" i="23"/>
  <c r="AD187" i="23"/>
  <c r="AC187" i="23"/>
  <c r="Z187" i="23"/>
  <c r="Y187" i="23"/>
  <c r="V187" i="23"/>
  <c r="U187" i="23"/>
  <c r="R187" i="23"/>
  <c r="Q187" i="23"/>
  <c r="S187" i="23" s="1"/>
  <c r="F187" i="26" s="1"/>
  <c r="N187" i="23"/>
  <c r="M187" i="23"/>
  <c r="K187" i="23"/>
  <c r="D187" i="26" s="1"/>
  <c r="Y187" i="26" s="1"/>
  <c r="J187" i="23"/>
  <c r="I187" i="23"/>
  <c r="F187" i="23"/>
  <c r="E187" i="23"/>
  <c r="CG186" i="23"/>
  <c r="CF186" i="23"/>
  <c r="CB186" i="23"/>
  <c r="BX186" i="23"/>
  <c r="BV186" i="23"/>
  <c r="BU186" i="23"/>
  <c r="T186" i="25" s="1"/>
  <c r="BT186" i="23"/>
  <c r="BS186" i="23"/>
  <c r="S186" i="26" s="1"/>
  <c r="BR186" i="23"/>
  <c r="BQ186" i="23"/>
  <c r="S186" i="25" s="1"/>
  <c r="BP186" i="23"/>
  <c r="BN186" i="23"/>
  <c r="BM186" i="23"/>
  <c r="R186" i="25" s="1"/>
  <c r="BL186" i="23"/>
  <c r="BK186" i="23"/>
  <c r="Q186" i="26" s="1"/>
  <c r="Z186" i="26" s="1"/>
  <c r="BJ186" i="23"/>
  <c r="BI186" i="23"/>
  <c r="Q186" i="25" s="1"/>
  <c r="Z186" i="25" s="1"/>
  <c r="BH186" i="23"/>
  <c r="BF186" i="23"/>
  <c r="BE186" i="23"/>
  <c r="P186" i="25" s="1"/>
  <c r="BD186" i="23"/>
  <c r="BC186" i="23"/>
  <c r="O186" i="26" s="1"/>
  <c r="BB186" i="23"/>
  <c r="BA186" i="23"/>
  <c r="O186" i="25" s="1"/>
  <c r="AZ186" i="23"/>
  <c r="AX186" i="23"/>
  <c r="AW186" i="23"/>
  <c r="N186" i="25" s="1"/>
  <c r="AV186" i="23"/>
  <c r="AU186" i="23"/>
  <c r="M186" i="26" s="1"/>
  <c r="AT186" i="23"/>
  <c r="AS186" i="23"/>
  <c r="M186" i="25" s="1"/>
  <c r="AR186" i="23"/>
  <c r="AP186" i="23"/>
  <c r="AO186" i="23"/>
  <c r="L186" i="25" s="1"/>
  <c r="AN186" i="23"/>
  <c r="AM186" i="23"/>
  <c r="K186" i="26" s="1"/>
  <c r="AL186" i="23"/>
  <c r="AK186" i="23"/>
  <c r="K186" i="25" s="1"/>
  <c r="AJ186" i="23"/>
  <c r="AH186" i="23"/>
  <c r="AG186" i="23"/>
  <c r="J186" i="25" s="1"/>
  <c r="AF186" i="23"/>
  <c r="AE186" i="23"/>
  <c r="I186" i="26" s="1"/>
  <c r="AD186" i="23"/>
  <c r="AC186" i="23"/>
  <c r="I186" i="25" s="1"/>
  <c r="AB186" i="23"/>
  <c r="Z186" i="23"/>
  <c r="Y186" i="23"/>
  <c r="H186" i="25" s="1"/>
  <c r="X186" i="23"/>
  <c r="W186" i="23"/>
  <c r="G186" i="26" s="1"/>
  <c r="V186" i="23"/>
  <c r="U186" i="23"/>
  <c r="G186" i="25" s="1"/>
  <c r="T186" i="23"/>
  <c r="R186" i="23"/>
  <c r="Q186" i="23"/>
  <c r="F186" i="25" s="1"/>
  <c r="P186" i="23"/>
  <c r="O186" i="23"/>
  <c r="E186" i="26" s="1"/>
  <c r="N186" i="23"/>
  <c r="M186" i="23"/>
  <c r="E186" i="25" s="1"/>
  <c r="L186" i="23"/>
  <c r="J186" i="23"/>
  <c r="I186" i="23"/>
  <c r="D186" i="25" s="1"/>
  <c r="Y186" i="25" s="1"/>
  <c r="H186" i="23"/>
  <c r="G186" i="23"/>
  <c r="F186" i="23"/>
  <c r="E186" i="23"/>
  <c r="C186" i="25" s="1"/>
  <c r="X186" i="25" s="1"/>
  <c r="CG185" i="23"/>
  <c r="CF185" i="23"/>
  <c r="CB185" i="23"/>
  <c r="BV185" i="23"/>
  <c r="BU185" i="23"/>
  <c r="BT185" i="23"/>
  <c r="BR185" i="23"/>
  <c r="BQ185" i="23"/>
  <c r="S185" i="25" s="1"/>
  <c r="BN185" i="23"/>
  <c r="BM185" i="23"/>
  <c r="BJ185" i="23"/>
  <c r="BI185" i="23"/>
  <c r="Q185" i="25" s="1"/>
  <c r="Z185" i="25" s="1"/>
  <c r="BF185" i="23"/>
  <c r="BE185" i="23"/>
  <c r="BB185" i="23"/>
  <c r="BA185" i="23"/>
  <c r="BD185" i="23" s="1"/>
  <c r="AX185" i="23"/>
  <c r="AW185" i="23"/>
  <c r="AV185" i="23"/>
  <c r="AT185" i="23"/>
  <c r="AS185" i="23"/>
  <c r="M185" i="25" s="1"/>
  <c r="AP185" i="23"/>
  <c r="AO185" i="23"/>
  <c r="AL185" i="23"/>
  <c r="AK185" i="23"/>
  <c r="AH185" i="23"/>
  <c r="AG185" i="23"/>
  <c r="AD185" i="23"/>
  <c r="AC185" i="23"/>
  <c r="Z185" i="23"/>
  <c r="Y185" i="23"/>
  <c r="AA185" i="23" s="1"/>
  <c r="H185" i="26" s="1"/>
  <c r="V185" i="23"/>
  <c r="U185" i="23"/>
  <c r="G185" i="25" s="1"/>
  <c r="R185" i="23"/>
  <c r="Q185" i="23"/>
  <c r="N185" i="23"/>
  <c r="M185" i="23"/>
  <c r="J185" i="23"/>
  <c r="I185" i="23"/>
  <c r="F185" i="23"/>
  <c r="E185" i="23"/>
  <c r="H185" i="23" s="1"/>
  <c r="CF184" i="23"/>
  <c r="CG184" i="23" s="1"/>
  <c r="CB184" i="23"/>
  <c r="BV184" i="23"/>
  <c r="BU184" i="23"/>
  <c r="BR184" i="23"/>
  <c r="BQ184" i="23"/>
  <c r="BN184" i="23"/>
  <c r="BM184" i="23"/>
  <c r="R184" i="25" s="1"/>
  <c r="BL184" i="23"/>
  <c r="BJ184" i="23"/>
  <c r="BI184" i="23"/>
  <c r="BF184" i="23"/>
  <c r="BE184" i="23"/>
  <c r="BB184" i="23"/>
  <c r="BA184" i="23"/>
  <c r="AX184" i="23"/>
  <c r="AW184" i="23"/>
  <c r="AU184" i="23"/>
  <c r="M184" i="26" s="1"/>
  <c r="AT184" i="23"/>
  <c r="AS184" i="23"/>
  <c r="M184" i="25" s="1"/>
  <c r="AP184" i="23"/>
  <c r="AO184" i="23"/>
  <c r="L184" i="25" s="1"/>
  <c r="AL184" i="23"/>
  <c r="AK184" i="23"/>
  <c r="AN184" i="23" s="1"/>
  <c r="AH184" i="23"/>
  <c r="AG184" i="23"/>
  <c r="J184" i="25" s="1"/>
  <c r="AD184" i="23"/>
  <c r="AE184" i="23" s="1"/>
  <c r="I184" i="26" s="1"/>
  <c r="AC184" i="23"/>
  <c r="Z184" i="23"/>
  <c r="Y184" i="23"/>
  <c r="V184" i="23"/>
  <c r="U184" i="23"/>
  <c r="R184" i="23"/>
  <c r="Q184" i="23"/>
  <c r="F184" i="25" s="1"/>
  <c r="N184" i="23"/>
  <c r="M184" i="23"/>
  <c r="P184" i="23" s="1"/>
  <c r="L184" i="23"/>
  <c r="J184" i="23"/>
  <c r="I184" i="23"/>
  <c r="D184" i="25" s="1"/>
  <c r="Y184" i="25" s="1"/>
  <c r="H184" i="23"/>
  <c r="F184" i="23"/>
  <c r="G184" i="23" s="1"/>
  <c r="E184" i="23"/>
  <c r="C184" i="25" s="1"/>
  <c r="X184" i="25" s="1"/>
  <c r="CF183" i="23"/>
  <c r="CG183" i="23" s="1"/>
  <c r="CB183" i="23"/>
  <c r="BV183" i="23"/>
  <c r="BU183" i="23"/>
  <c r="T183" i="25" s="1"/>
  <c r="BR183" i="23"/>
  <c r="BQ183" i="23"/>
  <c r="BN183" i="23"/>
  <c r="BM183" i="23"/>
  <c r="R183" i="25" s="1"/>
  <c r="BK183" i="23"/>
  <c r="Q183" i="26" s="1"/>
  <c r="Z183" i="26" s="1"/>
  <c r="BJ183" i="23"/>
  <c r="BI183" i="23"/>
  <c r="BH183" i="23"/>
  <c r="BF183" i="23"/>
  <c r="BE183" i="23"/>
  <c r="P183" i="25" s="1"/>
  <c r="BB183" i="23"/>
  <c r="BA183" i="23"/>
  <c r="AY183" i="23"/>
  <c r="N183" i="26" s="1"/>
  <c r="AX183" i="23"/>
  <c r="AW183" i="23"/>
  <c r="N183" i="25" s="1"/>
  <c r="AU183" i="23"/>
  <c r="M183" i="26" s="1"/>
  <c r="AT183" i="23"/>
  <c r="AS183" i="23"/>
  <c r="AP183" i="23"/>
  <c r="AO183" i="23"/>
  <c r="L183" i="25" s="1"/>
  <c r="AM183" i="23"/>
  <c r="K183" i="26" s="1"/>
  <c r="AL183" i="23"/>
  <c r="AK183" i="23"/>
  <c r="AH183" i="23"/>
  <c r="AG183" i="23"/>
  <c r="AD183" i="23"/>
  <c r="AC183" i="23"/>
  <c r="AB183" i="23"/>
  <c r="AA183" i="23"/>
  <c r="H183" i="26" s="1"/>
  <c r="Z183" i="23"/>
  <c r="Y183" i="23"/>
  <c r="H183" i="25" s="1"/>
  <c r="W183" i="23"/>
  <c r="G183" i="26" s="1"/>
  <c r="V183" i="23"/>
  <c r="U183" i="23"/>
  <c r="R183" i="23"/>
  <c r="Q183" i="23"/>
  <c r="N183" i="23"/>
  <c r="M183" i="23"/>
  <c r="K183" i="23"/>
  <c r="D183" i="26" s="1"/>
  <c r="Y183" i="26" s="1"/>
  <c r="J183" i="23"/>
  <c r="I183" i="23"/>
  <c r="D183" i="25" s="1"/>
  <c r="Y183" i="25" s="1"/>
  <c r="F183" i="23"/>
  <c r="E183" i="23"/>
  <c r="CG182" i="23"/>
  <c r="CF182" i="23"/>
  <c r="CB182" i="23"/>
  <c r="BX182" i="23"/>
  <c r="BV182" i="23"/>
  <c r="BU182" i="23"/>
  <c r="T182" i="25" s="1"/>
  <c r="BR182" i="23"/>
  <c r="BQ182" i="23"/>
  <c r="S182" i="25" s="1"/>
  <c r="BO182" i="23"/>
  <c r="R182" i="26" s="1"/>
  <c r="BN182" i="23"/>
  <c r="BM182" i="23"/>
  <c r="R182" i="25" s="1"/>
  <c r="BJ182" i="23"/>
  <c r="BI182" i="23"/>
  <c r="Q182" i="25" s="1"/>
  <c r="Z182" i="25" s="1"/>
  <c r="BH182" i="23"/>
  <c r="BF182" i="23"/>
  <c r="BE182" i="23"/>
  <c r="BB182" i="23"/>
  <c r="BA182" i="23"/>
  <c r="O182" i="25" s="1"/>
  <c r="AX182" i="23"/>
  <c r="AW182" i="23"/>
  <c r="N182" i="25" s="1"/>
  <c r="AT182" i="23"/>
  <c r="AS182" i="23"/>
  <c r="M182" i="25" s="1"/>
  <c r="AR182" i="23"/>
  <c r="AP182" i="23"/>
  <c r="AQ182" i="23" s="1"/>
  <c r="L182" i="26" s="1"/>
  <c r="AO182" i="23"/>
  <c r="L182" i="25" s="1"/>
  <c r="AL182" i="23"/>
  <c r="AK182" i="23"/>
  <c r="K182" i="25" s="1"/>
  <c r="AH182" i="23"/>
  <c r="AG182" i="23"/>
  <c r="J182" i="25" s="1"/>
  <c r="AD182" i="23"/>
  <c r="AC182" i="23"/>
  <c r="I182" i="25" s="1"/>
  <c r="Z182" i="23"/>
  <c r="Y182" i="23"/>
  <c r="H182" i="25" s="1"/>
  <c r="V182" i="23"/>
  <c r="U182" i="23"/>
  <c r="G182" i="25" s="1"/>
  <c r="R182" i="23"/>
  <c r="Q182" i="23"/>
  <c r="F182" i="25" s="1"/>
  <c r="N182" i="23"/>
  <c r="M182" i="23"/>
  <c r="E182" i="25" s="1"/>
  <c r="K182" i="23"/>
  <c r="D182" i="26" s="1"/>
  <c r="Y182" i="26" s="1"/>
  <c r="J182" i="23"/>
  <c r="I182" i="23"/>
  <c r="D182" i="25" s="1"/>
  <c r="Y182" i="25" s="1"/>
  <c r="F182" i="23"/>
  <c r="E182" i="23"/>
  <c r="C182" i="25" s="1"/>
  <c r="X182" i="25" s="1"/>
  <c r="CG181" i="23"/>
  <c r="CF181" i="23"/>
  <c r="CB181" i="23"/>
  <c r="BV181" i="23"/>
  <c r="BU181" i="23"/>
  <c r="BR181" i="23"/>
  <c r="BQ181" i="23"/>
  <c r="S181" i="25" s="1"/>
  <c r="BN181" i="23"/>
  <c r="BM181" i="23"/>
  <c r="BJ181" i="23"/>
  <c r="BI181" i="23"/>
  <c r="Q181" i="25" s="1"/>
  <c r="Z181" i="25" s="1"/>
  <c r="BF181" i="23"/>
  <c r="BE181" i="23"/>
  <c r="BB181" i="23"/>
  <c r="BA181" i="23"/>
  <c r="AX181" i="23"/>
  <c r="AW181" i="23"/>
  <c r="AT181" i="23"/>
  <c r="AS181" i="23"/>
  <c r="M181" i="25" s="1"/>
  <c r="AP181" i="23"/>
  <c r="AO181" i="23"/>
  <c r="AN181" i="23"/>
  <c r="AL181" i="23"/>
  <c r="AK181" i="23"/>
  <c r="K181" i="25" s="1"/>
  <c r="AH181" i="23"/>
  <c r="AG181" i="23"/>
  <c r="AD181" i="23"/>
  <c r="AC181" i="23"/>
  <c r="I181" i="25" s="1"/>
  <c r="Z181" i="23"/>
  <c r="Y181" i="23"/>
  <c r="X181" i="23"/>
  <c r="W181" i="23"/>
  <c r="G181" i="26" s="1"/>
  <c r="V181" i="23"/>
  <c r="U181" i="23"/>
  <c r="G181" i="25" s="1"/>
  <c r="R181" i="23"/>
  <c r="S181" i="23" s="1"/>
  <c r="F181" i="26" s="1"/>
  <c r="Q181" i="23"/>
  <c r="N181" i="23"/>
  <c r="M181" i="23"/>
  <c r="E181" i="25" s="1"/>
  <c r="J181" i="23"/>
  <c r="I181" i="23"/>
  <c r="F181" i="23"/>
  <c r="E181" i="23"/>
  <c r="C181" i="25" s="1"/>
  <c r="X181" i="25" s="1"/>
  <c r="CF180" i="23"/>
  <c r="CB180" i="23"/>
  <c r="BV180" i="23"/>
  <c r="BU180" i="23"/>
  <c r="BS180" i="23"/>
  <c r="S180" i="26" s="1"/>
  <c r="BR180" i="23"/>
  <c r="BQ180" i="23"/>
  <c r="S180" i="25" s="1"/>
  <c r="BN180" i="23"/>
  <c r="BM180" i="23"/>
  <c r="R180" i="25" s="1"/>
  <c r="BJ180" i="23"/>
  <c r="BI180" i="23"/>
  <c r="Q180" i="25" s="1"/>
  <c r="Z180" i="25" s="1"/>
  <c r="BH180" i="23"/>
  <c r="BF180" i="23"/>
  <c r="BE180" i="23"/>
  <c r="P180" i="25" s="1"/>
  <c r="BB180" i="23"/>
  <c r="BA180" i="23"/>
  <c r="O180" i="25" s="1"/>
  <c r="AZ180" i="23"/>
  <c r="AX180" i="23"/>
  <c r="AW180" i="23"/>
  <c r="N180" i="25" s="1"/>
  <c r="AT180" i="23"/>
  <c r="AS180" i="23"/>
  <c r="M180" i="25" s="1"/>
  <c r="AP180" i="23"/>
  <c r="AO180" i="23"/>
  <c r="AL180" i="23"/>
  <c r="AK180" i="23"/>
  <c r="K180" i="25" s="1"/>
  <c r="AH180" i="23"/>
  <c r="AG180" i="23"/>
  <c r="J180" i="25" s="1"/>
  <c r="AD180" i="23"/>
  <c r="AC180" i="23"/>
  <c r="I180" i="25" s="1"/>
  <c r="Z180" i="23"/>
  <c r="Y180" i="23"/>
  <c r="V180" i="23"/>
  <c r="W180" i="23" s="1"/>
  <c r="G180" i="26" s="1"/>
  <c r="U180" i="23"/>
  <c r="G180" i="25" s="1"/>
  <c r="T180" i="23"/>
  <c r="R180" i="23"/>
  <c r="Q180" i="23"/>
  <c r="F180" i="25" s="1"/>
  <c r="N180" i="23"/>
  <c r="M180" i="23"/>
  <c r="E180" i="25" s="1"/>
  <c r="J180" i="23"/>
  <c r="I180" i="23"/>
  <c r="G180" i="23"/>
  <c r="F180" i="23"/>
  <c r="E180" i="23"/>
  <c r="C180" i="25" s="1"/>
  <c r="X180" i="25" s="1"/>
  <c r="CF179" i="23"/>
  <c r="CB179" i="23"/>
  <c r="BV179" i="23"/>
  <c r="BU179" i="23"/>
  <c r="BR179" i="23"/>
  <c r="BQ179" i="23"/>
  <c r="BP179" i="23"/>
  <c r="BN179" i="23"/>
  <c r="BM179" i="23"/>
  <c r="R179" i="25" s="1"/>
  <c r="BJ179" i="23"/>
  <c r="BI179" i="23"/>
  <c r="BH179" i="23"/>
  <c r="BF179" i="23"/>
  <c r="BE179" i="23"/>
  <c r="P179" i="25" s="1"/>
  <c r="BB179" i="23"/>
  <c r="BA179" i="23"/>
  <c r="AX179" i="23"/>
  <c r="AW179" i="23"/>
  <c r="N179" i="25" s="1"/>
  <c r="AT179" i="23"/>
  <c r="AS179" i="23"/>
  <c r="AP179" i="23"/>
  <c r="AO179" i="23"/>
  <c r="AL179" i="23"/>
  <c r="AK179" i="23"/>
  <c r="AH179" i="23"/>
  <c r="AG179" i="23"/>
  <c r="J179" i="25" s="1"/>
  <c r="AD179" i="23"/>
  <c r="AC179" i="23"/>
  <c r="AA179" i="23"/>
  <c r="H179" i="26" s="1"/>
  <c r="Z179" i="23"/>
  <c r="Y179" i="23"/>
  <c r="H179" i="25" s="1"/>
  <c r="V179" i="23"/>
  <c r="U179" i="23"/>
  <c r="W179" i="23" s="1"/>
  <c r="G179" i="26" s="1"/>
  <c r="R179" i="23"/>
  <c r="Q179" i="23"/>
  <c r="F179" i="25" s="1"/>
  <c r="O179" i="23"/>
  <c r="E179" i="26" s="1"/>
  <c r="N179" i="23"/>
  <c r="M179" i="23"/>
  <c r="J179" i="23"/>
  <c r="I179" i="23"/>
  <c r="F179" i="23"/>
  <c r="E179" i="23"/>
  <c r="CF178" i="23"/>
  <c r="CG178" i="23" s="1"/>
  <c r="CB178" i="23"/>
  <c r="BV178" i="23"/>
  <c r="BU178" i="23"/>
  <c r="BR178" i="23"/>
  <c r="BQ178" i="23"/>
  <c r="BN178" i="23"/>
  <c r="BM178" i="23"/>
  <c r="BL178" i="23"/>
  <c r="BJ178" i="23"/>
  <c r="BI178" i="23"/>
  <c r="Q178" i="25" s="1"/>
  <c r="Z178" i="25" s="1"/>
  <c r="BF178" i="23"/>
  <c r="BE178" i="23"/>
  <c r="BD178" i="23"/>
  <c r="BB178" i="23"/>
  <c r="BA178" i="23"/>
  <c r="O178" i="25" s="1"/>
  <c r="AX178" i="23"/>
  <c r="AW178" i="23"/>
  <c r="AT178" i="23"/>
  <c r="AS178" i="23"/>
  <c r="M178" i="25" s="1"/>
  <c r="AP178" i="23"/>
  <c r="AO178" i="23"/>
  <c r="AL178" i="23"/>
  <c r="AK178" i="23"/>
  <c r="AH178" i="23"/>
  <c r="AG178" i="23"/>
  <c r="AD178" i="23"/>
  <c r="AC178" i="23"/>
  <c r="I178" i="25" s="1"/>
  <c r="Z178" i="23"/>
  <c r="Y178" i="23"/>
  <c r="V178" i="23"/>
  <c r="U178" i="23"/>
  <c r="R178" i="23"/>
  <c r="Q178" i="23"/>
  <c r="N178" i="23"/>
  <c r="M178" i="23"/>
  <c r="E178" i="25" s="1"/>
  <c r="J178" i="23"/>
  <c r="I178" i="23"/>
  <c r="F178" i="23"/>
  <c r="E178" i="23"/>
  <c r="CG177" i="23"/>
  <c r="CF177" i="23"/>
  <c r="CB177" i="23"/>
  <c r="BV177" i="23"/>
  <c r="BU177" i="23"/>
  <c r="BR177" i="23"/>
  <c r="BQ177" i="23"/>
  <c r="S177" i="25" s="1"/>
  <c r="BN177" i="23"/>
  <c r="BM177" i="23"/>
  <c r="BJ177" i="23"/>
  <c r="BI177" i="23"/>
  <c r="Q177" i="25" s="1"/>
  <c r="Z177" i="25" s="1"/>
  <c r="BF177" i="23"/>
  <c r="BE177" i="23"/>
  <c r="BB177" i="23"/>
  <c r="BA177" i="23"/>
  <c r="O177" i="25" s="1"/>
  <c r="AX177" i="23"/>
  <c r="AW177" i="23"/>
  <c r="AU177" i="23"/>
  <c r="M177" i="26" s="1"/>
  <c r="AT177" i="23"/>
  <c r="AS177" i="23"/>
  <c r="M177" i="25" s="1"/>
  <c r="AP177" i="23"/>
  <c r="AO177" i="23"/>
  <c r="AQ177" i="23" s="1"/>
  <c r="L177" i="26" s="1"/>
  <c r="AL177" i="23"/>
  <c r="AK177" i="23"/>
  <c r="K177" i="25" s="1"/>
  <c r="AH177" i="23"/>
  <c r="AI177" i="23" s="1"/>
  <c r="J177" i="26" s="1"/>
  <c r="AG177" i="23"/>
  <c r="AD177" i="23"/>
  <c r="AC177" i="23"/>
  <c r="Z177" i="23"/>
  <c r="Y177" i="23"/>
  <c r="W177" i="23"/>
  <c r="G177" i="26" s="1"/>
  <c r="V177" i="23"/>
  <c r="U177" i="23"/>
  <c r="G177" i="25" s="1"/>
  <c r="R177" i="23"/>
  <c r="Q177" i="23"/>
  <c r="S177" i="23" s="1"/>
  <c r="F177" i="26" s="1"/>
  <c r="N177" i="23"/>
  <c r="M177" i="23"/>
  <c r="J177" i="23"/>
  <c r="I177" i="23"/>
  <c r="K177" i="23" s="1"/>
  <c r="D177" i="26" s="1"/>
  <c r="Y177" i="26" s="1"/>
  <c r="H177" i="23"/>
  <c r="F177" i="23"/>
  <c r="E177" i="23"/>
  <c r="C177" i="25" s="1"/>
  <c r="X177" i="25" s="1"/>
  <c r="CF176" i="23"/>
  <c r="CB176" i="23"/>
  <c r="CG176" i="23" s="1"/>
  <c r="BV176" i="23"/>
  <c r="BU176" i="23"/>
  <c r="T176" i="25" s="1"/>
  <c r="BR176" i="23"/>
  <c r="BS176" i="23" s="1"/>
  <c r="S176" i="26" s="1"/>
  <c r="BQ176" i="23"/>
  <c r="S176" i="25" s="1"/>
  <c r="BN176" i="23"/>
  <c r="BM176" i="23"/>
  <c r="R176" i="25" s="1"/>
  <c r="BJ176" i="23"/>
  <c r="BI176" i="23"/>
  <c r="Q176" i="25" s="1"/>
  <c r="Z176" i="25" s="1"/>
  <c r="BF176" i="23"/>
  <c r="BE176" i="23"/>
  <c r="P176" i="25" s="1"/>
  <c r="BD176" i="23"/>
  <c r="BB176" i="23"/>
  <c r="BA176" i="23"/>
  <c r="AX176" i="23"/>
  <c r="AW176" i="23"/>
  <c r="N176" i="25" s="1"/>
  <c r="AT176" i="23"/>
  <c r="AS176" i="23"/>
  <c r="M176" i="25" s="1"/>
  <c r="AP176" i="23"/>
  <c r="AO176" i="23"/>
  <c r="L176" i="25" s="1"/>
  <c r="AM176" i="23"/>
  <c r="K176" i="26" s="1"/>
  <c r="AL176" i="23"/>
  <c r="AK176" i="23"/>
  <c r="K176" i="25" s="1"/>
  <c r="AH176" i="23"/>
  <c r="AG176" i="23"/>
  <c r="J176" i="25" s="1"/>
  <c r="AD176" i="23"/>
  <c r="AC176" i="23"/>
  <c r="I176" i="25" s="1"/>
  <c r="Z176" i="23"/>
  <c r="Y176" i="23"/>
  <c r="H176" i="25" s="1"/>
  <c r="X176" i="23"/>
  <c r="W176" i="23"/>
  <c r="G176" i="26" s="1"/>
  <c r="V176" i="23"/>
  <c r="U176" i="23"/>
  <c r="G176" i="25" s="1"/>
  <c r="R176" i="23"/>
  <c r="Q176" i="23"/>
  <c r="F176" i="25" s="1"/>
  <c r="N176" i="23"/>
  <c r="M176" i="23"/>
  <c r="E176" i="25" s="1"/>
  <c r="AA176" i="25" s="1"/>
  <c r="J176" i="23"/>
  <c r="I176" i="23"/>
  <c r="D176" i="25" s="1"/>
  <c r="Y176" i="25" s="1"/>
  <c r="F176" i="23"/>
  <c r="E176" i="23"/>
  <c r="C176" i="25" s="1"/>
  <c r="X176" i="25" s="1"/>
  <c r="CF175" i="23"/>
  <c r="CG175" i="23" s="1"/>
  <c r="CB175" i="23"/>
  <c r="BV175" i="23"/>
  <c r="BU175" i="23"/>
  <c r="T175" i="25" s="1"/>
  <c r="BR175" i="23"/>
  <c r="BQ175" i="23"/>
  <c r="BO175" i="23"/>
  <c r="R175" i="26" s="1"/>
  <c r="BN175" i="23"/>
  <c r="BM175" i="23"/>
  <c r="R175" i="25" s="1"/>
  <c r="BJ175" i="23"/>
  <c r="BI175" i="23"/>
  <c r="BF175" i="23"/>
  <c r="BE175" i="23"/>
  <c r="P175" i="25" s="1"/>
  <c r="BB175" i="23"/>
  <c r="BA175" i="23"/>
  <c r="BC175" i="23" s="1"/>
  <c r="O175" i="26" s="1"/>
  <c r="AX175" i="23"/>
  <c r="AW175" i="23"/>
  <c r="AT175" i="23"/>
  <c r="AS175" i="23"/>
  <c r="AR175" i="23"/>
  <c r="AP175" i="23"/>
  <c r="AO175" i="23"/>
  <c r="L175" i="25" s="1"/>
  <c r="AL175" i="23"/>
  <c r="AK175" i="23"/>
  <c r="AM175" i="23" s="1"/>
  <c r="K175" i="26" s="1"/>
  <c r="AH175" i="23"/>
  <c r="AG175" i="23"/>
  <c r="AD175" i="23"/>
  <c r="AC175" i="23"/>
  <c r="AB175" i="23"/>
  <c r="Z175" i="23"/>
  <c r="Y175" i="23"/>
  <c r="H175" i="25" s="1"/>
  <c r="V175" i="23"/>
  <c r="U175" i="23"/>
  <c r="R175" i="23"/>
  <c r="Q175" i="23"/>
  <c r="F175" i="25" s="1"/>
  <c r="N175" i="23"/>
  <c r="M175" i="23"/>
  <c r="O175" i="23" s="1"/>
  <c r="E175" i="26" s="1"/>
  <c r="J175" i="23"/>
  <c r="I175" i="23"/>
  <c r="D175" i="25" s="1"/>
  <c r="Y175" i="25" s="1"/>
  <c r="F175" i="23"/>
  <c r="E175" i="23"/>
  <c r="CF174" i="23"/>
  <c r="CB174" i="23"/>
  <c r="CG174" i="23" s="1"/>
  <c r="BV174" i="23"/>
  <c r="BU174" i="23"/>
  <c r="T174" i="25" s="1"/>
  <c r="BR174" i="23"/>
  <c r="BQ174" i="23"/>
  <c r="S174" i="25" s="1"/>
  <c r="BN174" i="23"/>
  <c r="BM174" i="23"/>
  <c r="R174" i="25" s="1"/>
  <c r="AB174" i="25" s="1"/>
  <c r="BJ174" i="23"/>
  <c r="BI174" i="23"/>
  <c r="Q174" i="25" s="1"/>
  <c r="Z174" i="25" s="1"/>
  <c r="BF174" i="23"/>
  <c r="BE174" i="23"/>
  <c r="BD174" i="23"/>
  <c r="BB174" i="23"/>
  <c r="BA174" i="23"/>
  <c r="O174" i="25" s="1"/>
  <c r="AX174" i="23"/>
  <c r="AW174" i="23"/>
  <c r="N174" i="25" s="1"/>
  <c r="AU174" i="23"/>
  <c r="M174" i="26" s="1"/>
  <c r="AT174" i="23"/>
  <c r="AS174" i="23"/>
  <c r="M174" i="25" s="1"/>
  <c r="AR174" i="23"/>
  <c r="AP174" i="23"/>
  <c r="AO174" i="23"/>
  <c r="L174" i="25" s="1"/>
  <c r="AL174" i="23"/>
  <c r="AK174" i="23"/>
  <c r="K174" i="25" s="1"/>
  <c r="AH174" i="23"/>
  <c r="AG174" i="23"/>
  <c r="J174" i="25" s="1"/>
  <c r="AD174" i="23"/>
  <c r="AC174" i="23"/>
  <c r="I174" i="25" s="1"/>
  <c r="AB174" i="23"/>
  <c r="Z174" i="23"/>
  <c r="Y174" i="23"/>
  <c r="H174" i="25" s="1"/>
  <c r="V174" i="23"/>
  <c r="U174" i="23"/>
  <c r="T174" i="23"/>
  <c r="R174" i="23"/>
  <c r="Q174" i="23"/>
  <c r="F174" i="25" s="1"/>
  <c r="O174" i="23"/>
  <c r="E174" i="26" s="1"/>
  <c r="N174" i="23"/>
  <c r="M174" i="23"/>
  <c r="E174" i="25" s="1"/>
  <c r="L174" i="23"/>
  <c r="J174" i="23"/>
  <c r="I174" i="23"/>
  <c r="D174" i="25" s="1"/>
  <c r="Y174" i="25" s="1"/>
  <c r="H174" i="23"/>
  <c r="F174" i="23"/>
  <c r="E174" i="23"/>
  <c r="C174" i="25" s="1"/>
  <c r="X174" i="25" s="1"/>
  <c r="CF173" i="23"/>
  <c r="CB173" i="23"/>
  <c r="CG173" i="23" s="1"/>
  <c r="BV173" i="23"/>
  <c r="BU173" i="23"/>
  <c r="BW173" i="23" s="1"/>
  <c r="T173" i="26" s="1"/>
  <c r="BR173" i="23"/>
  <c r="BQ173" i="23"/>
  <c r="BN173" i="23"/>
  <c r="BM173" i="23"/>
  <c r="BL173" i="23"/>
  <c r="BJ173" i="23"/>
  <c r="BI173" i="23"/>
  <c r="Q173" i="25" s="1"/>
  <c r="Z173" i="25" s="1"/>
  <c r="BF173" i="23"/>
  <c r="BE173" i="23"/>
  <c r="BG173" i="23" s="1"/>
  <c r="P173" i="26" s="1"/>
  <c r="BB173" i="23"/>
  <c r="BA173" i="23"/>
  <c r="O173" i="25" s="1"/>
  <c r="AX173" i="23"/>
  <c r="AW173" i="23"/>
  <c r="AY173" i="23" s="1"/>
  <c r="N173" i="26" s="1"/>
  <c r="AT173" i="23"/>
  <c r="AS173" i="23"/>
  <c r="AP173" i="23"/>
  <c r="AO173" i="23"/>
  <c r="AN173" i="23"/>
  <c r="AL173" i="23"/>
  <c r="AK173" i="23"/>
  <c r="K173" i="25" s="1"/>
  <c r="AH173" i="23"/>
  <c r="AG173" i="23"/>
  <c r="AI173" i="23" s="1"/>
  <c r="J173" i="26" s="1"/>
  <c r="AD173" i="23"/>
  <c r="AC173" i="23"/>
  <c r="I173" i="25" s="1"/>
  <c r="Z173" i="23"/>
  <c r="Y173" i="23"/>
  <c r="V173" i="23"/>
  <c r="U173" i="23"/>
  <c r="G173" i="25" s="1"/>
  <c r="S173" i="23"/>
  <c r="F173" i="26" s="1"/>
  <c r="R173" i="23"/>
  <c r="Q173" i="23"/>
  <c r="N173" i="23"/>
  <c r="M173" i="23"/>
  <c r="E173" i="25" s="1"/>
  <c r="J173" i="23"/>
  <c r="I173" i="23"/>
  <c r="K173" i="23" s="1"/>
  <c r="D173" i="26" s="1"/>
  <c r="Y173" i="26" s="1"/>
  <c r="F173" i="23"/>
  <c r="E173" i="23"/>
  <c r="CF172" i="23"/>
  <c r="CB172" i="23"/>
  <c r="CG172" i="23" s="1"/>
  <c r="BV172" i="23"/>
  <c r="BU172" i="23"/>
  <c r="T172" i="25" s="1"/>
  <c r="BR172" i="23"/>
  <c r="BQ172" i="23"/>
  <c r="BN172" i="23"/>
  <c r="BM172" i="23"/>
  <c r="BJ172" i="23"/>
  <c r="BI172" i="23"/>
  <c r="BG172" i="23"/>
  <c r="P172" i="26" s="1"/>
  <c r="BF172" i="23"/>
  <c r="BE172" i="23"/>
  <c r="P172" i="25" s="1"/>
  <c r="BB172" i="23"/>
  <c r="BA172" i="23"/>
  <c r="AZ172" i="23"/>
  <c r="AX172" i="23"/>
  <c r="AW172" i="23"/>
  <c r="N172" i="25" s="1"/>
  <c r="AT172" i="23"/>
  <c r="AS172" i="23"/>
  <c r="AP172" i="23"/>
  <c r="AO172" i="23"/>
  <c r="L172" i="25" s="1"/>
  <c r="AL172" i="23"/>
  <c r="AK172" i="23"/>
  <c r="AH172" i="23"/>
  <c r="AG172" i="23"/>
  <c r="AD172" i="23"/>
  <c r="AC172" i="23"/>
  <c r="AA172" i="23"/>
  <c r="H172" i="26" s="1"/>
  <c r="Z172" i="23"/>
  <c r="Y172" i="23"/>
  <c r="H172" i="25" s="1"/>
  <c r="V172" i="23"/>
  <c r="U172" i="23"/>
  <c r="R172" i="23"/>
  <c r="Q172" i="23"/>
  <c r="F172" i="25" s="1"/>
  <c r="N172" i="23"/>
  <c r="M172" i="23"/>
  <c r="K172" i="23"/>
  <c r="D172" i="26" s="1"/>
  <c r="Y172" i="26" s="1"/>
  <c r="J172" i="23"/>
  <c r="I172" i="23"/>
  <c r="D172" i="25" s="1"/>
  <c r="Y172" i="25" s="1"/>
  <c r="F172" i="23"/>
  <c r="E172" i="23"/>
  <c r="CG171" i="23"/>
  <c r="CF171" i="23"/>
  <c r="CB171" i="23"/>
  <c r="BX171" i="23"/>
  <c r="BV171" i="23"/>
  <c r="BU171" i="23"/>
  <c r="T171" i="25" s="1"/>
  <c r="BR171" i="23"/>
  <c r="BQ171" i="23"/>
  <c r="BN171" i="23"/>
  <c r="BM171" i="23"/>
  <c r="BJ171" i="23"/>
  <c r="BI171" i="23"/>
  <c r="BH171" i="23"/>
  <c r="BG171" i="23"/>
  <c r="P171" i="26" s="1"/>
  <c r="BF171" i="23"/>
  <c r="BE171" i="23"/>
  <c r="P171" i="25" s="1"/>
  <c r="BB171" i="23"/>
  <c r="BA171" i="23"/>
  <c r="AZ171" i="23"/>
  <c r="AX171" i="23"/>
  <c r="AW171" i="23"/>
  <c r="N171" i="25" s="1"/>
  <c r="AT171" i="23"/>
  <c r="AS171" i="23"/>
  <c r="AP171" i="23"/>
  <c r="AO171" i="23"/>
  <c r="L171" i="25" s="1"/>
  <c r="AL171" i="23"/>
  <c r="AK171" i="23"/>
  <c r="AM171" i="23" s="1"/>
  <c r="K171" i="26" s="1"/>
  <c r="AH171" i="23"/>
  <c r="AG171" i="23"/>
  <c r="J171" i="25" s="1"/>
  <c r="AD171" i="23"/>
  <c r="AC171" i="23"/>
  <c r="Z171" i="23"/>
  <c r="Y171" i="23"/>
  <c r="V171" i="23"/>
  <c r="U171" i="23"/>
  <c r="R171" i="23"/>
  <c r="Q171" i="23"/>
  <c r="F171" i="25" s="1"/>
  <c r="N171" i="23"/>
  <c r="M171" i="23"/>
  <c r="O171" i="23" s="1"/>
  <c r="E171" i="26" s="1"/>
  <c r="J171" i="23"/>
  <c r="I171" i="23"/>
  <c r="D171" i="25" s="1"/>
  <c r="Y171" i="25" s="1"/>
  <c r="F171" i="23"/>
  <c r="E171" i="23"/>
  <c r="G171" i="23" s="1"/>
  <c r="CF170" i="23"/>
  <c r="CB170" i="23"/>
  <c r="CG170" i="23" s="1"/>
  <c r="BV170" i="23"/>
  <c r="BU170" i="23"/>
  <c r="T170" i="25" s="1"/>
  <c r="BR170" i="23"/>
  <c r="BQ170" i="23"/>
  <c r="S170" i="25" s="1"/>
  <c r="BN170" i="23"/>
  <c r="BM170" i="23"/>
  <c r="R170" i="25" s="1"/>
  <c r="BJ170" i="23"/>
  <c r="BI170" i="23"/>
  <c r="BH170" i="23"/>
  <c r="BF170" i="23"/>
  <c r="BE170" i="23"/>
  <c r="P170" i="25" s="1"/>
  <c r="BB170" i="23"/>
  <c r="BA170" i="23"/>
  <c r="O170" i="25" s="1"/>
  <c r="AX170" i="23"/>
  <c r="AW170" i="23"/>
  <c r="N170" i="25" s="1"/>
  <c r="AU170" i="23"/>
  <c r="M170" i="26" s="1"/>
  <c r="AT170" i="23"/>
  <c r="AS170" i="23"/>
  <c r="M170" i="25" s="1"/>
  <c r="AP170" i="23"/>
  <c r="AO170" i="23"/>
  <c r="L170" i="25" s="1"/>
  <c r="AL170" i="23"/>
  <c r="AK170" i="23"/>
  <c r="K170" i="25" s="1"/>
  <c r="AH170" i="23"/>
  <c r="AG170" i="23"/>
  <c r="J170" i="25" s="1"/>
  <c r="AD170" i="23"/>
  <c r="AC170" i="23"/>
  <c r="AB170" i="23"/>
  <c r="Z170" i="23"/>
  <c r="Y170" i="23"/>
  <c r="H170" i="25" s="1"/>
  <c r="W170" i="23"/>
  <c r="G170" i="26" s="1"/>
  <c r="V170" i="23"/>
  <c r="U170" i="23"/>
  <c r="G170" i="25" s="1"/>
  <c r="R170" i="23"/>
  <c r="Q170" i="23"/>
  <c r="F170" i="25" s="1"/>
  <c r="O170" i="23"/>
  <c r="E170" i="26" s="1"/>
  <c r="N170" i="23"/>
  <c r="M170" i="23"/>
  <c r="E170" i="25" s="1"/>
  <c r="L170" i="23"/>
  <c r="J170" i="23"/>
  <c r="I170" i="23"/>
  <c r="D170" i="25" s="1"/>
  <c r="Y170" i="25" s="1"/>
  <c r="F170" i="23"/>
  <c r="E170" i="23"/>
  <c r="C170" i="25" s="1"/>
  <c r="X170" i="25" s="1"/>
  <c r="CF169" i="23"/>
  <c r="CB169" i="23"/>
  <c r="CG169" i="23" s="1"/>
  <c r="BV169" i="23"/>
  <c r="BU169" i="23"/>
  <c r="BW169" i="23" s="1"/>
  <c r="T169" i="26" s="1"/>
  <c r="BR169" i="23"/>
  <c r="BQ169" i="23"/>
  <c r="S169" i="25" s="1"/>
  <c r="BN169" i="23"/>
  <c r="BM169" i="23"/>
  <c r="BJ169" i="23"/>
  <c r="BI169" i="23"/>
  <c r="BG169" i="23"/>
  <c r="P169" i="26" s="1"/>
  <c r="BF169" i="23"/>
  <c r="BE169" i="23"/>
  <c r="BB169" i="23"/>
  <c r="BA169" i="23"/>
  <c r="O169" i="25" s="1"/>
  <c r="AX169" i="23"/>
  <c r="AW169" i="23"/>
  <c r="AY169" i="23" s="1"/>
  <c r="N169" i="26" s="1"/>
  <c r="AT169" i="23"/>
  <c r="AS169" i="23"/>
  <c r="AP169" i="23"/>
  <c r="AO169" i="23"/>
  <c r="AL169" i="23"/>
  <c r="AK169" i="23"/>
  <c r="AH169" i="23"/>
  <c r="AI169" i="23" s="1"/>
  <c r="J169" i="26" s="1"/>
  <c r="AG169" i="23"/>
  <c r="AF169" i="23"/>
  <c r="AD169" i="23"/>
  <c r="AC169" i="23"/>
  <c r="I169" i="25" s="1"/>
  <c r="Z169" i="23"/>
  <c r="Y169" i="23"/>
  <c r="W169" i="23"/>
  <c r="G169" i="26" s="1"/>
  <c r="V169" i="23"/>
  <c r="U169" i="23"/>
  <c r="G169" i="25" s="1"/>
  <c r="R169" i="23"/>
  <c r="Q169" i="23"/>
  <c r="O169" i="23"/>
  <c r="E169" i="26" s="1"/>
  <c r="N169" i="23"/>
  <c r="M169" i="23"/>
  <c r="E169" i="25" s="1"/>
  <c r="J169" i="23"/>
  <c r="I169" i="23"/>
  <c r="F169" i="23"/>
  <c r="E169" i="23"/>
  <c r="CF168" i="23"/>
  <c r="CG168" i="23" s="1"/>
  <c r="CB168" i="23"/>
  <c r="BW168" i="23"/>
  <c r="T168" i="26" s="1"/>
  <c r="BV168" i="23"/>
  <c r="BU168" i="23"/>
  <c r="T168" i="25" s="1"/>
  <c r="BR168" i="23"/>
  <c r="BQ168" i="23"/>
  <c r="S168" i="25" s="1"/>
  <c r="BP168" i="23"/>
  <c r="BN168" i="23"/>
  <c r="BO168" i="23" s="1"/>
  <c r="R168" i="26" s="1"/>
  <c r="BM168" i="23"/>
  <c r="R168" i="25" s="1"/>
  <c r="BJ168" i="23"/>
  <c r="BI168" i="23"/>
  <c r="Q168" i="25" s="1"/>
  <c r="Z168" i="25" s="1"/>
  <c r="BF168" i="23"/>
  <c r="BE168" i="23"/>
  <c r="P168" i="25" s="1"/>
  <c r="BB168" i="23"/>
  <c r="BA168" i="23"/>
  <c r="AZ168" i="23"/>
  <c r="AX168" i="23"/>
  <c r="AW168" i="23"/>
  <c r="N168" i="25" s="1"/>
  <c r="AT168" i="23"/>
  <c r="AS168" i="23"/>
  <c r="M168" i="25" s="1"/>
  <c r="AQ168" i="23"/>
  <c r="L168" i="26" s="1"/>
  <c r="AP168" i="23"/>
  <c r="AO168" i="23"/>
  <c r="L168" i="25" s="1"/>
  <c r="AL168" i="23"/>
  <c r="AK168" i="23"/>
  <c r="K168" i="25" s="1"/>
  <c r="AH168" i="23"/>
  <c r="AG168" i="23"/>
  <c r="J168" i="25" s="1"/>
  <c r="AD168" i="23"/>
  <c r="AC168" i="23"/>
  <c r="I168" i="25" s="1"/>
  <c r="Z168" i="23"/>
  <c r="Y168" i="23"/>
  <c r="H168" i="25" s="1"/>
  <c r="X168" i="23"/>
  <c r="V168" i="23"/>
  <c r="U168" i="23"/>
  <c r="G168" i="25" s="1"/>
  <c r="R168" i="23"/>
  <c r="Q168" i="23"/>
  <c r="P168" i="23"/>
  <c r="N168" i="23"/>
  <c r="M168" i="23"/>
  <c r="E168" i="25" s="1"/>
  <c r="L168" i="23"/>
  <c r="J168" i="23"/>
  <c r="I168" i="23"/>
  <c r="D168" i="25" s="1"/>
  <c r="Y168" i="25" s="1"/>
  <c r="F168" i="23"/>
  <c r="E168" i="23"/>
  <c r="C168" i="25" s="1"/>
  <c r="X168" i="25" s="1"/>
  <c r="CF167" i="23"/>
  <c r="CG167" i="23" s="1"/>
  <c r="CB167" i="23"/>
  <c r="BV167" i="23"/>
  <c r="BU167" i="23"/>
  <c r="T167" i="25" s="1"/>
  <c r="BR167" i="23"/>
  <c r="BQ167" i="23"/>
  <c r="BS167" i="23" s="1"/>
  <c r="S167" i="26" s="1"/>
  <c r="BN167" i="23"/>
  <c r="BM167" i="23"/>
  <c r="BJ167" i="23"/>
  <c r="BI167" i="23"/>
  <c r="BG167" i="23"/>
  <c r="P167" i="26" s="1"/>
  <c r="BF167" i="23"/>
  <c r="BE167" i="23"/>
  <c r="P167" i="25" s="1"/>
  <c r="BB167" i="23"/>
  <c r="BA167" i="23"/>
  <c r="AX167" i="23"/>
  <c r="AW167" i="23"/>
  <c r="AT167" i="23"/>
  <c r="AS167" i="23"/>
  <c r="AU167" i="23" s="1"/>
  <c r="M167" i="26" s="1"/>
  <c r="AR167" i="23"/>
  <c r="AQ167" i="23"/>
  <c r="L167" i="26" s="1"/>
  <c r="AP167" i="23"/>
  <c r="AO167" i="23"/>
  <c r="L167" i="25" s="1"/>
  <c r="AL167" i="23"/>
  <c r="AK167" i="23"/>
  <c r="AI167" i="23"/>
  <c r="J167" i="26" s="1"/>
  <c r="AH167" i="23"/>
  <c r="AG167" i="23"/>
  <c r="J167" i="25" s="1"/>
  <c r="AD167" i="23"/>
  <c r="AC167" i="23"/>
  <c r="AE167" i="23" s="1"/>
  <c r="I167" i="26" s="1"/>
  <c r="Z167" i="23"/>
  <c r="Y167" i="23"/>
  <c r="H167" i="25" s="1"/>
  <c r="V167" i="23"/>
  <c r="U167" i="23"/>
  <c r="R167" i="23"/>
  <c r="Q167" i="23"/>
  <c r="N167" i="23"/>
  <c r="M167" i="23"/>
  <c r="O167" i="23" s="1"/>
  <c r="E167" i="26" s="1"/>
  <c r="J167" i="23"/>
  <c r="I167" i="23"/>
  <c r="D167" i="25" s="1"/>
  <c r="Y167" i="25" s="1"/>
  <c r="F167" i="23"/>
  <c r="E167" i="23"/>
  <c r="G167" i="23" s="1"/>
  <c r="C167" i="26" s="1"/>
  <c r="X167" i="26" s="1"/>
  <c r="CF166" i="23"/>
  <c r="CB166" i="23"/>
  <c r="CG166" i="23" s="1"/>
  <c r="BV166" i="23"/>
  <c r="BU166" i="23"/>
  <c r="T166" i="25" s="1"/>
  <c r="BR166" i="23"/>
  <c r="BQ166" i="23"/>
  <c r="BN166" i="23"/>
  <c r="BM166" i="23"/>
  <c r="R166" i="25" s="1"/>
  <c r="BK166" i="23"/>
  <c r="Q166" i="26" s="1"/>
  <c r="Z166" i="26" s="1"/>
  <c r="BJ166" i="23"/>
  <c r="BI166" i="23"/>
  <c r="Q166" i="25" s="1"/>
  <c r="Z166" i="25" s="1"/>
  <c r="BF166" i="23"/>
  <c r="BE166" i="23"/>
  <c r="P166" i="25" s="1"/>
  <c r="BD166" i="23"/>
  <c r="BB166" i="23"/>
  <c r="BA166" i="23"/>
  <c r="AX166" i="23"/>
  <c r="AW166" i="23"/>
  <c r="N166" i="25" s="1"/>
  <c r="AT166" i="23"/>
  <c r="AS166" i="23"/>
  <c r="AP166" i="23"/>
  <c r="AO166" i="23"/>
  <c r="L166" i="25" s="1"/>
  <c r="AL166" i="23"/>
  <c r="AK166" i="23"/>
  <c r="AH166" i="23"/>
  <c r="AG166" i="23"/>
  <c r="J166" i="25" s="1"/>
  <c r="AD166" i="23"/>
  <c r="AC166" i="23"/>
  <c r="I166" i="25" s="1"/>
  <c r="Z166" i="23"/>
  <c r="Y166" i="23"/>
  <c r="H166" i="25" s="1"/>
  <c r="X166" i="23"/>
  <c r="W166" i="23"/>
  <c r="G166" i="26" s="1"/>
  <c r="V166" i="23"/>
  <c r="U166" i="23"/>
  <c r="G166" i="25" s="1"/>
  <c r="R166" i="23"/>
  <c r="Q166" i="23"/>
  <c r="F166" i="25" s="1"/>
  <c r="N166" i="23"/>
  <c r="O166" i="23" s="1"/>
  <c r="E166" i="26" s="1"/>
  <c r="M166" i="23"/>
  <c r="E166" i="25" s="1"/>
  <c r="J166" i="23"/>
  <c r="I166" i="23"/>
  <c r="D166" i="25" s="1"/>
  <c r="Y166" i="25" s="1"/>
  <c r="F166" i="23"/>
  <c r="E166" i="23"/>
  <c r="CF165" i="23"/>
  <c r="CB165" i="23"/>
  <c r="CG165" i="23" s="1"/>
  <c r="BV165" i="23"/>
  <c r="BU165" i="23"/>
  <c r="BW165" i="23" s="1"/>
  <c r="T165" i="26" s="1"/>
  <c r="BR165" i="23"/>
  <c r="BQ165" i="23"/>
  <c r="S165" i="25" s="1"/>
  <c r="BN165" i="23"/>
  <c r="BM165" i="23"/>
  <c r="BL165" i="23"/>
  <c r="BJ165" i="23"/>
  <c r="BI165" i="23"/>
  <c r="Q165" i="25" s="1"/>
  <c r="Z165" i="25" s="1"/>
  <c r="BF165" i="23"/>
  <c r="BE165" i="23"/>
  <c r="BB165" i="23"/>
  <c r="BA165" i="23"/>
  <c r="O165" i="25" s="1"/>
  <c r="AX165" i="23"/>
  <c r="AW165" i="23"/>
  <c r="AV165" i="23"/>
  <c r="AT165" i="23"/>
  <c r="AS165" i="23"/>
  <c r="M165" i="25" s="1"/>
  <c r="AP165" i="23"/>
  <c r="AO165" i="23"/>
  <c r="AL165" i="23"/>
  <c r="AK165" i="23"/>
  <c r="AH165" i="23"/>
  <c r="AG165" i="23"/>
  <c r="AI165" i="23" s="1"/>
  <c r="J165" i="26" s="1"/>
  <c r="AD165" i="23"/>
  <c r="AC165" i="23"/>
  <c r="I165" i="25" s="1"/>
  <c r="Z165" i="23"/>
  <c r="Y165" i="23"/>
  <c r="V165" i="23"/>
  <c r="U165" i="23"/>
  <c r="R165" i="23"/>
  <c r="Q165" i="23"/>
  <c r="N165" i="23"/>
  <c r="M165" i="23"/>
  <c r="J165" i="23"/>
  <c r="I165" i="23"/>
  <c r="K165" i="23" s="1"/>
  <c r="D165" i="26" s="1"/>
  <c r="Y165" i="26" s="1"/>
  <c r="F165" i="23"/>
  <c r="E165" i="23"/>
  <c r="C165" i="25" s="1"/>
  <c r="X165" i="25" s="1"/>
  <c r="CF164" i="23"/>
  <c r="CG164" i="23" s="1"/>
  <c r="CB164" i="23"/>
  <c r="BV164" i="23"/>
  <c r="BW164" i="23" s="1"/>
  <c r="T164" i="26" s="1"/>
  <c r="BU164" i="23"/>
  <c r="T164" i="25" s="1"/>
  <c r="BT164" i="23"/>
  <c r="BR164" i="23"/>
  <c r="BQ164" i="23"/>
  <c r="S164" i="25" s="1"/>
  <c r="BO164" i="23"/>
  <c r="R164" i="26" s="1"/>
  <c r="BN164" i="23"/>
  <c r="BM164" i="23"/>
  <c r="R164" i="25" s="1"/>
  <c r="AB164" i="25" s="1"/>
  <c r="BJ164" i="23"/>
  <c r="BI164" i="23"/>
  <c r="Q164" i="25" s="1"/>
  <c r="Z164" i="25" s="1"/>
  <c r="BF164" i="23"/>
  <c r="BE164" i="23"/>
  <c r="BB164" i="23"/>
  <c r="BA164" i="23"/>
  <c r="O164" i="25" s="1"/>
  <c r="AX164" i="23"/>
  <c r="AY164" i="23" s="1"/>
  <c r="N164" i="26" s="1"/>
  <c r="AW164" i="23"/>
  <c r="N164" i="25" s="1"/>
  <c r="AT164" i="23"/>
  <c r="AS164" i="23"/>
  <c r="AP164" i="23"/>
  <c r="AO164" i="23"/>
  <c r="L164" i="25" s="1"/>
  <c r="AN164" i="23"/>
  <c r="AL164" i="23"/>
  <c r="AK164" i="23"/>
  <c r="K164" i="25" s="1"/>
  <c r="AI164" i="23"/>
  <c r="J164" i="26" s="1"/>
  <c r="AH164" i="23"/>
  <c r="AG164" i="23"/>
  <c r="J164" i="25" s="1"/>
  <c r="AD164" i="23"/>
  <c r="AC164" i="23"/>
  <c r="I164" i="25" s="1"/>
  <c r="Z164" i="23"/>
  <c r="Y164" i="23"/>
  <c r="V164" i="23"/>
  <c r="U164" i="23"/>
  <c r="G164" i="25" s="1"/>
  <c r="R164" i="23"/>
  <c r="Q164" i="23"/>
  <c r="F164" i="25" s="1"/>
  <c r="N164" i="23"/>
  <c r="M164" i="23"/>
  <c r="J164" i="23"/>
  <c r="I164" i="23"/>
  <c r="D164" i="25" s="1"/>
  <c r="Y164" i="25" s="1"/>
  <c r="F164" i="23"/>
  <c r="E164" i="23"/>
  <c r="C164" i="25" s="1"/>
  <c r="X164" i="25" s="1"/>
  <c r="CF163" i="23"/>
  <c r="CG163" i="23" s="1"/>
  <c r="CB163" i="23"/>
  <c r="BV163" i="23"/>
  <c r="BU163" i="23"/>
  <c r="BR163" i="23"/>
  <c r="BQ163" i="23"/>
  <c r="BS163" i="23" s="1"/>
  <c r="S163" i="26" s="1"/>
  <c r="BN163" i="23"/>
  <c r="BM163" i="23"/>
  <c r="R163" i="25" s="1"/>
  <c r="BJ163" i="23"/>
  <c r="BI163" i="23"/>
  <c r="BG163" i="23"/>
  <c r="P163" i="26" s="1"/>
  <c r="BF163" i="23"/>
  <c r="BE163" i="23"/>
  <c r="P163" i="25" s="1"/>
  <c r="BB163" i="23"/>
  <c r="BA163" i="23"/>
  <c r="AX163" i="23"/>
  <c r="AW163" i="23"/>
  <c r="N163" i="25" s="1"/>
  <c r="AT163" i="23"/>
  <c r="AS163" i="23"/>
  <c r="AP163" i="23"/>
  <c r="AO163" i="23"/>
  <c r="AL163" i="23"/>
  <c r="AK163" i="23"/>
  <c r="AH163" i="23"/>
  <c r="AG163" i="23"/>
  <c r="AD163" i="23"/>
  <c r="AC163" i="23"/>
  <c r="Z163" i="23"/>
  <c r="Y163" i="23"/>
  <c r="V163" i="23"/>
  <c r="U163" i="23"/>
  <c r="S163" i="23"/>
  <c r="F163" i="26" s="1"/>
  <c r="R163" i="23"/>
  <c r="Q163" i="23"/>
  <c r="F163" i="25" s="1"/>
  <c r="N163" i="23"/>
  <c r="M163" i="23"/>
  <c r="E163" i="25" s="1"/>
  <c r="J163" i="23"/>
  <c r="I163" i="23"/>
  <c r="F163" i="23"/>
  <c r="E163" i="23"/>
  <c r="C163" i="25" s="1"/>
  <c r="X163" i="25" s="1"/>
  <c r="CG162" i="23"/>
  <c r="CF162" i="23"/>
  <c r="CB162" i="23"/>
  <c r="BV162" i="23"/>
  <c r="BU162" i="23"/>
  <c r="T162" i="25" s="1"/>
  <c r="BR162" i="23"/>
  <c r="BQ162" i="23"/>
  <c r="BO162" i="23"/>
  <c r="R162" i="26" s="1"/>
  <c r="BN162" i="23"/>
  <c r="BM162" i="23"/>
  <c r="R162" i="25" s="1"/>
  <c r="BJ162" i="23"/>
  <c r="BI162" i="23"/>
  <c r="BH162" i="23"/>
  <c r="BF162" i="23"/>
  <c r="BG162" i="23" s="1"/>
  <c r="P162" i="26" s="1"/>
  <c r="BE162" i="23"/>
  <c r="P162" i="25" s="1"/>
  <c r="BD162" i="23"/>
  <c r="BB162" i="23"/>
  <c r="BA162" i="23"/>
  <c r="O162" i="25" s="1"/>
  <c r="AY162" i="23"/>
  <c r="N162" i="26" s="1"/>
  <c r="AX162" i="23"/>
  <c r="AW162" i="23"/>
  <c r="N162" i="25" s="1"/>
  <c r="AT162" i="23"/>
  <c r="AS162" i="23"/>
  <c r="M162" i="25" s="1"/>
  <c r="AP162" i="23"/>
  <c r="AO162" i="23"/>
  <c r="AL162" i="23"/>
  <c r="AK162" i="23"/>
  <c r="K162" i="25" s="1"/>
  <c r="AH162" i="23"/>
  <c r="AG162" i="23"/>
  <c r="AD162" i="23"/>
  <c r="AC162" i="23"/>
  <c r="I162" i="25" s="1"/>
  <c r="AA162" i="23"/>
  <c r="H162" i="26" s="1"/>
  <c r="Z162" i="23"/>
  <c r="Y162" i="23"/>
  <c r="H162" i="25" s="1"/>
  <c r="X162" i="23"/>
  <c r="V162" i="23"/>
  <c r="U162" i="23"/>
  <c r="G162" i="25" s="1"/>
  <c r="R162" i="23"/>
  <c r="Q162" i="23"/>
  <c r="F162" i="25" s="1"/>
  <c r="N162" i="23"/>
  <c r="M162" i="23"/>
  <c r="J162" i="23"/>
  <c r="I162" i="23"/>
  <c r="D162" i="25" s="1"/>
  <c r="Y162" i="25" s="1"/>
  <c r="F162" i="23"/>
  <c r="E162" i="23"/>
  <c r="CG161" i="23"/>
  <c r="CF161" i="23"/>
  <c r="CB161" i="23"/>
  <c r="BV161" i="23"/>
  <c r="BU161" i="23"/>
  <c r="T161" i="25" s="1"/>
  <c r="BR161" i="23"/>
  <c r="BQ161" i="23"/>
  <c r="BN161" i="23"/>
  <c r="BM161" i="23"/>
  <c r="R161" i="25" s="1"/>
  <c r="BL161" i="23"/>
  <c r="BJ161" i="23"/>
  <c r="BK161" i="23" s="1"/>
  <c r="Q161" i="26" s="1"/>
  <c r="Z161" i="26" s="1"/>
  <c r="BI161" i="23"/>
  <c r="Q161" i="25" s="1"/>
  <c r="Z161" i="25" s="1"/>
  <c r="BF161" i="23"/>
  <c r="BE161" i="23"/>
  <c r="P161" i="25" s="1"/>
  <c r="BB161" i="23"/>
  <c r="BA161" i="23"/>
  <c r="O161" i="25" s="1"/>
  <c r="AX161" i="23"/>
  <c r="AW161" i="23"/>
  <c r="N161" i="25" s="1"/>
  <c r="AV161" i="23"/>
  <c r="AT161" i="23"/>
  <c r="AS161" i="23"/>
  <c r="M161" i="25" s="1"/>
  <c r="AP161" i="23"/>
  <c r="AO161" i="23"/>
  <c r="L161" i="25" s="1"/>
  <c r="AL161" i="23"/>
  <c r="AK161" i="23"/>
  <c r="AH161" i="23"/>
  <c r="AG161" i="23"/>
  <c r="J161" i="25" s="1"/>
  <c r="AD161" i="23"/>
  <c r="AC161" i="23"/>
  <c r="Z161" i="23"/>
  <c r="Y161" i="23"/>
  <c r="H161" i="25" s="1"/>
  <c r="V161" i="23"/>
  <c r="U161" i="23"/>
  <c r="G161" i="25" s="1"/>
  <c r="R161" i="23"/>
  <c r="Q161" i="23"/>
  <c r="F161" i="25" s="1"/>
  <c r="O161" i="23"/>
  <c r="E161" i="26" s="1"/>
  <c r="N161" i="23"/>
  <c r="M161" i="23"/>
  <c r="E161" i="25" s="1"/>
  <c r="J161" i="23"/>
  <c r="I161" i="23"/>
  <c r="D161" i="25" s="1"/>
  <c r="Y161" i="25" s="1"/>
  <c r="F161" i="23"/>
  <c r="E161" i="23"/>
  <c r="CF160" i="23"/>
  <c r="CG160" i="23" s="1"/>
  <c r="CB160" i="23"/>
  <c r="BX160" i="23"/>
  <c r="BV160" i="23"/>
  <c r="BU160" i="23"/>
  <c r="T160" i="25" s="1"/>
  <c r="BR160" i="23"/>
  <c r="BQ160" i="23"/>
  <c r="BN160" i="23"/>
  <c r="BM160" i="23"/>
  <c r="BJ160" i="23"/>
  <c r="BK160" i="23" s="1"/>
  <c r="Q160" i="26" s="1"/>
  <c r="Z160" i="26" s="1"/>
  <c r="BI160" i="23"/>
  <c r="Q160" i="25" s="1"/>
  <c r="Z160" i="25" s="1"/>
  <c r="BF160" i="23"/>
  <c r="BE160" i="23"/>
  <c r="P160" i="25" s="1"/>
  <c r="BB160" i="23"/>
  <c r="BA160" i="23"/>
  <c r="AZ160" i="23"/>
  <c r="AX160" i="23"/>
  <c r="AW160" i="23"/>
  <c r="N160" i="25" s="1"/>
  <c r="AT160" i="23"/>
  <c r="AS160" i="23"/>
  <c r="AR160" i="23"/>
  <c r="AP160" i="23"/>
  <c r="AO160" i="23"/>
  <c r="L160" i="25" s="1"/>
  <c r="AM160" i="23"/>
  <c r="K160" i="26" s="1"/>
  <c r="AL160" i="23"/>
  <c r="AK160" i="23"/>
  <c r="K160" i="25" s="1"/>
  <c r="AH160" i="23"/>
  <c r="AG160" i="23"/>
  <c r="AE160" i="23"/>
  <c r="I160" i="26" s="1"/>
  <c r="AD160" i="23"/>
  <c r="AC160" i="23"/>
  <c r="I160" i="25" s="1"/>
  <c r="AB160" i="23"/>
  <c r="Z160" i="23"/>
  <c r="Y160" i="23"/>
  <c r="H160" i="25" s="1"/>
  <c r="V160" i="23"/>
  <c r="U160" i="23"/>
  <c r="R160" i="23"/>
  <c r="Q160" i="23"/>
  <c r="F160" i="25" s="1"/>
  <c r="N160" i="23"/>
  <c r="M160" i="23"/>
  <c r="L160" i="23"/>
  <c r="J160" i="23"/>
  <c r="I160" i="23"/>
  <c r="D160" i="25" s="1"/>
  <c r="Y160" i="25" s="1"/>
  <c r="G160" i="23"/>
  <c r="C160" i="26" s="1"/>
  <c r="X160" i="26" s="1"/>
  <c r="F160" i="23"/>
  <c r="E160" i="23"/>
  <c r="C160" i="25" s="1"/>
  <c r="X160" i="25" s="1"/>
  <c r="CG159" i="23"/>
  <c r="CF159" i="23"/>
  <c r="CB159" i="23"/>
  <c r="BV159" i="23"/>
  <c r="BU159" i="23"/>
  <c r="T159" i="25" s="1"/>
  <c r="BR159" i="23"/>
  <c r="BQ159" i="23"/>
  <c r="S159" i="25" s="1"/>
  <c r="BP159" i="23"/>
  <c r="BO159" i="23"/>
  <c r="R159" i="26" s="1"/>
  <c r="BN159" i="23"/>
  <c r="BM159" i="23"/>
  <c r="R159" i="25" s="1"/>
  <c r="BJ159" i="23"/>
  <c r="BI159" i="23"/>
  <c r="Q159" i="25" s="1"/>
  <c r="Z159" i="25" s="1"/>
  <c r="BF159" i="23"/>
  <c r="BE159" i="23"/>
  <c r="BB159" i="23"/>
  <c r="BA159" i="23"/>
  <c r="O159" i="25" s="1"/>
  <c r="AY159" i="23"/>
  <c r="N159" i="26" s="1"/>
  <c r="AX159" i="23"/>
  <c r="AW159" i="23"/>
  <c r="N159" i="25" s="1"/>
  <c r="AT159" i="23"/>
  <c r="AS159" i="23"/>
  <c r="M159" i="25" s="1"/>
  <c r="AP159" i="23"/>
  <c r="AO159" i="23"/>
  <c r="L159" i="25" s="1"/>
  <c r="AL159" i="23"/>
  <c r="AK159" i="23"/>
  <c r="K159" i="25" s="1"/>
  <c r="AH159" i="23"/>
  <c r="AI159" i="23" s="1"/>
  <c r="J159" i="26" s="1"/>
  <c r="AG159" i="23"/>
  <c r="J159" i="25" s="1"/>
  <c r="AD159" i="23"/>
  <c r="AC159" i="23"/>
  <c r="I159" i="25" s="1"/>
  <c r="Z159" i="23"/>
  <c r="Y159" i="23"/>
  <c r="V159" i="23"/>
  <c r="U159" i="23"/>
  <c r="G159" i="25" s="1"/>
  <c r="R159" i="23"/>
  <c r="Q159" i="23"/>
  <c r="N159" i="23"/>
  <c r="M159" i="23"/>
  <c r="E159" i="25" s="1"/>
  <c r="J159" i="23"/>
  <c r="I159" i="23"/>
  <c r="D159" i="25" s="1"/>
  <c r="Y159" i="25" s="1"/>
  <c r="F159" i="23"/>
  <c r="E159" i="23"/>
  <c r="C159" i="25" s="1"/>
  <c r="X159" i="25" s="1"/>
  <c r="CF158" i="23"/>
  <c r="CG158" i="23" s="1"/>
  <c r="CB158" i="23"/>
  <c r="BV158" i="23"/>
  <c r="BU158" i="23"/>
  <c r="T158" i="25" s="1"/>
  <c r="BR158" i="23"/>
  <c r="BQ158" i="23"/>
  <c r="BN158" i="23"/>
  <c r="BM158" i="23"/>
  <c r="BJ158" i="23"/>
  <c r="BI158" i="23"/>
  <c r="Q158" i="25" s="1"/>
  <c r="Z158" i="25" s="1"/>
  <c r="BF158" i="23"/>
  <c r="BE158" i="23"/>
  <c r="BB158" i="23"/>
  <c r="BA158" i="23"/>
  <c r="AX158" i="23"/>
  <c r="AW158" i="23"/>
  <c r="N158" i="25" s="1"/>
  <c r="AV158" i="23"/>
  <c r="AT158" i="23"/>
  <c r="AS158" i="23"/>
  <c r="M158" i="25" s="1"/>
  <c r="AP158" i="23"/>
  <c r="AO158" i="23"/>
  <c r="L158" i="25" s="1"/>
  <c r="AL158" i="23"/>
  <c r="AK158" i="23"/>
  <c r="AH158" i="23"/>
  <c r="AG158" i="23"/>
  <c r="AD158" i="23"/>
  <c r="AC158" i="23"/>
  <c r="Z158" i="23"/>
  <c r="Y158" i="23"/>
  <c r="V158" i="23"/>
  <c r="U158" i="23"/>
  <c r="R158" i="23"/>
  <c r="Q158" i="23"/>
  <c r="N158" i="23"/>
  <c r="M158" i="23"/>
  <c r="E158" i="25" s="1"/>
  <c r="J158" i="23"/>
  <c r="I158" i="23"/>
  <c r="D158" i="25" s="1"/>
  <c r="Y158" i="25" s="1"/>
  <c r="F158" i="23"/>
  <c r="E158" i="23"/>
  <c r="CG157" i="23"/>
  <c r="CF157" i="23"/>
  <c r="CB157" i="23"/>
  <c r="BV157" i="23"/>
  <c r="BU157" i="23"/>
  <c r="T157" i="25" s="1"/>
  <c r="BR157" i="23"/>
  <c r="BQ157" i="23"/>
  <c r="BN157" i="23"/>
  <c r="BM157" i="23"/>
  <c r="R157" i="25" s="1"/>
  <c r="BK157" i="23"/>
  <c r="Q157" i="26" s="1"/>
  <c r="Z157" i="26" s="1"/>
  <c r="BJ157" i="23"/>
  <c r="BI157" i="23"/>
  <c r="Q157" i="25" s="1"/>
  <c r="Z157" i="25" s="1"/>
  <c r="BF157" i="23"/>
  <c r="BE157" i="23"/>
  <c r="P157" i="25" s="1"/>
  <c r="BB157" i="23"/>
  <c r="BA157" i="23"/>
  <c r="O157" i="25" s="1"/>
  <c r="AX157" i="23"/>
  <c r="AW157" i="23"/>
  <c r="N157" i="25" s="1"/>
  <c r="AT157" i="23"/>
  <c r="AU157" i="23" s="1"/>
  <c r="M157" i="26" s="1"/>
  <c r="AS157" i="23"/>
  <c r="M157" i="25" s="1"/>
  <c r="AP157" i="23"/>
  <c r="AO157" i="23"/>
  <c r="L157" i="25" s="1"/>
  <c r="AL157" i="23"/>
  <c r="AK157" i="23"/>
  <c r="AH157" i="23"/>
  <c r="AG157" i="23"/>
  <c r="J157" i="25" s="1"/>
  <c r="AF157" i="23"/>
  <c r="AD157" i="23"/>
  <c r="AC157" i="23"/>
  <c r="Z157" i="23"/>
  <c r="Y157" i="23"/>
  <c r="H157" i="25" s="1"/>
  <c r="V157" i="23"/>
  <c r="U157" i="23"/>
  <c r="G157" i="25" s="1"/>
  <c r="R157" i="23"/>
  <c r="Q157" i="23"/>
  <c r="F157" i="25" s="1"/>
  <c r="O157" i="23"/>
  <c r="E157" i="26" s="1"/>
  <c r="N157" i="23"/>
  <c r="M157" i="23"/>
  <c r="E157" i="25" s="1"/>
  <c r="J157" i="23"/>
  <c r="I157" i="23"/>
  <c r="D157" i="25" s="1"/>
  <c r="Y157" i="25" s="1"/>
  <c r="F157" i="23"/>
  <c r="E157" i="23"/>
  <c r="CF156" i="23"/>
  <c r="CG156" i="23" s="1"/>
  <c r="CB156" i="23"/>
  <c r="BV156" i="23"/>
  <c r="BU156" i="23"/>
  <c r="T156" i="25" s="1"/>
  <c r="BS156" i="23"/>
  <c r="S156" i="26" s="1"/>
  <c r="BR156" i="23"/>
  <c r="BQ156" i="23"/>
  <c r="S156" i="25" s="1"/>
  <c r="BN156" i="23"/>
  <c r="BM156" i="23"/>
  <c r="R156" i="25" s="1"/>
  <c r="BJ156" i="23"/>
  <c r="BI156" i="23"/>
  <c r="BH156" i="23"/>
  <c r="BF156" i="23"/>
  <c r="BE156" i="23"/>
  <c r="P156" i="25" s="1"/>
  <c r="BB156" i="23"/>
  <c r="BC156" i="23" s="1"/>
  <c r="O156" i="26" s="1"/>
  <c r="BA156" i="23"/>
  <c r="O156" i="25" s="1"/>
  <c r="AX156" i="23"/>
  <c r="AW156" i="23"/>
  <c r="AT156" i="23"/>
  <c r="AU156" i="23" s="1"/>
  <c r="M156" i="26" s="1"/>
  <c r="AS156" i="23"/>
  <c r="M156" i="25" s="1"/>
  <c r="AR156" i="23"/>
  <c r="AP156" i="23"/>
  <c r="AO156" i="23"/>
  <c r="L156" i="25" s="1"/>
  <c r="AL156" i="23"/>
  <c r="AK156" i="23"/>
  <c r="K156" i="25" s="1"/>
  <c r="AH156" i="23"/>
  <c r="AG156" i="23"/>
  <c r="J156" i="25" s="1"/>
  <c r="AD156" i="23"/>
  <c r="AC156" i="23"/>
  <c r="Z156" i="23"/>
  <c r="Y156" i="23"/>
  <c r="H156" i="25" s="1"/>
  <c r="V156" i="23"/>
  <c r="W156" i="23" s="1"/>
  <c r="G156" i="26" s="1"/>
  <c r="U156" i="23"/>
  <c r="G156" i="25" s="1"/>
  <c r="R156" i="23"/>
  <c r="Q156" i="23"/>
  <c r="N156" i="23"/>
  <c r="M156" i="23"/>
  <c r="E156" i="25" s="1"/>
  <c r="L156" i="23"/>
  <c r="J156" i="23"/>
  <c r="I156" i="23"/>
  <c r="D156" i="25" s="1"/>
  <c r="Y156" i="25" s="1"/>
  <c r="F156" i="23"/>
  <c r="G156" i="23" s="1"/>
  <c r="C156" i="26" s="1"/>
  <c r="X156" i="26" s="1"/>
  <c r="E156" i="23"/>
  <c r="C156" i="25" s="1"/>
  <c r="X156" i="25" s="1"/>
  <c r="CF155" i="23"/>
  <c r="CB155" i="23"/>
  <c r="CG155" i="23" s="1"/>
  <c r="BV155" i="23"/>
  <c r="BU155" i="23"/>
  <c r="BR155" i="23"/>
  <c r="BQ155" i="23"/>
  <c r="S155" i="25" s="1"/>
  <c r="BN155" i="23"/>
  <c r="BM155" i="23"/>
  <c r="R155" i="25" s="1"/>
  <c r="BJ155" i="23"/>
  <c r="BI155" i="23"/>
  <c r="Q155" i="25" s="1"/>
  <c r="Z155" i="25" s="1"/>
  <c r="BF155" i="23"/>
  <c r="BE155" i="23"/>
  <c r="BB155" i="23"/>
  <c r="BA155" i="23"/>
  <c r="O155" i="25" s="1"/>
  <c r="AX155" i="23"/>
  <c r="AW155" i="23"/>
  <c r="AT155" i="23"/>
  <c r="AS155" i="23"/>
  <c r="M155" i="25" s="1"/>
  <c r="AP155" i="23"/>
  <c r="AO155" i="23"/>
  <c r="AL155" i="23"/>
  <c r="AK155" i="23"/>
  <c r="K155" i="25" s="1"/>
  <c r="AH155" i="23"/>
  <c r="AI155" i="23" s="1"/>
  <c r="J155" i="26" s="1"/>
  <c r="AG155" i="23"/>
  <c r="J155" i="25" s="1"/>
  <c r="AD155" i="23"/>
  <c r="AC155" i="23"/>
  <c r="I155" i="25" s="1"/>
  <c r="Z155" i="23"/>
  <c r="Y155" i="23"/>
  <c r="V155" i="23"/>
  <c r="U155" i="23"/>
  <c r="G155" i="25" s="1"/>
  <c r="T155" i="23"/>
  <c r="R155" i="23"/>
  <c r="Q155" i="23"/>
  <c r="N155" i="23"/>
  <c r="M155" i="23"/>
  <c r="E155" i="25" s="1"/>
  <c r="J155" i="23"/>
  <c r="I155" i="23"/>
  <c r="F155" i="23"/>
  <c r="E155" i="23"/>
  <c r="C155" i="25" s="1"/>
  <c r="X155" i="25" s="1"/>
  <c r="CF154" i="23"/>
  <c r="CG154" i="23" s="1"/>
  <c r="CB154" i="23"/>
  <c r="BV154" i="23"/>
  <c r="BU154" i="23"/>
  <c r="BT154" i="23"/>
  <c r="BR154" i="23"/>
  <c r="BQ154" i="23"/>
  <c r="S154" i="25" s="1"/>
  <c r="BN154" i="23"/>
  <c r="BO154" i="23" s="1"/>
  <c r="R154" i="26" s="1"/>
  <c r="BM154" i="23"/>
  <c r="R154" i="25" s="1"/>
  <c r="BJ154" i="23"/>
  <c r="BI154" i="23"/>
  <c r="Q154" i="25" s="1"/>
  <c r="Z154" i="25" s="1"/>
  <c r="BF154" i="23"/>
  <c r="BE154" i="23"/>
  <c r="BB154" i="23"/>
  <c r="BA154" i="23"/>
  <c r="AX154" i="23"/>
  <c r="AW154" i="23"/>
  <c r="N154" i="25" s="1"/>
  <c r="AV154" i="23"/>
  <c r="AT154" i="23"/>
  <c r="AS154" i="23"/>
  <c r="M154" i="25" s="1"/>
  <c r="AP154" i="23"/>
  <c r="AO154" i="23"/>
  <c r="AL154" i="23"/>
  <c r="AK154" i="23"/>
  <c r="K154" i="25" s="1"/>
  <c r="AH154" i="23"/>
  <c r="AI154" i="23" s="1"/>
  <c r="J154" i="26" s="1"/>
  <c r="AG154" i="23"/>
  <c r="J154" i="25" s="1"/>
  <c r="AF154" i="23"/>
  <c r="AD154" i="23"/>
  <c r="AC154" i="23"/>
  <c r="I154" i="25" s="1"/>
  <c r="Z154" i="23"/>
  <c r="Y154" i="23"/>
  <c r="V154" i="23"/>
  <c r="U154" i="23"/>
  <c r="R154" i="23"/>
  <c r="Q154" i="23"/>
  <c r="N154" i="23"/>
  <c r="M154" i="23"/>
  <c r="E154" i="25" s="1"/>
  <c r="J154" i="23"/>
  <c r="I154" i="23"/>
  <c r="F154" i="23"/>
  <c r="E154" i="23"/>
  <c r="CF153" i="23"/>
  <c r="CG153" i="23" s="1"/>
  <c r="CB153" i="23"/>
  <c r="BV153" i="23"/>
  <c r="BU153" i="23"/>
  <c r="T153" i="25" s="1"/>
  <c r="BR153" i="23"/>
  <c r="BQ153" i="23"/>
  <c r="BN153" i="23"/>
  <c r="BM153" i="23"/>
  <c r="R153" i="25" s="1"/>
  <c r="BJ153" i="23"/>
  <c r="BI153" i="23"/>
  <c r="BF153" i="23"/>
  <c r="BE153" i="23"/>
  <c r="P153" i="25" s="1"/>
  <c r="BB153" i="23"/>
  <c r="BA153" i="23"/>
  <c r="AX153" i="23"/>
  <c r="AW153" i="23"/>
  <c r="N153" i="25" s="1"/>
  <c r="AT153" i="23"/>
  <c r="AU153" i="23" s="1"/>
  <c r="M153" i="26" s="1"/>
  <c r="AS153" i="23"/>
  <c r="M153" i="25" s="1"/>
  <c r="AP153" i="23"/>
  <c r="AO153" i="23"/>
  <c r="L153" i="25" s="1"/>
  <c r="AL153" i="23"/>
  <c r="AK153" i="23"/>
  <c r="AH153" i="23"/>
  <c r="AG153" i="23"/>
  <c r="J153" i="25" s="1"/>
  <c r="AD153" i="23"/>
  <c r="AC153" i="23"/>
  <c r="Z153" i="23"/>
  <c r="Y153" i="23"/>
  <c r="H153" i="25" s="1"/>
  <c r="V153" i="23"/>
  <c r="U153" i="23"/>
  <c r="R153" i="23"/>
  <c r="Q153" i="23"/>
  <c r="F153" i="25" s="1"/>
  <c r="N153" i="23"/>
  <c r="O153" i="23" s="1"/>
  <c r="E153" i="26" s="1"/>
  <c r="M153" i="23"/>
  <c r="E153" i="25" s="1"/>
  <c r="J153" i="23"/>
  <c r="I153" i="23"/>
  <c r="D153" i="25" s="1"/>
  <c r="Y153" i="25" s="1"/>
  <c r="F153" i="23"/>
  <c r="E153" i="23"/>
  <c r="CF152" i="23"/>
  <c r="CB152" i="23"/>
  <c r="CG152" i="23" s="1"/>
  <c r="BV152" i="23"/>
  <c r="BU152" i="23"/>
  <c r="BR152" i="23"/>
  <c r="BQ152" i="23"/>
  <c r="BN152" i="23"/>
  <c r="BM152" i="23"/>
  <c r="BP152" i="23" s="1"/>
  <c r="BJ152" i="23"/>
  <c r="BK152" i="23" s="1"/>
  <c r="Q152" i="26" s="1"/>
  <c r="Z152" i="26" s="1"/>
  <c r="BI152" i="23"/>
  <c r="Q152" i="25" s="1"/>
  <c r="Z152" i="25" s="1"/>
  <c r="BF152" i="23"/>
  <c r="BE152" i="23"/>
  <c r="BB152" i="23"/>
  <c r="BA152" i="23"/>
  <c r="AX152" i="23"/>
  <c r="AW152" i="23"/>
  <c r="AZ152" i="23" s="1"/>
  <c r="AT152" i="23"/>
  <c r="AS152" i="23"/>
  <c r="M152" i="25" s="1"/>
  <c r="AP152" i="23"/>
  <c r="AO152" i="23"/>
  <c r="AL152" i="23"/>
  <c r="AK152" i="23"/>
  <c r="AH152" i="23"/>
  <c r="AG152" i="23"/>
  <c r="AJ152" i="23" s="1"/>
  <c r="AD152" i="23"/>
  <c r="AC152" i="23"/>
  <c r="Z152" i="23"/>
  <c r="Y152" i="23"/>
  <c r="W152" i="23"/>
  <c r="G152" i="26" s="1"/>
  <c r="V152" i="23"/>
  <c r="U152" i="23"/>
  <c r="G152" i="25" s="1"/>
  <c r="R152" i="23"/>
  <c r="Q152" i="23"/>
  <c r="T152" i="23" s="1"/>
  <c r="O152" i="23"/>
  <c r="E152" i="26" s="1"/>
  <c r="N152" i="23"/>
  <c r="M152" i="23"/>
  <c r="E152" i="25" s="1"/>
  <c r="J152" i="23"/>
  <c r="I152" i="23"/>
  <c r="F152" i="23"/>
  <c r="E152" i="23"/>
  <c r="CF151" i="23"/>
  <c r="CG151" i="23" s="1"/>
  <c r="CB151" i="23"/>
  <c r="BV151" i="23"/>
  <c r="BW151" i="23" s="1"/>
  <c r="T151" i="26" s="1"/>
  <c r="BU151" i="23"/>
  <c r="T151" i="25" s="1"/>
  <c r="BR151" i="23"/>
  <c r="BQ151" i="23"/>
  <c r="S151" i="25" s="1"/>
  <c r="BN151" i="23"/>
  <c r="BO151" i="23" s="1"/>
  <c r="R151" i="26" s="1"/>
  <c r="BM151" i="23"/>
  <c r="R151" i="25" s="1"/>
  <c r="BJ151" i="23"/>
  <c r="BI151" i="23"/>
  <c r="Q151" i="25" s="1"/>
  <c r="Z151" i="25" s="1"/>
  <c r="BF151" i="23"/>
  <c r="BE151" i="23"/>
  <c r="BB151" i="23"/>
  <c r="BA151" i="23"/>
  <c r="O151" i="25" s="1"/>
  <c r="AY151" i="23"/>
  <c r="N151" i="26" s="1"/>
  <c r="AX151" i="23"/>
  <c r="AW151" i="23"/>
  <c r="N151" i="25" s="1"/>
  <c r="AT151" i="23"/>
  <c r="AS151" i="23"/>
  <c r="M151" i="25" s="1"/>
  <c r="AP151" i="23"/>
  <c r="AO151" i="23"/>
  <c r="L151" i="25" s="1"/>
  <c r="AL151" i="23"/>
  <c r="AK151" i="23"/>
  <c r="K151" i="25" s="1"/>
  <c r="AH151" i="23"/>
  <c r="AG151" i="23"/>
  <c r="AD151" i="23"/>
  <c r="AC151" i="23"/>
  <c r="I151" i="25" s="1"/>
  <c r="Z151" i="23"/>
  <c r="Y151" i="23"/>
  <c r="V151" i="23"/>
  <c r="U151" i="23"/>
  <c r="G151" i="25" s="1"/>
  <c r="S151" i="23"/>
  <c r="F151" i="26" s="1"/>
  <c r="R151" i="23"/>
  <c r="Q151" i="23"/>
  <c r="F151" i="25" s="1"/>
  <c r="N151" i="23"/>
  <c r="M151" i="23"/>
  <c r="E151" i="25" s="1"/>
  <c r="K151" i="23"/>
  <c r="D151" i="26" s="1"/>
  <c r="Y151" i="26" s="1"/>
  <c r="J151" i="23"/>
  <c r="I151" i="23"/>
  <c r="D151" i="25" s="1"/>
  <c r="Y151" i="25" s="1"/>
  <c r="F151" i="23"/>
  <c r="E151" i="23"/>
  <c r="C151" i="25" s="1"/>
  <c r="X151" i="25" s="1"/>
  <c r="CF150" i="23"/>
  <c r="CB150" i="23"/>
  <c r="CG150" i="23" s="1"/>
  <c r="BW150" i="23"/>
  <c r="T150" i="26" s="1"/>
  <c r="BV150" i="23"/>
  <c r="BU150" i="23"/>
  <c r="T150" i="25" s="1"/>
  <c r="BR150" i="23"/>
  <c r="BQ150" i="23"/>
  <c r="BN150" i="23"/>
  <c r="BM150" i="23"/>
  <c r="R150" i="25" s="1"/>
  <c r="BL150" i="23"/>
  <c r="BJ150" i="23"/>
  <c r="BI150" i="23"/>
  <c r="BG150" i="23"/>
  <c r="P150" i="26" s="1"/>
  <c r="BF150" i="23"/>
  <c r="BE150" i="23"/>
  <c r="P150" i="25" s="1"/>
  <c r="BB150" i="23"/>
  <c r="BA150" i="23"/>
  <c r="BD150" i="23" s="1"/>
  <c r="AX150" i="23"/>
  <c r="AW150" i="23"/>
  <c r="AV150" i="23"/>
  <c r="AT150" i="23"/>
  <c r="AS150" i="23"/>
  <c r="AP150" i="23"/>
  <c r="AO150" i="23"/>
  <c r="AL150" i="23"/>
  <c r="AK150" i="23"/>
  <c r="AI150" i="23"/>
  <c r="J150" i="26" s="1"/>
  <c r="AH150" i="23"/>
  <c r="AG150" i="23"/>
  <c r="J150" i="25" s="1"/>
  <c r="AD150" i="23"/>
  <c r="AC150" i="23"/>
  <c r="AF150" i="23" s="1"/>
  <c r="Z150" i="23"/>
  <c r="Y150" i="23"/>
  <c r="H150" i="25" s="1"/>
  <c r="X150" i="23"/>
  <c r="V150" i="23"/>
  <c r="U150" i="23"/>
  <c r="R150" i="23"/>
  <c r="Q150" i="23"/>
  <c r="N150" i="23"/>
  <c r="M150" i="23"/>
  <c r="P150" i="23" s="1"/>
  <c r="K150" i="23"/>
  <c r="D150" i="26" s="1"/>
  <c r="Y150" i="26" s="1"/>
  <c r="J150" i="23"/>
  <c r="I150" i="23"/>
  <c r="D150" i="25" s="1"/>
  <c r="Y150" i="25" s="1"/>
  <c r="F150" i="23"/>
  <c r="E150" i="23"/>
  <c r="CG149" i="23"/>
  <c r="CF149" i="23"/>
  <c r="CB149" i="23"/>
  <c r="BV149" i="23"/>
  <c r="BU149" i="23"/>
  <c r="T149" i="25" s="1"/>
  <c r="BR149" i="23"/>
  <c r="BQ149" i="23"/>
  <c r="S149" i="25" s="1"/>
  <c r="BN149" i="23"/>
  <c r="BM149" i="23"/>
  <c r="R149" i="25" s="1"/>
  <c r="BJ149" i="23"/>
  <c r="BI149" i="23"/>
  <c r="BF149" i="23"/>
  <c r="BE149" i="23"/>
  <c r="P149" i="25" s="1"/>
  <c r="BB149" i="23"/>
  <c r="BA149" i="23"/>
  <c r="O149" i="25" s="1"/>
  <c r="AX149" i="23"/>
  <c r="AW149" i="23"/>
  <c r="N149" i="25" s="1"/>
  <c r="AT149" i="23"/>
  <c r="AU149" i="23" s="1"/>
  <c r="M149" i="26" s="1"/>
  <c r="AS149" i="23"/>
  <c r="M149" i="25" s="1"/>
  <c r="AP149" i="23"/>
  <c r="AO149" i="23"/>
  <c r="L149" i="25" s="1"/>
  <c r="AL149" i="23"/>
  <c r="AM149" i="23" s="1"/>
  <c r="K149" i="26" s="1"/>
  <c r="AK149" i="23"/>
  <c r="K149" i="25" s="1"/>
  <c r="AH149" i="23"/>
  <c r="AG149" i="23"/>
  <c r="J149" i="25" s="1"/>
  <c r="AD149" i="23"/>
  <c r="AC149" i="23"/>
  <c r="Z149" i="23"/>
  <c r="Y149" i="23"/>
  <c r="H149" i="25" s="1"/>
  <c r="V149" i="23"/>
  <c r="U149" i="23"/>
  <c r="R149" i="23"/>
  <c r="Q149" i="23"/>
  <c r="F149" i="25" s="1"/>
  <c r="N149" i="23"/>
  <c r="M149" i="23"/>
  <c r="E149" i="25" s="1"/>
  <c r="J149" i="23"/>
  <c r="I149" i="23"/>
  <c r="D149" i="25" s="1"/>
  <c r="Y149" i="25" s="1"/>
  <c r="G149" i="23"/>
  <c r="F149" i="23"/>
  <c r="E149" i="23"/>
  <c r="C149" i="25" s="1"/>
  <c r="X149" i="25" s="1"/>
  <c r="CG148" i="23"/>
  <c r="CF148" i="23"/>
  <c r="CB148" i="23"/>
  <c r="BV148" i="23"/>
  <c r="BU148" i="23"/>
  <c r="BX148" i="23" s="1"/>
  <c r="BS148" i="23"/>
  <c r="S148" i="26" s="1"/>
  <c r="BR148" i="23"/>
  <c r="BQ148" i="23"/>
  <c r="S148" i="25" s="1"/>
  <c r="BN148" i="23"/>
  <c r="BM148" i="23"/>
  <c r="BJ148" i="23"/>
  <c r="BI148" i="23"/>
  <c r="Q148" i="25" s="1"/>
  <c r="Z148" i="25" s="1"/>
  <c r="BH148" i="23"/>
  <c r="BF148" i="23"/>
  <c r="BE148" i="23"/>
  <c r="BB148" i="23"/>
  <c r="BA148" i="23"/>
  <c r="O148" i="25" s="1"/>
  <c r="AX148" i="23"/>
  <c r="AW148" i="23"/>
  <c r="AT148" i="23"/>
  <c r="AU148" i="23" s="1"/>
  <c r="M148" i="26" s="1"/>
  <c r="AS148" i="23"/>
  <c r="M148" i="25" s="1"/>
  <c r="AP148" i="23"/>
  <c r="AO148" i="23"/>
  <c r="AR148" i="23" s="1"/>
  <c r="AL148" i="23"/>
  <c r="AM148" i="23" s="1"/>
  <c r="K148" i="26" s="1"/>
  <c r="AK148" i="23"/>
  <c r="K148" i="25" s="1"/>
  <c r="AH148" i="23"/>
  <c r="AG148" i="23"/>
  <c r="AD148" i="23"/>
  <c r="AC148" i="23"/>
  <c r="AB148" i="23"/>
  <c r="Z148" i="23"/>
  <c r="Y148" i="23"/>
  <c r="V148" i="23"/>
  <c r="W148" i="23" s="1"/>
  <c r="G148" i="26" s="1"/>
  <c r="U148" i="23"/>
  <c r="G148" i="25" s="1"/>
  <c r="R148" i="23"/>
  <c r="Q148" i="23"/>
  <c r="N148" i="23"/>
  <c r="O148" i="23" s="1"/>
  <c r="E148" i="26" s="1"/>
  <c r="M148" i="23"/>
  <c r="E148" i="25" s="1"/>
  <c r="J148" i="23"/>
  <c r="I148" i="23"/>
  <c r="L148" i="23" s="1"/>
  <c r="F148" i="23"/>
  <c r="E148" i="23"/>
  <c r="CF147" i="23"/>
  <c r="CG147" i="23" s="1"/>
  <c r="CB147" i="23"/>
  <c r="BV147" i="23"/>
  <c r="BW147" i="23" s="1"/>
  <c r="T147" i="26" s="1"/>
  <c r="BU147" i="23"/>
  <c r="T147" i="25" s="1"/>
  <c r="BR147" i="23"/>
  <c r="BQ147" i="23"/>
  <c r="S147" i="25" s="1"/>
  <c r="BN147" i="23"/>
  <c r="BO147" i="23" s="1"/>
  <c r="R147" i="26" s="1"/>
  <c r="BM147" i="23"/>
  <c r="R147" i="25" s="1"/>
  <c r="BJ147" i="23"/>
  <c r="BI147" i="23"/>
  <c r="Q147" i="25" s="1"/>
  <c r="Z147" i="25" s="1"/>
  <c r="BF147" i="23"/>
  <c r="BE147" i="23"/>
  <c r="BB147" i="23"/>
  <c r="BA147" i="23"/>
  <c r="O147" i="25" s="1"/>
  <c r="AX147" i="23"/>
  <c r="AW147" i="23"/>
  <c r="AT147" i="23"/>
  <c r="AS147" i="23"/>
  <c r="M147" i="25" s="1"/>
  <c r="AQ147" i="23"/>
  <c r="L147" i="26" s="1"/>
  <c r="AP147" i="23"/>
  <c r="AO147" i="23"/>
  <c r="L147" i="25" s="1"/>
  <c r="AL147" i="23"/>
  <c r="AK147" i="23"/>
  <c r="K147" i="25" s="1"/>
  <c r="AI147" i="23"/>
  <c r="J147" i="26" s="1"/>
  <c r="AH147" i="23"/>
  <c r="AG147" i="23"/>
  <c r="J147" i="25" s="1"/>
  <c r="AD147" i="23"/>
  <c r="AC147" i="23"/>
  <c r="I147" i="25" s="1"/>
  <c r="Z147" i="23"/>
  <c r="Y147" i="23"/>
  <c r="V147" i="23"/>
  <c r="U147" i="23"/>
  <c r="G147" i="25" s="1"/>
  <c r="R147" i="23"/>
  <c r="Q147" i="23"/>
  <c r="F147" i="25" s="1"/>
  <c r="N147" i="23"/>
  <c r="M147" i="23"/>
  <c r="E147" i="25" s="1"/>
  <c r="J147" i="23"/>
  <c r="I147" i="23"/>
  <c r="D147" i="25" s="1"/>
  <c r="Y147" i="25" s="1"/>
  <c r="F147" i="23"/>
  <c r="E147" i="23"/>
  <c r="C147" i="25" s="1"/>
  <c r="X147" i="25" s="1"/>
  <c r="CF146" i="23"/>
  <c r="CG146" i="23" s="1"/>
  <c r="CB146" i="23"/>
  <c r="BV146" i="23"/>
  <c r="BU146" i="23"/>
  <c r="T146" i="25" s="1"/>
  <c r="BR146" i="23"/>
  <c r="BQ146" i="23"/>
  <c r="BT146" i="23" s="1"/>
  <c r="BN146" i="23"/>
  <c r="BO146" i="23" s="1"/>
  <c r="R146" i="26" s="1"/>
  <c r="BM146" i="23"/>
  <c r="R146" i="25" s="1"/>
  <c r="BJ146" i="23"/>
  <c r="BI146" i="23"/>
  <c r="BF146" i="23"/>
  <c r="BG146" i="23" s="1"/>
  <c r="P146" i="26" s="1"/>
  <c r="BE146" i="23"/>
  <c r="P146" i="25" s="1"/>
  <c r="BD146" i="23"/>
  <c r="BB146" i="23"/>
  <c r="BA146" i="23"/>
  <c r="AX146" i="23"/>
  <c r="AW146" i="23"/>
  <c r="N146" i="25" s="1"/>
  <c r="AT146" i="23"/>
  <c r="AS146" i="23"/>
  <c r="AP146" i="23"/>
  <c r="AQ146" i="23" s="1"/>
  <c r="L146" i="26" s="1"/>
  <c r="AO146" i="23"/>
  <c r="L146" i="25" s="1"/>
  <c r="AL146" i="23"/>
  <c r="AK146" i="23"/>
  <c r="AN146" i="23" s="1"/>
  <c r="AH146" i="23"/>
  <c r="AI146" i="23" s="1"/>
  <c r="J146" i="26" s="1"/>
  <c r="AG146" i="23"/>
  <c r="J146" i="25" s="1"/>
  <c r="AD146" i="23"/>
  <c r="AC146" i="23"/>
  <c r="Z146" i="23"/>
  <c r="AA146" i="23" s="1"/>
  <c r="H146" i="26" s="1"/>
  <c r="Y146" i="23"/>
  <c r="H146" i="25" s="1"/>
  <c r="X146" i="23"/>
  <c r="V146" i="23"/>
  <c r="U146" i="23"/>
  <c r="R146" i="23"/>
  <c r="S146" i="23" s="1"/>
  <c r="F146" i="26" s="1"/>
  <c r="Q146" i="23"/>
  <c r="F146" i="25" s="1"/>
  <c r="N146" i="23"/>
  <c r="M146" i="23"/>
  <c r="J146" i="23"/>
  <c r="K146" i="23" s="1"/>
  <c r="D146" i="26" s="1"/>
  <c r="Y146" i="26" s="1"/>
  <c r="I146" i="23"/>
  <c r="D146" i="25" s="1"/>
  <c r="Y146" i="25" s="1"/>
  <c r="F146" i="23"/>
  <c r="E146" i="23"/>
  <c r="H146" i="23" s="1"/>
  <c r="CF145" i="23"/>
  <c r="CG145" i="23" s="1"/>
  <c r="CB145" i="23"/>
  <c r="BV145" i="23"/>
  <c r="BU145" i="23"/>
  <c r="T145" i="25" s="1"/>
  <c r="BR145" i="23"/>
  <c r="BQ145" i="23"/>
  <c r="BS145" i="23" s="1"/>
  <c r="S145" i="26" s="1"/>
  <c r="BN145" i="23"/>
  <c r="BM145" i="23"/>
  <c r="R145" i="25" s="1"/>
  <c r="BJ145" i="23"/>
  <c r="BI145" i="23"/>
  <c r="BK145" i="23" s="1"/>
  <c r="Q145" i="26" s="1"/>
  <c r="Z145" i="26" s="1"/>
  <c r="BF145" i="23"/>
  <c r="BE145" i="23"/>
  <c r="P145" i="25" s="1"/>
  <c r="BB145" i="23"/>
  <c r="BC145" i="23" s="1"/>
  <c r="O145" i="26" s="1"/>
  <c r="BA145" i="23"/>
  <c r="AX145" i="23"/>
  <c r="AW145" i="23"/>
  <c r="N145" i="25" s="1"/>
  <c r="AT145" i="23"/>
  <c r="AS145" i="23"/>
  <c r="AP145" i="23"/>
  <c r="AO145" i="23"/>
  <c r="L145" i="25" s="1"/>
  <c r="AL145" i="23"/>
  <c r="AK145" i="23"/>
  <c r="AH145" i="23"/>
  <c r="AG145" i="23"/>
  <c r="J145" i="25" s="1"/>
  <c r="AD145" i="23"/>
  <c r="AE145" i="23" s="1"/>
  <c r="I145" i="26" s="1"/>
  <c r="AC145" i="23"/>
  <c r="Z145" i="23"/>
  <c r="Y145" i="23"/>
  <c r="H145" i="25" s="1"/>
  <c r="V145" i="23"/>
  <c r="W145" i="23" s="1"/>
  <c r="G145" i="26" s="1"/>
  <c r="U145" i="23"/>
  <c r="R145" i="23"/>
  <c r="Q145" i="23"/>
  <c r="F145" i="25" s="1"/>
  <c r="N145" i="23"/>
  <c r="M145" i="23"/>
  <c r="J145" i="23"/>
  <c r="I145" i="23"/>
  <c r="D145" i="25" s="1"/>
  <c r="Y145" i="25" s="1"/>
  <c r="F145" i="23"/>
  <c r="E145" i="23"/>
  <c r="G145" i="23" s="1"/>
  <c r="CG144" i="23"/>
  <c r="CF144" i="23"/>
  <c r="CB144" i="23"/>
  <c r="BV144" i="23"/>
  <c r="BU144" i="23"/>
  <c r="BX144" i="23" s="1"/>
  <c r="BR144" i="23"/>
  <c r="BQ144" i="23"/>
  <c r="S144" i="25" s="1"/>
  <c r="BP144" i="23"/>
  <c r="BN144" i="23"/>
  <c r="BM144" i="23"/>
  <c r="BK144" i="23"/>
  <c r="Q144" i="26" s="1"/>
  <c r="Z144" i="26" s="1"/>
  <c r="BJ144" i="23"/>
  <c r="BI144" i="23"/>
  <c r="Q144" i="25" s="1"/>
  <c r="Z144" i="25" s="1"/>
  <c r="BF144" i="23"/>
  <c r="BE144" i="23"/>
  <c r="BC144" i="23"/>
  <c r="O144" i="26" s="1"/>
  <c r="BB144" i="23"/>
  <c r="BA144" i="23"/>
  <c r="O144" i="25" s="1"/>
  <c r="AZ144" i="23"/>
  <c r="AX144" i="23"/>
  <c r="AW144" i="23"/>
  <c r="AT144" i="23"/>
  <c r="AS144" i="23"/>
  <c r="AP144" i="23"/>
  <c r="AO144" i="23"/>
  <c r="AM144" i="23"/>
  <c r="K144" i="26" s="1"/>
  <c r="AL144" i="23"/>
  <c r="AK144" i="23"/>
  <c r="K144" i="25" s="1"/>
  <c r="AH144" i="23"/>
  <c r="AG144" i="23"/>
  <c r="AJ144" i="23" s="1"/>
  <c r="AD144" i="23"/>
  <c r="AC144" i="23"/>
  <c r="Z144" i="23"/>
  <c r="Y144" i="23"/>
  <c r="V144" i="23"/>
  <c r="U144" i="23"/>
  <c r="R144" i="23"/>
  <c r="Q144" i="23"/>
  <c r="T144" i="23" s="1"/>
  <c r="N144" i="23"/>
  <c r="O144" i="23" s="1"/>
  <c r="E144" i="26" s="1"/>
  <c r="M144" i="23"/>
  <c r="E144" i="25" s="1"/>
  <c r="J144" i="23"/>
  <c r="I144" i="23"/>
  <c r="F144" i="23"/>
  <c r="E144" i="23"/>
  <c r="CF143" i="23"/>
  <c r="CG143" i="23" s="1"/>
  <c r="CB143" i="23"/>
  <c r="BV143" i="23"/>
  <c r="BU143" i="23"/>
  <c r="BW143" i="23" s="1"/>
  <c r="T143" i="26" s="1"/>
  <c r="BR143" i="23"/>
  <c r="BQ143" i="23"/>
  <c r="S143" i="25" s="1"/>
  <c r="BO143" i="23"/>
  <c r="R143" i="26" s="1"/>
  <c r="BN143" i="23"/>
  <c r="BM143" i="23"/>
  <c r="BJ143" i="23"/>
  <c r="BI143" i="23"/>
  <c r="Q143" i="25" s="1"/>
  <c r="Z143" i="25" s="1"/>
  <c r="BF143" i="23"/>
  <c r="BE143" i="23"/>
  <c r="BB143" i="23"/>
  <c r="BA143" i="23"/>
  <c r="O143" i="25" s="1"/>
  <c r="AX143" i="23"/>
  <c r="AW143" i="23"/>
  <c r="AT143" i="23"/>
  <c r="AS143" i="23"/>
  <c r="M143" i="25" s="1"/>
  <c r="AQ143" i="23"/>
  <c r="L143" i="26" s="1"/>
  <c r="AP143" i="23"/>
  <c r="AO143" i="23"/>
  <c r="AL143" i="23"/>
  <c r="AK143" i="23"/>
  <c r="K143" i="25" s="1"/>
  <c r="AH143" i="23"/>
  <c r="AG143" i="23"/>
  <c r="AI143" i="23" s="1"/>
  <c r="J143" i="26" s="1"/>
  <c r="AD143" i="23"/>
  <c r="AC143" i="23"/>
  <c r="I143" i="25" s="1"/>
  <c r="Z143" i="23"/>
  <c r="Y143" i="23"/>
  <c r="AA143" i="23" s="1"/>
  <c r="H143" i="26" s="1"/>
  <c r="V143" i="23"/>
  <c r="U143" i="23"/>
  <c r="G143" i="25" s="1"/>
  <c r="R143" i="23"/>
  <c r="Q143" i="23"/>
  <c r="N143" i="23"/>
  <c r="M143" i="23"/>
  <c r="E143" i="25" s="1"/>
  <c r="J143" i="23"/>
  <c r="I143" i="23"/>
  <c r="K143" i="23" s="1"/>
  <c r="D143" i="26" s="1"/>
  <c r="Y143" i="26" s="1"/>
  <c r="F143" i="23"/>
  <c r="E143" i="23"/>
  <c r="C143" i="25" s="1"/>
  <c r="X143" i="25" s="1"/>
  <c r="CF142" i="23"/>
  <c r="CG142" i="23" s="1"/>
  <c r="CB142" i="23"/>
  <c r="BV142" i="23"/>
  <c r="BU142" i="23"/>
  <c r="BT142" i="23"/>
  <c r="BR142" i="23"/>
  <c r="BQ142" i="23"/>
  <c r="BN142" i="23"/>
  <c r="BM142" i="23"/>
  <c r="BJ142" i="23"/>
  <c r="BI142" i="23"/>
  <c r="BG142" i="23"/>
  <c r="P142" i="26" s="1"/>
  <c r="BF142" i="23"/>
  <c r="BE142" i="23"/>
  <c r="P142" i="25" s="1"/>
  <c r="BB142" i="23"/>
  <c r="BA142" i="23"/>
  <c r="BD142" i="23" s="1"/>
  <c r="AX142" i="23"/>
  <c r="AW142" i="23"/>
  <c r="AT142" i="23"/>
  <c r="AS142" i="23"/>
  <c r="AP142" i="23"/>
  <c r="AO142" i="23"/>
  <c r="AL142" i="23"/>
  <c r="AK142" i="23"/>
  <c r="AN142" i="23" s="1"/>
  <c r="AH142" i="23"/>
  <c r="AI142" i="23" s="1"/>
  <c r="J142" i="26" s="1"/>
  <c r="AG142" i="23"/>
  <c r="J142" i="25" s="1"/>
  <c r="AD142" i="23"/>
  <c r="AC142" i="23"/>
  <c r="Z142" i="23"/>
  <c r="Y142" i="23"/>
  <c r="X142" i="23"/>
  <c r="V142" i="23"/>
  <c r="U142" i="23"/>
  <c r="R142" i="23"/>
  <c r="Q142" i="23"/>
  <c r="F142" i="25" s="1"/>
  <c r="N142" i="23"/>
  <c r="M142" i="23"/>
  <c r="K142" i="23"/>
  <c r="D142" i="26" s="1"/>
  <c r="Y142" i="26" s="1"/>
  <c r="J142" i="23"/>
  <c r="I142" i="23"/>
  <c r="D142" i="25" s="1"/>
  <c r="Y142" i="25" s="1"/>
  <c r="F142" i="23"/>
  <c r="E142" i="23"/>
  <c r="H142" i="23" s="1"/>
  <c r="CG141" i="23"/>
  <c r="CF141" i="23"/>
  <c r="CB141" i="23"/>
  <c r="BV141" i="23"/>
  <c r="BU141" i="23"/>
  <c r="T141" i="25" s="1"/>
  <c r="BR141" i="23"/>
  <c r="BQ141" i="23"/>
  <c r="BN141" i="23"/>
  <c r="BM141" i="23"/>
  <c r="R141" i="25" s="1"/>
  <c r="BJ141" i="23"/>
  <c r="BI141" i="23"/>
  <c r="BK141" i="23" s="1"/>
  <c r="Q141" i="26" s="1"/>
  <c r="Z141" i="26" s="1"/>
  <c r="BF141" i="23"/>
  <c r="BE141" i="23"/>
  <c r="P141" i="25" s="1"/>
  <c r="BB141" i="23"/>
  <c r="BA141" i="23"/>
  <c r="AX141" i="23"/>
  <c r="AW141" i="23"/>
  <c r="N141" i="25" s="1"/>
  <c r="AT141" i="23"/>
  <c r="AS141" i="23"/>
  <c r="AP141" i="23"/>
  <c r="AO141" i="23"/>
  <c r="L141" i="25" s="1"/>
  <c r="AL141" i="23"/>
  <c r="AK141" i="23"/>
  <c r="AM141" i="23" s="1"/>
  <c r="K141" i="26" s="1"/>
  <c r="AH141" i="23"/>
  <c r="AG141" i="23"/>
  <c r="J141" i="25" s="1"/>
  <c r="AD141" i="23"/>
  <c r="AC141" i="23"/>
  <c r="AE141" i="23" s="1"/>
  <c r="I141" i="26" s="1"/>
  <c r="Z141" i="23"/>
  <c r="Y141" i="23"/>
  <c r="H141" i="25" s="1"/>
  <c r="V141" i="23"/>
  <c r="U141" i="23"/>
  <c r="W141" i="23" s="1"/>
  <c r="G141" i="26" s="1"/>
  <c r="R141" i="23"/>
  <c r="Q141" i="23"/>
  <c r="F141" i="25" s="1"/>
  <c r="N141" i="23"/>
  <c r="M141" i="23"/>
  <c r="J141" i="23"/>
  <c r="I141" i="23"/>
  <c r="D141" i="25" s="1"/>
  <c r="Y141" i="25" s="1"/>
  <c r="F141" i="23"/>
  <c r="E141" i="23"/>
  <c r="G141" i="23" s="1"/>
  <c r="CF140" i="23"/>
  <c r="CB140" i="23"/>
  <c r="CG140" i="23" s="1"/>
  <c r="BV140" i="23"/>
  <c r="BU140" i="23"/>
  <c r="BX140" i="23" s="1"/>
  <c r="BR140" i="23"/>
  <c r="BQ140" i="23"/>
  <c r="BN140" i="23"/>
  <c r="BM140" i="23"/>
  <c r="BP140" i="23" s="1"/>
  <c r="BJ140" i="23"/>
  <c r="BI140" i="23"/>
  <c r="BF140" i="23"/>
  <c r="BE140" i="23"/>
  <c r="BH140" i="23" s="1"/>
  <c r="BC140" i="23"/>
  <c r="O140" i="26" s="1"/>
  <c r="BB140" i="23"/>
  <c r="BA140" i="23"/>
  <c r="O140" i="25" s="1"/>
  <c r="AX140" i="23"/>
  <c r="AW140" i="23"/>
  <c r="AT140" i="23"/>
  <c r="AS140" i="23"/>
  <c r="M140" i="25" s="1"/>
  <c r="AP140" i="23"/>
  <c r="AO140" i="23"/>
  <c r="AR140" i="23" s="1"/>
  <c r="AL140" i="23"/>
  <c r="AK140" i="23"/>
  <c r="AJ140" i="23"/>
  <c r="AH140" i="23"/>
  <c r="AG140" i="23"/>
  <c r="AD140" i="23"/>
  <c r="AE140" i="23" s="1"/>
  <c r="I140" i="26" s="1"/>
  <c r="AC140" i="23"/>
  <c r="I140" i="25" s="1"/>
  <c r="AB140" i="23"/>
  <c r="Z140" i="23"/>
  <c r="Y140" i="23"/>
  <c r="V140" i="23"/>
  <c r="U140" i="23"/>
  <c r="G140" i="25" s="1"/>
  <c r="R140" i="23"/>
  <c r="Q140" i="23"/>
  <c r="N140" i="23"/>
  <c r="O140" i="23" s="1"/>
  <c r="E140" i="26" s="1"/>
  <c r="M140" i="23"/>
  <c r="E140" i="25" s="1"/>
  <c r="J140" i="23"/>
  <c r="I140" i="23"/>
  <c r="L140" i="23" s="1"/>
  <c r="F140" i="23"/>
  <c r="G140" i="23" s="1"/>
  <c r="E140" i="23"/>
  <c r="C140" i="25" s="1"/>
  <c r="X140" i="25" s="1"/>
  <c r="CF139" i="23"/>
  <c r="CG139" i="23" s="1"/>
  <c r="CB139" i="23"/>
  <c r="BV139" i="23"/>
  <c r="BU139" i="23"/>
  <c r="BW139" i="23" s="1"/>
  <c r="T139" i="26" s="1"/>
  <c r="BR139" i="23"/>
  <c r="BQ139" i="23"/>
  <c r="S139" i="25" s="1"/>
  <c r="BN139" i="23"/>
  <c r="BM139" i="23"/>
  <c r="BJ139" i="23"/>
  <c r="BI139" i="23"/>
  <c r="Q139" i="25" s="1"/>
  <c r="Z139" i="25" s="1"/>
  <c r="BF139" i="23"/>
  <c r="BE139" i="23"/>
  <c r="BB139" i="23"/>
  <c r="BA139" i="23"/>
  <c r="O139" i="25" s="1"/>
  <c r="AX139" i="23"/>
  <c r="AY139" i="23" s="1"/>
  <c r="N139" i="26" s="1"/>
  <c r="AW139" i="23"/>
  <c r="AT139" i="23"/>
  <c r="AS139" i="23"/>
  <c r="M139" i="25" s="1"/>
  <c r="AP139" i="23"/>
  <c r="AQ139" i="23" s="1"/>
  <c r="L139" i="26" s="1"/>
  <c r="AO139" i="23"/>
  <c r="AL139" i="23"/>
  <c r="AK139" i="23"/>
  <c r="K139" i="25" s="1"/>
  <c r="AH139" i="23"/>
  <c r="AI139" i="23" s="1"/>
  <c r="J139" i="26" s="1"/>
  <c r="AG139" i="23"/>
  <c r="AD139" i="23"/>
  <c r="AC139" i="23"/>
  <c r="I139" i="25" s="1"/>
  <c r="Z139" i="23"/>
  <c r="Y139" i="23"/>
  <c r="V139" i="23"/>
  <c r="U139" i="23"/>
  <c r="G139" i="25" s="1"/>
  <c r="R139" i="23"/>
  <c r="Q139" i="23"/>
  <c r="N139" i="23"/>
  <c r="M139" i="23"/>
  <c r="E139" i="25" s="1"/>
  <c r="J139" i="23"/>
  <c r="I139" i="23"/>
  <c r="F139" i="23"/>
  <c r="E139" i="23"/>
  <c r="C139" i="25" s="1"/>
  <c r="X139" i="25" s="1"/>
  <c r="CF138" i="23"/>
  <c r="CB138" i="23"/>
  <c r="CG138" i="23" s="1"/>
  <c r="BV138" i="23"/>
  <c r="BU138" i="23"/>
  <c r="BR138" i="23"/>
  <c r="BQ138" i="23"/>
  <c r="BN138" i="23"/>
  <c r="BM138" i="23"/>
  <c r="R138" i="25" s="1"/>
  <c r="BJ138" i="23"/>
  <c r="BI138" i="23"/>
  <c r="BL138" i="23" s="1"/>
  <c r="BG138" i="23"/>
  <c r="P138" i="26" s="1"/>
  <c r="BF138" i="23"/>
  <c r="BE138" i="23"/>
  <c r="P138" i="25" s="1"/>
  <c r="BB138" i="23"/>
  <c r="BA138" i="23"/>
  <c r="BD138" i="23" s="1"/>
  <c r="AX138" i="23"/>
  <c r="AW138" i="23"/>
  <c r="AV138" i="23"/>
  <c r="AT138" i="23"/>
  <c r="AS138" i="23"/>
  <c r="AP138" i="23"/>
  <c r="AQ138" i="23" s="1"/>
  <c r="L138" i="26" s="1"/>
  <c r="AO138" i="23"/>
  <c r="L138" i="25" s="1"/>
  <c r="AL138" i="23"/>
  <c r="AK138" i="23"/>
  <c r="AH138" i="23"/>
  <c r="AI138" i="23" s="1"/>
  <c r="J138" i="26" s="1"/>
  <c r="AG138" i="23"/>
  <c r="J138" i="25" s="1"/>
  <c r="AD138" i="23"/>
  <c r="AC138" i="23"/>
  <c r="AF138" i="23" s="1"/>
  <c r="Z138" i="23"/>
  <c r="Y138" i="23"/>
  <c r="V138" i="23"/>
  <c r="U138" i="23"/>
  <c r="X138" i="23" s="1"/>
  <c r="R138" i="23"/>
  <c r="Q138" i="23"/>
  <c r="P138" i="23"/>
  <c r="N138" i="23"/>
  <c r="M138" i="23"/>
  <c r="J138" i="23"/>
  <c r="K138" i="23" s="1"/>
  <c r="D138" i="26" s="1"/>
  <c r="Y138" i="26" s="1"/>
  <c r="I138" i="23"/>
  <c r="D138" i="25" s="1"/>
  <c r="Y138" i="25" s="1"/>
  <c r="F138" i="23"/>
  <c r="E138" i="23"/>
  <c r="CF137" i="23"/>
  <c r="CG137" i="23" s="1"/>
  <c r="CB137" i="23"/>
  <c r="BV137" i="23"/>
  <c r="BU137" i="23"/>
  <c r="T137" i="25" s="1"/>
  <c r="BR137" i="23"/>
  <c r="BQ137" i="23"/>
  <c r="BS137" i="23" s="1"/>
  <c r="S137" i="26" s="1"/>
  <c r="BN137" i="23"/>
  <c r="BM137" i="23"/>
  <c r="R137" i="25" s="1"/>
  <c r="BJ137" i="23"/>
  <c r="BI137" i="23"/>
  <c r="BF137" i="23"/>
  <c r="BE137" i="23"/>
  <c r="P137" i="25" s="1"/>
  <c r="BB137" i="23"/>
  <c r="BA137" i="23"/>
  <c r="AX137" i="23"/>
  <c r="AW137" i="23"/>
  <c r="N137" i="25" s="1"/>
  <c r="AT137" i="23"/>
  <c r="AS137" i="23"/>
  <c r="AU137" i="23" s="1"/>
  <c r="M137" i="26" s="1"/>
  <c r="AP137" i="23"/>
  <c r="AO137" i="23"/>
  <c r="L137" i="25" s="1"/>
  <c r="AL137" i="23"/>
  <c r="AK137" i="23"/>
  <c r="AH137" i="23"/>
  <c r="AG137" i="23"/>
  <c r="J137" i="25" s="1"/>
  <c r="AD137" i="23"/>
  <c r="AC137" i="23"/>
  <c r="AE137" i="23" s="1"/>
  <c r="I137" i="26" s="1"/>
  <c r="Z137" i="23"/>
  <c r="Y137" i="23"/>
  <c r="H137" i="25" s="1"/>
  <c r="V137" i="23"/>
  <c r="U137" i="23"/>
  <c r="R137" i="23"/>
  <c r="Q137" i="23"/>
  <c r="F137" i="25" s="1"/>
  <c r="N137" i="23"/>
  <c r="M137" i="23"/>
  <c r="O137" i="23" s="1"/>
  <c r="E137" i="26" s="1"/>
  <c r="J137" i="23"/>
  <c r="I137" i="23"/>
  <c r="D137" i="25" s="1"/>
  <c r="Y137" i="25" s="1"/>
  <c r="G137" i="23"/>
  <c r="F137" i="23"/>
  <c r="E137" i="23"/>
  <c r="CF136" i="23"/>
  <c r="CG136" i="23" s="1"/>
  <c r="CB136" i="23"/>
  <c r="BV136" i="23"/>
  <c r="BU136" i="23"/>
  <c r="BX136" i="23" s="1"/>
  <c r="BS136" i="23"/>
  <c r="S136" i="26" s="1"/>
  <c r="BR136" i="23"/>
  <c r="BQ136" i="23"/>
  <c r="S136" i="25" s="1"/>
  <c r="BN136" i="23"/>
  <c r="BM136" i="23"/>
  <c r="BJ136" i="23"/>
  <c r="BI136" i="23"/>
  <c r="BH136" i="23"/>
  <c r="BF136" i="23"/>
  <c r="BE136" i="23"/>
  <c r="BB136" i="23"/>
  <c r="BA136" i="23"/>
  <c r="O136" i="25" s="1"/>
  <c r="AX136" i="23"/>
  <c r="AW136" i="23"/>
  <c r="AT136" i="23"/>
  <c r="AU136" i="23" s="1"/>
  <c r="M136" i="26" s="1"/>
  <c r="AS136" i="23"/>
  <c r="M136" i="25" s="1"/>
  <c r="AP136" i="23"/>
  <c r="AO136" i="23"/>
  <c r="AR136" i="23" s="1"/>
  <c r="AM136" i="23"/>
  <c r="K136" i="26" s="1"/>
  <c r="AL136" i="23"/>
  <c r="AK136" i="23"/>
  <c r="K136" i="25" s="1"/>
  <c r="AH136" i="23"/>
  <c r="AG136" i="23"/>
  <c r="AD136" i="23"/>
  <c r="AC136" i="23"/>
  <c r="I136" i="25" s="1"/>
  <c r="AB136" i="23"/>
  <c r="Z136" i="23"/>
  <c r="Y136" i="23"/>
  <c r="V136" i="23"/>
  <c r="U136" i="23"/>
  <c r="G136" i="25" s="1"/>
  <c r="R136" i="23"/>
  <c r="Q136" i="23"/>
  <c r="N136" i="23"/>
  <c r="O136" i="23" s="1"/>
  <c r="E136" i="26" s="1"/>
  <c r="M136" i="23"/>
  <c r="E136" i="25" s="1"/>
  <c r="J136" i="23"/>
  <c r="I136" i="23"/>
  <c r="L136" i="23" s="1"/>
  <c r="F136" i="23"/>
  <c r="E136" i="23"/>
  <c r="C136" i="25" s="1"/>
  <c r="X136" i="25" s="1"/>
  <c r="CF135" i="23"/>
  <c r="CG135" i="23" s="1"/>
  <c r="CB135" i="23"/>
  <c r="BV135" i="23"/>
  <c r="BU135" i="23"/>
  <c r="BR135" i="23"/>
  <c r="BQ135" i="23"/>
  <c r="S135" i="25" s="1"/>
  <c r="BN135" i="23"/>
  <c r="BM135" i="23"/>
  <c r="BJ135" i="23"/>
  <c r="BI135" i="23"/>
  <c r="Q135" i="25" s="1"/>
  <c r="Z135" i="25" s="1"/>
  <c r="BF135" i="23"/>
  <c r="BE135" i="23"/>
  <c r="BB135" i="23"/>
  <c r="BA135" i="23"/>
  <c r="O135" i="25" s="1"/>
  <c r="AX135" i="23"/>
  <c r="AW135" i="23"/>
  <c r="AY135" i="23" s="1"/>
  <c r="N135" i="26" s="1"/>
  <c r="AT135" i="23"/>
  <c r="AS135" i="23"/>
  <c r="M135" i="25" s="1"/>
  <c r="AP135" i="23"/>
  <c r="AO135" i="23"/>
  <c r="AQ135" i="23" s="1"/>
  <c r="L135" i="26" s="1"/>
  <c r="AL135" i="23"/>
  <c r="AK135" i="23"/>
  <c r="K135" i="25" s="1"/>
  <c r="AH135" i="23"/>
  <c r="AG135" i="23"/>
  <c r="AD135" i="23"/>
  <c r="AC135" i="23"/>
  <c r="I135" i="25" s="1"/>
  <c r="Z135" i="23"/>
  <c r="Y135" i="23"/>
  <c r="AA135" i="23" s="1"/>
  <c r="H135" i="26" s="1"/>
  <c r="V135" i="23"/>
  <c r="U135" i="23"/>
  <c r="G135" i="25" s="1"/>
  <c r="R135" i="23"/>
  <c r="Q135" i="23"/>
  <c r="N135" i="23"/>
  <c r="M135" i="23"/>
  <c r="E135" i="25" s="1"/>
  <c r="J135" i="23"/>
  <c r="I135" i="23"/>
  <c r="F135" i="23"/>
  <c r="E135" i="23"/>
  <c r="C135" i="25" s="1"/>
  <c r="X135" i="25" s="1"/>
  <c r="CG134" i="23"/>
  <c r="CF134" i="23"/>
  <c r="CB134" i="23"/>
  <c r="BV134" i="23"/>
  <c r="BU134" i="23"/>
  <c r="BR134" i="23"/>
  <c r="BQ134" i="23"/>
  <c r="BN134" i="23"/>
  <c r="BM134" i="23"/>
  <c r="R134" i="25" s="1"/>
  <c r="BJ134" i="23"/>
  <c r="BI134" i="23"/>
  <c r="BL134" i="23" s="1"/>
  <c r="BF134" i="23"/>
  <c r="BG134" i="23" s="1"/>
  <c r="P134" i="26" s="1"/>
  <c r="BE134" i="23"/>
  <c r="P134" i="25" s="1"/>
  <c r="BB134" i="23"/>
  <c r="BA134" i="23"/>
  <c r="AX134" i="23"/>
  <c r="AW134" i="23"/>
  <c r="AT134" i="23"/>
  <c r="AS134" i="23"/>
  <c r="AV134" i="23" s="1"/>
  <c r="AP134" i="23"/>
  <c r="AQ134" i="23" s="1"/>
  <c r="L134" i="26" s="1"/>
  <c r="AO134" i="23"/>
  <c r="L134" i="25" s="1"/>
  <c r="AL134" i="23"/>
  <c r="AK134" i="23"/>
  <c r="AH134" i="23"/>
  <c r="AG134" i="23"/>
  <c r="AF134" i="23"/>
  <c r="AD134" i="23"/>
  <c r="AC134" i="23"/>
  <c r="AA134" i="23"/>
  <c r="H134" i="26" s="1"/>
  <c r="Z134" i="23"/>
  <c r="Y134" i="23"/>
  <c r="H134" i="25" s="1"/>
  <c r="V134" i="23"/>
  <c r="U134" i="23"/>
  <c r="R134" i="23"/>
  <c r="S134" i="23" s="1"/>
  <c r="F134" i="26" s="1"/>
  <c r="Q134" i="23"/>
  <c r="F134" i="25" s="1"/>
  <c r="P134" i="23"/>
  <c r="N134" i="23"/>
  <c r="M134" i="23"/>
  <c r="J134" i="23"/>
  <c r="I134" i="23"/>
  <c r="D134" i="25" s="1"/>
  <c r="Y134" i="25" s="1"/>
  <c r="F134" i="23"/>
  <c r="E134" i="23"/>
  <c r="CF133" i="23"/>
  <c r="CG133" i="23" s="1"/>
  <c r="CB133" i="23"/>
  <c r="BV133" i="23"/>
  <c r="BU133" i="23"/>
  <c r="T133" i="25" s="1"/>
  <c r="BR133" i="23"/>
  <c r="BQ133" i="23"/>
  <c r="BN133" i="23"/>
  <c r="BM133" i="23"/>
  <c r="R133" i="25" s="1"/>
  <c r="BJ133" i="23"/>
  <c r="BI133" i="23"/>
  <c r="BF133" i="23"/>
  <c r="BE133" i="23"/>
  <c r="P133" i="25" s="1"/>
  <c r="BC133" i="23"/>
  <c r="O133" i="26" s="1"/>
  <c r="BB133" i="23"/>
  <c r="BA133" i="23"/>
  <c r="AX133" i="23"/>
  <c r="AW133" i="23"/>
  <c r="N133" i="25" s="1"/>
  <c r="AU133" i="23"/>
  <c r="M133" i="26" s="1"/>
  <c r="AT133" i="23"/>
  <c r="AS133" i="23"/>
  <c r="AP133" i="23"/>
  <c r="AO133" i="23"/>
  <c r="L133" i="25" s="1"/>
  <c r="AL133" i="23"/>
  <c r="AK133" i="23"/>
  <c r="AH133" i="23"/>
  <c r="AG133" i="23"/>
  <c r="J133" i="25" s="1"/>
  <c r="AD133" i="23"/>
  <c r="AC133" i="23"/>
  <c r="Z133" i="23"/>
  <c r="Y133" i="23"/>
  <c r="H133" i="25" s="1"/>
  <c r="V133" i="23"/>
  <c r="U133" i="23"/>
  <c r="R133" i="23"/>
  <c r="Q133" i="23"/>
  <c r="F133" i="25" s="1"/>
  <c r="N133" i="23"/>
  <c r="M133" i="23"/>
  <c r="J133" i="23"/>
  <c r="I133" i="23"/>
  <c r="D133" i="25" s="1"/>
  <c r="Y133" i="25" s="1"/>
  <c r="F133" i="23"/>
  <c r="E133" i="23"/>
  <c r="CG132" i="23"/>
  <c r="CF132" i="23"/>
  <c r="CB132" i="23"/>
  <c r="BV132" i="23"/>
  <c r="BU132" i="23"/>
  <c r="BR132" i="23"/>
  <c r="BS132" i="23" s="1"/>
  <c r="S132" i="26" s="1"/>
  <c r="BQ132" i="23"/>
  <c r="S132" i="25" s="1"/>
  <c r="BN132" i="23"/>
  <c r="BM132" i="23"/>
  <c r="BP132" i="23" s="1"/>
  <c r="BJ132" i="23"/>
  <c r="BI132" i="23"/>
  <c r="BH132" i="23"/>
  <c r="BF132" i="23"/>
  <c r="BE132" i="23"/>
  <c r="BB132" i="23"/>
  <c r="BA132" i="23"/>
  <c r="O132" i="25" s="1"/>
  <c r="AX132" i="23"/>
  <c r="AW132" i="23"/>
  <c r="AZ132" i="23" s="1"/>
  <c r="AU132" i="23"/>
  <c r="M132" i="26" s="1"/>
  <c r="AT132" i="23"/>
  <c r="AS132" i="23"/>
  <c r="M132" i="25" s="1"/>
  <c r="AP132" i="23"/>
  <c r="AO132" i="23"/>
  <c r="AL132" i="23"/>
  <c r="AK132" i="23"/>
  <c r="K132" i="25" s="1"/>
  <c r="AH132" i="23"/>
  <c r="AG132" i="23"/>
  <c r="AJ132" i="23" s="1"/>
  <c r="AD132" i="23"/>
  <c r="AC132" i="23"/>
  <c r="I132" i="25" s="1"/>
  <c r="Z132" i="23"/>
  <c r="Y132" i="23"/>
  <c r="AB132" i="23" s="1"/>
  <c r="W132" i="23"/>
  <c r="G132" i="26" s="1"/>
  <c r="V132" i="23"/>
  <c r="U132" i="23"/>
  <c r="G132" i="25" s="1"/>
  <c r="R132" i="23"/>
  <c r="Q132" i="23"/>
  <c r="T132" i="23" s="1"/>
  <c r="N132" i="23"/>
  <c r="M132" i="23"/>
  <c r="J132" i="23"/>
  <c r="I132" i="23"/>
  <c r="F132" i="23"/>
  <c r="E132" i="23"/>
  <c r="C132" i="25" s="1"/>
  <c r="X132" i="25" s="1"/>
  <c r="CG131" i="23"/>
  <c r="CF131" i="23"/>
  <c r="CB131" i="23"/>
  <c r="BV131" i="23"/>
  <c r="BU131" i="23"/>
  <c r="BR131" i="23"/>
  <c r="BQ131" i="23"/>
  <c r="S131" i="25" s="1"/>
  <c r="BN131" i="23"/>
  <c r="BM131" i="23"/>
  <c r="BO131" i="23" s="1"/>
  <c r="R131" i="26" s="1"/>
  <c r="BJ131" i="23"/>
  <c r="BI131" i="23"/>
  <c r="Q131" i="25" s="1"/>
  <c r="Z131" i="25" s="1"/>
  <c r="BF131" i="23"/>
  <c r="BE131" i="23"/>
  <c r="BG131" i="23" s="1"/>
  <c r="P131" i="26" s="1"/>
  <c r="BB131" i="23"/>
  <c r="BA131" i="23"/>
  <c r="O131" i="25" s="1"/>
  <c r="AX131" i="23"/>
  <c r="AY131" i="23" s="1"/>
  <c r="N131" i="26" s="1"/>
  <c r="AW131" i="23"/>
  <c r="AT131" i="23"/>
  <c r="AS131" i="23"/>
  <c r="M131" i="25" s="1"/>
  <c r="AP131" i="23"/>
  <c r="AO131" i="23"/>
  <c r="AL131" i="23"/>
  <c r="AK131" i="23"/>
  <c r="K131" i="25" s="1"/>
  <c r="AH131" i="23"/>
  <c r="AG131" i="23"/>
  <c r="AD131" i="23"/>
  <c r="AC131" i="23"/>
  <c r="I131" i="25" s="1"/>
  <c r="Z131" i="23"/>
  <c r="AA131" i="23" s="1"/>
  <c r="H131" i="26" s="1"/>
  <c r="Y131" i="23"/>
  <c r="V131" i="23"/>
  <c r="U131" i="23"/>
  <c r="G131" i="25" s="1"/>
  <c r="R131" i="23"/>
  <c r="Q131" i="23"/>
  <c r="N131" i="23"/>
  <c r="M131" i="23"/>
  <c r="E131" i="25" s="1"/>
  <c r="J131" i="23"/>
  <c r="I131" i="23"/>
  <c r="F131" i="23"/>
  <c r="E131" i="23"/>
  <c r="C131" i="25" s="1"/>
  <c r="X131" i="25" s="1"/>
  <c r="CF130" i="23"/>
  <c r="CG130" i="23" s="1"/>
  <c r="CB130" i="23"/>
  <c r="BW130" i="23"/>
  <c r="T130" i="26" s="1"/>
  <c r="BV130" i="23"/>
  <c r="BU130" i="23"/>
  <c r="T130" i="25" s="1"/>
  <c r="BT130" i="23"/>
  <c r="BR130" i="23"/>
  <c r="BQ130" i="23"/>
  <c r="BN130" i="23"/>
  <c r="BM130" i="23"/>
  <c r="R130" i="25" s="1"/>
  <c r="BJ130" i="23"/>
  <c r="BI130" i="23"/>
  <c r="BF130" i="23"/>
  <c r="BE130" i="23"/>
  <c r="BB130" i="23"/>
  <c r="BA130" i="23"/>
  <c r="O130" i="25" s="1"/>
  <c r="AX130" i="23"/>
  <c r="AW130" i="23"/>
  <c r="N130" i="25" s="1"/>
  <c r="AT130" i="23"/>
  <c r="AS130" i="23"/>
  <c r="M130" i="25" s="1"/>
  <c r="AP130" i="23"/>
  <c r="AO130" i="23"/>
  <c r="L130" i="25" s="1"/>
  <c r="AL130" i="23"/>
  <c r="AK130" i="23"/>
  <c r="AH130" i="23"/>
  <c r="AG130" i="23"/>
  <c r="AD130" i="23"/>
  <c r="AC130" i="23"/>
  <c r="I130" i="25" s="1"/>
  <c r="Z130" i="23"/>
  <c r="Y130" i="23"/>
  <c r="V130" i="23"/>
  <c r="U130" i="23"/>
  <c r="G130" i="25" s="1"/>
  <c r="R130" i="23"/>
  <c r="Q130" i="23"/>
  <c r="F130" i="25" s="1"/>
  <c r="P130" i="23"/>
  <c r="N130" i="23"/>
  <c r="O130" i="23" s="1"/>
  <c r="E130" i="26" s="1"/>
  <c r="M130" i="23"/>
  <c r="E130" i="25" s="1"/>
  <c r="J130" i="23"/>
  <c r="I130" i="23"/>
  <c r="F130" i="23"/>
  <c r="E130" i="23"/>
  <c r="C130" i="25" s="1"/>
  <c r="X130" i="25" s="1"/>
  <c r="CF129" i="23"/>
  <c r="CG129" i="23" s="1"/>
  <c r="CB129" i="23"/>
  <c r="BV129" i="23"/>
  <c r="BU129" i="23"/>
  <c r="BR129" i="23"/>
  <c r="BQ129" i="23"/>
  <c r="BN129" i="23"/>
  <c r="BM129" i="23"/>
  <c r="BJ129" i="23"/>
  <c r="BI129" i="23"/>
  <c r="BF129" i="23"/>
  <c r="BE129" i="23"/>
  <c r="BB129" i="23"/>
  <c r="BC129" i="23" s="1"/>
  <c r="O129" i="26" s="1"/>
  <c r="BA129" i="23"/>
  <c r="AX129" i="23"/>
  <c r="AW129" i="23"/>
  <c r="AT129" i="23"/>
  <c r="AU129" i="23" s="1"/>
  <c r="M129" i="26" s="1"/>
  <c r="AS129" i="23"/>
  <c r="AP129" i="23"/>
  <c r="AO129" i="23"/>
  <c r="AL129" i="23"/>
  <c r="AK129" i="23"/>
  <c r="AH129" i="23"/>
  <c r="AG129" i="23"/>
  <c r="AD129" i="23"/>
  <c r="AC129" i="23"/>
  <c r="Z129" i="23"/>
  <c r="Y129" i="23"/>
  <c r="V129" i="23"/>
  <c r="U129" i="23"/>
  <c r="W129" i="23" s="1"/>
  <c r="G129" i="26" s="1"/>
  <c r="R129" i="23"/>
  <c r="Q129" i="23"/>
  <c r="N129" i="23"/>
  <c r="M129" i="23"/>
  <c r="J129" i="23"/>
  <c r="I129" i="23"/>
  <c r="F129" i="23"/>
  <c r="E129" i="23"/>
  <c r="CF128" i="23"/>
  <c r="CG128" i="23" s="1"/>
  <c r="CB128" i="23"/>
  <c r="BW128" i="23"/>
  <c r="T128" i="26" s="1"/>
  <c r="BV128" i="23"/>
  <c r="BU128" i="23"/>
  <c r="T128" i="25" s="1"/>
  <c r="BR128" i="23"/>
  <c r="BQ128" i="23"/>
  <c r="S128" i="25" s="1"/>
  <c r="BN128" i="23"/>
  <c r="BM128" i="23"/>
  <c r="R128" i="25" s="1"/>
  <c r="BJ128" i="23"/>
  <c r="BI128" i="23"/>
  <c r="BF128" i="23"/>
  <c r="BE128" i="23"/>
  <c r="BC128" i="23"/>
  <c r="O128" i="26" s="1"/>
  <c r="BB128" i="23"/>
  <c r="BA128" i="23"/>
  <c r="O128" i="25" s="1"/>
  <c r="AY128" i="23"/>
  <c r="N128" i="26" s="1"/>
  <c r="AX128" i="23"/>
  <c r="AW128" i="23"/>
  <c r="N128" i="25" s="1"/>
  <c r="AT128" i="23"/>
  <c r="AS128" i="23"/>
  <c r="M128" i="25" s="1"/>
  <c r="AP128" i="23"/>
  <c r="AQ128" i="23" s="1"/>
  <c r="L128" i="26" s="1"/>
  <c r="AO128" i="23"/>
  <c r="L128" i="25" s="1"/>
  <c r="AL128" i="23"/>
  <c r="AK128" i="23"/>
  <c r="K128" i="25" s="1"/>
  <c r="AH128" i="23"/>
  <c r="AG128" i="23"/>
  <c r="AE128" i="23"/>
  <c r="I128" i="26" s="1"/>
  <c r="AD128" i="23"/>
  <c r="AC128" i="23"/>
  <c r="I128" i="25" s="1"/>
  <c r="Z128" i="23"/>
  <c r="Y128" i="23"/>
  <c r="H128" i="25" s="1"/>
  <c r="V128" i="23"/>
  <c r="U128" i="23"/>
  <c r="T128" i="23"/>
  <c r="R128" i="23"/>
  <c r="Q128" i="23"/>
  <c r="F128" i="25" s="1"/>
  <c r="N128" i="23"/>
  <c r="M128" i="23"/>
  <c r="K128" i="23"/>
  <c r="D128" i="26" s="1"/>
  <c r="Y128" i="26" s="1"/>
  <c r="J128" i="23"/>
  <c r="I128" i="23"/>
  <c r="D128" i="25" s="1"/>
  <c r="Y128" i="25" s="1"/>
  <c r="F128" i="23"/>
  <c r="E128" i="23"/>
  <c r="C128" i="25" s="1"/>
  <c r="X128" i="25" s="1"/>
  <c r="CF127" i="23"/>
  <c r="CB127" i="23"/>
  <c r="CG127" i="23" s="1"/>
  <c r="BV127" i="23"/>
  <c r="BU127" i="23"/>
  <c r="BR127" i="23"/>
  <c r="BQ127" i="23"/>
  <c r="BN127" i="23"/>
  <c r="BO127" i="23" s="1"/>
  <c r="R127" i="26" s="1"/>
  <c r="BM127" i="23"/>
  <c r="BJ127" i="23"/>
  <c r="BI127" i="23"/>
  <c r="BF127" i="23"/>
  <c r="BE127" i="23"/>
  <c r="BG127" i="23" s="1"/>
  <c r="P127" i="26" s="1"/>
  <c r="BB127" i="23"/>
  <c r="BA127" i="23"/>
  <c r="AX127" i="23"/>
  <c r="AW127" i="23"/>
  <c r="AY127" i="23" s="1"/>
  <c r="N127" i="26" s="1"/>
  <c r="AT127" i="23"/>
  <c r="AS127" i="23"/>
  <c r="AP127" i="23"/>
  <c r="AO127" i="23"/>
  <c r="AL127" i="23"/>
  <c r="AK127" i="23"/>
  <c r="AH127" i="23"/>
  <c r="AG127" i="23"/>
  <c r="AI127" i="23" s="1"/>
  <c r="J127" i="26" s="1"/>
  <c r="AD127" i="23"/>
  <c r="AC127" i="23"/>
  <c r="Z127" i="23"/>
  <c r="Y127" i="23"/>
  <c r="AA127" i="23" s="1"/>
  <c r="H127" i="26" s="1"/>
  <c r="V127" i="23"/>
  <c r="U127" i="23"/>
  <c r="R127" i="23"/>
  <c r="Q127" i="23"/>
  <c r="N127" i="23"/>
  <c r="M127" i="23"/>
  <c r="J127" i="23"/>
  <c r="I127" i="23"/>
  <c r="F127" i="23"/>
  <c r="E127" i="23"/>
  <c r="CF126" i="23"/>
  <c r="CG126" i="23" s="1"/>
  <c r="CB126" i="23"/>
  <c r="BV126" i="23"/>
  <c r="BU126" i="23"/>
  <c r="T126" i="25" s="1"/>
  <c r="BS126" i="23"/>
  <c r="S126" i="26" s="1"/>
  <c r="BR126" i="23"/>
  <c r="BQ126" i="23"/>
  <c r="S126" i="25" s="1"/>
  <c r="BN126" i="23"/>
  <c r="BM126" i="23"/>
  <c r="R126" i="25" s="1"/>
  <c r="BJ126" i="23"/>
  <c r="BI126" i="23"/>
  <c r="BF126" i="23"/>
  <c r="BG126" i="23" s="1"/>
  <c r="P126" i="26" s="1"/>
  <c r="BE126" i="23"/>
  <c r="P126" i="25" s="1"/>
  <c r="BB126" i="23"/>
  <c r="BA126" i="23"/>
  <c r="O126" i="25" s="1"/>
  <c r="AY126" i="23"/>
  <c r="N126" i="26" s="1"/>
  <c r="AX126" i="23"/>
  <c r="AW126" i="23"/>
  <c r="N126" i="25" s="1"/>
  <c r="AT126" i="23"/>
  <c r="AS126" i="23"/>
  <c r="M126" i="25" s="1"/>
  <c r="AP126" i="23"/>
  <c r="AO126" i="23"/>
  <c r="L126" i="25" s="1"/>
  <c r="AL126" i="23"/>
  <c r="AK126" i="23"/>
  <c r="AH126" i="23"/>
  <c r="AG126" i="23"/>
  <c r="J126" i="25" s="1"/>
  <c r="AD126" i="23"/>
  <c r="AC126" i="23"/>
  <c r="Z126" i="23"/>
  <c r="Y126" i="23"/>
  <c r="V126" i="23"/>
  <c r="U126" i="23"/>
  <c r="G126" i="25" s="1"/>
  <c r="R126" i="23"/>
  <c r="Q126" i="23"/>
  <c r="N126" i="23"/>
  <c r="M126" i="23"/>
  <c r="J126" i="23"/>
  <c r="I126" i="23"/>
  <c r="D126" i="25" s="1"/>
  <c r="Y126" i="25" s="1"/>
  <c r="G126" i="23"/>
  <c r="F126" i="23"/>
  <c r="E126" i="23"/>
  <c r="C126" i="25" s="1"/>
  <c r="X126" i="25" s="1"/>
  <c r="CG125" i="23"/>
  <c r="CF125" i="23"/>
  <c r="CB125" i="23"/>
  <c r="BV125" i="23"/>
  <c r="BU125" i="23"/>
  <c r="BR125" i="23"/>
  <c r="BQ125" i="23"/>
  <c r="BN125" i="23"/>
  <c r="BM125" i="23"/>
  <c r="BJ125" i="23"/>
  <c r="BI125" i="23"/>
  <c r="BF125" i="23"/>
  <c r="BE125" i="23"/>
  <c r="BC125" i="23"/>
  <c r="O125" i="26" s="1"/>
  <c r="BB125" i="23"/>
  <c r="BA125" i="23"/>
  <c r="AX125" i="23"/>
  <c r="AW125" i="23"/>
  <c r="AT125" i="23"/>
  <c r="AS125" i="23"/>
  <c r="AU125" i="23" s="1"/>
  <c r="M125" i="26" s="1"/>
  <c r="AP125" i="23"/>
  <c r="AO125" i="23"/>
  <c r="AL125" i="23"/>
  <c r="AM125" i="23" s="1"/>
  <c r="K125" i="26" s="1"/>
  <c r="AK125" i="23"/>
  <c r="AH125" i="23"/>
  <c r="AG125" i="23"/>
  <c r="AD125" i="23"/>
  <c r="AC125" i="23"/>
  <c r="Z125" i="23"/>
  <c r="Y125" i="23"/>
  <c r="V125" i="23"/>
  <c r="U125" i="23"/>
  <c r="R125" i="23"/>
  <c r="Q125" i="23"/>
  <c r="N125" i="23"/>
  <c r="M125" i="23"/>
  <c r="O125" i="23" s="1"/>
  <c r="E125" i="26" s="1"/>
  <c r="J125" i="23"/>
  <c r="I125" i="23"/>
  <c r="F125" i="23"/>
  <c r="E125" i="23"/>
  <c r="CF124" i="23"/>
  <c r="CB124" i="23"/>
  <c r="CG124" i="23" s="1"/>
  <c r="BX124" i="23"/>
  <c r="BV124" i="23"/>
  <c r="BU124" i="23"/>
  <c r="BR124" i="23"/>
  <c r="BS124" i="23" s="1"/>
  <c r="S124" i="26" s="1"/>
  <c r="BQ124" i="23"/>
  <c r="S124" i="25" s="1"/>
  <c r="BN124" i="23"/>
  <c r="BM124" i="23"/>
  <c r="R124" i="25" s="1"/>
  <c r="BJ124" i="23"/>
  <c r="BI124" i="23"/>
  <c r="BH124" i="23"/>
  <c r="BF124" i="23"/>
  <c r="BE124" i="23"/>
  <c r="P124" i="25" s="1"/>
  <c r="BB124" i="23"/>
  <c r="BA124" i="23"/>
  <c r="O124" i="25" s="1"/>
  <c r="AX124" i="23"/>
  <c r="AW124" i="23"/>
  <c r="N124" i="25" s="1"/>
  <c r="AT124" i="23"/>
  <c r="AS124" i="23"/>
  <c r="M124" i="25" s="1"/>
  <c r="AP124" i="23"/>
  <c r="AO124" i="23"/>
  <c r="L124" i="25" s="1"/>
  <c r="AL124" i="23"/>
  <c r="AK124" i="23"/>
  <c r="K124" i="25" s="1"/>
  <c r="AH124" i="23"/>
  <c r="AG124" i="23"/>
  <c r="AD124" i="23"/>
  <c r="AC124" i="23"/>
  <c r="I124" i="25" s="1"/>
  <c r="Z124" i="23"/>
  <c r="Y124" i="23"/>
  <c r="H124" i="25" s="1"/>
  <c r="V124" i="23"/>
  <c r="U124" i="23"/>
  <c r="R124" i="23"/>
  <c r="Q124" i="23"/>
  <c r="N124" i="23"/>
  <c r="M124" i="23"/>
  <c r="E124" i="25" s="1"/>
  <c r="J124" i="23"/>
  <c r="K124" i="23" s="1"/>
  <c r="D124" i="26" s="1"/>
  <c r="Y124" i="26" s="1"/>
  <c r="I124" i="23"/>
  <c r="D124" i="25" s="1"/>
  <c r="Y124" i="25" s="1"/>
  <c r="F124" i="23"/>
  <c r="G124" i="23" s="1"/>
  <c r="E124" i="23"/>
  <c r="C124" i="25" s="1"/>
  <c r="X124" i="25" s="1"/>
  <c r="CF123" i="23"/>
  <c r="CB123" i="23"/>
  <c r="CG123" i="23" s="1"/>
  <c r="BV123" i="23"/>
  <c r="BU123" i="23"/>
  <c r="T123" i="25" s="1"/>
  <c r="BR123" i="23"/>
  <c r="BQ123" i="23"/>
  <c r="BN123" i="23"/>
  <c r="BM123" i="23"/>
  <c r="BJ123" i="23"/>
  <c r="BI123" i="23"/>
  <c r="BF123" i="23"/>
  <c r="BE123" i="23"/>
  <c r="BB123" i="23"/>
  <c r="BA123" i="23"/>
  <c r="AX123" i="23"/>
  <c r="AW123" i="23"/>
  <c r="AT123" i="23"/>
  <c r="AS123" i="23"/>
  <c r="AP123" i="23"/>
  <c r="AO123" i="23"/>
  <c r="L123" i="25" s="1"/>
  <c r="AL123" i="23"/>
  <c r="AK123" i="23"/>
  <c r="AH123" i="23"/>
  <c r="AG123" i="23"/>
  <c r="AD123" i="23"/>
  <c r="AC123" i="23"/>
  <c r="Z123" i="23"/>
  <c r="Y123" i="23"/>
  <c r="V123" i="23"/>
  <c r="U123" i="23"/>
  <c r="R123" i="23"/>
  <c r="Q123" i="23"/>
  <c r="F123" i="25" s="1"/>
  <c r="N123" i="23"/>
  <c r="M123" i="23"/>
  <c r="J123" i="23"/>
  <c r="I123" i="23"/>
  <c r="D123" i="25" s="1"/>
  <c r="Y123" i="25" s="1"/>
  <c r="F123" i="23"/>
  <c r="E123" i="23"/>
  <c r="CG122" i="23"/>
  <c r="CF122" i="23"/>
  <c r="CB122" i="23"/>
  <c r="BV122" i="23"/>
  <c r="BU122" i="23"/>
  <c r="T122" i="25" s="1"/>
  <c r="BR122" i="23"/>
  <c r="BQ122" i="23"/>
  <c r="S122" i="25" s="1"/>
  <c r="BN122" i="23"/>
  <c r="BM122" i="23"/>
  <c r="BJ122" i="23"/>
  <c r="BI122" i="23"/>
  <c r="Q122" i="25" s="1"/>
  <c r="Z122" i="25" s="1"/>
  <c r="BF122" i="23"/>
  <c r="BE122" i="23"/>
  <c r="P122" i="25" s="1"/>
  <c r="BB122" i="23"/>
  <c r="BA122" i="23"/>
  <c r="AX122" i="23"/>
  <c r="AW122" i="23"/>
  <c r="AT122" i="23"/>
  <c r="AS122" i="23"/>
  <c r="AP122" i="23"/>
  <c r="AO122" i="23"/>
  <c r="L122" i="25" s="1"/>
  <c r="AL122" i="23"/>
  <c r="AK122" i="23"/>
  <c r="K122" i="25" s="1"/>
  <c r="AI122" i="23"/>
  <c r="J122" i="26" s="1"/>
  <c r="AH122" i="23"/>
  <c r="AG122" i="23"/>
  <c r="J122" i="25" s="1"/>
  <c r="AD122" i="23"/>
  <c r="AC122" i="23"/>
  <c r="Z122" i="23"/>
  <c r="Y122" i="23"/>
  <c r="V122" i="23"/>
  <c r="U122" i="23"/>
  <c r="G122" i="25" s="1"/>
  <c r="R122" i="23"/>
  <c r="S122" i="23" s="1"/>
  <c r="F122" i="26" s="1"/>
  <c r="Q122" i="23"/>
  <c r="F122" i="25" s="1"/>
  <c r="N122" i="23"/>
  <c r="M122" i="23"/>
  <c r="J122" i="23"/>
  <c r="I122" i="23"/>
  <c r="D122" i="25" s="1"/>
  <c r="Y122" i="25" s="1"/>
  <c r="F122" i="23"/>
  <c r="E122" i="23"/>
  <c r="C122" i="25" s="1"/>
  <c r="X122" i="25" s="1"/>
  <c r="CF121" i="23"/>
  <c r="CB121" i="23"/>
  <c r="CG121" i="23" s="1"/>
  <c r="BV121" i="23"/>
  <c r="BU121" i="23"/>
  <c r="BR121" i="23"/>
  <c r="BQ121" i="23"/>
  <c r="S121" i="25" s="1"/>
  <c r="BN121" i="23"/>
  <c r="BM121" i="23"/>
  <c r="BJ121" i="23"/>
  <c r="BI121" i="23"/>
  <c r="BF121" i="23"/>
  <c r="BE121" i="23"/>
  <c r="BB121" i="23"/>
  <c r="BA121" i="23"/>
  <c r="O121" i="25" s="1"/>
  <c r="AX121" i="23"/>
  <c r="AW121" i="23"/>
  <c r="AT121" i="23"/>
  <c r="AS121" i="23"/>
  <c r="M121" i="25" s="1"/>
  <c r="AP121" i="23"/>
  <c r="AO121" i="23"/>
  <c r="AL121" i="23"/>
  <c r="AK121" i="23"/>
  <c r="AH121" i="23"/>
  <c r="AG121" i="23"/>
  <c r="AD121" i="23"/>
  <c r="AC121" i="23"/>
  <c r="Z121" i="23"/>
  <c r="Y121" i="23"/>
  <c r="W121" i="23"/>
  <c r="G121" i="26" s="1"/>
  <c r="V121" i="23"/>
  <c r="U121" i="23"/>
  <c r="G121" i="25" s="1"/>
  <c r="R121" i="23"/>
  <c r="Q121" i="23"/>
  <c r="N121" i="23"/>
  <c r="M121" i="23"/>
  <c r="E121" i="25" s="1"/>
  <c r="J121" i="23"/>
  <c r="I121" i="23"/>
  <c r="F121" i="23"/>
  <c r="G121" i="23" s="1"/>
  <c r="E121" i="23"/>
  <c r="C121" i="25" s="1"/>
  <c r="X121" i="25" s="1"/>
  <c r="CG120" i="23"/>
  <c r="CF120" i="23"/>
  <c r="CB120" i="23"/>
  <c r="BW120" i="23"/>
  <c r="T120" i="26" s="1"/>
  <c r="BV120" i="23"/>
  <c r="BU120" i="23"/>
  <c r="T120" i="25" s="1"/>
  <c r="BR120" i="23"/>
  <c r="BQ120" i="23"/>
  <c r="S120" i="25" s="1"/>
  <c r="BN120" i="23"/>
  <c r="BM120" i="23"/>
  <c r="R120" i="25" s="1"/>
  <c r="BJ120" i="23"/>
  <c r="BK120" i="23" s="1"/>
  <c r="Q120" i="26" s="1"/>
  <c r="Z120" i="26" s="1"/>
  <c r="BI120" i="23"/>
  <c r="Q120" i="25" s="1"/>
  <c r="Z120" i="25" s="1"/>
  <c r="BF120" i="23"/>
  <c r="BE120" i="23"/>
  <c r="P120" i="25" s="1"/>
  <c r="BB120" i="23"/>
  <c r="BA120" i="23"/>
  <c r="AX120" i="23"/>
  <c r="AW120" i="23"/>
  <c r="AT120" i="23"/>
  <c r="AU120" i="23" s="1"/>
  <c r="M120" i="26" s="1"/>
  <c r="AS120" i="23"/>
  <c r="M120" i="25" s="1"/>
  <c r="AP120" i="23"/>
  <c r="AO120" i="23"/>
  <c r="L120" i="25" s="1"/>
  <c r="AL120" i="23"/>
  <c r="AK120" i="23"/>
  <c r="AH120" i="23"/>
  <c r="AG120" i="23"/>
  <c r="AD120" i="23"/>
  <c r="AC120" i="23"/>
  <c r="AB120" i="23"/>
  <c r="Z120" i="23"/>
  <c r="Y120" i="23"/>
  <c r="H120" i="25" s="1"/>
  <c r="V120" i="23"/>
  <c r="U120" i="23"/>
  <c r="G120" i="25" s="1"/>
  <c r="R120" i="23"/>
  <c r="Q120" i="23"/>
  <c r="N120" i="23"/>
  <c r="M120" i="23"/>
  <c r="J120" i="23"/>
  <c r="I120" i="23"/>
  <c r="F120" i="23"/>
  <c r="E120" i="23"/>
  <c r="C120" i="25" s="1"/>
  <c r="X120" i="25" s="1"/>
  <c r="CF119" i="23"/>
  <c r="CG119" i="23" s="1"/>
  <c r="CB119" i="23"/>
  <c r="BV119" i="23"/>
  <c r="BU119" i="23"/>
  <c r="T119" i="25" s="1"/>
  <c r="BR119" i="23"/>
  <c r="BQ119" i="23"/>
  <c r="BN119" i="23"/>
  <c r="BM119" i="23"/>
  <c r="R119" i="25" s="1"/>
  <c r="BJ119" i="23"/>
  <c r="BI119" i="23"/>
  <c r="BF119" i="23"/>
  <c r="BE119" i="23"/>
  <c r="BB119" i="23"/>
  <c r="BA119" i="23"/>
  <c r="AX119" i="23"/>
  <c r="AW119" i="23"/>
  <c r="N119" i="25" s="1"/>
  <c r="AT119" i="23"/>
  <c r="AS119" i="23"/>
  <c r="AP119" i="23"/>
  <c r="AO119" i="23"/>
  <c r="L119" i="25" s="1"/>
  <c r="AL119" i="23"/>
  <c r="AK119" i="23"/>
  <c r="AH119" i="23"/>
  <c r="AG119" i="23"/>
  <c r="AD119" i="23"/>
  <c r="AC119" i="23"/>
  <c r="Z119" i="23"/>
  <c r="Y119" i="23"/>
  <c r="V119" i="23"/>
  <c r="U119" i="23"/>
  <c r="T119" i="23"/>
  <c r="R119" i="23"/>
  <c r="Q119" i="23"/>
  <c r="F119" i="25" s="1"/>
  <c r="N119" i="23"/>
  <c r="M119" i="23"/>
  <c r="J119" i="23"/>
  <c r="I119" i="23"/>
  <c r="D119" i="25" s="1"/>
  <c r="Y119" i="25" s="1"/>
  <c r="F119" i="23"/>
  <c r="E119" i="23"/>
  <c r="CG118" i="23"/>
  <c r="CF118" i="23"/>
  <c r="CB118" i="23"/>
  <c r="BV118" i="23"/>
  <c r="BU118" i="23"/>
  <c r="BR118" i="23"/>
  <c r="BQ118" i="23"/>
  <c r="S118" i="25" s="1"/>
  <c r="BN118" i="23"/>
  <c r="BM118" i="23"/>
  <c r="R118" i="25" s="1"/>
  <c r="BJ118" i="23"/>
  <c r="BI118" i="23"/>
  <c r="Q118" i="25" s="1"/>
  <c r="Z118" i="25" s="1"/>
  <c r="BF118" i="23"/>
  <c r="BE118" i="23"/>
  <c r="P118" i="25" s="1"/>
  <c r="BB118" i="23"/>
  <c r="BA118" i="23"/>
  <c r="O118" i="25" s="1"/>
  <c r="AY118" i="23"/>
  <c r="N118" i="26" s="1"/>
  <c r="AX118" i="23"/>
  <c r="AW118" i="23"/>
  <c r="N118" i="25" s="1"/>
  <c r="AT118" i="23"/>
  <c r="AS118" i="23"/>
  <c r="M118" i="25" s="1"/>
  <c r="AP118" i="23"/>
  <c r="AO118" i="23"/>
  <c r="AL118" i="23"/>
  <c r="AK118" i="23"/>
  <c r="K118" i="25" s="1"/>
  <c r="AH118" i="23"/>
  <c r="AG118" i="23"/>
  <c r="J118" i="25" s="1"/>
  <c r="AD118" i="23"/>
  <c r="AC118" i="23"/>
  <c r="Z118" i="23"/>
  <c r="Y118" i="23"/>
  <c r="H118" i="25" s="1"/>
  <c r="W118" i="23"/>
  <c r="G118" i="26" s="1"/>
  <c r="V118" i="23"/>
  <c r="U118" i="23"/>
  <c r="G118" i="25" s="1"/>
  <c r="R118" i="23"/>
  <c r="Q118" i="23"/>
  <c r="F118" i="25" s="1"/>
  <c r="N118" i="23"/>
  <c r="M118" i="23"/>
  <c r="E118" i="25" s="1"/>
  <c r="J118" i="23"/>
  <c r="I118" i="23"/>
  <c r="H118" i="23"/>
  <c r="F118" i="23"/>
  <c r="E118" i="23"/>
  <c r="C118" i="25" s="1"/>
  <c r="X118" i="25" s="1"/>
  <c r="CF117" i="23"/>
  <c r="CG117" i="23" s="1"/>
  <c r="CB117" i="23"/>
  <c r="BV117" i="23"/>
  <c r="BU117" i="23"/>
  <c r="BR117" i="23"/>
  <c r="BQ117" i="23"/>
  <c r="S117" i="25" s="1"/>
  <c r="BN117" i="23"/>
  <c r="BM117" i="23"/>
  <c r="BJ117" i="23"/>
  <c r="BI117" i="23"/>
  <c r="BF117" i="23"/>
  <c r="BE117" i="23"/>
  <c r="BB117" i="23"/>
  <c r="BC117" i="23" s="1"/>
  <c r="O117" i="26" s="1"/>
  <c r="BA117" i="23"/>
  <c r="O117" i="25" s="1"/>
  <c r="AX117" i="23"/>
  <c r="AW117" i="23"/>
  <c r="AT117" i="23"/>
  <c r="AS117" i="23"/>
  <c r="M117" i="25" s="1"/>
  <c r="AP117" i="23"/>
  <c r="AO117" i="23"/>
  <c r="AL117" i="23"/>
  <c r="AK117" i="23"/>
  <c r="K117" i="25" s="1"/>
  <c r="AH117" i="23"/>
  <c r="AG117" i="23"/>
  <c r="AD117" i="23"/>
  <c r="AC117" i="23"/>
  <c r="Z117" i="23"/>
  <c r="Y117" i="23"/>
  <c r="V117" i="23"/>
  <c r="U117" i="23"/>
  <c r="G117" i="25" s="1"/>
  <c r="R117" i="23"/>
  <c r="Q117" i="23"/>
  <c r="N117" i="23"/>
  <c r="M117" i="23"/>
  <c r="E117" i="25" s="1"/>
  <c r="J117" i="23"/>
  <c r="I117" i="23"/>
  <c r="F117" i="23"/>
  <c r="E117" i="23"/>
  <c r="CG116" i="23"/>
  <c r="CF116" i="23"/>
  <c r="CB116" i="23"/>
  <c r="BV116" i="23"/>
  <c r="BU116" i="23"/>
  <c r="T116" i="25" s="1"/>
  <c r="BR116" i="23"/>
  <c r="BQ116" i="23"/>
  <c r="S116" i="25" s="1"/>
  <c r="BN116" i="23"/>
  <c r="BM116" i="23"/>
  <c r="R116" i="25" s="1"/>
  <c r="BJ116" i="23"/>
  <c r="BI116" i="23"/>
  <c r="Q116" i="25" s="1"/>
  <c r="Z116" i="25" s="1"/>
  <c r="BF116" i="23"/>
  <c r="BE116" i="23"/>
  <c r="P116" i="25" s="1"/>
  <c r="BB116" i="23"/>
  <c r="BA116" i="23"/>
  <c r="AX116" i="23"/>
  <c r="AY116" i="23" s="1"/>
  <c r="N116" i="26" s="1"/>
  <c r="AW116" i="23"/>
  <c r="N116" i="25" s="1"/>
  <c r="AT116" i="23"/>
  <c r="AS116" i="23"/>
  <c r="AP116" i="23"/>
  <c r="AO116" i="23"/>
  <c r="AL116" i="23"/>
  <c r="AK116" i="23"/>
  <c r="AH116" i="23"/>
  <c r="AG116" i="23"/>
  <c r="AD116" i="23"/>
  <c r="AC116" i="23"/>
  <c r="Z116" i="23"/>
  <c r="Y116" i="23"/>
  <c r="V116" i="23"/>
  <c r="U116" i="23"/>
  <c r="R116" i="23"/>
  <c r="Q116" i="23"/>
  <c r="F116" i="25" s="1"/>
  <c r="N116" i="23"/>
  <c r="M116" i="23"/>
  <c r="O116" i="23" s="1"/>
  <c r="E116" i="26" s="1"/>
  <c r="J116" i="23"/>
  <c r="I116" i="23"/>
  <c r="F116" i="23"/>
  <c r="E116" i="23"/>
  <c r="CG115" i="23"/>
  <c r="CF115" i="23"/>
  <c r="CB115" i="23"/>
  <c r="BV115" i="23"/>
  <c r="BU115" i="23"/>
  <c r="BR115" i="23"/>
  <c r="BQ115" i="23"/>
  <c r="BN115" i="23"/>
  <c r="BM115" i="23"/>
  <c r="R115" i="25" s="1"/>
  <c r="BJ115" i="23"/>
  <c r="BI115" i="23"/>
  <c r="BK115" i="23" s="1"/>
  <c r="Q115" i="26" s="1"/>
  <c r="Z115" i="26" s="1"/>
  <c r="BF115" i="23"/>
  <c r="BE115" i="23"/>
  <c r="BB115" i="23"/>
  <c r="BA115" i="23"/>
  <c r="BC115" i="23" s="1"/>
  <c r="O115" i="26" s="1"/>
  <c r="AX115" i="23"/>
  <c r="AW115" i="23"/>
  <c r="AT115" i="23"/>
  <c r="AS115" i="23"/>
  <c r="AU115" i="23" s="1"/>
  <c r="M115" i="26" s="1"/>
  <c r="AP115" i="23"/>
  <c r="AO115" i="23"/>
  <c r="L115" i="25" s="1"/>
  <c r="AL115" i="23"/>
  <c r="AK115" i="23"/>
  <c r="AH115" i="23"/>
  <c r="AG115" i="23"/>
  <c r="AD115" i="23"/>
  <c r="AC115" i="23"/>
  <c r="Z115" i="23"/>
  <c r="Y115" i="23"/>
  <c r="W115" i="23"/>
  <c r="G115" i="26" s="1"/>
  <c r="V115" i="23"/>
  <c r="U115" i="23"/>
  <c r="R115" i="23"/>
  <c r="Q115" i="23"/>
  <c r="N115" i="23"/>
  <c r="M115" i="23"/>
  <c r="O115" i="23" s="1"/>
  <c r="E115" i="26" s="1"/>
  <c r="L115" i="23"/>
  <c r="J115" i="23"/>
  <c r="I115" i="23"/>
  <c r="D115" i="25" s="1"/>
  <c r="Y115" i="25" s="1"/>
  <c r="F115" i="23"/>
  <c r="E115" i="23"/>
  <c r="CF114" i="23"/>
  <c r="CB114" i="23"/>
  <c r="CG114" i="23" s="1"/>
  <c r="BV114" i="23"/>
  <c r="BU114" i="23"/>
  <c r="BR114" i="23"/>
  <c r="BQ114" i="23"/>
  <c r="BN114" i="23"/>
  <c r="BM114" i="23"/>
  <c r="BJ114" i="23"/>
  <c r="BI114" i="23"/>
  <c r="BF114" i="23"/>
  <c r="BE114" i="23"/>
  <c r="BG114" i="23" s="1"/>
  <c r="P114" i="26" s="1"/>
  <c r="BB114" i="23"/>
  <c r="BC114" i="23" s="1"/>
  <c r="O114" i="26" s="1"/>
  <c r="BA114" i="23"/>
  <c r="O114" i="25" s="1"/>
  <c r="AX114" i="23"/>
  <c r="AW114" i="23"/>
  <c r="AT114" i="23"/>
  <c r="AS114" i="23"/>
  <c r="M114" i="25" s="1"/>
  <c r="AP114" i="23"/>
  <c r="AO114" i="23"/>
  <c r="AL114" i="23"/>
  <c r="AK114" i="23"/>
  <c r="K114" i="25" s="1"/>
  <c r="AH114" i="23"/>
  <c r="AG114" i="23"/>
  <c r="AF114" i="23"/>
  <c r="AD114" i="23"/>
  <c r="AC114" i="23"/>
  <c r="I114" i="25" s="1"/>
  <c r="Z114" i="23"/>
  <c r="AA114" i="23" s="1"/>
  <c r="H114" i="26" s="1"/>
  <c r="Y114" i="23"/>
  <c r="V114" i="23"/>
  <c r="U114" i="23"/>
  <c r="G114" i="25" s="1"/>
  <c r="R114" i="23"/>
  <c r="Q114" i="23"/>
  <c r="S114" i="23" s="1"/>
  <c r="F114" i="26" s="1"/>
  <c r="N114" i="23"/>
  <c r="M114" i="23"/>
  <c r="E114" i="25" s="1"/>
  <c r="J114" i="23"/>
  <c r="I114" i="23"/>
  <c r="F114" i="23"/>
  <c r="E114" i="23"/>
  <c r="CF113" i="23"/>
  <c r="CG113" i="23" s="1"/>
  <c r="CB113" i="23"/>
  <c r="BV113" i="23"/>
  <c r="BU113" i="23"/>
  <c r="BR113" i="23"/>
  <c r="BQ113" i="23"/>
  <c r="BN113" i="23"/>
  <c r="BM113" i="23"/>
  <c r="BO113" i="23" s="1"/>
  <c r="R113" i="26" s="1"/>
  <c r="BK113" i="23"/>
  <c r="Q113" i="26" s="1"/>
  <c r="Z113" i="26" s="1"/>
  <c r="BJ113" i="23"/>
  <c r="BI113" i="23"/>
  <c r="Q113" i="25" s="1"/>
  <c r="Z113" i="25" s="1"/>
  <c r="BF113" i="23"/>
  <c r="BE113" i="23"/>
  <c r="BG113" i="23" s="1"/>
  <c r="P113" i="26" s="1"/>
  <c r="BB113" i="23"/>
  <c r="BA113" i="23"/>
  <c r="O113" i="25" s="1"/>
  <c r="AX113" i="23"/>
  <c r="AW113" i="23"/>
  <c r="AT113" i="23"/>
  <c r="AS113" i="23"/>
  <c r="M113" i="25" s="1"/>
  <c r="AP113" i="23"/>
  <c r="AO113" i="23"/>
  <c r="AQ113" i="23" s="1"/>
  <c r="L113" i="26" s="1"/>
  <c r="AN113" i="23"/>
  <c r="AL113" i="23"/>
  <c r="AK113" i="23"/>
  <c r="K113" i="25" s="1"/>
  <c r="AI113" i="23"/>
  <c r="J113" i="26" s="1"/>
  <c r="AH113" i="23"/>
  <c r="AG113" i="23"/>
  <c r="AD113" i="23"/>
  <c r="AC113" i="23"/>
  <c r="I113" i="25" s="1"/>
  <c r="Z113" i="23"/>
  <c r="Y113" i="23"/>
  <c r="AA113" i="23" s="1"/>
  <c r="H113" i="26" s="1"/>
  <c r="V113" i="23"/>
  <c r="U113" i="23"/>
  <c r="G113" i="25" s="1"/>
  <c r="R113" i="23"/>
  <c r="Q113" i="23"/>
  <c r="N113" i="23"/>
  <c r="M113" i="23"/>
  <c r="J113" i="23"/>
  <c r="I113" i="23"/>
  <c r="F113" i="23"/>
  <c r="E113" i="23"/>
  <c r="C113" i="25" s="1"/>
  <c r="X113" i="25" s="1"/>
  <c r="CG112" i="23"/>
  <c r="CF112" i="23"/>
  <c r="CB112" i="23"/>
  <c r="BV112" i="23"/>
  <c r="BU112" i="23"/>
  <c r="T112" i="25" s="1"/>
  <c r="BR112" i="23"/>
  <c r="BQ112" i="23"/>
  <c r="BS112" i="23" s="1"/>
  <c r="S112" i="26" s="1"/>
  <c r="BN112" i="23"/>
  <c r="BM112" i="23"/>
  <c r="R112" i="25" s="1"/>
  <c r="BJ112" i="23"/>
  <c r="BI112" i="23"/>
  <c r="BH112" i="23"/>
  <c r="BF112" i="23"/>
  <c r="BE112" i="23"/>
  <c r="P112" i="25" s="1"/>
  <c r="BB112" i="23"/>
  <c r="BA112" i="23"/>
  <c r="AX112" i="23"/>
  <c r="AW112" i="23"/>
  <c r="AT112" i="23"/>
  <c r="AS112" i="23"/>
  <c r="AP112" i="23"/>
  <c r="AO112" i="23"/>
  <c r="L112" i="25" s="1"/>
  <c r="AL112" i="23"/>
  <c r="AK112" i="23"/>
  <c r="AM112" i="23" s="1"/>
  <c r="K112" i="26" s="1"/>
  <c r="AH112" i="23"/>
  <c r="AG112" i="23"/>
  <c r="AD112" i="23"/>
  <c r="AC112" i="23"/>
  <c r="AE112" i="23" s="1"/>
  <c r="I112" i="26" s="1"/>
  <c r="Z112" i="23"/>
  <c r="AA112" i="23" s="1"/>
  <c r="H112" i="26" s="1"/>
  <c r="Y112" i="23"/>
  <c r="H112" i="25" s="1"/>
  <c r="V112" i="23"/>
  <c r="U112" i="23"/>
  <c r="R112" i="23"/>
  <c r="Q112" i="23"/>
  <c r="F112" i="25" s="1"/>
  <c r="N112" i="23"/>
  <c r="M112" i="23"/>
  <c r="O112" i="23" s="1"/>
  <c r="E112" i="26" s="1"/>
  <c r="J112" i="23"/>
  <c r="I112" i="23"/>
  <c r="D112" i="25" s="1"/>
  <c r="Y112" i="25" s="1"/>
  <c r="F112" i="23"/>
  <c r="E112" i="23"/>
  <c r="CF111" i="23"/>
  <c r="CG111" i="23" s="1"/>
  <c r="CB111" i="23"/>
  <c r="BV111" i="23"/>
  <c r="BU111" i="23"/>
  <c r="T111" i="25" s="1"/>
  <c r="BR111" i="23"/>
  <c r="BQ111" i="23"/>
  <c r="BS111" i="23" s="1"/>
  <c r="S111" i="26" s="1"/>
  <c r="BO111" i="23"/>
  <c r="R111" i="26" s="1"/>
  <c r="BN111" i="23"/>
  <c r="BM111" i="23"/>
  <c r="R111" i="25" s="1"/>
  <c r="BJ111" i="23"/>
  <c r="BI111" i="23"/>
  <c r="BK111" i="23" s="1"/>
  <c r="Q111" i="26" s="1"/>
  <c r="Z111" i="26" s="1"/>
  <c r="BF111" i="23"/>
  <c r="BE111" i="23"/>
  <c r="P111" i="25" s="1"/>
  <c r="BB111" i="23"/>
  <c r="BA111" i="23"/>
  <c r="AX111" i="23"/>
  <c r="AW111" i="23"/>
  <c r="AT111" i="23"/>
  <c r="AS111" i="23"/>
  <c r="AR111" i="23"/>
  <c r="AQ111" i="23"/>
  <c r="L111" i="26" s="1"/>
  <c r="AP111" i="23"/>
  <c r="AO111" i="23"/>
  <c r="L111" i="25" s="1"/>
  <c r="AL111" i="23"/>
  <c r="AK111" i="23"/>
  <c r="AM111" i="23" s="1"/>
  <c r="K111" i="26" s="1"/>
  <c r="AH111" i="23"/>
  <c r="AG111" i="23"/>
  <c r="AD111" i="23"/>
  <c r="AC111" i="23"/>
  <c r="AE111" i="23" s="1"/>
  <c r="I111" i="26" s="1"/>
  <c r="Z111" i="23"/>
  <c r="Y111" i="23"/>
  <c r="V111" i="23"/>
  <c r="U111" i="23"/>
  <c r="R111" i="23"/>
  <c r="Q111" i="23"/>
  <c r="F111" i="25" s="1"/>
  <c r="N111" i="23"/>
  <c r="M111" i="23"/>
  <c r="O111" i="23" s="1"/>
  <c r="E111" i="26" s="1"/>
  <c r="J111" i="23"/>
  <c r="I111" i="23"/>
  <c r="F111" i="23"/>
  <c r="E111" i="23"/>
  <c r="CG110" i="23"/>
  <c r="CF110" i="23"/>
  <c r="CB110" i="23"/>
  <c r="BV110" i="23"/>
  <c r="BU110" i="23"/>
  <c r="BW110" i="23" s="1"/>
  <c r="T110" i="26" s="1"/>
  <c r="BT110" i="23"/>
  <c r="BS110" i="23"/>
  <c r="S110" i="26" s="1"/>
  <c r="BR110" i="23"/>
  <c r="BQ110" i="23"/>
  <c r="S110" i="25" s="1"/>
  <c r="BN110" i="23"/>
  <c r="BM110" i="23"/>
  <c r="BJ110" i="23"/>
  <c r="BI110" i="23"/>
  <c r="Q110" i="25" s="1"/>
  <c r="Z110" i="25" s="1"/>
  <c r="BF110" i="23"/>
  <c r="BE110" i="23"/>
  <c r="BB110" i="23"/>
  <c r="BA110" i="23"/>
  <c r="O110" i="25" s="1"/>
  <c r="AX110" i="23"/>
  <c r="AW110" i="23"/>
  <c r="AT110" i="23"/>
  <c r="AS110" i="23"/>
  <c r="M110" i="25" s="1"/>
  <c r="AQ110" i="23"/>
  <c r="L110" i="26" s="1"/>
  <c r="AP110" i="23"/>
  <c r="AO110" i="23"/>
  <c r="AL110" i="23"/>
  <c r="AK110" i="23"/>
  <c r="K110" i="25" s="1"/>
  <c r="AH110" i="23"/>
  <c r="AG110" i="23"/>
  <c r="AI110" i="23" s="1"/>
  <c r="J110" i="26" s="1"/>
  <c r="AF110" i="23"/>
  <c r="AD110" i="23"/>
  <c r="AC110" i="23"/>
  <c r="I110" i="25" s="1"/>
  <c r="Z110" i="23"/>
  <c r="Y110" i="23"/>
  <c r="V110" i="23"/>
  <c r="U110" i="23"/>
  <c r="R110" i="23"/>
  <c r="Q110" i="23"/>
  <c r="N110" i="23"/>
  <c r="M110" i="23"/>
  <c r="E110" i="25" s="1"/>
  <c r="J110" i="23"/>
  <c r="I110" i="23"/>
  <c r="K110" i="23" s="1"/>
  <c r="D110" i="26" s="1"/>
  <c r="Y110" i="26" s="1"/>
  <c r="F110" i="23"/>
  <c r="E110" i="23"/>
  <c r="CG109" i="23"/>
  <c r="CF109" i="23"/>
  <c r="CB109" i="23"/>
  <c r="BV109" i="23"/>
  <c r="BU109" i="23"/>
  <c r="BW109" i="23" s="1"/>
  <c r="T109" i="26" s="1"/>
  <c r="BR109" i="23"/>
  <c r="BQ109" i="23"/>
  <c r="S109" i="25" s="1"/>
  <c r="BN109" i="23"/>
  <c r="BM109" i="23"/>
  <c r="BJ109" i="23"/>
  <c r="BI109" i="23"/>
  <c r="Q109" i="25" s="1"/>
  <c r="Z109" i="25" s="1"/>
  <c r="BF109" i="23"/>
  <c r="BE109" i="23"/>
  <c r="BG109" i="23" s="1"/>
  <c r="P109" i="26" s="1"/>
  <c r="BB109" i="23"/>
  <c r="BA109" i="23"/>
  <c r="AX109" i="23"/>
  <c r="AW109" i="23"/>
  <c r="AY109" i="23" s="1"/>
  <c r="N109" i="26" s="1"/>
  <c r="AT109" i="23"/>
  <c r="AS109" i="23"/>
  <c r="M109" i="25" s="1"/>
  <c r="AP109" i="23"/>
  <c r="AO109" i="23"/>
  <c r="AQ109" i="23" s="1"/>
  <c r="L109" i="26" s="1"/>
  <c r="AL109" i="23"/>
  <c r="AK109" i="23"/>
  <c r="K109" i="25" s="1"/>
  <c r="AH109" i="23"/>
  <c r="AG109" i="23"/>
  <c r="AD109" i="23"/>
  <c r="AC109" i="23"/>
  <c r="Z109" i="23"/>
  <c r="Y109" i="23"/>
  <c r="V109" i="23"/>
  <c r="U109" i="23"/>
  <c r="G109" i="25" s="1"/>
  <c r="R109" i="23"/>
  <c r="Q109" i="23"/>
  <c r="N109" i="23"/>
  <c r="M109" i="23"/>
  <c r="J109" i="23"/>
  <c r="I109" i="23"/>
  <c r="K109" i="23" s="1"/>
  <c r="H109" i="23"/>
  <c r="G109" i="23"/>
  <c r="F109" i="23"/>
  <c r="E109" i="23"/>
  <c r="C109" i="25" s="1"/>
  <c r="X109" i="25" s="1"/>
  <c r="CF108" i="23"/>
  <c r="CB108" i="23"/>
  <c r="BV108" i="23"/>
  <c r="BU108" i="23"/>
  <c r="BR108" i="23"/>
  <c r="BQ108" i="23"/>
  <c r="BN108" i="23"/>
  <c r="BM108" i="23"/>
  <c r="BJ108" i="23"/>
  <c r="BI108" i="23"/>
  <c r="BH108" i="23"/>
  <c r="BG108" i="23"/>
  <c r="P108" i="26" s="1"/>
  <c r="BF108" i="23"/>
  <c r="BE108" i="23"/>
  <c r="P108" i="25" s="1"/>
  <c r="BB108" i="23"/>
  <c r="BA108" i="23"/>
  <c r="AX108" i="23"/>
  <c r="AW108" i="23"/>
  <c r="N108" i="25" s="1"/>
  <c r="AT108" i="23"/>
  <c r="AS108" i="23"/>
  <c r="AU108" i="23" s="1"/>
  <c r="M108" i="26" s="1"/>
  <c r="AQ108" i="23"/>
  <c r="L108" i="26" s="1"/>
  <c r="AP108" i="23"/>
  <c r="AO108" i="23"/>
  <c r="L108" i="25" s="1"/>
  <c r="AL108" i="23"/>
  <c r="AK108" i="23"/>
  <c r="AH108" i="23"/>
  <c r="AG108" i="23"/>
  <c r="J108" i="25" s="1"/>
  <c r="AE108" i="23"/>
  <c r="I108" i="26" s="1"/>
  <c r="AD108" i="23"/>
  <c r="AC108" i="23"/>
  <c r="Z108" i="23"/>
  <c r="Y108" i="23"/>
  <c r="H108" i="25" s="1"/>
  <c r="V108" i="23"/>
  <c r="U108" i="23"/>
  <c r="W108" i="23" s="1"/>
  <c r="G108" i="26" s="1"/>
  <c r="R108" i="23"/>
  <c r="S108" i="23" s="1"/>
  <c r="F108" i="26" s="1"/>
  <c r="Q108" i="23"/>
  <c r="F108" i="25" s="1"/>
  <c r="N108" i="23"/>
  <c r="O108" i="23" s="1"/>
  <c r="E108" i="26" s="1"/>
  <c r="M108" i="23"/>
  <c r="J108" i="23"/>
  <c r="I108" i="23"/>
  <c r="D108" i="25" s="1"/>
  <c r="Y108" i="25" s="1"/>
  <c r="F108" i="23"/>
  <c r="E108" i="23"/>
  <c r="CG107" i="23"/>
  <c r="CF107" i="23"/>
  <c r="CB107" i="23"/>
  <c r="BV107" i="23"/>
  <c r="BU107" i="23"/>
  <c r="T107" i="25" s="1"/>
  <c r="BR107" i="23"/>
  <c r="BQ107" i="23"/>
  <c r="BN107" i="23"/>
  <c r="BM107" i="23"/>
  <c r="BJ107" i="23"/>
  <c r="BI107" i="23"/>
  <c r="BF107" i="23"/>
  <c r="BE107" i="23"/>
  <c r="BB107" i="23"/>
  <c r="BA107" i="23"/>
  <c r="BC107" i="23" s="1"/>
  <c r="O107" i="26" s="1"/>
  <c r="AX107" i="23"/>
  <c r="AW107" i="23"/>
  <c r="AT107" i="23"/>
  <c r="AS107" i="23"/>
  <c r="AR107" i="23"/>
  <c r="AP107" i="23"/>
  <c r="AO107" i="23"/>
  <c r="L107" i="25" s="1"/>
  <c r="AL107" i="23"/>
  <c r="AK107" i="23"/>
  <c r="AH107" i="23"/>
  <c r="AG107" i="23"/>
  <c r="J107" i="25" s="1"/>
  <c r="AE107" i="23"/>
  <c r="I107" i="26" s="1"/>
  <c r="AD107" i="23"/>
  <c r="AC107" i="23"/>
  <c r="AB107" i="23"/>
  <c r="Z107" i="23"/>
  <c r="Y107" i="23"/>
  <c r="H107" i="25" s="1"/>
  <c r="V107" i="23"/>
  <c r="U107" i="23"/>
  <c r="W107" i="23" s="1"/>
  <c r="G107" i="26" s="1"/>
  <c r="R107" i="23"/>
  <c r="Q107" i="23"/>
  <c r="F107" i="25" s="1"/>
  <c r="O107" i="23"/>
  <c r="E107" i="26" s="1"/>
  <c r="N107" i="23"/>
  <c r="M107" i="23"/>
  <c r="J107" i="23"/>
  <c r="I107" i="23"/>
  <c r="F107" i="23"/>
  <c r="E107" i="23"/>
  <c r="CG106" i="23"/>
  <c r="CF106" i="23"/>
  <c r="CB106" i="23"/>
  <c r="BV106" i="23"/>
  <c r="BU106" i="23"/>
  <c r="BR106" i="23"/>
  <c r="BQ106" i="23"/>
  <c r="S106" i="25" s="1"/>
  <c r="BO106" i="23"/>
  <c r="R106" i="26" s="1"/>
  <c r="BN106" i="23"/>
  <c r="BM106" i="23"/>
  <c r="BJ106" i="23"/>
  <c r="BI106" i="23"/>
  <c r="Q106" i="25" s="1"/>
  <c r="Z106" i="25" s="1"/>
  <c r="BF106" i="23"/>
  <c r="BE106" i="23"/>
  <c r="BC106" i="23"/>
  <c r="O106" i="26" s="1"/>
  <c r="BB106" i="23"/>
  <c r="BA106" i="23"/>
  <c r="O106" i="25" s="1"/>
  <c r="AX106" i="23"/>
  <c r="AY106" i="23" s="1"/>
  <c r="N106" i="26" s="1"/>
  <c r="AW106" i="23"/>
  <c r="AT106" i="23"/>
  <c r="AS106" i="23"/>
  <c r="M106" i="25" s="1"/>
  <c r="AP106" i="23"/>
  <c r="AO106" i="23"/>
  <c r="AL106" i="23"/>
  <c r="AK106" i="23"/>
  <c r="AH106" i="23"/>
  <c r="AG106" i="23"/>
  <c r="AD106" i="23"/>
  <c r="AE106" i="23" s="1"/>
  <c r="I106" i="26" s="1"/>
  <c r="AC106" i="23"/>
  <c r="I106" i="25" s="1"/>
  <c r="AA106" i="23"/>
  <c r="H106" i="26" s="1"/>
  <c r="Z106" i="23"/>
  <c r="Y106" i="23"/>
  <c r="V106" i="23"/>
  <c r="U106" i="23"/>
  <c r="R106" i="23"/>
  <c r="Q106" i="23"/>
  <c r="S106" i="23" s="1"/>
  <c r="F106" i="26" s="1"/>
  <c r="P106" i="23"/>
  <c r="N106" i="23"/>
  <c r="M106" i="23"/>
  <c r="E106" i="25" s="1"/>
  <c r="J106" i="23"/>
  <c r="I106" i="23"/>
  <c r="F106" i="23"/>
  <c r="E106" i="23"/>
  <c r="C106" i="25" s="1"/>
  <c r="X106" i="25" s="1"/>
  <c r="CG105" i="23"/>
  <c r="CF105" i="23"/>
  <c r="CB105" i="23"/>
  <c r="BV105" i="23"/>
  <c r="BU105" i="23"/>
  <c r="BW105" i="23" s="1"/>
  <c r="T105" i="26" s="1"/>
  <c r="BR105" i="23"/>
  <c r="BQ105" i="23"/>
  <c r="S105" i="25" s="1"/>
  <c r="BN105" i="23"/>
  <c r="BM105" i="23"/>
  <c r="BO105" i="23" s="1"/>
  <c r="R105" i="26" s="1"/>
  <c r="BJ105" i="23"/>
  <c r="BK105" i="23" s="1"/>
  <c r="Q105" i="26" s="1"/>
  <c r="Z105" i="26" s="1"/>
  <c r="BI105" i="23"/>
  <c r="Q105" i="25" s="1"/>
  <c r="Z105" i="25" s="1"/>
  <c r="BG105" i="23"/>
  <c r="P105" i="26" s="1"/>
  <c r="BF105" i="23"/>
  <c r="BE105" i="23"/>
  <c r="BB105" i="23"/>
  <c r="BA105" i="23"/>
  <c r="O105" i="25" s="1"/>
  <c r="AX105" i="23"/>
  <c r="AW105" i="23"/>
  <c r="AT105" i="23"/>
  <c r="AS105" i="23"/>
  <c r="AP105" i="23"/>
  <c r="AO105" i="23"/>
  <c r="AN105" i="23"/>
  <c r="AM105" i="23"/>
  <c r="K105" i="26" s="1"/>
  <c r="AL105" i="23"/>
  <c r="AK105" i="23"/>
  <c r="K105" i="25" s="1"/>
  <c r="AH105" i="23"/>
  <c r="AG105" i="23"/>
  <c r="AD105" i="23"/>
  <c r="AC105" i="23"/>
  <c r="I105" i="25" s="1"/>
  <c r="Z105" i="23"/>
  <c r="Y105" i="23"/>
  <c r="AA105" i="23" s="1"/>
  <c r="H105" i="26" s="1"/>
  <c r="V105" i="23"/>
  <c r="U105" i="23"/>
  <c r="R105" i="23"/>
  <c r="Q105" i="23"/>
  <c r="N105" i="23"/>
  <c r="M105" i="23"/>
  <c r="E105" i="25" s="1"/>
  <c r="J105" i="23"/>
  <c r="I105" i="23"/>
  <c r="K105" i="23" s="1"/>
  <c r="D105" i="26" s="1"/>
  <c r="Y105" i="26" s="1"/>
  <c r="F105" i="23"/>
  <c r="E105" i="23"/>
  <c r="C105" i="25" s="1"/>
  <c r="X105" i="25" s="1"/>
  <c r="CG104" i="23"/>
  <c r="CF104" i="23"/>
  <c r="CB104" i="23"/>
  <c r="BV104" i="23"/>
  <c r="BU104" i="23"/>
  <c r="T104" i="25" s="1"/>
  <c r="BR104" i="23"/>
  <c r="BQ104" i="23"/>
  <c r="BS104" i="23" s="1"/>
  <c r="S104" i="26" s="1"/>
  <c r="BP104" i="23"/>
  <c r="BN104" i="23"/>
  <c r="BM104" i="23"/>
  <c r="R104" i="25" s="1"/>
  <c r="BJ104" i="23"/>
  <c r="BI104" i="23"/>
  <c r="BF104" i="23"/>
  <c r="BE104" i="23"/>
  <c r="P104" i="25" s="1"/>
  <c r="BB104" i="23"/>
  <c r="BA104" i="23"/>
  <c r="AX104" i="23"/>
  <c r="AW104" i="23"/>
  <c r="N104" i="25" s="1"/>
  <c r="AT104" i="23"/>
  <c r="AS104" i="23"/>
  <c r="AP104" i="23"/>
  <c r="AO104" i="23"/>
  <c r="L104" i="25" s="1"/>
  <c r="AM104" i="23"/>
  <c r="K104" i="26" s="1"/>
  <c r="AL104" i="23"/>
  <c r="AK104" i="23"/>
  <c r="AH104" i="23"/>
  <c r="AG104" i="23"/>
  <c r="AD104" i="23"/>
  <c r="AC104" i="23"/>
  <c r="AE104" i="23" s="1"/>
  <c r="I104" i="26" s="1"/>
  <c r="Z104" i="23"/>
  <c r="Y104" i="23"/>
  <c r="V104" i="23"/>
  <c r="U104" i="23"/>
  <c r="R104" i="23"/>
  <c r="Q104" i="23"/>
  <c r="N104" i="23"/>
  <c r="M104" i="23"/>
  <c r="L104" i="23"/>
  <c r="J104" i="23"/>
  <c r="K104" i="23" s="1"/>
  <c r="D104" i="26" s="1"/>
  <c r="Y104" i="26" s="1"/>
  <c r="I104" i="23"/>
  <c r="D104" i="25" s="1"/>
  <c r="Y104" i="25" s="1"/>
  <c r="F104" i="23"/>
  <c r="E104" i="23"/>
  <c r="CF103" i="23"/>
  <c r="CB103" i="23"/>
  <c r="CG103" i="23" s="1"/>
  <c r="BV103" i="23"/>
  <c r="BU103" i="23"/>
  <c r="T103" i="25" s="1"/>
  <c r="BR103" i="23"/>
  <c r="BQ103" i="23"/>
  <c r="BS103" i="23" s="1"/>
  <c r="S103" i="26" s="1"/>
  <c r="BP103" i="23"/>
  <c r="BO103" i="23"/>
  <c r="R103" i="26" s="1"/>
  <c r="BN103" i="23"/>
  <c r="BM103" i="23"/>
  <c r="R103" i="25" s="1"/>
  <c r="BJ103" i="23"/>
  <c r="BI103" i="23"/>
  <c r="BK103" i="23" s="1"/>
  <c r="Q103" i="26" s="1"/>
  <c r="Z103" i="26" s="1"/>
  <c r="BF103" i="23"/>
  <c r="BE103" i="23"/>
  <c r="P103" i="25" s="1"/>
  <c r="BB103" i="23"/>
  <c r="BA103" i="23"/>
  <c r="AX103" i="23"/>
  <c r="AW103" i="23"/>
  <c r="N103" i="25" s="1"/>
  <c r="AT103" i="23"/>
  <c r="AS103" i="23"/>
  <c r="AU103" i="23" s="1"/>
  <c r="M103" i="26" s="1"/>
  <c r="AR103" i="23"/>
  <c r="AP103" i="23"/>
  <c r="AO103" i="23"/>
  <c r="L103" i="25" s="1"/>
  <c r="AM103" i="23"/>
  <c r="K103" i="26" s="1"/>
  <c r="AL103" i="23"/>
  <c r="AK103" i="23"/>
  <c r="AH103" i="23"/>
  <c r="AG103" i="23"/>
  <c r="J103" i="25" s="1"/>
  <c r="AD103" i="23"/>
  <c r="AC103" i="23"/>
  <c r="AB103" i="23"/>
  <c r="Z103" i="23"/>
  <c r="Y103" i="23"/>
  <c r="H103" i="25" s="1"/>
  <c r="V103" i="23"/>
  <c r="U103" i="23"/>
  <c r="R103" i="23"/>
  <c r="Q103" i="23"/>
  <c r="N103" i="23"/>
  <c r="M103" i="23"/>
  <c r="J103" i="23"/>
  <c r="I103" i="23"/>
  <c r="D103" i="25" s="1"/>
  <c r="Y103" i="25" s="1"/>
  <c r="F103" i="23"/>
  <c r="E103" i="23"/>
  <c r="CF102" i="23"/>
  <c r="CG102" i="23" s="1"/>
  <c r="CB102" i="23"/>
  <c r="BW102" i="23"/>
  <c r="T102" i="26" s="1"/>
  <c r="BV102" i="23"/>
  <c r="BU102" i="23"/>
  <c r="BR102" i="23"/>
  <c r="BQ102" i="23"/>
  <c r="S102" i="25" s="1"/>
  <c r="BN102" i="23"/>
  <c r="BM102" i="23"/>
  <c r="BO102" i="23" s="1"/>
  <c r="R102" i="26" s="1"/>
  <c r="BL102" i="23"/>
  <c r="BJ102" i="23"/>
  <c r="BI102" i="23"/>
  <c r="Q102" i="25" s="1"/>
  <c r="Z102" i="25" s="1"/>
  <c r="BF102" i="23"/>
  <c r="BE102" i="23"/>
  <c r="BB102" i="23"/>
  <c r="BA102" i="23"/>
  <c r="AX102" i="23"/>
  <c r="AW102" i="23"/>
  <c r="AT102" i="23"/>
  <c r="AS102" i="23"/>
  <c r="M102" i="25" s="1"/>
  <c r="AP102" i="23"/>
  <c r="AO102" i="23"/>
  <c r="AQ102" i="23" s="1"/>
  <c r="L102" i="26" s="1"/>
  <c r="AL102" i="23"/>
  <c r="AK102" i="23"/>
  <c r="AH102" i="23"/>
  <c r="AG102" i="23"/>
  <c r="AF102" i="23"/>
  <c r="AD102" i="23"/>
  <c r="AC102" i="23"/>
  <c r="I102" i="25" s="1"/>
  <c r="Z102" i="23"/>
  <c r="Y102" i="23"/>
  <c r="V102" i="23"/>
  <c r="U102" i="23"/>
  <c r="G102" i="25" s="1"/>
  <c r="R102" i="23"/>
  <c r="Q102" i="23"/>
  <c r="N102" i="23"/>
  <c r="M102" i="23"/>
  <c r="E102" i="25" s="1"/>
  <c r="K102" i="23"/>
  <c r="D102" i="26" s="1"/>
  <c r="Y102" i="26" s="1"/>
  <c r="J102" i="23"/>
  <c r="I102" i="23"/>
  <c r="G102" i="23"/>
  <c r="F102" i="23"/>
  <c r="E102" i="23"/>
  <c r="C102" i="25" s="1"/>
  <c r="X102" i="25" s="1"/>
  <c r="CF101" i="23"/>
  <c r="CB101" i="23"/>
  <c r="CG101" i="23" s="1"/>
  <c r="BV101" i="23"/>
  <c r="BU101" i="23"/>
  <c r="BT101" i="23"/>
  <c r="BR101" i="23"/>
  <c r="BQ101" i="23"/>
  <c r="S101" i="25" s="1"/>
  <c r="BN101" i="23"/>
  <c r="BM101" i="23"/>
  <c r="BJ101" i="23"/>
  <c r="BI101" i="23"/>
  <c r="BF101" i="23"/>
  <c r="BE101" i="23"/>
  <c r="BB101" i="23"/>
  <c r="BA101" i="23"/>
  <c r="O101" i="25" s="1"/>
  <c r="AX101" i="23"/>
  <c r="AW101" i="23"/>
  <c r="AV101" i="23"/>
  <c r="AT101" i="23"/>
  <c r="AS101" i="23"/>
  <c r="M101" i="25" s="1"/>
  <c r="AP101" i="23"/>
  <c r="AO101" i="23"/>
  <c r="AQ101" i="23" s="1"/>
  <c r="L101" i="26" s="1"/>
  <c r="AL101" i="23"/>
  <c r="AK101" i="23"/>
  <c r="AH101" i="23"/>
  <c r="AG101" i="23"/>
  <c r="AD101" i="23"/>
  <c r="AC101" i="23"/>
  <c r="I101" i="25" s="1"/>
  <c r="Z101" i="23"/>
  <c r="Y101" i="23"/>
  <c r="V101" i="23"/>
  <c r="U101" i="23"/>
  <c r="G101" i="25" s="1"/>
  <c r="R101" i="23"/>
  <c r="Q101" i="23"/>
  <c r="S101" i="23" s="1"/>
  <c r="F101" i="26" s="1"/>
  <c r="O101" i="23"/>
  <c r="E101" i="26" s="1"/>
  <c r="N101" i="23"/>
  <c r="M101" i="23"/>
  <c r="E101" i="25" s="1"/>
  <c r="J101" i="23"/>
  <c r="I101" i="23"/>
  <c r="K101" i="23" s="1"/>
  <c r="D101" i="26" s="1"/>
  <c r="Y101" i="26" s="1"/>
  <c r="F101" i="23"/>
  <c r="E101" i="23"/>
  <c r="CG100" i="23"/>
  <c r="CF100" i="23"/>
  <c r="CB100" i="23"/>
  <c r="BV100" i="23"/>
  <c r="BU100" i="23"/>
  <c r="BR100" i="23"/>
  <c r="BQ100" i="23"/>
  <c r="BN100" i="23"/>
  <c r="BM100" i="23"/>
  <c r="R100" i="25" s="1"/>
  <c r="BJ100" i="23"/>
  <c r="BI100" i="23"/>
  <c r="BK100" i="23" s="1"/>
  <c r="Q100" i="26" s="1"/>
  <c r="Z100" i="26" s="1"/>
  <c r="BF100" i="23"/>
  <c r="BE100" i="23"/>
  <c r="P100" i="25" s="1"/>
  <c r="BB100" i="23"/>
  <c r="BA100" i="23"/>
  <c r="AX100" i="23"/>
  <c r="AY100" i="23" s="1"/>
  <c r="N100" i="26" s="1"/>
  <c r="AW100" i="23"/>
  <c r="N100" i="25" s="1"/>
  <c r="AT100" i="23"/>
  <c r="AS100" i="23"/>
  <c r="AU100" i="23" s="1"/>
  <c r="M100" i="26" s="1"/>
  <c r="AP100" i="23"/>
  <c r="AO100" i="23"/>
  <c r="AL100" i="23"/>
  <c r="AK100" i="23"/>
  <c r="AH100" i="23"/>
  <c r="AG100" i="23"/>
  <c r="AD100" i="23"/>
  <c r="AC100" i="23"/>
  <c r="AB100" i="23"/>
  <c r="AA100" i="23"/>
  <c r="H100" i="26" s="1"/>
  <c r="Z100" i="23"/>
  <c r="Y100" i="23"/>
  <c r="H100" i="25" s="1"/>
  <c r="V100" i="23"/>
  <c r="U100" i="23"/>
  <c r="R100" i="23"/>
  <c r="Q100" i="23"/>
  <c r="F100" i="25" s="1"/>
  <c r="N100" i="23"/>
  <c r="M100" i="23"/>
  <c r="O100" i="23" s="1"/>
  <c r="E100" i="26" s="1"/>
  <c r="J100" i="23"/>
  <c r="I100" i="23"/>
  <c r="F100" i="23"/>
  <c r="E100" i="23"/>
  <c r="CG99" i="23"/>
  <c r="CF99" i="23"/>
  <c r="CB99" i="23"/>
  <c r="BV99" i="23"/>
  <c r="BU99" i="23"/>
  <c r="BR99" i="23"/>
  <c r="BQ99" i="23"/>
  <c r="BN99" i="23"/>
  <c r="BM99" i="23"/>
  <c r="R99" i="25" s="1"/>
  <c r="BJ99" i="23"/>
  <c r="BI99" i="23"/>
  <c r="BK99" i="23" s="1"/>
  <c r="Q99" i="26" s="1"/>
  <c r="Z99" i="26" s="1"/>
  <c r="BF99" i="23"/>
  <c r="BE99" i="23"/>
  <c r="BC99" i="23"/>
  <c r="O99" i="26" s="1"/>
  <c r="BB99" i="23"/>
  <c r="BA99" i="23"/>
  <c r="AX99" i="23"/>
  <c r="AW99" i="23"/>
  <c r="AT99" i="23"/>
  <c r="AS99" i="23"/>
  <c r="AU99" i="23" s="1"/>
  <c r="M99" i="26" s="1"/>
  <c r="AR99" i="23"/>
  <c r="AP99" i="23"/>
  <c r="AO99" i="23"/>
  <c r="L99" i="25" s="1"/>
  <c r="AL99" i="23"/>
  <c r="AK99" i="23"/>
  <c r="AH99" i="23"/>
  <c r="AG99" i="23"/>
  <c r="AD99" i="23"/>
  <c r="AC99" i="23"/>
  <c r="Z99" i="23"/>
  <c r="Y99" i="23"/>
  <c r="V99" i="23"/>
  <c r="U99" i="23"/>
  <c r="T99" i="23"/>
  <c r="R99" i="23"/>
  <c r="Q99" i="23"/>
  <c r="F99" i="25" s="1"/>
  <c r="N99" i="23"/>
  <c r="M99" i="23"/>
  <c r="J99" i="23"/>
  <c r="I99" i="23"/>
  <c r="D99" i="25" s="1"/>
  <c r="Y99" i="25" s="1"/>
  <c r="F99" i="23"/>
  <c r="E99" i="23"/>
  <c r="CG98" i="23"/>
  <c r="CF98" i="23"/>
  <c r="CB98" i="23"/>
  <c r="BV98" i="23"/>
  <c r="BU98" i="23"/>
  <c r="BR98" i="23"/>
  <c r="BQ98" i="23"/>
  <c r="BN98" i="23"/>
  <c r="BM98" i="23"/>
  <c r="BJ98" i="23"/>
  <c r="BI98" i="23"/>
  <c r="BF98" i="23"/>
  <c r="BE98" i="23"/>
  <c r="BD98" i="23"/>
  <c r="BB98" i="23"/>
  <c r="BA98" i="23"/>
  <c r="AX98" i="23"/>
  <c r="AW98" i="23"/>
  <c r="AU98" i="23"/>
  <c r="M98" i="26" s="1"/>
  <c r="AT98" i="23"/>
  <c r="AS98" i="23"/>
  <c r="M98" i="25" s="1"/>
  <c r="AP98" i="23"/>
  <c r="AO98" i="23"/>
  <c r="AL98" i="23"/>
  <c r="AK98" i="23"/>
  <c r="K98" i="25" s="1"/>
  <c r="AH98" i="23"/>
  <c r="AG98" i="23"/>
  <c r="AD98" i="23"/>
  <c r="AC98" i="23"/>
  <c r="AA98" i="23"/>
  <c r="H98" i="26" s="1"/>
  <c r="Z98" i="23"/>
  <c r="Y98" i="23"/>
  <c r="W98" i="23"/>
  <c r="G98" i="26" s="1"/>
  <c r="V98" i="23"/>
  <c r="U98" i="23"/>
  <c r="G98" i="25" s="1"/>
  <c r="R98" i="23"/>
  <c r="Q98" i="23"/>
  <c r="N98" i="23"/>
  <c r="M98" i="23"/>
  <c r="E98" i="25" s="1"/>
  <c r="J98" i="23"/>
  <c r="I98" i="23"/>
  <c r="F98" i="23"/>
  <c r="E98" i="23"/>
  <c r="CF97" i="23"/>
  <c r="CB97" i="23"/>
  <c r="CG97" i="23" s="1"/>
  <c r="BV97" i="23"/>
  <c r="BU97" i="23"/>
  <c r="BR97" i="23"/>
  <c r="BQ97" i="23"/>
  <c r="BN97" i="23"/>
  <c r="BM97" i="23"/>
  <c r="BJ97" i="23"/>
  <c r="BI97" i="23"/>
  <c r="BF97" i="23"/>
  <c r="BE97" i="23"/>
  <c r="BG97" i="23" s="1"/>
  <c r="P97" i="26" s="1"/>
  <c r="BC97" i="23"/>
  <c r="O97" i="26" s="1"/>
  <c r="BB97" i="23"/>
  <c r="BA97" i="23"/>
  <c r="O97" i="25" s="1"/>
  <c r="AX97" i="23"/>
  <c r="AW97" i="23"/>
  <c r="AT97" i="23"/>
  <c r="AS97" i="23"/>
  <c r="M97" i="25" s="1"/>
  <c r="AP97" i="23"/>
  <c r="AO97" i="23"/>
  <c r="AL97" i="23"/>
  <c r="AK97" i="23"/>
  <c r="AH97" i="23"/>
  <c r="AG97" i="23"/>
  <c r="AI97" i="23" s="1"/>
  <c r="J97" i="26" s="1"/>
  <c r="AD97" i="23"/>
  <c r="AC97" i="23"/>
  <c r="Z97" i="23"/>
  <c r="Y97" i="23"/>
  <c r="V97" i="23"/>
  <c r="U97" i="23"/>
  <c r="R97" i="23"/>
  <c r="Q97" i="23"/>
  <c r="N97" i="23"/>
  <c r="M97" i="23"/>
  <c r="J97" i="23"/>
  <c r="I97" i="23"/>
  <c r="F97" i="23"/>
  <c r="E97" i="23"/>
  <c r="C97" i="25" s="1"/>
  <c r="X97" i="25" s="1"/>
  <c r="CF96" i="23"/>
  <c r="CB96" i="23"/>
  <c r="BV96" i="23"/>
  <c r="BU96" i="23"/>
  <c r="BS96" i="23"/>
  <c r="S96" i="26" s="1"/>
  <c r="BR96" i="23"/>
  <c r="BQ96" i="23"/>
  <c r="BN96" i="23"/>
  <c r="BM96" i="23"/>
  <c r="BJ96" i="23"/>
  <c r="BI96" i="23"/>
  <c r="BK96" i="23" s="1"/>
  <c r="Q96" i="26" s="1"/>
  <c r="Z96" i="26" s="1"/>
  <c r="BF96" i="23"/>
  <c r="BE96" i="23"/>
  <c r="BB96" i="23"/>
  <c r="BA96" i="23"/>
  <c r="AX96" i="23"/>
  <c r="AW96" i="23"/>
  <c r="AT96" i="23"/>
  <c r="AS96" i="23"/>
  <c r="AP96" i="23"/>
  <c r="AO96" i="23"/>
  <c r="AL96" i="23"/>
  <c r="AK96" i="23"/>
  <c r="AH96" i="23"/>
  <c r="AG96" i="23"/>
  <c r="AD96" i="23"/>
  <c r="AC96" i="23"/>
  <c r="AE96" i="23" s="1"/>
  <c r="I96" i="26" s="1"/>
  <c r="AB96" i="23"/>
  <c r="Z96" i="23"/>
  <c r="AA96" i="23" s="1"/>
  <c r="H96" i="26" s="1"/>
  <c r="Y96" i="23"/>
  <c r="H96" i="25" s="1"/>
  <c r="V96" i="23"/>
  <c r="U96" i="23"/>
  <c r="R96" i="23"/>
  <c r="Q96" i="23"/>
  <c r="F96" i="25" s="1"/>
  <c r="O96" i="23"/>
  <c r="E96" i="26" s="1"/>
  <c r="N96" i="23"/>
  <c r="M96" i="23"/>
  <c r="J96" i="23"/>
  <c r="I96" i="23"/>
  <c r="G96" i="23"/>
  <c r="F96" i="23"/>
  <c r="E96" i="23"/>
  <c r="CG95" i="23"/>
  <c r="CF95" i="23"/>
  <c r="CB95" i="23"/>
  <c r="BV95" i="23"/>
  <c r="BU95" i="23"/>
  <c r="T95" i="25" s="1"/>
  <c r="BR95" i="23"/>
  <c r="BQ95" i="23"/>
  <c r="BN95" i="23"/>
  <c r="BM95" i="23"/>
  <c r="BJ95" i="23"/>
  <c r="BK95" i="23" s="1"/>
  <c r="Q95" i="26" s="1"/>
  <c r="Z95" i="26" s="1"/>
  <c r="BI95" i="23"/>
  <c r="BF95" i="23"/>
  <c r="BE95" i="23"/>
  <c r="P95" i="25" s="1"/>
  <c r="BB95" i="23"/>
  <c r="BA95" i="23"/>
  <c r="AX95" i="23"/>
  <c r="AW95" i="23"/>
  <c r="AT95" i="23"/>
  <c r="AS95" i="23"/>
  <c r="AP95" i="23"/>
  <c r="AO95" i="23"/>
  <c r="AR95" i="23" s="1"/>
  <c r="AL95" i="23"/>
  <c r="AK95" i="23"/>
  <c r="AM95" i="23" s="1"/>
  <c r="K95" i="26" s="1"/>
  <c r="AI95" i="23"/>
  <c r="J95" i="26" s="1"/>
  <c r="AH95" i="23"/>
  <c r="AG95" i="23"/>
  <c r="AD95" i="23"/>
  <c r="AC95" i="23"/>
  <c r="AB95" i="23"/>
  <c r="Z95" i="23"/>
  <c r="Y95" i="23"/>
  <c r="V95" i="23"/>
  <c r="U95" i="23"/>
  <c r="R95" i="23"/>
  <c r="Q95" i="23"/>
  <c r="F95" i="25" s="1"/>
  <c r="N95" i="23"/>
  <c r="M95" i="23"/>
  <c r="O95" i="23" s="1"/>
  <c r="E95" i="26" s="1"/>
  <c r="J95" i="23"/>
  <c r="I95" i="23"/>
  <c r="D95" i="25" s="1"/>
  <c r="Y95" i="25" s="1"/>
  <c r="F95" i="23"/>
  <c r="E95" i="23"/>
  <c r="CG94" i="23"/>
  <c r="CF94" i="23"/>
  <c r="CB94" i="23"/>
  <c r="BV94" i="23"/>
  <c r="BU94" i="23"/>
  <c r="BR94" i="23"/>
  <c r="BQ94" i="23"/>
  <c r="S94" i="25" s="1"/>
  <c r="BN94" i="23"/>
  <c r="BM94" i="23"/>
  <c r="BL94" i="23"/>
  <c r="BJ94" i="23"/>
  <c r="BI94" i="23"/>
  <c r="BF94" i="23"/>
  <c r="BE94" i="23"/>
  <c r="BB94" i="23"/>
  <c r="BA94" i="23"/>
  <c r="O94" i="25" s="1"/>
  <c r="AX94" i="23"/>
  <c r="AW94" i="23"/>
  <c r="AY94" i="23" s="1"/>
  <c r="N94" i="26" s="1"/>
  <c r="AV94" i="23"/>
  <c r="AT94" i="23"/>
  <c r="AS94" i="23"/>
  <c r="M94" i="25" s="1"/>
  <c r="AP94" i="23"/>
  <c r="AO94" i="23"/>
  <c r="AL94" i="23"/>
  <c r="AK94" i="23"/>
  <c r="K94" i="25" s="1"/>
  <c r="AH94" i="23"/>
  <c r="AG94" i="23"/>
  <c r="AD94" i="23"/>
  <c r="AC94" i="23"/>
  <c r="I94" i="25" s="1"/>
  <c r="Z94" i="23"/>
  <c r="Y94" i="23"/>
  <c r="V94" i="23"/>
  <c r="U94" i="23"/>
  <c r="R94" i="23"/>
  <c r="Q94" i="23"/>
  <c r="N94" i="23"/>
  <c r="M94" i="23"/>
  <c r="E94" i="25" s="1"/>
  <c r="J94" i="23"/>
  <c r="I94" i="23"/>
  <c r="F94" i="23"/>
  <c r="E94" i="23"/>
  <c r="C94" i="25" s="1"/>
  <c r="X94" i="25" s="1"/>
  <c r="CF93" i="23"/>
  <c r="CB93" i="23"/>
  <c r="CG93" i="23" s="1"/>
  <c r="BV93" i="23"/>
  <c r="BU93" i="23"/>
  <c r="BW93" i="23" s="1"/>
  <c r="T93" i="26" s="1"/>
  <c r="BR93" i="23"/>
  <c r="BQ93" i="23"/>
  <c r="BN93" i="23"/>
  <c r="BM93" i="23"/>
  <c r="BJ93" i="23"/>
  <c r="BI93" i="23"/>
  <c r="Q93" i="25" s="1"/>
  <c r="Z93" i="25" s="1"/>
  <c r="BF93" i="23"/>
  <c r="BE93" i="23"/>
  <c r="BD93" i="23"/>
  <c r="BB93" i="23"/>
  <c r="BA93" i="23"/>
  <c r="O93" i="25" s="1"/>
  <c r="AX93" i="23"/>
  <c r="AW93" i="23"/>
  <c r="AY93" i="23" s="1"/>
  <c r="N93" i="26" s="1"/>
  <c r="AT93" i="23"/>
  <c r="AS93" i="23"/>
  <c r="M93" i="25" s="1"/>
  <c r="AP93" i="23"/>
  <c r="AO93" i="23"/>
  <c r="AN93" i="23"/>
  <c r="AL93" i="23"/>
  <c r="AK93" i="23"/>
  <c r="K93" i="25" s="1"/>
  <c r="AH93" i="23"/>
  <c r="AG93" i="23"/>
  <c r="AD93" i="23"/>
  <c r="AC93" i="23"/>
  <c r="Z93" i="23"/>
  <c r="Y93" i="23"/>
  <c r="V93" i="23"/>
  <c r="U93" i="23"/>
  <c r="G93" i="25" s="1"/>
  <c r="R93" i="23"/>
  <c r="Q93" i="23"/>
  <c r="N93" i="23"/>
  <c r="M93" i="23"/>
  <c r="J93" i="23"/>
  <c r="I93" i="23"/>
  <c r="F93" i="23"/>
  <c r="E93" i="23"/>
  <c r="CG92" i="23"/>
  <c r="CF92" i="23"/>
  <c r="CB92" i="23"/>
  <c r="BX92" i="23"/>
  <c r="BV92" i="23"/>
  <c r="BU92" i="23"/>
  <c r="T92" i="25" s="1"/>
  <c r="BR92" i="23"/>
  <c r="BQ92" i="23"/>
  <c r="BN92" i="23"/>
  <c r="BM92" i="23"/>
  <c r="BJ92" i="23"/>
  <c r="BI92" i="23"/>
  <c r="BF92" i="23"/>
  <c r="BE92" i="23"/>
  <c r="BB92" i="23"/>
  <c r="BA92" i="23"/>
  <c r="BC92" i="23" s="1"/>
  <c r="O92" i="26" s="1"/>
  <c r="AX92" i="23"/>
  <c r="AW92" i="23"/>
  <c r="AT92" i="23"/>
  <c r="AS92" i="23"/>
  <c r="AR92" i="23"/>
  <c r="AP92" i="23"/>
  <c r="AO92" i="23"/>
  <c r="L92" i="25" s="1"/>
  <c r="AL92" i="23"/>
  <c r="AK92" i="23"/>
  <c r="AH92" i="23"/>
  <c r="AG92" i="23"/>
  <c r="J92" i="25" s="1"/>
  <c r="AD92" i="23"/>
  <c r="AC92" i="23"/>
  <c r="Z92" i="23"/>
  <c r="Y92" i="23"/>
  <c r="H92" i="25" s="1"/>
  <c r="V92" i="23"/>
  <c r="U92" i="23"/>
  <c r="W92" i="23" s="1"/>
  <c r="G92" i="26" s="1"/>
  <c r="R92" i="23"/>
  <c r="Q92" i="23"/>
  <c r="F92" i="25" s="1"/>
  <c r="N92" i="23"/>
  <c r="M92" i="23"/>
  <c r="J92" i="23"/>
  <c r="I92" i="23"/>
  <c r="F92" i="23"/>
  <c r="E92" i="23"/>
  <c r="CG91" i="23"/>
  <c r="CF91" i="23"/>
  <c r="CB91" i="23"/>
  <c r="BV91" i="23"/>
  <c r="BU91" i="23"/>
  <c r="BR91" i="23"/>
  <c r="BQ91" i="23"/>
  <c r="BN91" i="23"/>
  <c r="BM91" i="23"/>
  <c r="BJ91" i="23"/>
  <c r="BI91" i="23"/>
  <c r="BF91" i="23"/>
  <c r="BE91" i="23"/>
  <c r="P91" i="25" s="1"/>
  <c r="BB91" i="23"/>
  <c r="BA91" i="23"/>
  <c r="AX91" i="23"/>
  <c r="AW91" i="23"/>
  <c r="N91" i="25" s="1"/>
  <c r="AT91" i="23"/>
  <c r="AS91" i="23"/>
  <c r="AU91" i="23" s="1"/>
  <c r="M91" i="26" s="1"/>
  <c r="AQ91" i="23"/>
  <c r="L91" i="26" s="1"/>
  <c r="AP91" i="23"/>
  <c r="AO91" i="23"/>
  <c r="L91" i="25" s="1"/>
  <c r="AL91" i="23"/>
  <c r="AK91" i="23"/>
  <c r="AH91" i="23"/>
  <c r="AG91" i="23"/>
  <c r="J91" i="25" s="1"/>
  <c r="AD91" i="23"/>
  <c r="AC91" i="23"/>
  <c r="Z91" i="23"/>
  <c r="Y91" i="23"/>
  <c r="H91" i="25" s="1"/>
  <c r="V91" i="23"/>
  <c r="U91" i="23"/>
  <c r="W91" i="23" s="1"/>
  <c r="G91" i="26" s="1"/>
  <c r="R91" i="23"/>
  <c r="Q91" i="23"/>
  <c r="F91" i="25" s="1"/>
  <c r="N91" i="23"/>
  <c r="M91" i="23"/>
  <c r="J91" i="23"/>
  <c r="I91" i="23"/>
  <c r="F91" i="23"/>
  <c r="E91" i="23"/>
  <c r="CG90" i="23"/>
  <c r="CF90" i="23"/>
  <c r="CB90" i="23"/>
  <c r="BV90" i="23"/>
  <c r="BU90" i="23"/>
  <c r="BR90" i="23"/>
  <c r="BQ90" i="23"/>
  <c r="S90" i="25" s="1"/>
  <c r="BN90" i="23"/>
  <c r="BM90" i="23"/>
  <c r="BO90" i="23" s="1"/>
  <c r="R90" i="26" s="1"/>
  <c r="BL90" i="23"/>
  <c r="BJ90" i="23"/>
  <c r="BI90" i="23"/>
  <c r="Q90" i="25" s="1"/>
  <c r="Z90" i="25" s="1"/>
  <c r="BF90" i="23"/>
  <c r="BE90" i="23"/>
  <c r="BG90" i="23" s="1"/>
  <c r="P90" i="26" s="1"/>
  <c r="BB90" i="23"/>
  <c r="BA90" i="23"/>
  <c r="O90" i="25" s="1"/>
  <c r="AX90" i="23"/>
  <c r="AW90" i="23"/>
  <c r="AV90" i="23"/>
  <c r="AT90" i="23"/>
  <c r="AS90" i="23"/>
  <c r="M90" i="25" s="1"/>
  <c r="AP90" i="23"/>
  <c r="AO90" i="23"/>
  <c r="AL90" i="23"/>
  <c r="AK90" i="23"/>
  <c r="AH90" i="23"/>
  <c r="AG90" i="23"/>
  <c r="AD90" i="23"/>
  <c r="AC90" i="23"/>
  <c r="I90" i="25" s="1"/>
  <c r="Z90" i="23"/>
  <c r="Y90" i="23"/>
  <c r="AA90" i="23" s="1"/>
  <c r="H90" i="26" s="1"/>
  <c r="V90" i="23"/>
  <c r="U90" i="23"/>
  <c r="G90" i="25" s="1"/>
  <c r="R90" i="23"/>
  <c r="Q90" i="23"/>
  <c r="N90" i="23"/>
  <c r="M90" i="23"/>
  <c r="E90" i="25" s="1"/>
  <c r="J90" i="23"/>
  <c r="I90" i="23"/>
  <c r="F90" i="23"/>
  <c r="E90" i="23"/>
  <c r="C90" i="25" s="1"/>
  <c r="X90" i="25" s="1"/>
  <c r="CG89" i="23"/>
  <c r="CF89" i="23"/>
  <c r="CB89" i="23"/>
  <c r="BV89" i="23"/>
  <c r="BU89" i="23"/>
  <c r="BW89" i="23" s="1"/>
  <c r="T89" i="26" s="1"/>
  <c r="BT89" i="23"/>
  <c r="BR89" i="23"/>
  <c r="BQ89" i="23"/>
  <c r="S89" i="25" s="1"/>
  <c r="BO89" i="23"/>
  <c r="R89" i="26" s="1"/>
  <c r="BN89" i="23"/>
  <c r="BM89" i="23"/>
  <c r="BJ89" i="23"/>
  <c r="BI89" i="23"/>
  <c r="Q89" i="25" s="1"/>
  <c r="Z89" i="25" s="1"/>
  <c r="BF89" i="23"/>
  <c r="BE89" i="23"/>
  <c r="BD89" i="23"/>
  <c r="BB89" i="23"/>
  <c r="BA89" i="23"/>
  <c r="O89" i="25" s="1"/>
  <c r="AX89" i="23"/>
  <c r="AW89" i="23"/>
  <c r="AT89" i="23"/>
  <c r="AS89" i="23"/>
  <c r="AP89" i="23"/>
  <c r="AO89" i="23"/>
  <c r="AL89" i="23"/>
  <c r="AK89" i="23"/>
  <c r="K89" i="25" s="1"/>
  <c r="AH89" i="23"/>
  <c r="AG89" i="23"/>
  <c r="AI89" i="23" s="1"/>
  <c r="J89" i="26" s="1"/>
  <c r="AD89" i="23"/>
  <c r="AC89" i="23"/>
  <c r="I89" i="25" s="1"/>
  <c r="Z89" i="23"/>
  <c r="Y89" i="23"/>
  <c r="V89" i="23"/>
  <c r="W89" i="23" s="1"/>
  <c r="G89" i="26" s="1"/>
  <c r="U89" i="23"/>
  <c r="G89" i="25" s="1"/>
  <c r="R89" i="23"/>
  <c r="Q89" i="23"/>
  <c r="N89" i="23"/>
  <c r="M89" i="23"/>
  <c r="E89" i="25" s="1"/>
  <c r="K89" i="23"/>
  <c r="D89" i="26" s="1"/>
  <c r="Y89" i="26" s="1"/>
  <c r="J89" i="23"/>
  <c r="I89" i="23"/>
  <c r="F89" i="23"/>
  <c r="E89" i="23"/>
  <c r="C89" i="25" s="1"/>
  <c r="X89" i="25" s="1"/>
  <c r="CF88" i="23"/>
  <c r="CG88" i="23" s="1"/>
  <c r="CB88" i="23"/>
  <c r="BX88" i="23"/>
  <c r="BV88" i="23"/>
  <c r="BW88" i="23" s="1"/>
  <c r="T88" i="26" s="1"/>
  <c r="BU88" i="23"/>
  <c r="T88" i="25" s="1"/>
  <c r="BR88" i="23"/>
  <c r="BQ88" i="23"/>
  <c r="BS88" i="23" s="1"/>
  <c r="S88" i="26" s="1"/>
  <c r="BO88" i="23"/>
  <c r="R88" i="26" s="1"/>
  <c r="BN88" i="23"/>
  <c r="BM88" i="23"/>
  <c r="R88" i="25" s="1"/>
  <c r="BJ88" i="23"/>
  <c r="BI88" i="23"/>
  <c r="BF88" i="23"/>
  <c r="BE88" i="23"/>
  <c r="BB88" i="23"/>
  <c r="BA88" i="23"/>
  <c r="AX88" i="23"/>
  <c r="AW88" i="23"/>
  <c r="N88" i="25" s="1"/>
  <c r="AT88" i="23"/>
  <c r="AS88" i="23"/>
  <c r="AU88" i="23" s="1"/>
  <c r="M88" i="26" s="1"/>
  <c r="AP88" i="23"/>
  <c r="AO88" i="23"/>
  <c r="L88" i="25" s="1"/>
  <c r="AL88" i="23"/>
  <c r="AK88" i="23"/>
  <c r="AM88" i="23" s="1"/>
  <c r="K88" i="26" s="1"/>
  <c r="AH88" i="23"/>
  <c r="AG88" i="23"/>
  <c r="AD88" i="23"/>
  <c r="AC88" i="23"/>
  <c r="AE88" i="23" s="1"/>
  <c r="I88" i="26" s="1"/>
  <c r="AB88" i="23"/>
  <c r="Z88" i="23"/>
  <c r="Y88" i="23"/>
  <c r="H88" i="25" s="1"/>
  <c r="V88" i="23"/>
  <c r="U88" i="23"/>
  <c r="R88" i="23"/>
  <c r="Q88" i="23"/>
  <c r="N88" i="23"/>
  <c r="M88" i="23"/>
  <c r="J88" i="23"/>
  <c r="I88" i="23"/>
  <c r="F88" i="23"/>
  <c r="E88" i="23"/>
  <c r="G88" i="23" s="1"/>
  <c r="CF87" i="23"/>
  <c r="CG87" i="23" s="1"/>
  <c r="CB87" i="23"/>
  <c r="BV87" i="23"/>
  <c r="BW87" i="23" s="1"/>
  <c r="T87" i="26" s="1"/>
  <c r="BU87" i="23"/>
  <c r="T87" i="25" s="1"/>
  <c r="BR87" i="23"/>
  <c r="BQ87" i="23"/>
  <c r="BS87" i="23" s="1"/>
  <c r="S87" i="26" s="1"/>
  <c r="BP87" i="23"/>
  <c r="BO87" i="23"/>
  <c r="R87" i="26" s="1"/>
  <c r="BN87" i="23"/>
  <c r="BM87" i="23"/>
  <c r="R87" i="25" s="1"/>
  <c r="BJ87" i="23"/>
  <c r="BI87" i="23"/>
  <c r="BG87" i="23"/>
  <c r="P87" i="26" s="1"/>
  <c r="BF87" i="23"/>
  <c r="BE87" i="23"/>
  <c r="BB87" i="23"/>
  <c r="BA87" i="23"/>
  <c r="AX87" i="23"/>
  <c r="AW87" i="23"/>
  <c r="N87" i="25" s="1"/>
  <c r="AT87" i="23"/>
  <c r="AS87" i="23"/>
  <c r="AU87" i="23" s="1"/>
  <c r="M87" i="26" s="1"/>
  <c r="AP87" i="23"/>
  <c r="AO87" i="23"/>
  <c r="AL87" i="23"/>
  <c r="AK87" i="23"/>
  <c r="AH87" i="23"/>
  <c r="AG87" i="23"/>
  <c r="AE87" i="23"/>
  <c r="I87" i="26" s="1"/>
  <c r="AD87" i="23"/>
  <c r="AC87" i="23"/>
  <c r="Z87" i="23"/>
  <c r="Y87" i="23"/>
  <c r="H87" i="25" s="1"/>
  <c r="V87" i="23"/>
  <c r="U87" i="23"/>
  <c r="R87" i="23"/>
  <c r="Q87" i="23"/>
  <c r="N87" i="23"/>
  <c r="M87" i="23"/>
  <c r="L87" i="23"/>
  <c r="K87" i="23"/>
  <c r="D87" i="26" s="1"/>
  <c r="Y87" i="26" s="1"/>
  <c r="J87" i="23"/>
  <c r="I87" i="23"/>
  <c r="D87" i="25" s="1"/>
  <c r="Y87" i="25" s="1"/>
  <c r="F87" i="23"/>
  <c r="E87" i="23"/>
  <c r="G87" i="23" s="1"/>
  <c r="CF86" i="23"/>
  <c r="CG86" i="23" s="1"/>
  <c r="CB86" i="23"/>
  <c r="BV86" i="23"/>
  <c r="BU86" i="23"/>
  <c r="BW86" i="23" s="1"/>
  <c r="T86" i="26" s="1"/>
  <c r="BR86" i="23"/>
  <c r="BQ86" i="23"/>
  <c r="S86" i="25" s="1"/>
  <c r="BN86" i="23"/>
  <c r="BM86" i="23"/>
  <c r="BO86" i="23" s="1"/>
  <c r="R86" i="26" s="1"/>
  <c r="BL86" i="23"/>
  <c r="BJ86" i="23"/>
  <c r="BI86" i="23"/>
  <c r="Q86" i="25" s="1"/>
  <c r="Z86" i="25" s="1"/>
  <c r="BF86" i="23"/>
  <c r="BE86" i="23"/>
  <c r="BB86" i="23"/>
  <c r="BA86" i="23"/>
  <c r="AX86" i="23"/>
  <c r="AW86" i="23"/>
  <c r="AT86" i="23"/>
  <c r="AS86" i="23"/>
  <c r="AP86" i="23"/>
  <c r="AO86" i="23"/>
  <c r="AQ86" i="23" s="1"/>
  <c r="L86" i="26" s="1"/>
  <c r="AL86" i="23"/>
  <c r="AM86" i="23" s="1"/>
  <c r="K86" i="26" s="1"/>
  <c r="AK86" i="23"/>
  <c r="K86" i="25" s="1"/>
  <c r="AH86" i="23"/>
  <c r="AG86" i="23"/>
  <c r="AI86" i="23" s="1"/>
  <c r="J86" i="26" s="1"/>
  <c r="AD86" i="23"/>
  <c r="AC86" i="23"/>
  <c r="Z86" i="23"/>
  <c r="Y86" i="23"/>
  <c r="V86" i="23"/>
  <c r="U86" i="23"/>
  <c r="G86" i="25" s="1"/>
  <c r="R86" i="23"/>
  <c r="S86" i="23" s="1"/>
  <c r="F86" i="26" s="1"/>
  <c r="Q86" i="23"/>
  <c r="P86" i="23"/>
  <c r="N86" i="23"/>
  <c r="M86" i="23"/>
  <c r="E86" i="25" s="1"/>
  <c r="J86" i="23"/>
  <c r="I86" i="23"/>
  <c r="F86" i="23"/>
  <c r="E86" i="23"/>
  <c r="CF85" i="23"/>
  <c r="CG85" i="23" s="1"/>
  <c r="CB85" i="23"/>
  <c r="BV85" i="23"/>
  <c r="BW85" i="23" s="1"/>
  <c r="T85" i="26" s="1"/>
  <c r="BU85" i="23"/>
  <c r="BT85" i="23"/>
  <c r="BR85" i="23"/>
  <c r="BQ85" i="23"/>
  <c r="S85" i="25" s="1"/>
  <c r="BN85" i="23"/>
  <c r="BM85" i="23"/>
  <c r="BJ85" i="23"/>
  <c r="BI85" i="23"/>
  <c r="BF85" i="23"/>
  <c r="BE85" i="23"/>
  <c r="BD85" i="23"/>
  <c r="BB85" i="23"/>
  <c r="BA85" i="23"/>
  <c r="O85" i="25" s="1"/>
  <c r="AX85" i="23"/>
  <c r="AY85" i="23" s="1"/>
  <c r="N85" i="26" s="1"/>
  <c r="AW85" i="23"/>
  <c r="AT85" i="23"/>
  <c r="AU85" i="23" s="1"/>
  <c r="M85" i="26" s="1"/>
  <c r="AS85" i="23"/>
  <c r="M85" i="25" s="1"/>
  <c r="AP85" i="23"/>
  <c r="AO85" i="23"/>
  <c r="AL85" i="23"/>
  <c r="AK85" i="23"/>
  <c r="AH85" i="23"/>
  <c r="AG85" i="23"/>
  <c r="AD85" i="23"/>
  <c r="AC85" i="23"/>
  <c r="I85" i="25" s="1"/>
  <c r="AA85" i="23"/>
  <c r="H85" i="26" s="1"/>
  <c r="Z85" i="23"/>
  <c r="Y85" i="23"/>
  <c r="X85" i="23"/>
  <c r="V85" i="23"/>
  <c r="U85" i="23"/>
  <c r="G85" i="25" s="1"/>
  <c r="R85" i="23"/>
  <c r="Q85" i="23"/>
  <c r="N85" i="23"/>
  <c r="M85" i="23"/>
  <c r="J85" i="23"/>
  <c r="I85" i="23"/>
  <c r="K85" i="23" s="1"/>
  <c r="D85" i="26" s="1"/>
  <c r="Y85" i="26" s="1"/>
  <c r="F85" i="23"/>
  <c r="E85" i="23"/>
  <c r="CF84" i="23"/>
  <c r="CB84" i="23"/>
  <c r="CG84" i="23" s="1"/>
  <c r="BV84" i="23"/>
  <c r="BU84" i="23"/>
  <c r="T84" i="25" s="1"/>
  <c r="BR84" i="23"/>
  <c r="BQ84" i="23"/>
  <c r="BN84" i="23"/>
  <c r="BM84" i="23"/>
  <c r="R84" i="25" s="1"/>
  <c r="BJ84" i="23"/>
  <c r="BI84" i="23"/>
  <c r="BK84" i="23" s="1"/>
  <c r="Q84" i="26" s="1"/>
  <c r="Z84" i="26" s="1"/>
  <c r="BH84" i="23"/>
  <c r="BF84" i="23"/>
  <c r="BE84" i="23"/>
  <c r="P84" i="25" s="1"/>
  <c r="BC84" i="23"/>
  <c r="O84" i="26" s="1"/>
  <c r="BB84" i="23"/>
  <c r="BA84" i="23"/>
  <c r="AX84" i="23"/>
  <c r="AW84" i="23"/>
  <c r="N84" i="25" s="1"/>
  <c r="AT84" i="23"/>
  <c r="AS84" i="23"/>
  <c r="AU84" i="23" s="1"/>
  <c r="M84" i="26" s="1"/>
  <c r="AP84" i="23"/>
  <c r="AO84" i="23"/>
  <c r="L84" i="25" s="1"/>
  <c r="AL84" i="23"/>
  <c r="AK84" i="23"/>
  <c r="AH84" i="23"/>
  <c r="AG84" i="23"/>
  <c r="AD84" i="23"/>
  <c r="AC84" i="23"/>
  <c r="Z84" i="23"/>
  <c r="Y84" i="23"/>
  <c r="H84" i="25" s="1"/>
  <c r="V84" i="23"/>
  <c r="U84" i="23"/>
  <c r="W84" i="23" s="1"/>
  <c r="G84" i="26" s="1"/>
  <c r="R84" i="23"/>
  <c r="Q84" i="23"/>
  <c r="F84" i="25" s="1"/>
  <c r="N84" i="23"/>
  <c r="M84" i="23"/>
  <c r="O84" i="23" s="1"/>
  <c r="E84" i="26" s="1"/>
  <c r="J84" i="23"/>
  <c r="I84" i="23"/>
  <c r="F84" i="23"/>
  <c r="E84" i="23"/>
  <c r="CF83" i="23"/>
  <c r="CG83" i="23" s="1"/>
  <c r="CB83" i="23"/>
  <c r="BV83" i="23"/>
  <c r="BU83" i="23"/>
  <c r="BR83" i="23"/>
  <c r="BQ83" i="23"/>
  <c r="BN83" i="23"/>
  <c r="BM83" i="23"/>
  <c r="R83" i="25" s="1"/>
  <c r="BK83" i="23"/>
  <c r="Q83" i="26" s="1"/>
  <c r="Z83" i="26" s="1"/>
  <c r="BJ83" i="23"/>
  <c r="BI83" i="23"/>
  <c r="BF83" i="23"/>
  <c r="BE83" i="23"/>
  <c r="P83" i="25" s="1"/>
  <c r="BB83" i="23"/>
  <c r="BA83" i="23"/>
  <c r="BC83" i="23" s="1"/>
  <c r="O83" i="26" s="1"/>
  <c r="AX83" i="23"/>
  <c r="AW83" i="23"/>
  <c r="N83" i="25" s="1"/>
  <c r="AT83" i="23"/>
  <c r="AS83" i="23"/>
  <c r="AU83" i="23" s="1"/>
  <c r="M83" i="26" s="1"/>
  <c r="AR83" i="23"/>
  <c r="AP83" i="23"/>
  <c r="AO83" i="23"/>
  <c r="L83" i="25" s="1"/>
  <c r="AL83" i="23"/>
  <c r="AK83" i="23"/>
  <c r="AH83" i="23"/>
  <c r="AG83" i="23"/>
  <c r="AD83" i="23"/>
  <c r="AC83" i="23"/>
  <c r="AB83" i="23"/>
  <c r="Z83" i="23"/>
  <c r="Y83" i="23"/>
  <c r="H83" i="25" s="1"/>
  <c r="V83" i="23"/>
  <c r="U83" i="23"/>
  <c r="W83" i="23" s="1"/>
  <c r="G83" i="26" s="1"/>
  <c r="R83" i="23"/>
  <c r="Q83" i="23"/>
  <c r="F83" i="25" s="1"/>
  <c r="N83" i="23"/>
  <c r="M83" i="23"/>
  <c r="O83" i="23" s="1"/>
  <c r="E83" i="26" s="1"/>
  <c r="J83" i="23"/>
  <c r="I83" i="23"/>
  <c r="F83" i="23"/>
  <c r="E83" i="23"/>
  <c r="CG82" i="23"/>
  <c r="CF82" i="23"/>
  <c r="CB82" i="23"/>
  <c r="BV82" i="23"/>
  <c r="BU82" i="23"/>
  <c r="BR82" i="23"/>
  <c r="BQ82" i="23"/>
  <c r="BN82" i="23"/>
  <c r="BM82" i="23"/>
  <c r="BL82" i="23"/>
  <c r="BJ82" i="23"/>
  <c r="BK82" i="23" s="1"/>
  <c r="Q82" i="26" s="1"/>
  <c r="Z82" i="26" s="1"/>
  <c r="BI82" i="23"/>
  <c r="Q82" i="25" s="1"/>
  <c r="Z82" i="25" s="1"/>
  <c r="BF82" i="23"/>
  <c r="BE82" i="23"/>
  <c r="BB82" i="23"/>
  <c r="BA82" i="23"/>
  <c r="O82" i="25" s="1"/>
  <c r="AX82" i="23"/>
  <c r="AW82" i="23"/>
  <c r="AY82" i="23" s="1"/>
  <c r="N82" i="26" s="1"/>
  <c r="AT82" i="23"/>
  <c r="AS82" i="23"/>
  <c r="M82" i="25" s="1"/>
  <c r="AP82" i="23"/>
  <c r="AO82" i="23"/>
  <c r="AL82" i="23"/>
  <c r="AK82" i="23"/>
  <c r="K82" i="25" s="1"/>
  <c r="AH82" i="23"/>
  <c r="AG82" i="23"/>
  <c r="AI82" i="23" s="1"/>
  <c r="J82" i="26" s="1"/>
  <c r="AD82" i="23"/>
  <c r="AC82" i="23"/>
  <c r="Z82" i="23"/>
  <c r="Y82" i="23"/>
  <c r="AA82" i="23" s="1"/>
  <c r="H82" i="26" s="1"/>
  <c r="V82" i="23"/>
  <c r="U82" i="23"/>
  <c r="G82" i="25" s="1"/>
  <c r="R82" i="23"/>
  <c r="Q82" i="23"/>
  <c r="P82" i="23"/>
  <c r="N82" i="23"/>
  <c r="M82" i="23"/>
  <c r="E82" i="25" s="1"/>
  <c r="J82" i="23"/>
  <c r="I82" i="23"/>
  <c r="F82" i="23"/>
  <c r="E82" i="23"/>
  <c r="CF81" i="23"/>
  <c r="CG81" i="23" s="1"/>
  <c r="CB81" i="23"/>
  <c r="BV81" i="23"/>
  <c r="BU81" i="23"/>
  <c r="BR81" i="23"/>
  <c r="BQ81" i="23"/>
  <c r="BN81" i="23"/>
  <c r="BM81" i="23"/>
  <c r="BO81" i="23" s="1"/>
  <c r="R81" i="26" s="1"/>
  <c r="BJ81" i="23"/>
  <c r="BI81" i="23"/>
  <c r="Q81" i="25" s="1"/>
  <c r="Z81" i="25" s="1"/>
  <c r="BF81" i="23"/>
  <c r="BE81" i="23"/>
  <c r="BG81" i="23" s="1"/>
  <c r="P81" i="26" s="1"/>
  <c r="BB81" i="23"/>
  <c r="BA81" i="23"/>
  <c r="O81" i="25" s="1"/>
  <c r="AX81" i="23"/>
  <c r="AW81" i="23"/>
  <c r="AT81" i="23"/>
  <c r="AS81" i="23"/>
  <c r="M81" i="25" s="1"/>
  <c r="AP81" i="23"/>
  <c r="AO81" i="23"/>
  <c r="AQ81" i="23" s="1"/>
  <c r="L81" i="26" s="1"/>
  <c r="AL81" i="23"/>
  <c r="AK81" i="23"/>
  <c r="K81" i="25" s="1"/>
  <c r="AH81" i="23"/>
  <c r="AG81" i="23"/>
  <c r="AD81" i="23"/>
  <c r="AC81" i="23"/>
  <c r="I81" i="25" s="1"/>
  <c r="Z81" i="23"/>
  <c r="Y81" i="23"/>
  <c r="AA81" i="23" s="1"/>
  <c r="H81" i="26" s="1"/>
  <c r="V81" i="23"/>
  <c r="U81" i="23"/>
  <c r="R81" i="23"/>
  <c r="Q81" i="23"/>
  <c r="N81" i="23"/>
  <c r="M81" i="23"/>
  <c r="J81" i="23"/>
  <c r="I81" i="23"/>
  <c r="F81" i="23"/>
  <c r="E81" i="23"/>
  <c r="C81" i="25" s="1"/>
  <c r="X81" i="25" s="1"/>
  <c r="CG80" i="23"/>
  <c r="CF80" i="23"/>
  <c r="CB80" i="23"/>
  <c r="BV80" i="23"/>
  <c r="BU80" i="23"/>
  <c r="T80" i="25" s="1"/>
  <c r="BR80" i="23"/>
  <c r="BQ80" i="23"/>
  <c r="BN80" i="23"/>
  <c r="BM80" i="23"/>
  <c r="BJ80" i="23"/>
  <c r="BI80" i="23"/>
  <c r="BK80" i="23" s="1"/>
  <c r="Q80" i="26" s="1"/>
  <c r="Z80" i="26" s="1"/>
  <c r="BF80" i="23"/>
  <c r="BE80" i="23"/>
  <c r="BB80" i="23"/>
  <c r="BA80" i="23"/>
  <c r="AX80" i="23"/>
  <c r="AW80" i="23"/>
  <c r="AT80" i="23"/>
  <c r="AS80" i="23"/>
  <c r="AP80" i="23"/>
  <c r="AQ80" i="23" s="1"/>
  <c r="L80" i="26" s="1"/>
  <c r="AO80" i="23"/>
  <c r="L80" i="25" s="1"/>
  <c r="AL80" i="23"/>
  <c r="AK80" i="23"/>
  <c r="AM80" i="23" s="1"/>
  <c r="K80" i="26" s="1"/>
  <c r="AH80" i="23"/>
  <c r="AG80" i="23"/>
  <c r="AD80" i="23"/>
  <c r="AC80" i="23"/>
  <c r="AE80" i="23" s="1"/>
  <c r="I80" i="26" s="1"/>
  <c r="AA80" i="23"/>
  <c r="H80" i="26" s="1"/>
  <c r="Z80" i="23"/>
  <c r="Y80" i="23"/>
  <c r="H80" i="25" s="1"/>
  <c r="V80" i="23"/>
  <c r="U80" i="23"/>
  <c r="R80" i="23"/>
  <c r="Q80" i="23"/>
  <c r="F80" i="25" s="1"/>
  <c r="N80" i="23"/>
  <c r="M80" i="23"/>
  <c r="O80" i="23" s="1"/>
  <c r="E80" i="26" s="1"/>
  <c r="J80" i="23"/>
  <c r="I80" i="23"/>
  <c r="F80" i="23"/>
  <c r="E80" i="23"/>
  <c r="G80" i="23" s="1"/>
  <c r="CF79" i="23"/>
  <c r="CG79" i="23" s="1"/>
  <c r="CB79" i="23"/>
  <c r="BV79" i="23"/>
  <c r="BU79" i="23"/>
  <c r="BR79" i="23"/>
  <c r="BQ79" i="23"/>
  <c r="BO79" i="23"/>
  <c r="R79" i="26" s="1"/>
  <c r="BN79" i="23"/>
  <c r="BM79" i="23"/>
  <c r="R79" i="25" s="1"/>
  <c r="BJ79" i="23"/>
  <c r="BI79" i="23"/>
  <c r="BF79" i="23"/>
  <c r="BE79" i="23"/>
  <c r="P79" i="25" s="1"/>
  <c r="BB79" i="23"/>
  <c r="BA79" i="23"/>
  <c r="AX79" i="23"/>
  <c r="AW79" i="23"/>
  <c r="AT79" i="23"/>
  <c r="AS79" i="23"/>
  <c r="AP79" i="23"/>
  <c r="AO79" i="23"/>
  <c r="L79" i="25" s="1"/>
  <c r="AL79" i="23"/>
  <c r="AK79" i="23"/>
  <c r="AM79" i="23" s="1"/>
  <c r="K79" i="26" s="1"/>
  <c r="AJ79" i="23"/>
  <c r="AH79" i="23"/>
  <c r="AI79" i="23" s="1"/>
  <c r="J79" i="26" s="1"/>
  <c r="AG79" i="23"/>
  <c r="J79" i="25" s="1"/>
  <c r="AD79" i="23"/>
  <c r="AC79" i="23"/>
  <c r="Z79" i="23"/>
  <c r="Y79" i="23"/>
  <c r="H79" i="25" s="1"/>
  <c r="V79" i="23"/>
  <c r="U79" i="23"/>
  <c r="R79" i="23"/>
  <c r="Q79" i="23"/>
  <c r="F79" i="25" s="1"/>
  <c r="N79" i="23"/>
  <c r="M79" i="23"/>
  <c r="J79" i="23"/>
  <c r="I79" i="23"/>
  <c r="G79" i="23"/>
  <c r="F79" i="23"/>
  <c r="E79" i="23"/>
  <c r="CF78" i="23"/>
  <c r="CG78" i="23" s="1"/>
  <c r="CB78" i="23"/>
  <c r="BV78" i="23"/>
  <c r="BU78" i="23"/>
  <c r="BR78" i="23"/>
  <c r="BQ78" i="23"/>
  <c r="S78" i="25" s="1"/>
  <c r="BN78" i="23"/>
  <c r="BM78" i="23"/>
  <c r="BO78" i="23" s="1"/>
  <c r="R78" i="26" s="1"/>
  <c r="BJ78" i="23"/>
  <c r="BI78" i="23"/>
  <c r="Q78" i="25" s="1"/>
  <c r="Z78" i="25" s="1"/>
  <c r="BF78" i="23"/>
  <c r="BE78" i="23"/>
  <c r="BB78" i="23"/>
  <c r="BA78" i="23"/>
  <c r="O78" i="25" s="1"/>
  <c r="AX78" i="23"/>
  <c r="AW78" i="23"/>
  <c r="AY78" i="23" s="1"/>
  <c r="N78" i="26" s="1"/>
  <c r="AV78" i="23"/>
  <c r="AT78" i="23"/>
  <c r="AS78" i="23"/>
  <c r="M78" i="25" s="1"/>
  <c r="AP78" i="23"/>
  <c r="AO78" i="23"/>
  <c r="AQ78" i="23" s="1"/>
  <c r="L78" i="26" s="1"/>
  <c r="AL78" i="23"/>
  <c r="AK78" i="23"/>
  <c r="K78" i="25" s="1"/>
  <c r="AH78" i="23"/>
  <c r="AG78" i="23"/>
  <c r="AF78" i="23"/>
  <c r="AD78" i="23"/>
  <c r="AC78" i="23"/>
  <c r="I78" i="25" s="1"/>
  <c r="Z78" i="23"/>
  <c r="Y78" i="23"/>
  <c r="V78" i="23"/>
  <c r="U78" i="23"/>
  <c r="R78" i="23"/>
  <c r="Q78" i="23"/>
  <c r="N78" i="23"/>
  <c r="M78" i="23"/>
  <c r="E78" i="25" s="1"/>
  <c r="J78" i="23"/>
  <c r="I78" i="23"/>
  <c r="F78" i="23"/>
  <c r="E78" i="23"/>
  <c r="CG77" i="23"/>
  <c r="CF77" i="23"/>
  <c r="CB77" i="23"/>
  <c r="BV77" i="23"/>
  <c r="BU77" i="23"/>
  <c r="BW77" i="23" s="1"/>
  <c r="T77" i="26" s="1"/>
  <c r="BR77" i="23"/>
  <c r="BQ77" i="23"/>
  <c r="S77" i="25" s="1"/>
  <c r="BN77" i="23"/>
  <c r="BM77" i="23"/>
  <c r="BJ77" i="23"/>
  <c r="BI77" i="23"/>
  <c r="Q77" i="25" s="1"/>
  <c r="Z77" i="25" s="1"/>
  <c r="BF77" i="23"/>
  <c r="BE77" i="23"/>
  <c r="BG77" i="23" s="1"/>
  <c r="P77" i="26" s="1"/>
  <c r="BB77" i="23"/>
  <c r="BA77" i="23"/>
  <c r="AY77" i="23"/>
  <c r="N77" i="26" s="1"/>
  <c r="AX77" i="23"/>
  <c r="AW77" i="23"/>
  <c r="AT77" i="23"/>
  <c r="AS77" i="23"/>
  <c r="M77" i="25" s="1"/>
  <c r="AP77" i="23"/>
  <c r="AO77" i="23"/>
  <c r="AQ77" i="23" s="1"/>
  <c r="L77" i="26" s="1"/>
  <c r="AL77" i="23"/>
  <c r="AK77" i="23"/>
  <c r="K77" i="25" s="1"/>
  <c r="AH77" i="23"/>
  <c r="AG77" i="23"/>
  <c r="AD77" i="23"/>
  <c r="AC77" i="23"/>
  <c r="Z77" i="23"/>
  <c r="Y77" i="23"/>
  <c r="V77" i="23"/>
  <c r="U77" i="23"/>
  <c r="G77" i="25" s="1"/>
  <c r="R77" i="23"/>
  <c r="Q77" i="23"/>
  <c r="S77" i="23" s="1"/>
  <c r="F77" i="26" s="1"/>
  <c r="N77" i="23"/>
  <c r="M77" i="23"/>
  <c r="J77" i="23"/>
  <c r="I77" i="23"/>
  <c r="K77" i="23" s="1"/>
  <c r="D77" i="26" s="1"/>
  <c r="Y77" i="26" s="1"/>
  <c r="H77" i="23"/>
  <c r="G77" i="23"/>
  <c r="F77" i="23"/>
  <c r="E77" i="23"/>
  <c r="C77" i="25" s="1"/>
  <c r="X77" i="25" s="1"/>
  <c r="CF76" i="23"/>
  <c r="CB76" i="23"/>
  <c r="CG76" i="23" s="1"/>
  <c r="BV76" i="23"/>
  <c r="BU76" i="23"/>
  <c r="T76" i="25" s="1"/>
  <c r="BR76" i="23"/>
  <c r="BQ76" i="23"/>
  <c r="BN76" i="23"/>
  <c r="BM76" i="23"/>
  <c r="BJ76" i="23"/>
  <c r="BI76" i="23"/>
  <c r="BF76" i="23"/>
  <c r="BE76" i="23"/>
  <c r="P76" i="25" s="1"/>
  <c r="BB76" i="23"/>
  <c r="BA76" i="23"/>
  <c r="BC76" i="23" s="1"/>
  <c r="O76" i="26" s="1"/>
  <c r="AX76" i="23"/>
  <c r="AW76" i="23"/>
  <c r="N76" i="25" s="1"/>
  <c r="AT76" i="23"/>
  <c r="AS76" i="23"/>
  <c r="AU76" i="23" s="1"/>
  <c r="M76" i="26" s="1"/>
  <c r="AR76" i="23"/>
  <c r="AQ76" i="23"/>
  <c r="L76" i="26" s="1"/>
  <c r="AP76" i="23"/>
  <c r="AO76" i="23"/>
  <c r="L76" i="25" s="1"/>
  <c r="AL76" i="23"/>
  <c r="AK76" i="23"/>
  <c r="AH76" i="23"/>
  <c r="AG76" i="23"/>
  <c r="J76" i="25" s="1"/>
  <c r="AE76" i="23"/>
  <c r="I76" i="26" s="1"/>
  <c r="AD76" i="23"/>
  <c r="AC76" i="23"/>
  <c r="Z76" i="23"/>
  <c r="Y76" i="23"/>
  <c r="H76" i="25" s="1"/>
  <c r="V76" i="23"/>
  <c r="U76" i="23"/>
  <c r="W76" i="23" s="1"/>
  <c r="G76" i="26" s="1"/>
  <c r="R76" i="23"/>
  <c r="Q76" i="23"/>
  <c r="F76" i="25" s="1"/>
  <c r="N76" i="23"/>
  <c r="O76" i="23" s="1"/>
  <c r="E76" i="26" s="1"/>
  <c r="M76" i="23"/>
  <c r="J76" i="23"/>
  <c r="I76" i="23"/>
  <c r="D76" i="25" s="1"/>
  <c r="Y76" i="25" s="1"/>
  <c r="F76" i="23"/>
  <c r="E76" i="23"/>
  <c r="CG75" i="23"/>
  <c r="CF75" i="23"/>
  <c r="CB75" i="23"/>
  <c r="BV75" i="23"/>
  <c r="BU75" i="23"/>
  <c r="T75" i="25" s="1"/>
  <c r="BR75" i="23"/>
  <c r="BQ75" i="23"/>
  <c r="BN75" i="23"/>
  <c r="BM75" i="23"/>
  <c r="BJ75" i="23"/>
  <c r="BI75" i="23"/>
  <c r="BF75" i="23"/>
  <c r="BE75" i="23"/>
  <c r="BB75" i="23"/>
  <c r="BA75" i="23"/>
  <c r="BC75" i="23" s="1"/>
  <c r="O75" i="26" s="1"/>
  <c r="AX75" i="23"/>
  <c r="AY75" i="23" s="1"/>
  <c r="N75" i="26" s="1"/>
  <c r="AW75" i="23"/>
  <c r="N75" i="25" s="1"/>
  <c r="AT75" i="23"/>
  <c r="AS75" i="23"/>
  <c r="AP75" i="23"/>
  <c r="AO75" i="23"/>
  <c r="AL75" i="23"/>
  <c r="AK75" i="23"/>
  <c r="AH75" i="23"/>
  <c r="AG75" i="23"/>
  <c r="J75" i="25" s="1"/>
  <c r="AE75" i="23"/>
  <c r="I75" i="26" s="1"/>
  <c r="AD75" i="23"/>
  <c r="AC75" i="23"/>
  <c r="AB75" i="23"/>
  <c r="Z75" i="23"/>
  <c r="Y75" i="23"/>
  <c r="H75" i="25" s="1"/>
  <c r="V75" i="23"/>
  <c r="U75" i="23"/>
  <c r="R75" i="23"/>
  <c r="Q75" i="23"/>
  <c r="N75" i="23"/>
  <c r="M75" i="23"/>
  <c r="L75" i="23"/>
  <c r="J75" i="23"/>
  <c r="I75" i="23"/>
  <c r="D75" i="25" s="1"/>
  <c r="Y75" i="25" s="1"/>
  <c r="F75" i="23"/>
  <c r="E75" i="23"/>
  <c r="CF74" i="23"/>
  <c r="CG74" i="23" s="1"/>
  <c r="CB74" i="23"/>
  <c r="BV74" i="23"/>
  <c r="BU74" i="23"/>
  <c r="BR74" i="23"/>
  <c r="BQ74" i="23"/>
  <c r="S74" i="25" s="1"/>
  <c r="BN74" i="23"/>
  <c r="BM74" i="23"/>
  <c r="BO74" i="23" s="1"/>
  <c r="R74" i="26" s="1"/>
  <c r="BJ74" i="23"/>
  <c r="BI74" i="23"/>
  <c r="Q74" i="25" s="1"/>
  <c r="Z74" i="25" s="1"/>
  <c r="BF74" i="23"/>
  <c r="BE74" i="23"/>
  <c r="BC74" i="23"/>
  <c r="O74" i="26" s="1"/>
  <c r="BB74" i="23"/>
  <c r="BA74" i="23"/>
  <c r="O74" i="25" s="1"/>
  <c r="AY74" i="23"/>
  <c r="N74" i="26" s="1"/>
  <c r="AX74" i="23"/>
  <c r="AW74" i="23"/>
  <c r="AT74" i="23"/>
  <c r="AS74" i="23"/>
  <c r="M74" i="25" s="1"/>
  <c r="AP74" i="23"/>
  <c r="AO74" i="23"/>
  <c r="AL74" i="23"/>
  <c r="AK74" i="23"/>
  <c r="AH74" i="23"/>
  <c r="AG74" i="23"/>
  <c r="AD74" i="23"/>
  <c r="AC74" i="23"/>
  <c r="AF74" i="23" s="1"/>
  <c r="Z74" i="23"/>
  <c r="Y74" i="23"/>
  <c r="AA74" i="23" s="1"/>
  <c r="H74" i="26" s="1"/>
  <c r="W74" i="23"/>
  <c r="G74" i="26" s="1"/>
  <c r="V74" i="23"/>
  <c r="U74" i="23"/>
  <c r="G74" i="25" s="1"/>
  <c r="R74" i="23"/>
  <c r="Q74" i="23"/>
  <c r="S74" i="23" s="1"/>
  <c r="F74" i="26" s="1"/>
  <c r="N74" i="23"/>
  <c r="M74" i="23"/>
  <c r="J74" i="23"/>
  <c r="I74" i="23"/>
  <c r="F74" i="23"/>
  <c r="E74" i="23"/>
  <c r="C74" i="25" s="1"/>
  <c r="X74" i="25" s="1"/>
  <c r="CF73" i="23"/>
  <c r="CG73" i="23" s="1"/>
  <c r="CB73" i="23"/>
  <c r="BV73" i="23"/>
  <c r="BU73" i="23"/>
  <c r="BW73" i="23" s="1"/>
  <c r="T73" i="26" s="1"/>
  <c r="BR73" i="23"/>
  <c r="BQ73" i="23"/>
  <c r="S73" i="25" s="1"/>
  <c r="BN73" i="23"/>
  <c r="BM73" i="23"/>
  <c r="BO73" i="23" s="1"/>
  <c r="R73" i="26" s="1"/>
  <c r="BJ73" i="23"/>
  <c r="BI73" i="23"/>
  <c r="BG73" i="23"/>
  <c r="P73" i="26" s="1"/>
  <c r="BF73" i="23"/>
  <c r="BE73" i="23"/>
  <c r="BB73" i="23"/>
  <c r="BA73" i="23"/>
  <c r="O73" i="25" s="1"/>
  <c r="AX73" i="23"/>
  <c r="AW73" i="23"/>
  <c r="AT73" i="23"/>
  <c r="AS73" i="23"/>
  <c r="AP73" i="23"/>
  <c r="AO73" i="23"/>
  <c r="AM73" i="23"/>
  <c r="K73" i="26" s="1"/>
  <c r="AL73" i="23"/>
  <c r="AK73" i="23"/>
  <c r="K73" i="25" s="1"/>
  <c r="AI73" i="23"/>
  <c r="J73" i="26" s="1"/>
  <c r="AH73" i="23"/>
  <c r="AG73" i="23"/>
  <c r="AD73" i="23"/>
  <c r="AC73" i="23"/>
  <c r="Z73" i="23"/>
  <c r="Y73" i="23"/>
  <c r="V73" i="23"/>
  <c r="U73" i="23"/>
  <c r="R73" i="23"/>
  <c r="Q73" i="23"/>
  <c r="N73" i="23"/>
  <c r="M73" i="23"/>
  <c r="E73" i="25" s="1"/>
  <c r="K73" i="23"/>
  <c r="D73" i="26" s="1"/>
  <c r="Y73" i="26" s="1"/>
  <c r="J73" i="23"/>
  <c r="I73" i="23"/>
  <c r="H73" i="23"/>
  <c r="F73" i="23"/>
  <c r="E73" i="23"/>
  <c r="C73" i="25" s="1"/>
  <c r="X73" i="25" s="1"/>
  <c r="CF72" i="23"/>
  <c r="CB72" i="23"/>
  <c r="CG72" i="23" s="1"/>
  <c r="BV72" i="23"/>
  <c r="BU72" i="23"/>
  <c r="T72" i="25" s="1"/>
  <c r="BR72" i="23"/>
  <c r="BQ72" i="23"/>
  <c r="BN72" i="23"/>
  <c r="BM72" i="23"/>
  <c r="BJ72" i="23"/>
  <c r="BI72" i="23"/>
  <c r="BK72" i="23" s="1"/>
  <c r="Q72" i="26" s="1"/>
  <c r="Z72" i="26" s="1"/>
  <c r="BF72" i="23"/>
  <c r="BE72" i="23"/>
  <c r="P72" i="25" s="1"/>
  <c r="BB72" i="23"/>
  <c r="BA72" i="23"/>
  <c r="AX72" i="23"/>
  <c r="AW72" i="23"/>
  <c r="N72" i="25" s="1"/>
  <c r="AT72" i="23"/>
  <c r="AS72" i="23"/>
  <c r="AU72" i="23" s="1"/>
  <c r="M72" i="26" s="1"/>
  <c r="AP72" i="23"/>
  <c r="AO72" i="23"/>
  <c r="AL72" i="23"/>
  <c r="AK72" i="23"/>
  <c r="AM72" i="23" s="1"/>
  <c r="K72" i="26" s="1"/>
  <c r="AH72" i="23"/>
  <c r="AG72" i="23"/>
  <c r="J72" i="25" s="1"/>
  <c r="AD72" i="23"/>
  <c r="AC72" i="23"/>
  <c r="AE72" i="23" s="1"/>
  <c r="I72" i="26" s="1"/>
  <c r="Z72" i="23"/>
  <c r="Y72" i="23"/>
  <c r="H72" i="25" s="1"/>
  <c r="V72" i="23"/>
  <c r="U72" i="23"/>
  <c r="R72" i="23"/>
  <c r="Q72" i="23"/>
  <c r="N72" i="23"/>
  <c r="M72" i="23"/>
  <c r="K72" i="23"/>
  <c r="D72" i="26" s="1"/>
  <c r="Y72" i="26" s="1"/>
  <c r="J72" i="23"/>
  <c r="I72" i="23"/>
  <c r="F72" i="23"/>
  <c r="E72" i="23"/>
  <c r="G72" i="23" s="1"/>
  <c r="CF71" i="23"/>
  <c r="CG71" i="23" s="1"/>
  <c r="CB71" i="23"/>
  <c r="BV71" i="23"/>
  <c r="BU71" i="23"/>
  <c r="BR71" i="23"/>
  <c r="BQ71" i="23"/>
  <c r="BS71" i="23" s="1"/>
  <c r="S71" i="26" s="1"/>
  <c r="BN71" i="23"/>
  <c r="BM71" i="23"/>
  <c r="R71" i="25" s="1"/>
  <c r="BJ71" i="23"/>
  <c r="BI71" i="23"/>
  <c r="BK71" i="23" s="1"/>
  <c r="Q71" i="26" s="1"/>
  <c r="Z71" i="26" s="1"/>
  <c r="BF71" i="23"/>
  <c r="BE71" i="23"/>
  <c r="P71" i="25" s="1"/>
  <c r="BB71" i="23"/>
  <c r="BA71" i="23"/>
  <c r="AX71" i="23"/>
  <c r="AW71" i="23"/>
  <c r="N71" i="25" s="1"/>
  <c r="AT71" i="23"/>
  <c r="AS71" i="23"/>
  <c r="AU71" i="23" s="1"/>
  <c r="M71" i="26" s="1"/>
  <c r="AP71" i="23"/>
  <c r="AO71" i="23"/>
  <c r="L71" i="25" s="1"/>
  <c r="AL71" i="23"/>
  <c r="AK71" i="23"/>
  <c r="AM71" i="23" s="1"/>
  <c r="K71" i="26" s="1"/>
  <c r="AH71" i="23"/>
  <c r="AG71" i="23"/>
  <c r="J71" i="25" s="1"/>
  <c r="AD71" i="23"/>
  <c r="AC71" i="23"/>
  <c r="AE71" i="23" s="1"/>
  <c r="I71" i="26" s="1"/>
  <c r="AB71" i="23"/>
  <c r="Z71" i="23"/>
  <c r="Y71" i="23"/>
  <c r="H71" i="25" s="1"/>
  <c r="V71" i="23"/>
  <c r="U71" i="23"/>
  <c r="R71" i="23"/>
  <c r="Q71" i="23"/>
  <c r="N71" i="23"/>
  <c r="M71" i="23"/>
  <c r="J71" i="23"/>
  <c r="I71" i="23"/>
  <c r="D71" i="25" s="1"/>
  <c r="Y71" i="25" s="1"/>
  <c r="F71" i="23"/>
  <c r="E71" i="23"/>
  <c r="CF70" i="23"/>
  <c r="CB70" i="23"/>
  <c r="CG70" i="23" s="1"/>
  <c r="BV70" i="23"/>
  <c r="BW70" i="23" s="1"/>
  <c r="T70" i="26" s="1"/>
  <c r="BU70" i="23"/>
  <c r="BR70" i="23"/>
  <c r="BQ70" i="23"/>
  <c r="S70" i="25" s="1"/>
  <c r="BN70" i="23"/>
  <c r="BM70" i="23"/>
  <c r="BL70" i="23"/>
  <c r="BJ70" i="23"/>
  <c r="BI70" i="23"/>
  <c r="Q70" i="25" s="1"/>
  <c r="Z70" i="25" s="1"/>
  <c r="BF70" i="23"/>
  <c r="BE70" i="23"/>
  <c r="BB70" i="23"/>
  <c r="BA70" i="23"/>
  <c r="AX70" i="23"/>
  <c r="AW70" i="23"/>
  <c r="AT70" i="23"/>
  <c r="AS70" i="23"/>
  <c r="M70" i="25" s="1"/>
  <c r="AP70" i="23"/>
  <c r="AO70" i="23"/>
  <c r="AQ70" i="23" s="1"/>
  <c r="L70" i="26" s="1"/>
  <c r="AL70" i="23"/>
  <c r="AK70" i="23"/>
  <c r="AH70" i="23"/>
  <c r="AG70" i="23"/>
  <c r="AI70" i="23" s="1"/>
  <c r="J70" i="26" s="1"/>
  <c r="AD70" i="23"/>
  <c r="AC70" i="23"/>
  <c r="I70" i="25" s="1"/>
  <c r="Z70" i="23"/>
  <c r="Y70" i="23"/>
  <c r="V70" i="23"/>
  <c r="U70" i="23"/>
  <c r="G70" i="25" s="1"/>
  <c r="R70" i="23"/>
  <c r="Q70" i="23"/>
  <c r="S70" i="23" s="1"/>
  <c r="F70" i="26" s="1"/>
  <c r="N70" i="23"/>
  <c r="M70" i="23"/>
  <c r="J70" i="23"/>
  <c r="K70" i="23" s="1"/>
  <c r="D70" i="26" s="1"/>
  <c r="Y70" i="26" s="1"/>
  <c r="I70" i="23"/>
  <c r="G70" i="23"/>
  <c r="F70" i="23"/>
  <c r="E70" i="23"/>
  <c r="C70" i="25" s="1"/>
  <c r="X70" i="25" s="1"/>
  <c r="CF69" i="23"/>
  <c r="CG69" i="23" s="1"/>
  <c r="CB69" i="23"/>
  <c r="BV69" i="23"/>
  <c r="BU69" i="23"/>
  <c r="BW69" i="23" s="1"/>
  <c r="T69" i="26" s="1"/>
  <c r="BR69" i="23"/>
  <c r="BQ69" i="23"/>
  <c r="S69" i="25" s="1"/>
  <c r="BN69" i="23"/>
  <c r="BM69" i="23"/>
  <c r="BJ69" i="23"/>
  <c r="BI69" i="23"/>
  <c r="BF69" i="23"/>
  <c r="BE69" i="23"/>
  <c r="BB69" i="23"/>
  <c r="BA69" i="23"/>
  <c r="O69" i="25" s="1"/>
  <c r="AX69" i="23"/>
  <c r="AW69" i="23"/>
  <c r="AY69" i="23" s="1"/>
  <c r="N69" i="26" s="1"/>
  <c r="AT69" i="23"/>
  <c r="AS69" i="23"/>
  <c r="AP69" i="23"/>
  <c r="AO69" i="23"/>
  <c r="AM69" i="23"/>
  <c r="K69" i="26" s="1"/>
  <c r="AL69" i="23"/>
  <c r="AK69" i="23"/>
  <c r="K69" i="25" s="1"/>
  <c r="AH69" i="23"/>
  <c r="AG69" i="23"/>
  <c r="AD69" i="23"/>
  <c r="AC69" i="23"/>
  <c r="Z69" i="23"/>
  <c r="Y69" i="23"/>
  <c r="AA69" i="23" s="1"/>
  <c r="H69" i="26" s="1"/>
  <c r="V69" i="23"/>
  <c r="U69" i="23"/>
  <c r="S69" i="23"/>
  <c r="F69" i="26" s="1"/>
  <c r="R69" i="23"/>
  <c r="Q69" i="23"/>
  <c r="N69" i="23"/>
  <c r="M69" i="23"/>
  <c r="E69" i="25" s="1"/>
  <c r="J69" i="23"/>
  <c r="I69" i="23"/>
  <c r="F69" i="23"/>
  <c r="E69" i="23"/>
  <c r="C69" i="25" s="1"/>
  <c r="X69" i="25" s="1"/>
  <c r="CF68" i="23"/>
  <c r="CG68" i="23" s="1"/>
  <c r="CB68" i="23"/>
  <c r="BV68" i="23"/>
  <c r="BU68" i="23"/>
  <c r="BR68" i="23"/>
  <c r="BQ68" i="23"/>
  <c r="BN68" i="23"/>
  <c r="BM68" i="23"/>
  <c r="BK68" i="23"/>
  <c r="Q68" i="26" s="1"/>
  <c r="Z68" i="26" s="1"/>
  <c r="BJ68" i="23"/>
  <c r="BI68" i="23"/>
  <c r="BF68" i="23"/>
  <c r="BE68" i="23"/>
  <c r="P68" i="25" s="1"/>
  <c r="BB68" i="23"/>
  <c r="BA68" i="23"/>
  <c r="BC68" i="23" s="1"/>
  <c r="O68" i="26" s="1"/>
  <c r="AX68" i="23"/>
  <c r="AW68" i="23"/>
  <c r="N68" i="25" s="1"/>
  <c r="AT68" i="23"/>
  <c r="AS68" i="23"/>
  <c r="AU68" i="23" s="1"/>
  <c r="M68" i="26" s="1"/>
  <c r="AP68" i="23"/>
  <c r="AO68" i="23"/>
  <c r="L68" i="25" s="1"/>
  <c r="AL68" i="23"/>
  <c r="AK68" i="23"/>
  <c r="AH68" i="23"/>
  <c r="AG68" i="23"/>
  <c r="AD68" i="23"/>
  <c r="AC68" i="23"/>
  <c r="Z68" i="23"/>
  <c r="Y68" i="23"/>
  <c r="H68" i="25" s="1"/>
  <c r="V68" i="23"/>
  <c r="U68" i="23"/>
  <c r="W68" i="23" s="1"/>
  <c r="G68" i="26" s="1"/>
  <c r="S68" i="23"/>
  <c r="F68" i="26" s="1"/>
  <c r="R68" i="23"/>
  <c r="Q68" i="23"/>
  <c r="F68" i="25" s="1"/>
  <c r="N68" i="23"/>
  <c r="M68" i="23"/>
  <c r="O68" i="23" s="1"/>
  <c r="E68" i="26" s="1"/>
  <c r="J68" i="23"/>
  <c r="I68" i="23"/>
  <c r="F68" i="23"/>
  <c r="E68" i="23"/>
  <c r="CF67" i="23"/>
  <c r="CG67" i="23" s="1"/>
  <c r="CB67" i="23"/>
  <c r="BV67" i="23"/>
  <c r="BU67" i="23"/>
  <c r="T67" i="25" s="1"/>
  <c r="BR67" i="23"/>
  <c r="BQ67" i="23"/>
  <c r="BN67" i="23"/>
  <c r="BM67" i="23"/>
  <c r="BJ67" i="23"/>
  <c r="BI67" i="23"/>
  <c r="BH67" i="23"/>
  <c r="BF67" i="23"/>
  <c r="BE67" i="23"/>
  <c r="P67" i="25" s="1"/>
  <c r="BC67" i="23"/>
  <c r="O67" i="26" s="1"/>
  <c r="BB67" i="23"/>
  <c r="BA67" i="23"/>
  <c r="AX67" i="23"/>
  <c r="AW67" i="23"/>
  <c r="N67" i="25" s="1"/>
  <c r="AT67" i="23"/>
  <c r="AS67" i="23"/>
  <c r="AP67" i="23"/>
  <c r="AO67" i="23"/>
  <c r="L67" i="25" s="1"/>
  <c r="AL67" i="23"/>
  <c r="AK67" i="23"/>
  <c r="AH67" i="23"/>
  <c r="AG67" i="23"/>
  <c r="AD67" i="23"/>
  <c r="AC67" i="23"/>
  <c r="Z67" i="23"/>
  <c r="Y67" i="23"/>
  <c r="H67" i="25" s="1"/>
  <c r="V67" i="23"/>
  <c r="U67" i="23"/>
  <c r="W67" i="23" s="1"/>
  <c r="G67" i="26" s="1"/>
  <c r="R67" i="23"/>
  <c r="Q67" i="23"/>
  <c r="N67" i="23"/>
  <c r="M67" i="23"/>
  <c r="O67" i="23" s="1"/>
  <c r="E67" i="26" s="1"/>
  <c r="L67" i="23"/>
  <c r="K67" i="23"/>
  <c r="D67" i="26" s="1"/>
  <c r="Y67" i="26" s="1"/>
  <c r="J67" i="23"/>
  <c r="I67" i="23"/>
  <c r="D67" i="25" s="1"/>
  <c r="Y67" i="25" s="1"/>
  <c r="F67" i="23"/>
  <c r="E67" i="23"/>
  <c r="CF66" i="23"/>
  <c r="CB66" i="23"/>
  <c r="BV66" i="23"/>
  <c r="BU66" i="23"/>
  <c r="BR66" i="23"/>
  <c r="BQ66" i="23"/>
  <c r="BN66" i="23"/>
  <c r="BM66" i="23"/>
  <c r="BJ66" i="23"/>
  <c r="BI66" i="23"/>
  <c r="Q66" i="25" s="1"/>
  <c r="Z66" i="25" s="1"/>
  <c r="BF66" i="23"/>
  <c r="BE66" i="23"/>
  <c r="BB66" i="23"/>
  <c r="BA66" i="23"/>
  <c r="O66" i="25" s="1"/>
  <c r="AX66" i="23"/>
  <c r="AW66" i="23"/>
  <c r="AT66" i="23"/>
  <c r="AS66" i="23"/>
  <c r="M66" i="25" s="1"/>
  <c r="AP66" i="23"/>
  <c r="AO66" i="23"/>
  <c r="AL66" i="23"/>
  <c r="AK66" i="23"/>
  <c r="AH66" i="23"/>
  <c r="AG66" i="23"/>
  <c r="AI66" i="23" s="1"/>
  <c r="J66" i="26" s="1"/>
  <c r="AD66" i="23"/>
  <c r="AC66" i="23"/>
  <c r="I66" i="25" s="1"/>
  <c r="Z66" i="23"/>
  <c r="AA66" i="23" s="1"/>
  <c r="H66" i="26" s="1"/>
  <c r="Y66" i="23"/>
  <c r="W66" i="23"/>
  <c r="G66" i="26" s="1"/>
  <c r="V66" i="23"/>
  <c r="U66" i="23"/>
  <c r="G66" i="25" s="1"/>
  <c r="R66" i="23"/>
  <c r="Q66" i="23"/>
  <c r="N66" i="23"/>
  <c r="M66" i="23"/>
  <c r="J66" i="23"/>
  <c r="I66" i="23"/>
  <c r="F66" i="23"/>
  <c r="E66" i="23"/>
  <c r="CG65" i="23"/>
  <c r="CF65" i="23"/>
  <c r="CB65" i="23"/>
  <c r="BV65" i="23"/>
  <c r="BU65" i="23"/>
  <c r="BR65" i="23"/>
  <c r="BQ65" i="23"/>
  <c r="S65" i="25" s="1"/>
  <c r="BN65" i="23"/>
  <c r="BM65" i="23"/>
  <c r="BJ65" i="23"/>
  <c r="BI65" i="23"/>
  <c r="Q65" i="25" s="1"/>
  <c r="Z65" i="25" s="1"/>
  <c r="BF65" i="23"/>
  <c r="BE65" i="23"/>
  <c r="BG65" i="23" s="1"/>
  <c r="P65" i="26" s="1"/>
  <c r="BB65" i="23"/>
  <c r="BA65" i="23"/>
  <c r="O65" i="25" s="1"/>
  <c r="AX65" i="23"/>
  <c r="AW65" i="23"/>
  <c r="AT65" i="23"/>
  <c r="AS65" i="23"/>
  <c r="AP65" i="23"/>
  <c r="AO65" i="23"/>
  <c r="AQ65" i="23" s="1"/>
  <c r="L65" i="26" s="1"/>
  <c r="AL65" i="23"/>
  <c r="AK65" i="23"/>
  <c r="AN65" i="23" s="1"/>
  <c r="AH65" i="23"/>
  <c r="AG65" i="23"/>
  <c r="AI65" i="23" s="1"/>
  <c r="J65" i="26" s="1"/>
  <c r="AD65" i="23"/>
  <c r="AC65" i="23"/>
  <c r="Z65" i="23"/>
  <c r="Y65" i="23"/>
  <c r="V65" i="23"/>
  <c r="U65" i="23"/>
  <c r="R65" i="23"/>
  <c r="Q65" i="23"/>
  <c r="N65" i="23"/>
  <c r="M65" i="23"/>
  <c r="J65" i="23"/>
  <c r="I65" i="23"/>
  <c r="F65" i="23"/>
  <c r="E65" i="23"/>
  <c r="C65" i="25" s="1"/>
  <c r="X65" i="25" s="1"/>
  <c r="CF64" i="23"/>
  <c r="CB64" i="23"/>
  <c r="BV64" i="23"/>
  <c r="BU64" i="23"/>
  <c r="BX64" i="23" s="1"/>
  <c r="BR64" i="23"/>
  <c r="BQ64" i="23"/>
  <c r="BS64" i="23" s="1"/>
  <c r="S64" i="26" s="1"/>
  <c r="BN64" i="23"/>
  <c r="BM64" i="23"/>
  <c r="BJ64" i="23"/>
  <c r="BI64" i="23"/>
  <c r="BF64" i="23"/>
  <c r="BE64" i="23"/>
  <c r="P64" i="25" s="1"/>
  <c r="BB64" i="23"/>
  <c r="BA64" i="23"/>
  <c r="AX64" i="23"/>
  <c r="AW64" i="23"/>
  <c r="AT64" i="23"/>
  <c r="AS64" i="23"/>
  <c r="AP64" i="23"/>
  <c r="AO64" i="23"/>
  <c r="L64" i="25" s="1"/>
  <c r="AL64" i="23"/>
  <c r="AK64" i="23"/>
  <c r="AM64" i="23" s="1"/>
  <c r="K64" i="26" s="1"/>
  <c r="AH64" i="23"/>
  <c r="AG64" i="23"/>
  <c r="J64" i="25" s="1"/>
  <c r="AD64" i="23"/>
  <c r="AC64" i="23"/>
  <c r="AE64" i="23" s="1"/>
  <c r="I64" i="26" s="1"/>
  <c r="Z64" i="23"/>
  <c r="Y64" i="23"/>
  <c r="H64" i="25" s="1"/>
  <c r="V64" i="23"/>
  <c r="U64" i="23"/>
  <c r="R64" i="23"/>
  <c r="Q64" i="23"/>
  <c r="N64" i="23"/>
  <c r="M64" i="23"/>
  <c r="O64" i="23" s="1"/>
  <c r="E64" i="26" s="1"/>
  <c r="J64" i="23"/>
  <c r="I64" i="23"/>
  <c r="L64" i="23" s="1"/>
  <c r="F64" i="23"/>
  <c r="E64" i="23"/>
  <c r="CF63" i="23"/>
  <c r="CB63" i="23"/>
  <c r="CG63" i="23" s="1"/>
  <c r="BV63" i="23"/>
  <c r="BU63" i="23"/>
  <c r="BX63" i="23" s="1"/>
  <c r="BR63" i="23"/>
  <c r="BQ63" i="23"/>
  <c r="BN63" i="23"/>
  <c r="BM63" i="23"/>
  <c r="R63" i="25" s="1"/>
  <c r="BJ63" i="23"/>
  <c r="BI63" i="23"/>
  <c r="BK63" i="23" s="1"/>
  <c r="Q63" i="26" s="1"/>
  <c r="Z63" i="26" s="1"/>
  <c r="BH63" i="23"/>
  <c r="BF63" i="23"/>
  <c r="BE63" i="23"/>
  <c r="P63" i="25" s="1"/>
  <c r="BB63" i="23"/>
  <c r="BA63" i="23"/>
  <c r="AX63" i="23"/>
  <c r="AW63" i="23"/>
  <c r="AT63" i="23"/>
  <c r="AS63" i="23"/>
  <c r="AP63" i="23"/>
  <c r="AO63" i="23"/>
  <c r="L63" i="25" s="1"/>
  <c r="AL63" i="23"/>
  <c r="AK63" i="23"/>
  <c r="AM63" i="23" s="1"/>
  <c r="K63" i="26" s="1"/>
  <c r="AH63" i="23"/>
  <c r="AG63" i="23"/>
  <c r="J63" i="25" s="1"/>
  <c r="AD63" i="23"/>
  <c r="AC63" i="23"/>
  <c r="AE63" i="23" s="1"/>
  <c r="I63" i="26" s="1"/>
  <c r="Z63" i="23"/>
  <c r="Y63" i="23"/>
  <c r="H63" i="25" s="1"/>
  <c r="V63" i="23"/>
  <c r="U63" i="23"/>
  <c r="R63" i="23"/>
  <c r="Q63" i="23"/>
  <c r="N63" i="23"/>
  <c r="M63" i="23"/>
  <c r="O63" i="23" s="1"/>
  <c r="E63" i="26" s="1"/>
  <c r="L63" i="23"/>
  <c r="J63" i="23"/>
  <c r="I63" i="23"/>
  <c r="F63" i="23"/>
  <c r="E63" i="23"/>
  <c r="G63" i="23" s="1"/>
  <c r="CF62" i="23"/>
  <c r="CG62" i="23" s="1"/>
  <c r="CB62" i="23"/>
  <c r="BV62" i="23"/>
  <c r="BU62" i="23"/>
  <c r="BR62" i="23"/>
  <c r="BQ62" i="23"/>
  <c r="BN62" i="23"/>
  <c r="BM62" i="23"/>
  <c r="BJ62" i="23"/>
  <c r="BI62" i="23"/>
  <c r="Q62" i="25" s="1"/>
  <c r="Z62" i="25" s="1"/>
  <c r="BF62" i="23"/>
  <c r="BE62" i="23"/>
  <c r="BB62" i="23"/>
  <c r="BA62" i="23"/>
  <c r="AX62" i="23"/>
  <c r="AW62" i="23"/>
  <c r="AY62" i="23" s="1"/>
  <c r="N62" i="26" s="1"/>
  <c r="AT62" i="23"/>
  <c r="AS62" i="23"/>
  <c r="AV62" i="23" s="1"/>
  <c r="AP62" i="23"/>
  <c r="AO62" i="23"/>
  <c r="AQ62" i="23" s="1"/>
  <c r="L62" i="26" s="1"/>
  <c r="AL62" i="23"/>
  <c r="AK62" i="23"/>
  <c r="K62" i="25" s="1"/>
  <c r="AH62" i="23"/>
  <c r="AG62" i="23"/>
  <c r="AD62" i="23"/>
  <c r="AC62" i="23"/>
  <c r="I62" i="25" s="1"/>
  <c r="Z62" i="23"/>
  <c r="Y62" i="23"/>
  <c r="V62" i="23"/>
  <c r="U62" i="23"/>
  <c r="R62" i="23"/>
  <c r="Q62" i="23"/>
  <c r="N62" i="23"/>
  <c r="M62" i="23"/>
  <c r="E62" i="25" s="1"/>
  <c r="J62" i="23"/>
  <c r="I62" i="23"/>
  <c r="F62" i="23"/>
  <c r="E62" i="23"/>
  <c r="C62" i="25" s="1"/>
  <c r="X62" i="25" s="1"/>
  <c r="CF61" i="23"/>
  <c r="CG61" i="23" s="1"/>
  <c r="CB61" i="23"/>
  <c r="BV61" i="23"/>
  <c r="BU61" i="23"/>
  <c r="BW61" i="23" s="1"/>
  <c r="T61" i="26" s="1"/>
  <c r="BR61" i="23"/>
  <c r="BQ61" i="23"/>
  <c r="S61" i="25" s="1"/>
  <c r="BN61" i="23"/>
  <c r="BM61" i="23"/>
  <c r="BJ61" i="23"/>
  <c r="BI61" i="23"/>
  <c r="BF61" i="23"/>
  <c r="BE61" i="23"/>
  <c r="BG61" i="23" s="1"/>
  <c r="P61" i="26" s="1"/>
  <c r="BD61" i="23"/>
  <c r="BB61" i="23"/>
  <c r="BA61" i="23"/>
  <c r="AX61" i="23"/>
  <c r="AY61" i="23" s="1"/>
  <c r="N61" i="26" s="1"/>
  <c r="AW61" i="23"/>
  <c r="AT61" i="23"/>
  <c r="AS61" i="23"/>
  <c r="M61" i="25" s="1"/>
  <c r="AP61" i="23"/>
  <c r="AO61" i="23"/>
  <c r="AL61" i="23"/>
  <c r="AK61" i="23"/>
  <c r="K61" i="25" s="1"/>
  <c r="AH61" i="23"/>
  <c r="AG61" i="23"/>
  <c r="AD61" i="23"/>
  <c r="AC61" i="23"/>
  <c r="Z61" i="23"/>
  <c r="Y61" i="23"/>
  <c r="V61" i="23"/>
  <c r="U61" i="23"/>
  <c r="G61" i="25" s="1"/>
  <c r="R61" i="23"/>
  <c r="Q61" i="23"/>
  <c r="S61" i="23" s="1"/>
  <c r="F61" i="26" s="1"/>
  <c r="N61" i="23"/>
  <c r="M61" i="23"/>
  <c r="E61" i="25" s="1"/>
  <c r="J61" i="23"/>
  <c r="I61" i="23"/>
  <c r="K61" i="23" s="1"/>
  <c r="D61" i="26" s="1"/>
  <c r="Y61" i="26" s="1"/>
  <c r="F61" i="23"/>
  <c r="G61" i="23" s="1"/>
  <c r="E61" i="23"/>
  <c r="C61" i="25" s="1"/>
  <c r="X61" i="25" s="1"/>
  <c r="CF60" i="23"/>
  <c r="CG60" i="23" s="1"/>
  <c r="CB60" i="23"/>
  <c r="BV60" i="23"/>
  <c r="BU60" i="23"/>
  <c r="BR60" i="23"/>
  <c r="BQ60" i="23"/>
  <c r="BN60" i="23"/>
  <c r="BM60" i="23"/>
  <c r="BJ60" i="23"/>
  <c r="BI60" i="23"/>
  <c r="BF60" i="23"/>
  <c r="BE60" i="23"/>
  <c r="P60" i="25" s="1"/>
  <c r="BB60" i="23"/>
  <c r="BA60" i="23"/>
  <c r="AX60" i="23"/>
  <c r="AW60" i="23"/>
  <c r="N60" i="25" s="1"/>
  <c r="AT60" i="23"/>
  <c r="AS60" i="23"/>
  <c r="AU60" i="23" s="1"/>
  <c r="M60" i="26" s="1"/>
  <c r="AP60" i="23"/>
  <c r="AO60" i="23"/>
  <c r="L60" i="25" s="1"/>
  <c r="AN60" i="23"/>
  <c r="AL60" i="23"/>
  <c r="AK60" i="23"/>
  <c r="K60" i="25" s="1"/>
  <c r="AH60" i="23"/>
  <c r="AG60" i="23"/>
  <c r="J60" i="25" s="1"/>
  <c r="AD60" i="23"/>
  <c r="AC60" i="23"/>
  <c r="I60" i="25" s="1"/>
  <c r="Z60" i="23"/>
  <c r="Y60" i="23"/>
  <c r="H60" i="25" s="1"/>
  <c r="V60" i="23"/>
  <c r="U60" i="23"/>
  <c r="R60" i="23"/>
  <c r="Q60" i="23"/>
  <c r="F60" i="25" s="1"/>
  <c r="N60" i="23"/>
  <c r="M60" i="23"/>
  <c r="L60" i="23"/>
  <c r="J60" i="23"/>
  <c r="I60" i="23"/>
  <c r="D60" i="25" s="1"/>
  <c r="Y60" i="25" s="1"/>
  <c r="F60" i="23"/>
  <c r="E60" i="23"/>
  <c r="C60" i="25" s="1"/>
  <c r="X60" i="25" s="1"/>
  <c r="CG59" i="23"/>
  <c r="CF59" i="23"/>
  <c r="CB59" i="23"/>
  <c r="BV59" i="23"/>
  <c r="BU59" i="23"/>
  <c r="T59" i="25" s="1"/>
  <c r="BR59" i="23"/>
  <c r="BQ59" i="23"/>
  <c r="BT59" i="23" s="1"/>
  <c r="BN59" i="23"/>
  <c r="BM59" i="23"/>
  <c r="R59" i="25" s="1"/>
  <c r="BJ59" i="23"/>
  <c r="BI59" i="23"/>
  <c r="BF59" i="23"/>
  <c r="BE59" i="23"/>
  <c r="P59" i="25" s="1"/>
  <c r="BB59" i="23"/>
  <c r="BA59" i="23"/>
  <c r="BD59" i="23" s="1"/>
  <c r="AZ59" i="23"/>
  <c r="AX59" i="23"/>
  <c r="AW59" i="23"/>
  <c r="N59" i="25" s="1"/>
  <c r="AT59" i="23"/>
  <c r="AS59" i="23"/>
  <c r="AV59" i="23" s="1"/>
  <c r="AP59" i="23"/>
  <c r="AO59" i="23"/>
  <c r="AL59" i="23"/>
  <c r="AK59" i="23"/>
  <c r="AN59" i="23" s="1"/>
  <c r="AH59" i="23"/>
  <c r="AG59" i="23"/>
  <c r="J59" i="25" s="1"/>
  <c r="AD59" i="23"/>
  <c r="AC59" i="23"/>
  <c r="AF59" i="23" s="1"/>
  <c r="Z59" i="23"/>
  <c r="Y59" i="23"/>
  <c r="H59" i="25" s="1"/>
  <c r="V59" i="23"/>
  <c r="U59" i="23"/>
  <c r="R59" i="23"/>
  <c r="Q59" i="23"/>
  <c r="F59" i="25" s="1"/>
  <c r="P59" i="23"/>
  <c r="N59" i="23"/>
  <c r="M59" i="23"/>
  <c r="J59" i="23"/>
  <c r="I59" i="23"/>
  <c r="D59" i="25" s="1"/>
  <c r="Y59" i="25" s="1"/>
  <c r="F59" i="23"/>
  <c r="E59" i="23"/>
  <c r="CG58" i="23"/>
  <c r="CF58" i="23"/>
  <c r="CB58" i="23"/>
  <c r="BV58" i="23"/>
  <c r="BU58" i="23"/>
  <c r="T58" i="25" s="1"/>
  <c r="BR58" i="23"/>
  <c r="BQ58" i="23"/>
  <c r="S58" i="25" s="1"/>
  <c r="BP58" i="23"/>
  <c r="BN58" i="23"/>
  <c r="BM58" i="23"/>
  <c r="R58" i="25" s="1"/>
  <c r="BJ58" i="23"/>
  <c r="BI58" i="23"/>
  <c r="BF58" i="23"/>
  <c r="BE58" i="23"/>
  <c r="P58" i="25" s="1"/>
  <c r="BB58" i="23"/>
  <c r="BA58" i="23"/>
  <c r="O58" i="25" s="1"/>
  <c r="AX58" i="23"/>
  <c r="AW58" i="23"/>
  <c r="AT58" i="23"/>
  <c r="AS58" i="23"/>
  <c r="M58" i="25" s="1"/>
  <c r="AR58" i="23"/>
  <c r="AP58" i="23"/>
  <c r="AO58" i="23"/>
  <c r="L58" i="25" s="1"/>
  <c r="AL58" i="23"/>
  <c r="AK58" i="23"/>
  <c r="K58" i="25" s="1"/>
  <c r="AJ58" i="23"/>
  <c r="AH58" i="23"/>
  <c r="AG58" i="23"/>
  <c r="J58" i="25" s="1"/>
  <c r="AD58" i="23"/>
  <c r="AC58" i="23"/>
  <c r="I58" i="25" s="1"/>
  <c r="Z58" i="23"/>
  <c r="Y58" i="23"/>
  <c r="H58" i="25" s="1"/>
  <c r="V58" i="23"/>
  <c r="U58" i="23"/>
  <c r="G58" i="25" s="1"/>
  <c r="R58" i="23"/>
  <c r="Q58" i="23"/>
  <c r="F58" i="25" s="1"/>
  <c r="N58" i="23"/>
  <c r="M58" i="23"/>
  <c r="J58" i="23"/>
  <c r="I58" i="23"/>
  <c r="H58" i="23"/>
  <c r="F58" i="23"/>
  <c r="E58" i="23"/>
  <c r="C58" i="25" s="1"/>
  <c r="X58" i="25" s="1"/>
  <c r="CF57" i="23"/>
  <c r="CB57" i="23"/>
  <c r="CG57" i="23" s="1"/>
  <c r="BV57" i="23"/>
  <c r="BU57" i="23"/>
  <c r="BX57" i="23" s="1"/>
  <c r="BR57" i="23"/>
  <c r="BQ57" i="23"/>
  <c r="S57" i="25" s="1"/>
  <c r="BN57" i="23"/>
  <c r="BM57" i="23"/>
  <c r="BP57" i="23" s="1"/>
  <c r="BJ57" i="23"/>
  <c r="BI57" i="23"/>
  <c r="BF57" i="23"/>
  <c r="BE57" i="23"/>
  <c r="BH57" i="23" s="1"/>
  <c r="BB57" i="23"/>
  <c r="BA57" i="23"/>
  <c r="O57" i="25" s="1"/>
  <c r="AX57" i="23"/>
  <c r="AW57" i="23"/>
  <c r="AT57" i="23"/>
  <c r="AS57" i="23"/>
  <c r="M57" i="25" s="1"/>
  <c r="AP57" i="23"/>
  <c r="AO57" i="23"/>
  <c r="AR57" i="23" s="1"/>
  <c r="AL57" i="23"/>
  <c r="AK57" i="23"/>
  <c r="AJ57" i="23"/>
  <c r="AH57" i="23"/>
  <c r="AG57" i="23"/>
  <c r="AD57" i="23"/>
  <c r="AE57" i="23" s="1"/>
  <c r="I57" i="26" s="1"/>
  <c r="AC57" i="23"/>
  <c r="I57" i="25" s="1"/>
  <c r="Z57" i="23"/>
  <c r="Y57" i="23"/>
  <c r="V57" i="23"/>
  <c r="U57" i="23"/>
  <c r="R57" i="23"/>
  <c r="Q57" i="23"/>
  <c r="T57" i="23" s="1"/>
  <c r="N57" i="23"/>
  <c r="M57" i="23"/>
  <c r="E57" i="25" s="1"/>
  <c r="J57" i="23"/>
  <c r="I57" i="23"/>
  <c r="L57" i="23" s="1"/>
  <c r="F57" i="23"/>
  <c r="E57" i="23"/>
  <c r="CG56" i="23"/>
  <c r="CF56" i="23"/>
  <c r="CB56" i="23"/>
  <c r="BV56" i="23"/>
  <c r="BU56" i="23"/>
  <c r="T56" i="25" s="1"/>
  <c r="BR56" i="23"/>
  <c r="BQ56" i="23"/>
  <c r="S56" i="25" s="1"/>
  <c r="BN56" i="23"/>
  <c r="BM56" i="23"/>
  <c r="R56" i="25" s="1"/>
  <c r="BJ56" i="23"/>
  <c r="BI56" i="23"/>
  <c r="Q56" i="25" s="1"/>
  <c r="Z56" i="25" s="1"/>
  <c r="BF56" i="23"/>
  <c r="BG56" i="23" s="1"/>
  <c r="P56" i="26" s="1"/>
  <c r="BE56" i="23"/>
  <c r="P56" i="25" s="1"/>
  <c r="BB56" i="23"/>
  <c r="BA56" i="23"/>
  <c r="O56" i="25" s="1"/>
  <c r="AY56" i="23"/>
  <c r="N56" i="26" s="1"/>
  <c r="AX56" i="23"/>
  <c r="AW56" i="23"/>
  <c r="N56" i="25" s="1"/>
  <c r="AT56" i="23"/>
  <c r="AS56" i="23"/>
  <c r="M56" i="25" s="1"/>
  <c r="AP56" i="23"/>
  <c r="AO56" i="23"/>
  <c r="AL56" i="23"/>
  <c r="AK56" i="23"/>
  <c r="K56" i="25" s="1"/>
  <c r="AH56" i="23"/>
  <c r="AG56" i="23"/>
  <c r="J56" i="25" s="1"/>
  <c r="AD56" i="23"/>
  <c r="AC56" i="23"/>
  <c r="I56" i="25" s="1"/>
  <c r="Z56" i="23"/>
  <c r="Y56" i="23"/>
  <c r="V56" i="23"/>
  <c r="U56" i="23"/>
  <c r="G56" i="25" s="1"/>
  <c r="R56" i="23"/>
  <c r="Q56" i="23"/>
  <c r="F56" i="25" s="1"/>
  <c r="N56" i="23"/>
  <c r="M56" i="23"/>
  <c r="E56" i="25" s="1"/>
  <c r="J56" i="23"/>
  <c r="I56" i="23"/>
  <c r="D56" i="25" s="1"/>
  <c r="Y56" i="25" s="1"/>
  <c r="F56" i="23"/>
  <c r="E56" i="23"/>
  <c r="C56" i="25" s="1"/>
  <c r="X56" i="25" s="1"/>
  <c r="CF55" i="23"/>
  <c r="CG55" i="23" s="1"/>
  <c r="CB55" i="23"/>
  <c r="BV55" i="23"/>
  <c r="BU55" i="23"/>
  <c r="T55" i="25" s="1"/>
  <c r="BR55" i="23"/>
  <c r="BQ55" i="23"/>
  <c r="BT55" i="23" s="1"/>
  <c r="BN55" i="23"/>
  <c r="BM55" i="23"/>
  <c r="R55" i="25" s="1"/>
  <c r="BJ55" i="23"/>
  <c r="BI55" i="23"/>
  <c r="BF55" i="23"/>
  <c r="BE55" i="23"/>
  <c r="P55" i="25" s="1"/>
  <c r="BB55" i="23"/>
  <c r="BA55" i="23"/>
  <c r="AX55" i="23"/>
  <c r="AW55" i="23"/>
  <c r="AT55" i="23"/>
  <c r="AS55" i="23"/>
  <c r="AV55" i="23" s="1"/>
  <c r="AR55" i="23"/>
  <c r="AP55" i="23"/>
  <c r="AO55" i="23"/>
  <c r="L55" i="25" s="1"/>
  <c r="AL55" i="23"/>
  <c r="AK55" i="23"/>
  <c r="AN55" i="23" s="1"/>
  <c r="AI55" i="23"/>
  <c r="J55" i="26" s="1"/>
  <c r="AH55" i="23"/>
  <c r="AG55" i="23"/>
  <c r="J55" i="25" s="1"/>
  <c r="AD55" i="23"/>
  <c r="AC55" i="23"/>
  <c r="AF55" i="23" s="1"/>
  <c r="Z55" i="23"/>
  <c r="Y55" i="23"/>
  <c r="H55" i="25" s="1"/>
  <c r="V55" i="23"/>
  <c r="U55" i="23"/>
  <c r="S55" i="23"/>
  <c r="F55" i="26" s="1"/>
  <c r="R55" i="23"/>
  <c r="Q55" i="23"/>
  <c r="F55" i="25" s="1"/>
  <c r="N55" i="23"/>
  <c r="M55" i="23"/>
  <c r="P55" i="23" s="1"/>
  <c r="J55" i="23"/>
  <c r="I55" i="23"/>
  <c r="F55" i="23"/>
  <c r="E55" i="23"/>
  <c r="CF54" i="23"/>
  <c r="CB54" i="23"/>
  <c r="CG54" i="23" s="1"/>
  <c r="BV54" i="23"/>
  <c r="BU54" i="23"/>
  <c r="T54" i="25" s="1"/>
  <c r="BR54" i="23"/>
  <c r="BQ54" i="23"/>
  <c r="BN54" i="23"/>
  <c r="BM54" i="23"/>
  <c r="R54" i="25" s="1"/>
  <c r="BJ54" i="23"/>
  <c r="BI54" i="23"/>
  <c r="BF54" i="23"/>
  <c r="BE54" i="23"/>
  <c r="P54" i="25" s="1"/>
  <c r="BB54" i="23"/>
  <c r="BA54" i="23"/>
  <c r="AX54" i="23"/>
  <c r="AW54" i="23"/>
  <c r="N54" i="25" s="1"/>
  <c r="AT54" i="23"/>
  <c r="AS54" i="23"/>
  <c r="AU54" i="23" s="1"/>
  <c r="M54" i="26" s="1"/>
  <c r="AP54" i="23"/>
  <c r="AO54" i="23"/>
  <c r="L54" i="25" s="1"/>
  <c r="AM54" i="23"/>
  <c r="K54" i="26" s="1"/>
  <c r="AL54" i="23"/>
  <c r="AK54" i="23"/>
  <c r="AH54" i="23"/>
  <c r="AG54" i="23"/>
  <c r="J54" i="25" s="1"/>
  <c r="AD54" i="23"/>
  <c r="AC54" i="23"/>
  <c r="AE54" i="23" s="1"/>
  <c r="I54" i="26" s="1"/>
  <c r="Z54" i="23"/>
  <c r="Y54" i="23"/>
  <c r="H54" i="25" s="1"/>
  <c r="V54" i="23"/>
  <c r="U54" i="23"/>
  <c r="W54" i="23" s="1"/>
  <c r="G54" i="26" s="1"/>
  <c r="R54" i="23"/>
  <c r="Q54" i="23"/>
  <c r="F54" i="25" s="1"/>
  <c r="N54" i="23"/>
  <c r="M54" i="23"/>
  <c r="O54" i="23" s="1"/>
  <c r="E54" i="26" s="1"/>
  <c r="J54" i="23"/>
  <c r="I54" i="23"/>
  <c r="D54" i="25" s="1"/>
  <c r="Y54" i="25" s="1"/>
  <c r="F54" i="23"/>
  <c r="E54" i="23"/>
  <c r="G54" i="23" s="1"/>
  <c r="C54" i="26" s="1"/>
  <c r="X54" i="26" s="1"/>
  <c r="CF53" i="23"/>
  <c r="CG53" i="23" s="1"/>
  <c r="CB53" i="23"/>
  <c r="BV53" i="23"/>
  <c r="BU53" i="23"/>
  <c r="BX53" i="23" s="1"/>
  <c r="BR53" i="23"/>
  <c r="BQ53" i="23"/>
  <c r="S53" i="25" s="1"/>
  <c r="BN53" i="23"/>
  <c r="BM53" i="23"/>
  <c r="BP53" i="23" s="1"/>
  <c r="BK53" i="23"/>
  <c r="Q53" i="26" s="1"/>
  <c r="Z53" i="26" s="1"/>
  <c r="BJ53" i="23"/>
  <c r="BI53" i="23"/>
  <c r="Q53" i="25" s="1"/>
  <c r="Z53" i="25" s="1"/>
  <c r="BF53" i="23"/>
  <c r="BE53" i="23"/>
  <c r="BH53" i="23" s="1"/>
  <c r="BB53" i="23"/>
  <c r="BA53" i="23"/>
  <c r="BD53" i="23" s="1"/>
  <c r="AX53" i="23"/>
  <c r="AW53" i="23"/>
  <c r="AT53" i="23"/>
  <c r="AS53" i="23"/>
  <c r="M53" i="25" s="1"/>
  <c r="AP53" i="23"/>
  <c r="AO53" i="23"/>
  <c r="AR53" i="23" s="1"/>
  <c r="AL53" i="23"/>
  <c r="AK53" i="23"/>
  <c r="AH53" i="23"/>
  <c r="AG53" i="23"/>
  <c r="AJ53" i="23" s="1"/>
  <c r="AD53" i="23"/>
  <c r="AC53" i="23"/>
  <c r="Z53" i="23"/>
  <c r="Y53" i="23"/>
  <c r="W53" i="23"/>
  <c r="G53" i="26" s="1"/>
  <c r="V53" i="23"/>
  <c r="U53" i="23"/>
  <c r="G53" i="25" s="1"/>
  <c r="R53" i="23"/>
  <c r="Q53" i="23"/>
  <c r="N53" i="23"/>
  <c r="M53" i="23"/>
  <c r="P53" i="23" s="1"/>
  <c r="L53" i="23"/>
  <c r="J53" i="23"/>
  <c r="I53" i="23"/>
  <c r="H53" i="23"/>
  <c r="F53" i="23"/>
  <c r="G53" i="23" s="1"/>
  <c r="E53" i="23"/>
  <c r="C53" i="25" s="1"/>
  <c r="X53" i="25" s="1"/>
  <c r="CF52" i="23"/>
  <c r="CG52" i="23" s="1"/>
  <c r="CB52" i="23"/>
  <c r="BV52" i="23"/>
  <c r="BU52" i="23"/>
  <c r="BW52" i="23" s="1"/>
  <c r="T52" i="26" s="1"/>
  <c r="BR52" i="23"/>
  <c r="BQ52" i="23"/>
  <c r="S52" i="25" s="1"/>
  <c r="BN52" i="23"/>
  <c r="BM52" i="23"/>
  <c r="BO52" i="23" s="1"/>
  <c r="R52" i="26" s="1"/>
  <c r="BJ52" i="23"/>
  <c r="BI52" i="23"/>
  <c r="Q52" i="25" s="1"/>
  <c r="Z52" i="25" s="1"/>
  <c r="BF52" i="23"/>
  <c r="BE52" i="23"/>
  <c r="BB52" i="23"/>
  <c r="BA52" i="23"/>
  <c r="O52" i="25" s="1"/>
  <c r="AX52" i="23"/>
  <c r="AW52" i="23"/>
  <c r="AY52" i="23" s="1"/>
  <c r="N52" i="26" s="1"/>
  <c r="AT52" i="23"/>
  <c r="AS52" i="23"/>
  <c r="M52" i="25" s="1"/>
  <c r="AP52" i="23"/>
  <c r="AO52" i="23"/>
  <c r="AQ52" i="23" s="1"/>
  <c r="L52" i="26" s="1"/>
  <c r="AL52" i="23"/>
  <c r="AK52" i="23"/>
  <c r="K52" i="25" s="1"/>
  <c r="AH52" i="23"/>
  <c r="AG52" i="23"/>
  <c r="AD52" i="23"/>
  <c r="AC52" i="23"/>
  <c r="I52" i="25" s="1"/>
  <c r="Z52" i="23"/>
  <c r="Y52" i="23"/>
  <c r="V52" i="23"/>
  <c r="U52" i="23"/>
  <c r="G52" i="25" s="1"/>
  <c r="R52" i="23"/>
  <c r="Q52" i="23"/>
  <c r="N52" i="23"/>
  <c r="M52" i="23"/>
  <c r="E52" i="25" s="1"/>
  <c r="J52" i="23"/>
  <c r="I52" i="23"/>
  <c r="K52" i="23" s="1"/>
  <c r="D52" i="26" s="1"/>
  <c r="Y52" i="26" s="1"/>
  <c r="F52" i="23"/>
  <c r="E52" i="23"/>
  <c r="C52" i="25" s="1"/>
  <c r="X52" i="25" s="1"/>
  <c r="CG51" i="23"/>
  <c r="CF51" i="23"/>
  <c r="CB51" i="23"/>
  <c r="BV51" i="23"/>
  <c r="BU51" i="23"/>
  <c r="T51" i="25" s="1"/>
  <c r="BR51" i="23"/>
  <c r="BQ51" i="23"/>
  <c r="BN51" i="23"/>
  <c r="BM51" i="23"/>
  <c r="BL51" i="23"/>
  <c r="BJ51" i="23"/>
  <c r="BI51" i="23"/>
  <c r="BF51" i="23"/>
  <c r="BE51" i="23"/>
  <c r="BD51" i="23"/>
  <c r="BB51" i="23"/>
  <c r="BA51" i="23"/>
  <c r="AX51" i="23"/>
  <c r="AY51" i="23" s="1"/>
  <c r="N51" i="26" s="1"/>
  <c r="AW51" i="23"/>
  <c r="N51" i="25" s="1"/>
  <c r="AT51" i="23"/>
  <c r="AS51" i="23"/>
  <c r="AP51" i="23"/>
  <c r="AO51" i="23"/>
  <c r="AL51" i="23"/>
  <c r="AK51" i="23"/>
  <c r="AH51" i="23"/>
  <c r="AG51" i="23"/>
  <c r="J51" i="25" s="1"/>
  <c r="AD51" i="23"/>
  <c r="AC51" i="23"/>
  <c r="AF51" i="23" s="1"/>
  <c r="AB51" i="23"/>
  <c r="Z51" i="23"/>
  <c r="Y51" i="23"/>
  <c r="H51" i="25" s="1"/>
  <c r="V51" i="23"/>
  <c r="U51" i="23"/>
  <c r="X51" i="23" s="1"/>
  <c r="R51" i="23"/>
  <c r="Q51" i="23"/>
  <c r="N51" i="23"/>
  <c r="M51" i="23"/>
  <c r="P51" i="23" s="1"/>
  <c r="J51" i="23"/>
  <c r="I51" i="23"/>
  <c r="D51" i="25" s="1"/>
  <c r="Y51" i="25" s="1"/>
  <c r="F51" i="23"/>
  <c r="E51" i="23"/>
  <c r="CG50" i="23"/>
  <c r="CF50" i="23"/>
  <c r="CB50" i="23"/>
  <c r="BV50" i="23"/>
  <c r="BU50" i="23"/>
  <c r="T50" i="25" s="1"/>
  <c r="BR50" i="23"/>
  <c r="BQ50" i="23"/>
  <c r="BN50" i="23"/>
  <c r="BM50" i="23"/>
  <c r="R50" i="25" s="1"/>
  <c r="BJ50" i="23"/>
  <c r="BI50" i="23"/>
  <c r="BF50" i="23"/>
  <c r="BE50" i="23"/>
  <c r="P50" i="25" s="1"/>
  <c r="BB50" i="23"/>
  <c r="BA50" i="23"/>
  <c r="AX50" i="23"/>
  <c r="AW50" i="23"/>
  <c r="N50" i="25" s="1"/>
  <c r="AT50" i="23"/>
  <c r="AS50" i="23"/>
  <c r="AP50" i="23"/>
  <c r="AO50" i="23"/>
  <c r="L50" i="25" s="1"/>
  <c r="AL50" i="23"/>
  <c r="AK50" i="23"/>
  <c r="AH50" i="23"/>
  <c r="AG50" i="23"/>
  <c r="J50" i="25" s="1"/>
  <c r="AE50" i="23"/>
  <c r="I50" i="26" s="1"/>
  <c r="AD50" i="23"/>
  <c r="AC50" i="23"/>
  <c r="Z50" i="23"/>
  <c r="Y50" i="23"/>
  <c r="H50" i="25" s="1"/>
  <c r="V50" i="23"/>
  <c r="U50" i="23"/>
  <c r="W50" i="23" s="1"/>
  <c r="G50" i="26" s="1"/>
  <c r="R50" i="23"/>
  <c r="Q50" i="23"/>
  <c r="F50" i="25" s="1"/>
  <c r="N50" i="23"/>
  <c r="M50" i="23"/>
  <c r="J50" i="23"/>
  <c r="I50" i="23"/>
  <c r="D50" i="25" s="1"/>
  <c r="Y50" i="25" s="1"/>
  <c r="F50" i="23"/>
  <c r="E50" i="23"/>
  <c r="CG49" i="23"/>
  <c r="CF49" i="23"/>
  <c r="CB49" i="23"/>
  <c r="BV49" i="23"/>
  <c r="BU49" i="23"/>
  <c r="BR49" i="23"/>
  <c r="BQ49" i="23"/>
  <c r="BN49" i="23"/>
  <c r="BM49" i="23"/>
  <c r="BJ49" i="23"/>
  <c r="BK49" i="23" s="1"/>
  <c r="Q49" i="26" s="1"/>
  <c r="Z49" i="26" s="1"/>
  <c r="BI49" i="23"/>
  <c r="Q49" i="25" s="1"/>
  <c r="Z49" i="25" s="1"/>
  <c r="BF49" i="23"/>
  <c r="BE49" i="23"/>
  <c r="BH49" i="23" s="1"/>
  <c r="BB49" i="23"/>
  <c r="BA49" i="23"/>
  <c r="O49" i="25" s="1"/>
  <c r="AX49" i="23"/>
  <c r="AW49" i="23"/>
  <c r="AZ49" i="23" s="1"/>
  <c r="AV49" i="23"/>
  <c r="AT49" i="23"/>
  <c r="AS49" i="23"/>
  <c r="AP49" i="23"/>
  <c r="AO49" i="23"/>
  <c r="AR49" i="23" s="1"/>
  <c r="AM49" i="23"/>
  <c r="K49" i="26" s="1"/>
  <c r="AL49" i="23"/>
  <c r="AK49" i="23"/>
  <c r="K49" i="25" s="1"/>
  <c r="AH49" i="23"/>
  <c r="AG49" i="23"/>
  <c r="AD49" i="23"/>
  <c r="AC49" i="23"/>
  <c r="AB49" i="23"/>
  <c r="Z49" i="23"/>
  <c r="Y49" i="23"/>
  <c r="X49" i="23"/>
  <c r="V49" i="23"/>
  <c r="W49" i="23" s="1"/>
  <c r="G49" i="26" s="1"/>
  <c r="U49" i="23"/>
  <c r="G49" i="25" s="1"/>
  <c r="R49" i="23"/>
  <c r="Q49" i="23"/>
  <c r="T49" i="23" s="1"/>
  <c r="N49" i="23"/>
  <c r="O49" i="23" s="1"/>
  <c r="E49" i="26" s="1"/>
  <c r="M49" i="23"/>
  <c r="J49" i="23"/>
  <c r="I49" i="23"/>
  <c r="F49" i="23"/>
  <c r="E49" i="23"/>
  <c r="H49" i="23" s="1"/>
  <c r="CF48" i="23"/>
  <c r="CG48" i="23" s="1"/>
  <c r="CB48" i="23"/>
  <c r="BV48" i="23"/>
  <c r="BU48" i="23"/>
  <c r="BR48" i="23"/>
  <c r="BQ48" i="23"/>
  <c r="S48" i="25" s="1"/>
  <c r="BN48" i="23"/>
  <c r="BM48" i="23"/>
  <c r="BJ48" i="23"/>
  <c r="BI48" i="23"/>
  <c r="Q48" i="25" s="1"/>
  <c r="Z48" i="25" s="1"/>
  <c r="BF48" i="23"/>
  <c r="BE48" i="23"/>
  <c r="BG48" i="23" s="1"/>
  <c r="P48" i="26" s="1"/>
  <c r="BB48" i="23"/>
  <c r="BA48" i="23"/>
  <c r="O48" i="25" s="1"/>
  <c r="AX48" i="23"/>
  <c r="AY48" i="23" s="1"/>
  <c r="N48" i="26" s="1"/>
  <c r="AW48" i="23"/>
  <c r="AT48" i="23"/>
  <c r="AS48" i="23"/>
  <c r="M48" i="25" s="1"/>
  <c r="AP48" i="23"/>
  <c r="AO48" i="23"/>
  <c r="AL48" i="23"/>
  <c r="AK48" i="23"/>
  <c r="K48" i="25" s="1"/>
  <c r="AH48" i="23"/>
  <c r="AG48" i="23"/>
  <c r="AD48" i="23"/>
  <c r="AC48" i="23"/>
  <c r="I48" i="25" s="1"/>
  <c r="Z48" i="23"/>
  <c r="Y48" i="23"/>
  <c r="AA48" i="23" s="1"/>
  <c r="H48" i="26" s="1"/>
  <c r="V48" i="23"/>
  <c r="U48" i="23"/>
  <c r="G48" i="25" s="1"/>
  <c r="R48" i="23"/>
  <c r="Q48" i="23"/>
  <c r="N48" i="23"/>
  <c r="M48" i="23"/>
  <c r="E48" i="25" s="1"/>
  <c r="J48" i="23"/>
  <c r="I48" i="23"/>
  <c r="F48" i="23"/>
  <c r="E48" i="23"/>
  <c r="C48" i="25" s="1"/>
  <c r="X48" i="25" s="1"/>
  <c r="CG47" i="23"/>
  <c r="CF47" i="23"/>
  <c r="CB47" i="23"/>
  <c r="BV47" i="23"/>
  <c r="BU47" i="23"/>
  <c r="BR47" i="23"/>
  <c r="BQ47" i="23"/>
  <c r="BT47" i="23" s="1"/>
  <c r="BN47" i="23"/>
  <c r="BM47" i="23"/>
  <c r="R47" i="25" s="1"/>
  <c r="BJ47" i="23"/>
  <c r="BI47" i="23"/>
  <c r="BL47" i="23" s="1"/>
  <c r="BF47" i="23"/>
  <c r="BE47" i="23"/>
  <c r="P47" i="25" s="1"/>
  <c r="BB47" i="23"/>
  <c r="BA47" i="23"/>
  <c r="AX47" i="23"/>
  <c r="AW47" i="23"/>
  <c r="AT47" i="23"/>
  <c r="AS47" i="23"/>
  <c r="AV47" i="23" s="1"/>
  <c r="AQ47" i="23"/>
  <c r="L47" i="26" s="1"/>
  <c r="AP47" i="23"/>
  <c r="AO47" i="23"/>
  <c r="AN47" i="23"/>
  <c r="AL47" i="23"/>
  <c r="AK47" i="23"/>
  <c r="AH47" i="23"/>
  <c r="AG47" i="23"/>
  <c r="J47" i="25" s="1"/>
  <c r="AD47" i="23"/>
  <c r="AC47" i="23"/>
  <c r="Z47" i="23"/>
  <c r="Y47" i="23"/>
  <c r="H47" i="25" s="1"/>
  <c r="V47" i="23"/>
  <c r="U47" i="23"/>
  <c r="T47" i="23"/>
  <c r="S47" i="23"/>
  <c r="F47" i="26" s="1"/>
  <c r="R47" i="23"/>
  <c r="Q47" i="23"/>
  <c r="F47" i="25" s="1"/>
  <c r="N47" i="23"/>
  <c r="M47" i="23"/>
  <c r="P47" i="23" s="1"/>
  <c r="J47" i="23"/>
  <c r="I47" i="23"/>
  <c r="D47" i="25" s="1"/>
  <c r="Y47" i="25" s="1"/>
  <c r="F47" i="23"/>
  <c r="E47" i="23"/>
  <c r="H47" i="23" s="1"/>
  <c r="CF46" i="23"/>
  <c r="CG46" i="23" s="1"/>
  <c r="CB46" i="23"/>
  <c r="BV46" i="23"/>
  <c r="BU46" i="23"/>
  <c r="T46" i="25" s="1"/>
  <c r="BR46" i="23"/>
  <c r="BQ46" i="23"/>
  <c r="BN46" i="23"/>
  <c r="BM46" i="23"/>
  <c r="R46" i="25" s="1"/>
  <c r="BJ46" i="23"/>
  <c r="BI46" i="23"/>
  <c r="BF46" i="23"/>
  <c r="BE46" i="23"/>
  <c r="P46" i="25" s="1"/>
  <c r="BB46" i="23"/>
  <c r="BA46" i="23"/>
  <c r="AX46" i="23"/>
  <c r="AW46" i="23"/>
  <c r="AT46" i="23"/>
  <c r="AS46" i="23"/>
  <c r="AU46" i="23" s="1"/>
  <c r="M46" i="26" s="1"/>
  <c r="AP46" i="23"/>
  <c r="AO46" i="23"/>
  <c r="AL46" i="23"/>
  <c r="AM46" i="23" s="1"/>
  <c r="K46" i="26" s="1"/>
  <c r="AK46" i="23"/>
  <c r="AH46" i="23"/>
  <c r="AG46" i="23"/>
  <c r="AD46" i="23"/>
  <c r="AC46" i="23"/>
  <c r="Z46" i="23"/>
  <c r="Y46" i="23"/>
  <c r="V46" i="23"/>
  <c r="U46" i="23"/>
  <c r="R46" i="23"/>
  <c r="Q46" i="23"/>
  <c r="N46" i="23"/>
  <c r="M46" i="23"/>
  <c r="O46" i="23" s="1"/>
  <c r="E46" i="26" s="1"/>
  <c r="J46" i="23"/>
  <c r="I46" i="23"/>
  <c r="F46" i="23"/>
  <c r="E46" i="23"/>
  <c r="CF45" i="23"/>
  <c r="CB45" i="23"/>
  <c r="CG45" i="23" s="1"/>
  <c r="BW45" i="23"/>
  <c r="T45" i="26" s="1"/>
  <c r="BV45" i="23"/>
  <c r="BU45" i="23"/>
  <c r="T45" i="25" s="1"/>
  <c r="BT45" i="23"/>
  <c r="BR45" i="23"/>
  <c r="BS45" i="23" s="1"/>
  <c r="S45" i="26" s="1"/>
  <c r="BQ45" i="23"/>
  <c r="S45" i="25" s="1"/>
  <c r="BN45" i="23"/>
  <c r="BM45" i="23"/>
  <c r="R45" i="25" s="1"/>
  <c r="AB45" i="25" s="1"/>
  <c r="BK45" i="23"/>
  <c r="Q45" i="26" s="1"/>
  <c r="Z45" i="26" s="1"/>
  <c r="BJ45" i="23"/>
  <c r="BI45" i="23"/>
  <c r="Q45" i="25" s="1"/>
  <c r="Z45" i="25" s="1"/>
  <c r="BF45" i="23"/>
  <c r="BE45" i="23"/>
  <c r="BD45" i="23"/>
  <c r="BB45" i="23"/>
  <c r="BA45" i="23"/>
  <c r="AX45" i="23"/>
  <c r="AW45" i="23"/>
  <c r="AT45" i="23"/>
  <c r="AS45" i="23"/>
  <c r="M45" i="25" s="1"/>
  <c r="AP45" i="23"/>
  <c r="AO45" i="23"/>
  <c r="L45" i="25" s="1"/>
  <c r="AM45" i="23"/>
  <c r="K45" i="26" s="1"/>
  <c r="AL45" i="23"/>
  <c r="AK45" i="23"/>
  <c r="K45" i="25" s="1"/>
  <c r="AH45" i="23"/>
  <c r="AG45" i="23"/>
  <c r="AD45" i="23"/>
  <c r="AC45" i="23"/>
  <c r="Z45" i="23"/>
  <c r="Y45" i="23"/>
  <c r="H45" i="25" s="1"/>
  <c r="V45" i="23"/>
  <c r="U45" i="23"/>
  <c r="R45" i="23"/>
  <c r="Q45" i="23"/>
  <c r="F45" i="25" s="1"/>
  <c r="O45" i="23"/>
  <c r="E45" i="26" s="1"/>
  <c r="N45" i="23"/>
  <c r="M45" i="23"/>
  <c r="E45" i="25" s="1"/>
  <c r="J45" i="23"/>
  <c r="I45" i="23"/>
  <c r="D45" i="25" s="1"/>
  <c r="Y45" i="25" s="1"/>
  <c r="F45" i="23"/>
  <c r="E45" i="23"/>
  <c r="C45" i="25" s="1"/>
  <c r="X45" i="25" s="1"/>
  <c r="CG44" i="23"/>
  <c r="CF44" i="23"/>
  <c r="CB44" i="23"/>
  <c r="BW44" i="23"/>
  <c r="T44" i="26" s="1"/>
  <c r="BV44" i="23"/>
  <c r="BU44" i="23"/>
  <c r="T44" i="25" s="1"/>
  <c r="BR44" i="23"/>
  <c r="BQ44" i="23"/>
  <c r="BN44" i="23"/>
  <c r="BM44" i="23"/>
  <c r="R44" i="25" s="1"/>
  <c r="BJ44" i="23"/>
  <c r="BI44" i="23"/>
  <c r="BF44" i="23"/>
  <c r="BE44" i="23"/>
  <c r="P44" i="25" s="1"/>
  <c r="BB44" i="23"/>
  <c r="BA44" i="23"/>
  <c r="AZ44" i="23"/>
  <c r="AX44" i="23"/>
  <c r="AW44" i="23"/>
  <c r="N44" i="25" s="1"/>
  <c r="AT44" i="23"/>
  <c r="AS44" i="23"/>
  <c r="AP44" i="23"/>
  <c r="AO44" i="23"/>
  <c r="L44" i="25" s="1"/>
  <c r="AL44" i="23"/>
  <c r="AK44" i="23"/>
  <c r="AJ44" i="23"/>
  <c r="AH44" i="23"/>
  <c r="AG44" i="23"/>
  <c r="J44" i="25" s="1"/>
  <c r="AD44" i="23"/>
  <c r="AC44" i="23"/>
  <c r="Z44" i="23"/>
  <c r="Y44" i="23"/>
  <c r="H44" i="25" s="1"/>
  <c r="V44" i="23"/>
  <c r="U44" i="23"/>
  <c r="R44" i="23"/>
  <c r="Q44" i="23"/>
  <c r="F44" i="25" s="1"/>
  <c r="N44" i="23"/>
  <c r="M44" i="23"/>
  <c r="L44" i="23"/>
  <c r="J44" i="23"/>
  <c r="I44" i="23"/>
  <c r="D44" i="25" s="1"/>
  <c r="Y44" i="25" s="1"/>
  <c r="F44" i="23"/>
  <c r="E44" i="23"/>
  <c r="CF43" i="23"/>
  <c r="CB43" i="23"/>
  <c r="CG43" i="23" s="1"/>
  <c r="BV43" i="23"/>
  <c r="BU43" i="23"/>
  <c r="T43" i="25" s="1"/>
  <c r="BT43" i="23"/>
  <c r="BR43" i="23"/>
  <c r="BQ43" i="23"/>
  <c r="S43" i="25" s="1"/>
  <c r="BN43" i="23"/>
  <c r="BM43" i="23"/>
  <c r="R43" i="25" s="1"/>
  <c r="BL43" i="23"/>
  <c r="BJ43" i="23"/>
  <c r="BI43" i="23"/>
  <c r="Q43" i="25" s="1"/>
  <c r="Z43" i="25" s="1"/>
  <c r="BH43" i="23"/>
  <c r="BF43" i="23"/>
  <c r="BG43" i="23" s="1"/>
  <c r="P43" i="26" s="1"/>
  <c r="BE43" i="23"/>
  <c r="P43" i="25" s="1"/>
  <c r="BB43" i="23"/>
  <c r="BA43" i="23"/>
  <c r="O43" i="25" s="1"/>
  <c r="AZ43" i="23"/>
  <c r="AX43" i="23"/>
  <c r="AY43" i="23" s="1"/>
  <c r="N43" i="26" s="1"/>
  <c r="AW43" i="23"/>
  <c r="N43" i="25" s="1"/>
  <c r="AT43" i="23"/>
  <c r="AS43" i="23"/>
  <c r="M43" i="25" s="1"/>
  <c r="AP43" i="23"/>
  <c r="AO43" i="23"/>
  <c r="L43" i="25" s="1"/>
  <c r="AL43" i="23"/>
  <c r="AK43" i="23"/>
  <c r="K43" i="25" s="1"/>
  <c r="AI43" i="23"/>
  <c r="J43" i="26" s="1"/>
  <c r="AH43" i="23"/>
  <c r="AG43" i="23"/>
  <c r="J43" i="25" s="1"/>
  <c r="AD43" i="23"/>
  <c r="AC43" i="23"/>
  <c r="AB43" i="23"/>
  <c r="Z43" i="23"/>
  <c r="AA43" i="23" s="1"/>
  <c r="H43" i="26" s="1"/>
  <c r="Y43" i="23"/>
  <c r="H43" i="25" s="1"/>
  <c r="V43" i="23"/>
  <c r="U43" i="23"/>
  <c r="G43" i="25" s="1"/>
  <c r="R43" i="23"/>
  <c r="Q43" i="23"/>
  <c r="F43" i="25" s="1"/>
  <c r="N43" i="23"/>
  <c r="M43" i="23"/>
  <c r="E43" i="25" s="1"/>
  <c r="J43" i="23"/>
  <c r="I43" i="23"/>
  <c r="D43" i="25" s="1"/>
  <c r="Y43" i="25" s="1"/>
  <c r="F43" i="23"/>
  <c r="E43" i="23"/>
  <c r="CG42" i="23"/>
  <c r="CF42" i="23"/>
  <c r="CB42" i="23"/>
  <c r="BV42" i="23"/>
  <c r="BU42" i="23"/>
  <c r="BR42" i="23"/>
  <c r="BQ42" i="23"/>
  <c r="BN42" i="23"/>
  <c r="BM42" i="23"/>
  <c r="BJ42" i="23"/>
  <c r="BI42" i="23"/>
  <c r="Q42" i="25" s="1"/>
  <c r="Z42" i="25" s="1"/>
  <c r="BF42" i="23"/>
  <c r="BE42" i="23"/>
  <c r="BB42" i="23"/>
  <c r="BA42" i="23"/>
  <c r="AX42" i="23"/>
  <c r="AW42" i="23"/>
  <c r="AT42" i="23"/>
  <c r="AS42" i="23"/>
  <c r="M42" i="25" s="1"/>
  <c r="AP42" i="23"/>
  <c r="AO42" i="23"/>
  <c r="AL42" i="23"/>
  <c r="AK42" i="23"/>
  <c r="K42" i="25" s="1"/>
  <c r="AH42" i="23"/>
  <c r="AG42" i="23"/>
  <c r="AD42" i="23"/>
  <c r="AE42" i="23" s="1"/>
  <c r="I42" i="26" s="1"/>
  <c r="AC42" i="23"/>
  <c r="I42" i="25" s="1"/>
  <c r="Z42" i="23"/>
  <c r="Y42" i="23"/>
  <c r="V42" i="23"/>
  <c r="U42" i="23"/>
  <c r="R42" i="23"/>
  <c r="Q42" i="23"/>
  <c r="N42" i="23"/>
  <c r="M42" i="23"/>
  <c r="E42" i="25" s="1"/>
  <c r="J42" i="23"/>
  <c r="I42" i="23"/>
  <c r="F42" i="23"/>
  <c r="E42" i="23"/>
  <c r="C42" i="25" s="1"/>
  <c r="X42" i="25" s="1"/>
  <c r="CG41" i="23"/>
  <c r="CF41" i="23"/>
  <c r="CB41" i="23"/>
  <c r="BV41" i="23"/>
  <c r="BU41" i="23"/>
  <c r="T41" i="25" s="1"/>
  <c r="BR41" i="23"/>
  <c r="BQ41" i="23"/>
  <c r="S41" i="25" s="1"/>
  <c r="BN41" i="23"/>
  <c r="BM41" i="23"/>
  <c r="R41" i="25" s="1"/>
  <c r="BJ41" i="23"/>
  <c r="BI41" i="23"/>
  <c r="Q41" i="25" s="1"/>
  <c r="Z41" i="25" s="1"/>
  <c r="BF41" i="23"/>
  <c r="BE41" i="23"/>
  <c r="P41" i="25" s="1"/>
  <c r="BB41" i="23"/>
  <c r="BA41" i="23"/>
  <c r="O41" i="25" s="1"/>
  <c r="AX41" i="23"/>
  <c r="AW41" i="23"/>
  <c r="N41" i="25" s="1"/>
  <c r="AT41" i="23"/>
  <c r="AS41" i="23"/>
  <c r="M41" i="25" s="1"/>
  <c r="AP41" i="23"/>
  <c r="AO41" i="23"/>
  <c r="L41" i="25" s="1"/>
  <c r="AL41" i="23"/>
  <c r="AK41" i="23"/>
  <c r="K41" i="25" s="1"/>
  <c r="AH41" i="23"/>
  <c r="AG41" i="23"/>
  <c r="J41" i="25" s="1"/>
  <c r="AD41" i="23"/>
  <c r="AC41" i="23"/>
  <c r="I41" i="25" s="1"/>
  <c r="Z41" i="23"/>
  <c r="Y41" i="23"/>
  <c r="H41" i="25" s="1"/>
  <c r="V41" i="23"/>
  <c r="U41" i="23"/>
  <c r="G41" i="25" s="1"/>
  <c r="R41" i="23"/>
  <c r="Q41" i="23"/>
  <c r="F41" i="25" s="1"/>
  <c r="N41" i="23"/>
  <c r="M41" i="23"/>
  <c r="E41" i="25" s="1"/>
  <c r="J41" i="23"/>
  <c r="I41" i="23"/>
  <c r="D41" i="25" s="1"/>
  <c r="Y41" i="25" s="1"/>
  <c r="F41" i="23"/>
  <c r="E41" i="23"/>
  <c r="C41" i="25" s="1"/>
  <c r="X41" i="25" s="1"/>
  <c r="CF40" i="23"/>
  <c r="CG40" i="23" s="1"/>
  <c r="CB40" i="23"/>
  <c r="BV40" i="23"/>
  <c r="BU40" i="23"/>
  <c r="BR40" i="23"/>
  <c r="BQ40" i="23"/>
  <c r="BO40" i="23"/>
  <c r="R40" i="26" s="1"/>
  <c r="BN40" i="23"/>
  <c r="BM40" i="23"/>
  <c r="R40" i="25" s="1"/>
  <c r="BJ40" i="23"/>
  <c r="BI40" i="23"/>
  <c r="BF40" i="23"/>
  <c r="BE40" i="23"/>
  <c r="P40" i="25" s="1"/>
  <c r="BB40" i="23"/>
  <c r="BA40" i="23"/>
  <c r="AX40" i="23"/>
  <c r="AW40" i="23"/>
  <c r="N40" i="25" s="1"/>
  <c r="AT40" i="23"/>
  <c r="AS40" i="23"/>
  <c r="AP40" i="23"/>
  <c r="AO40" i="23"/>
  <c r="AL40" i="23"/>
  <c r="AK40" i="23"/>
  <c r="AH40" i="23"/>
  <c r="AG40" i="23"/>
  <c r="J40" i="25" s="1"/>
  <c r="AD40" i="23"/>
  <c r="AC40" i="23"/>
  <c r="Z40" i="23"/>
  <c r="Y40" i="23"/>
  <c r="H40" i="25" s="1"/>
  <c r="V40" i="23"/>
  <c r="U40" i="23"/>
  <c r="R40" i="23"/>
  <c r="Q40" i="23"/>
  <c r="F40" i="25" s="1"/>
  <c r="N40" i="23"/>
  <c r="M40" i="23"/>
  <c r="J40" i="23"/>
  <c r="I40" i="23"/>
  <c r="F40" i="23"/>
  <c r="E40" i="23"/>
  <c r="CF39" i="23"/>
  <c r="CG39" i="23" s="1"/>
  <c r="CB39" i="23"/>
  <c r="BV39" i="23"/>
  <c r="BU39" i="23"/>
  <c r="BR39" i="23"/>
  <c r="BQ39" i="23"/>
  <c r="S39" i="25" s="1"/>
  <c r="BO39" i="23"/>
  <c r="R39" i="26" s="1"/>
  <c r="BN39" i="23"/>
  <c r="BM39" i="23"/>
  <c r="R39" i="25" s="1"/>
  <c r="BJ39" i="23"/>
  <c r="BI39" i="23"/>
  <c r="Q39" i="25" s="1"/>
  <c r="Z39" i="25" s="1"/>
  <c r="BF39" i="23"/>
  <c r="BE39" i="23"/>
  <c r="P39" i="25" s="1"/>
  <c r="BB39" i="23"/>
  <c r="BA39" i="23"/>
  <c r="O39" i="25" s="1"/>
  <c r="AX39" i="23"/>
  <c r="AW39" i="23"/>
  <c r="N39" i="25" s="1"/>
  <c r="AU39" i="23"/>
  <c r="M39" i="26" s="1"/>
  <c r="AT39" i="23"/>
  <c r="AS39" i="23"/>
  <c r="M39" i="25" s="1"/>
  <c r="AR39" i="23"/>
  <c r="AP39" i="23"/>
  <c r="AQ39" i="23" s="1"/>
  <c r="L39" i="26" s="1"/>
  <c r="AO39" i="23"/>
  <c r="L39" i="25" s="1"/>
  <c r="AL39" i="23"/>
  <c r="AK39" i="23"/>
  <c r="K39" i="25" s="1"/>
  <c r="AH39" i="23"/>
  <c r="AG39" i="23"/>
  <c r="J39" i="25" s="1"/>
  <c r="AD39" i="23"/>
  <c r="AC39" i="23"/>
  <c r="I39" i="25" s="1"/>
  <c r="Z39" i="23"/>
  <c r="Y39" i="23"/>
  <c r="H39" i="25" s="1"/>
  <c r="W39" i="23"/>
  <c r="G39" i="26" s="1"/>
  <c r="V39" i="23"/>
  <c r="U39" i="23"/>
  <c r="G39" i="25" s="1"/>
  <c r="T39" i="23"/>
  <c r="R39" i="23"/>
  <c r="Q39" i="23"/>
  <c r="F39" i="25" s="1"/>
  <c r="N39" i="23"/>
  <c r="M39" i="23"/>
  <c r="L39" i="23"/>
  <c r="J39" i="23"/>
  <c r="K39" i="23" s="1"/>
  <c r="D39" i="26" s="1"/>
  <c r="Y39" i="26" s="1"/>
  <c r="I39" i="23"/>
  <c r="D39" i="25" s="1"/>
  <c r="Y39" i="25" s="1"/>
  <c r="F39" i="23"/>
  <c r="E39" i="23"/>
  <c r="C39" i="25" s="1"/>
  <c r="X39" i="25" s="1"/>
  <c r="CF38" i="23"/>
  <c r="CG38" i="23" s="1"/>
  <c r="CB38" i="23"/>
  <c r="BV38" i="23"/>
  <c r="BU38" i="23"/>
  <c r="BR38" i="23"/>
  <c r="BQ38" i="23"/>
  <c r="S38" i="25" s="1"/>
  <c r="BN38" i="23"/>
  <c r="BM38" i="23"/>
  <c r="BL38" i="23"/>
  <c r="BJ38" i="23"/>
  <c r="BI38" i="23"/>
  <c r="Q38" i="25" s="1"/>
  <c r="Z38" i="25" s="1"/>
  <c r="BF38" i="23"/>
  <c r="BE38" i="23"/>
  <c r="BB38" i="23"/>
  <c r="BA38" i="23"/>
  <c r="O38" i="25" s="1"/>
  <c r="AX38" i="23"/>
  <c r="AW38" i="23"/>
  <c r="AV38" i="23"/>
  <c r="AT38" i="23"/>
  <c r="AU38" i="23" s="1"/>
  <c r="M38" i="26" s="1"/>
  <c r="AS38" i="23"/>
  <c r="M38" i="25" s="1"/>
  <c r="AP38" i="23"/>
  <c r="AO38" i="23"/>
  <c r="AL38" i="23"/>
  <c r="AK38" i="23"/>
  <c r="K38" i="25" s="1"/>
  <c r="AH38" i="23"/>
  <c r="AG38" i="23"/>
  <c r="AD38" i="23"/>
  <c r="AC38" i="23"/>
  <c r="I38" i="25" s="1"/>
  <c r="Z38" i="23"/>
  <c r="Y38" i="23"/>
  <c r="V38" i="23"/>
  <c r="U38" i="23"/>
  <c r="G38" i="25" s="1"/>
  <c r="R38" i="23"/>
  <c r="Q38" i="23"/>
  <c r="P38" i="23"/>
  <c r="N38" i="23"/>
  <c r="M38" i="23"/>
  <c r="E38" i="25" s="1"/>
  <c r="J38" i="23"/>
  <c r="I38" i="23"/>
  <c r="F38" i="23"/>
  <c r="E38" i="23"/>
  <c r="C38" i="25" s="1"/>
  <c r="X38" i="25" s="1"/>
  <c r="CF37" i="23"/>
  <c r="CG37" i="23" s="1"/>
  <c r="CB37" i="23"/>
  <c r="BV37" i="23"/>
  <c r="BU37" i="23"/>
  <c r="T37" i="25" s="1"/>
  <c r="BR37" i="23"/>
  <c r="BQ37" i="23"/>
  <c r="S37" i="25" s="1"/>
  <c r="BN37" i="23"/>
  <c r="BM37" i="23"/>
  <c r="R37" i="25" s="1"/>
  <c r="BJ37" i="23"/>
  <c r="BI37" i="23"/>
  <c r="BF37" i="23"/>
  <c r="BE37" i="23"/>
  <c r="P37" i="25" s="1"/>
  <c r="BB37" i="23"/>
  <c r="BA37" i="23"/>
  <c r="AX37" i="23"/>
  <c r="AW37" i="23"/>
  <c r="N37" i="25" s="1"/>
  <c r="AT37" i="23"/>
  <c r="AS37" i="23"/>
  <c r="AP37" i="23"/>
  <c r="AO37" i="23"/>
  <c r="L37" i="25" s="1"/>
  <c r="AL37" i="23"/>
  <c r="AK37" i="23"/>
  <c r="AH37" i="23"/>
  <c r="AG37" i="23"/>
  <c r="J37" i="25" s="1"/>
  <c r="AD37" i="23"/>
  <c r="AC37" i="23"/>
  <c r="Z37" i="23"/>
  <c r="Y37" i="23"/>
  <c r="H37" i="25" s="1"/>
  <c r="V37" i="23"/>
  <c r="U37" i="23"/>
  <c r="R37" i="23"/>
  <c r="Q37" i="23"/>
  <c r="F37" i="25" s="1"/>
  <c r="N37" i="23"/>
  <c r="M37" i="23"/>
  <c r="J37" i="23"/>
  <c r="I37" i="23"/>
  <c r="D37" i="25" s="1"/>
  <c r="Y37" i="25" s="1"/>
  <c r="F37" i="23"/>
  <c r="E37" i="23"/>
  <c r="CG36" i="23"/>
  <c r="CF36" i="23"/>
  <c r="CB36" i="23"/>
  <c r="BV36" i="23"/>
  <c r="BW36" i="23" s="1"/>
  <c r="T36" i="26" s="1"/>
  <c r="BU36" i="23"/>
  <c r="T36" i="25" s="1"/>
  <c r="BR36" i="23"/>
  <c r="BQ36" i="23"/>
  <c r="BS36" i="23" s="1"/>
  <c r="S36" i="26" s="1"/>
  <c r="BN36" i="23"/>
  <c r="BM36" i="23"/>
  <c r="R36" i="25" s="1"/>
  <c r="BJ36" i="23"/>
  <c r="BI36" i="23"/>
  <c r="BF36" i="23"/>
  <c r="BE36" i="23"/>
  <c r="P36" i="25" s="1"/>
  <c r="BB36" i="23"/>
  <c r="BA36" i="23"/>
  <c r="BC36" i="23" s="1"/>
  <c r="O36" i="26" s="1"/>
  <c r="AX36" i="23"/>
  <c r="AY36" i="23" s="1"/>
  <c r="N36" i="26" s="1"/>
  <c r="AW36" i="23"/>
  <c r="N36" i="25" s="1"/>
  <c r="AT36" i="23"/>
  <c r="AS36" i="23"/>
  <c r="AU36" i="23" s="1"/>
  <c r="M36" i="26" s="1"/>
  <c r="AP36" i="23"/>
  <c r="AO36" i="23"/>
  <c r="L36" i="25" s="1"/>
  <c r="AL36" i="23"/>
  <c r="AK36" i="23"/>
  <c r="AH36" i="23"/>
  <c r="AG36" i="23"/>
  <c r="J36" i="25" s="1"/>
  <c r="AD36" i="23"/>
  <c r="AC36" i="23"/>
  <c r="Z36" i="23"/>
  <c r="Y36" i="23"/>
  <c r="V36" i="23"/>
  <c r="W36" i="23" s="1"/>
  <c r="G36" i="26" s="1"/>
  <c r="U36" i="23"/>
  <c r="R36" i="23"/>
  <c r="Q36" i="23"/>
  <c r="F36" i="25" s="1"/>
  <c r="O36" i="23"/>
  <c r="E36" i="26" s="1"/>
  <c r="N36" i="23"/>
  <c r="M36" i="23"/>
  <c r="K36" i="23"/>
  <c r="D36" i="26" s="1"/>
  <c r="Y36" i="26" s="1"/>
  <c r="J36" i="23"/>
  <c r="I36" i="23"/>
  <c r="D36" i="25" s="1"/>
  <c r="Y36" i="25" s="1"/>
  <c r="F36" i="23"/>
  <c r="E36" i="23"/>
  <c r="G36" i="23" s="1"/>
  <c r="CG35" i="23"/>
  <c r="CF35" i="23"/>
  <c r="CB35" i="23"/>
  <c r="BW35" i="23"/>
  <c r="T35" i="26" s="1"/>
  <c r="BV35" i="23"/>
  <c r="BU35" i="23"/>
  <c r="T35" i="25" s="1"/>
  <c r="BR35" i="23"/>
  <c r="BQ35" i="23"/>
  <c r="S35" i="25" s="1"/>
  <c r="BO35" i="23"/>
  <c r="R35" i="26" s="1"/>
  <c r="BN35" i="23"/>
  <c r="BM35" i="23"/>
  <c r="R35" i="25" s="1"/>
  <c r="BK35" i="23"/>
  <c r="Q35" i="26" s="1"/>
  <c r="Z35" i="26" s="1"/>
  <c r="BJ35" i="23"/>
  <c r="BI35" i="23"/>
  <c r="Q35" i="25" s="1"/>
  <c r="Z35" i="25" s="1"/>
  <c r="BF35" i="23"/>
  <c r="BE35" i="23"/>
  <c r="P35" i="25" s="1"/>
  <c r="BB35" i="23"/>
  <c r="BA35" i="23"/>
  <c r="O35" i="25" s="1"/>
  <c r="AX35" i="23"/>
  <c r="AW35" i="23"/>
  <c r="N35" i="25" s="1"/>
  <c r="AT35" i="23"/>
  <c r="AU35" i="23" s="1"/>
  <c r="M35" i="26" s="1"/>
  <c r="AS35" i="23"/>
  <c r="M35" i="25" s="1"/>
  <c r="AP35" i="23"/>
  <c r="AO35" i="23"/>
  <c r="L35" i="25" s="1"/>
  <c r="AL35" i="23"/>
  <c r="AK35" i="23"/>
  <c r="K35" i="25" s="1"/>
  <c r="AH35" i="23"/>
  <c r="AI35" i="23" s="1"/>
  <c r="J35" i="26" s="1"/>
  <c r="AG35" i="23"/>
  <c r="J35" i="25" s="1"/>
  <c r="AD35" i="23"/>
  <c r="AC35" i="23"/>
  <c r="I35" i="25" s="1"/>
  <c r="Z35" i="23"/>
  <c r="Y35" i="23"/>
  <c r="H35" i="25" s="1"/>
  <c r="V35" i="23"/>
  <c r="U35" i="23"/>
  <c r="G35" i="25" s="1"/>
  <c r="R35" i="23"/>
  <c r="Q35" i="23"/>
  <c r="F35" i="25" s="1"/>
  <c r="O35" i="23"/>
  <c r="E35" i="26" s="1"/>
  <c r="N35" i="23"/>
  <c r="M35" i="23"/>
  <c r="E35" i="25" s="1"/>
  <c r="K35" i="23"/>
  <c r="D35" i="26" s="1"/>
  <c r="Y35" i="26" s="1"/>
  <c r="J35" i="23"/>
  <c r="I35" i="23"/>
  <c r="D35" i="25" s="1"/>
  <c r="Y35" i="25" s="1"/>
  <c r="F35" i="23"/>
  <c r="E35" i="23"/>
  <c r="C35" i="25" s="1"/>
  <c r="X35" i="25" s="1"/>
  <c r="CG34" i="23"/>
  <c r="CF34" i="23"/>
  <c r="CB34" i="23"/>
  <c r="BW34" i="23"/>
  <c r="T34" i="26" s="1"/>
  <c r="BV34" i="23"/>
  <c r="BU34" i="23"/>
  <c r="BR34" i="23"/>
  <c r="BQ34" i="23"/>
  <c r="BO34" i="23"/>
  <c r="R34" i="26" s="1"/>
  <c r="BN34" i="23"/>
  <c r="BM34" i="23"/>
  <c r="BJ34" i="23"/>
  <c r="BI34" i="23"/>
  <c r="Q34" i="25" s="1"/>
  <c r="Z34" i="25" s="1"/>
  <c r="BF34" i="23"/>
  <c r="BE34" i="23"/>
  <c r="BB34" i="23"/>
  <c r="BA34" i="23"/>
  <c r="O34" i="25" s="1"/>
  <c r="AX34" i="23"/>
  <c r="AW34" i="23"/>
  <c r="AT34" i="23"/>
  <c r="AS34" i="23"/>
  <c r="AP34" i="23"/>
  <c r="AO34" i="23"/>
  <c r="AQ34" i="23" s="1"/>
  <c r="L34" i="26" s="1"/>
  <c r="AN34" i="23"/>
  <c r="AL34" i="23"/>
  <c r="AK34" i="23"/>
  <c r="K34" i="25" s="1"/>
  <c r="AH34" i="23"/>
  <c r="AI34" i="23" s="1"/>
  <c r="J34" i="26" s="1"/>
  <c r="AG34" i="23"/>
  <c r="AD34" i="23"/>
  <c r="AC34" i="23"/>
  <c r="I34" i="25" s="1"/>
  <c r="Z34" i="23"/>
  <c r="Y34" i="23"/>
  <c r="AA34" i="23" s="1"/>
  <c r="H34" i="26" s="1"/>
  <c r="X34" i="23"/>
  <c r="V34" i="23"/>
  <c r="U34" i="23"/>
  <c r="G34" i="25" s="1"/>
  <c r="R34" i="23"/>
  <c r="Q34" i="23"/>
  <c r="N34" i="23"/>
  <c r="M34" i="23"/>
  <c r="E34" i="25" s="1"/>
  <c r="J34" i="23"/>
  <c r="I34" i="23"/>
  <c r="F34" i="23"/>
  <c r="E34" i="23"/>
  <c r="CG33" i="23"/>
  <c r="CF33" i="23"/>
  <c r="CB33" i="23"/>
  <c r="BV33" i="23"/>
  <c r="BU33" i="23"/>
  <c r="T33" i="25" s="1"/>
  <c r="BR33" i="23"/>
  <c r="BQ33" i="23"/>
  <c r="S33" i="25" s="1"/>
  <c r="BN33" i="23"/>
  <c r="BM33" i="23"/>
  <c r="R33" i="25" s="1"/>
  <c r="AB33" i="25" s="1"/>
  <c r="BJ33" i="23"/>
  <c r="BI33" i="23"/>
  <c r="Q33" i="25" s="1"/>
  <c r="Z33" i="25" s="1"/>
  <c r="BF33" i="23"/>
  <c r="BE33" i="23"/>
  <c r="P33" i="25" s="1"/>
  <c r="BB33" i="23"/>
  <c r="BA33" i="23"/>
  <c r="O33" i="25" s="1"/>
  <c r="AX33" i="23"/>
  <c r="AW33" i="23"/>
  <c r="N33" i="25" s="1"/>
  <c r="AT33" i="23"/>
  <c r="AS33" i="23"/>
  <c r="M33" i="25" s="1"/>
  <c r="AP33" i="23"/>
  <c r="AO33" i="23"/>
  <c r="L33" i="25" s="1"/>
  <c r="AL33" i="23"/>
  <c r="AK33" i="23"/>
  <c r="K33" i="25" s="1"/>
  <c r="AH33" i="23"/>
  <c r="AG33" i="23"/>
  <c r="J33" i="25" s="1"/>
  <c r="AD33" i="23"/>
  <c r="AC33" i="23"/>
  <c r="I33" i="25" s="1"/>
  <c r="Z33" i="23"/>
  <c r="Y33" i="23"/>
  <c r="H33" i="25" s="1"/>
  <c r="V33" i="23"/>
  <c r="U33" i="23"/>
  <c r="G33" i="25" s="1"/>
  <c r="R33" i="23"/>
  <c r="Q33" i="23"/>
  <c r="F33" i="25" s="1"/>
  <c r="N33" i="23"/>
  <c r="M33" i="23"/>
  <c r="E33" i="25" s="1"/>
  <c r="J33" i="23"/>
  <c r="I33" i="23"/>
  <c r="D33" i="25" s="1"/>
  <c r="Y33" i="25" s="1"/>
  <c r="F33" i="23"/>
  <c r="E33" i="23"/>
  <c r="C33" i="25" s="1"/>
  <c r="X33" i="25" s="1"/>
  <c r="CG32" i="23"/>
  <c r="CF32" i="23"/>
  <c r="CB32" i="23"/>
  <c r="BV32" i="23"/>
  <c r="BU32" i="23"/>
  <c r="T32" i="25" s="1"/>
  <c r="BR32" i="23"/>
  <c r="BQ32" i="23"/>
  <c r="BN32" i="23"/>
  <c r="BM32" i="23"/>
  <c r="BJ32" i="23"/>
  <c r="BI32" i="23"/>
  <c r="BF32" i="23"/>
  <c r="BE32" i="23"/>
  <c r="P32" i="25" s="1"/>
  <c r="BB32" i="23"/>
  <c r="BA32" i="23"/>
  <c r="BC32" i="23" s="1"/>
  <c r="O32" i="26" s="1"/>
  <c r="AY32" i="23"/>
  <c r="N32" i="26" s="1"/>
  <c r="AX32" i="23"/>
  <c r="AW32" i="23"/>
  <c r="N32" i="25" s="1"/>
  <c r="AT32" i="23"/>
  <c r="AS32" i="23"/>
  <c r="AP32" i="23"/>
  <c r="AO32" i="23"/>
  <c r="L32" i="25" s="1"/>
  <c r="AL32" i="23"/>
  <c r="AK32" i="23"/>
  <c r="AH32" i="23"/>
  <c r="AG32" i="23"/>
  <c r="J32" i="25" s="1"/>
  <c r="AD32" i="23"/>
  <c r="AE32" i="23" s="1"/>
  <c r="I32" i="26" s="1"/>
  <c r="AC32" i="23"/>
  <c r="AB32" i="23"/>
  <c r="AA32" i="23"/>
  <c r="H32" i="26" s="1"/>
  <c r="Z32" i="23"/>
  <c r="Y32" i="23"/>
  <c r="H32" i="25" s="1"/>
  <c r="V32" i="23"/>
  <c r="U32" i="23"/>
  <c r="R32" i="23"/>
  <c r="Q32" i="23"/>
  <c r="F32" i="25" s="1"/>
  <c r="N32" i="23"/>
  <c r="M32" i="23"/>
  <c r="J32" i="23"/>
  <c r="I32" i="23"/>
  <c r="D32" i="25" s="1"/>
  <c r="Y32" i="25" s="1"/>
  <c r="F32" i="23"/>
  <c r="E32" i="23"/>
  <c r="CF31" i="23"/>
  <c r="CB31" i="23"/>
  <c r="CG31" i="23" s="1"/>
  <c r="BV31" i="23"/>
  <c r="BU31" i="23"/>
  <c r="T31" i="25" s="1"/>
  <c r="BT31" i="23"/>
  <c r="BR31" i="23"/>
  <c r="BQ31" i="23"/>
  <c r="S31" i="25" s="1"/>
  <c r="BN31" i="23"/>
  <c r="BM31" i="23"/>
  <c r="R31" i="25" s="1"/>
  <c r="BJ31" i="23"/>
  <c r="BI31" i="23"/>
  <c r="Q31" i="25" s="1"/>
  <c r="Z31" i="25" s="1"/>
  <c r="BF31" i="23"/>
  <c r="BE31" i="23"/>
  <c r="P31" i="25" s="1"/>
  <c r="BB31" i="23"/>
  <c r="BA31" i="23"/>
  <c r="O31" i="25" s="1"/>
  <c r="AX31" i="23"/>
  <c r="AW31" i="23"/>
  <c r="N31" i="25" s="1"/>
  <c r="AT31" i="23"/>
  <c r="AS31" i="23"/>
  <c r="M31" i="25" s="1"/>
  <c r="AP31" i="23"/>
  <c r="AO31" i="23"/>
  <c r="L31" i="25" s="1"/>
  <c r="AN31" i="23"/>
  <c r="AL31" i="23"/>
  <c r="AK31" i="23"/>
  <c r="K31" i="25" s="1"/>
  <c r="AH31" i="23"/>
  <c r="AG31" i="23"/>
  <c r="J31" i="25" s="1"/>
  <c r="AF31" i="23"/>
  <c r="AD31" i="23"/>
  <c r="AC31" i="23"/>
  <c r="I31" i="25" s="1"/>
  <c r="Z31" i="23"/>
  <c r="Y31" i="23"/>
  <c r="H31" i="25" s="1"/>
  <c r="V31" i="23"/>
  <c r="U31" i="23"/>
  <c r="G31" i="25" s="1"/>
  <c r="R31" i="23"/>
  <c r="Q31" i="23"/>
  <c r="F31" i="25" s="1"/>
  <c r="P31" i="23"/>
  <c r="N31" i="23"/>
  <c r="M31" i="23"/>
  <c r="E31" i="25" s="1"/>
  <c r="J31" i="23"/>
  <c r="I31" i="23"/>
  <c r="D31" i="25" s="1"/>
  <c r="Y31" i="25" s="1"/>
  <c r="F31" i="23"/>
  <c r="E31" i="23"/>
  <c r="CG30" i="23"/>
  <c r="CF30" i="23"/>
  <c r="CB30" i="23"/>
  <c r="BV30" i="23"/>
  <c r="BU30" i="23"/>
  <c r="BW30" i="23" s="1"/>
  <c r="T30" i="26" s="1"/>
  <c r="BR30" i="23"/>
  <c r="BQ30" i="23"/>
  <c r="BN30" i="23"/>
  <c r="BM30" i="23"/>
  <c r="BJ30" i="23"/>
  <c r="BI30" i="23"/>
  <c r="Q30" i="25" s="1"/>
  <c r="Z30" i="25" s="1"/>
  <c r="BF30" i="23"/>
  <c r="BE30" i="23"/>
  <c r="BB30" i="23"/>
  <c r="BA30" i="23"/>
  <c r="O30" i="25" s="1"/>
  <c r="AY30" i="23"/>
  <c r="N30" i="26" s="1"/>
  <c r="AX30" i="23"/>
  <c r="AW30" i="23"/>
  <c r="AT30" i="23"/>
  <c r="AS30" i="23"/>
  <c r="M30" i="25" s="1"/>
  <c r="AQ30" i="23"/>
  <c r="L30" i="26" s="1"/>
  <c r="AP30" i="23"/>
  <c r="AO30" i="23"/>
  <c r="AL30" i="23"/>
  <c r="AK30" i="23"/>
  <c r="K30" i="25" s="1"/>
  <c r="AH30" i="23"/>
  <c r="AG30" i="23"/>
  <c r="AD30" i="23"/>
  <c r="AC30" i="23"/>
  <c r="I30" i="25" s="1"/>
  <c r="Z30" i="23"/>
  <c r="Y30" i="23"/>
  <c r="V30" i="23"/>
  <c r="U30" i="23"/>
  <c r="R30" i="23"/>
  <c r="Q30" i="23"/>
  <c r="N30" i="23"/>
  <c r="M30" i="23"/>
  <c r="E30" i="25" s="1"/>
  <c r="K30" i="23"/>
  <c r="D30" i="26" s="1"/>
  <c r="Y30" i="26" s="1"/>
  <c r="J30" i="23"/>
  <c r="I30" i="23"/>
  <c r="F30" i="23"/>
  <c r="G30" i="23" s="1"/>
  <c r="C30" i="26" s="1"/>
  <c r="X30" i="26" s="1"/>
  <c r="E30" i="23"/>
  <c r="C30" i="25" s="1"/>
  <c r="X30" i="25" s="1"/>
  <c r="CF29" i="23"/>
  <c r="CG29" i="23" s="1"/>
  <c r="CB29" i="23"/>
  <c r="BV29" i="23"/>
  <c r="BU29" i="23"/>
  <c r="T29" i="25" s="1"/>
  <c r="BR29" i="23"/>
  <c r="BS29" i="23" s="1"/>
  <c r="S29" i="26" s="1"/>
  <c r="BQ29" i="23"/>
  <c r="S29" i="25" s="1"/>
  <c r="BN29" i="23"/>
  <c r="BM29" i="23"/>
  <c r="R29" i="25" s="1"/>
  <c r="BJ29" i="23"/>
  <c r="BK29" i="23" s="1"/>
  <c r="Q29" i="26" s="1"/>
  <c r="Z29" i="26" s="1"/>
  <c r="BI29" i="23"/>
  <c r="Q29" i="25" s="1"/>
  <c r="Z29" i="25" s="1"/>
  <c r="BF29" i="23"/>
  <c r="BE29" i="23"/>
  <c r="P29" i="25" s="1"/>
  <c r="BB29" i="23"/>
  <c r="BA29" i="23"/>
  <c r="O29" i="25" s="1"/>
  <c r="AX29" i="23"/>
  <c r="AY29" i="23" s="1"/>
  <c r="N29" i="26" s="1"/>
  <c r="AW29" i="23"/>
  <c r="N29" i="25" s="1"/>
  <c r="AT29" i="23"/>
  <c r="AS29" i="23"/>
  <c r="M29" i="25" s="1"/>
  <c r="AP29" i="23"/>
  <c r="AO29" i="23"/>
  <c r="L29" i="25" s="1"/>
  <c r="AM29" i="23"/>
  <c r="K29" i="26" s="1"/>
  <c r="AL29" i="23"/>
  <c r="AK29" i="23"/>
  <c r="K29" i="25" s="1"/>
  <c r="AH29" i="23"/>
  <c r="AI29" i="23" s="1"/>
  <c r="J29" i="26" s="1"/>
  <c r="AG29" i="23"/>
  <c r="J29" i="25" s="1"/>
  <c r="AD29" i="23"/>
  <c r="AC29" i="23"/>
  <c r="I29" i="25" s="1"/>
  <c r="Z29" i="23"/>
  <c r="Y29" i="23"/>
  <c r="H29" i="25" s="1"/>
  <c r="V29" i="23"/>
  <c r="W29" i="23" s="1"/>
  <c r="G29" i="26" s="1"/>
  <c r="U29" i="23"/>
  <c r="G29" i="25" s="1"/>
  <c r="R29" i="23"/>
  <c r="Q29" i="23"/>
  <c r="F29" i="25" s="1"/>
  <c r="N29" i="23"/>
  <c r="M29" i="23"/>
  <c r="E29" i="25" s="1"/>
  <c r="J29" i="23"/>
  <c r="I29" i="23"/>
  <c r="D29" i="25" s="1"/>
  <c r="Y29" i="25" s="1"/>
  <c r="F29" i="23"/>
  <c r="E29" i="23"/>
  <c r="CG28" i="23"/>
  <c r="CF28" i="23"/>
  <c r="CB28" i="23"/>
  <c r="BV28" i="23"/>
  <c r="BU28" i="23"/>
  <c r="T28" i="25" s="1"/>
  <c r="BR28" i="23"/>
  <c r="BQ28" i="23"/>
  <c r="BN28" i="23"/>
  <c r="BM28" i="23"/>
  <c r="R28" i="25" s="1"/>
  <c r="BJ28" i="23"/>
  <c r="BI28" i="23"/>
  <c r="BF28" i="23"/>
  <c r="BE28" i="23"/>
  <c r="P28" i="25" s="1"/>
  <c r="BB28" i="23"/>
  <c r="BA28" i="23"/>
  <c r="AX28" i="23"/>
  <c r="AW28" i="23"/>
  <c r="N28" i="25" s="1"/>
  <c r="AT28" i="23"/>
  <c r="AS28" i="23"/>
  <c r="AP28" i="23"/>
  <c r="AO28" i="23"/>
  <c r="L28" i="25" s="1"/>
  <c r="AL28" i="23"/>
  <c r="AK28" i="23"/>
  <c r="AH28" i="23"/>
  <c r="AG28" i="23"/>
  <c r="J28" i="25" s="1"/>
  <c r="AD28" i="23"/>
  <c r="AC28" i="23"/>
  <c r="Z28" i="23"/>
  <c r="Y28" i="23"/>
  <c r="H28" i="25" s="1"/>
  <c r="V28" i="23"/>
  <c r="U28" i="23"/>
  <c r="R28" i="23"/>
  <c r="Q28" i="23"/>
  <c r="F28" i="25" s="1"/>
  <c r="N28" i="23"/>
  <c r="M28" i="23"/>
  <c r="J28" i="23"/>
  <c r="I28" i="23"/>
  <c r="D28" i="25" s="1"/>
  <c r="Y28" i="25" s="1"/>
  <c r="F28" i="23"/>
  <c r="E28" i="23"/>
  <c r="CG27" i="23"/>
  <c r="CF27" i="23"/>
  <c r="CB27" i="23"/>
  <c r="BV27" i="23"/>
  <c r="BU27" i="23"/>
  <c r="T27" i="25" s="1"/>
  <c r="BR27" i="23"/>
  <c r="BQ27" i="23"/>
  <c r="S27" i="25" s="1"/>
  <c r="BO27" i="23"/>
  <c r="R27" i="26" s="1"/>
  <c r="BN27" i="23"/>
  <c r="BM27" i="23"/>
  <c r="R27" i="25" s="1"/>
  <c r="BK27" i="23"/>
  <c r="Q27" i="26" s="1"/>
  <c r="Z27" i="26" s="1"/>
  <c r="BJ27" i="23"/>
  <c r="BI27" i="23"/>
  <c r="Q27" i="25" s="1"/>
  <c r="Z27" i="25" s="1"/>
  <c r="BF27" i="23"/>
  <c r="BE27" i="23"/>
  <c r="P27" i="25" s="1"/>
  <c r="BC27" i="23"/>
  <c r="O27" i="26" s="1"/>
  <c r="BB27" i="23"/>
  <c r="BA27" i="23"/>
  <c r="O27" i="25" s="1"/>
  <c r="AY27" i="23"/>
  <c r="N27" i="26" s="1"/>
  <c r="AX27" i="23"/>
  <c r="AW27" i="23"/>
  <c r="N27" i="25" s="1"/>
  <c r="AT27" i="23"/>
  <c r="AS27" i="23"/>
  <c r="M27" i="25" s="1"/>
  <c r="AP27" i="23"/>
  <c r="AO27" i="23"/>
  <c r="L27" i="25" s="1"/>
  <c r="AL27" i="23"/>
  <c r="AM27" i="23" s="1"/>
  <c r="K27" i="26" s="1"/>
  <c r="AK27" i="23"/>
  <c r="K27" i="25" s="1"/>
  <c r="AH27" i="23"/>
  <c r="AG27" i="23"/>
  <c r="J27" i="25" s="1"/>
  <c r="AD27" i="23"/>
  <c r="AE27" i="23" s="1"/>
  <c r="I27" i="26" s="1"/>
  <c r="AC27" i="23"/>
  <c r="I27" i="25" s="1"/>
  <c r="Z27" i="23"/>
  <c r="Y27" i="23"/>
  <c r="H27" i="25" s="1"/>
  <c r="V27" i="23"/>
  <c r="U27" i="23"/>
  <c r="G27" i="25" s="1"/>
  <c r="S27" i="23"/>
  <c r="F27" i="26" s="1"/>
  <c r="R27" i="23"/>
  <c r="Q27" i="23"/>
  <c r="F27" i="25" s="1"/>
  <c r="N27" i="23"/>
  <c r="M27" i="23"/>
  <c r="E27" i="25" s="1"/>
  <c r="J27" i="23"/>
  <c r="I27" i="23"/>
  <c r="D27" i="25" s="1"/>
  <c r="Y27" i="25" s="1"/>
  <c r="F27" i="23"/>
  <c r="E27" i="23"/>
  <c r="CF26" i="23"/>
  <c r="CG26" i="23" s="1"/>
  <c r="CB26" i="23"/>
  <c r="BV26" i="23"/>
  <c r="BU26" i="23"/>
  <c r="BR26" i="23"/>
  <c r="BQ26" i="23"/>
  <c r="S26" i="25" s="1"/>
  <c r="BN26" i="23"/>
  <c r="BM26" i="23"/>
  <c r="BJ26" i="23"/>
  <c r="BI26" i="23"/>
  <c r="Q26" i="25" s="1"/>
  <c r="Z26" i="25" s="1"/>
  <c r="BF26" i="23"/>
  <c r="BE26" i="23"/>
  <c r="BB26" i="23"/>
  <c r="BA26" i="23"/>
  <c r="O26" i="25" s="1"/>
  <c r="AX26" i="23"/>
  <c r="AW26" i="23"/>
  <c r="AT26" i="23"/>
  <c r="AS26" i="23"/>
  <c r="M26" i="25" s="1"/>
  <c r="AP26" i="23"/>
  <c r="AO26" i="23"/>
  <c r="AL26" i="23"/>
  <c r="AK26" i="23"/>
  <c r="K26" i="25" s="1"/>
  <c r="AH26" i="23"/>
  <c r="AG26" i="23"/>
  <c r="AD26" i="23"/>
  <c r="AC26" i="23"/>
  <c r="I26" i="25" s="1"/>
  <c r="Z26" i="23"/>
  <c r="Y26" i="23"/>
  <c r="V26" i="23"/>
  <c r="U26" i="23"/>
  <c r="G26" i="25" s="1"/>
  <c r="R26" i="23"/>
  <c r="Q26" i="23"/>
  <c r="N26" i="23"/>
  <c r="M26" i="23"/>
  <c r="E26" i="25" s="1"/>
  <c r="J26" i="23"/>
  <c r="I26" i="23"/>
  <c r="F26" i="23"/>
  <c r="E26" i="23"/>
  <c r="C26" i="25" s="1"/>
  <c r="X26" i="25" s="1"/>
  <c r="CG25" i="23"/>
  <c r="CF25" i="23"/>
  <c r="CB25" i="23"/>
  <c r="BV25" i="23"/>
  <c r="BU25" i="23"/>
  <c r="T25" i="25" s="1"/>
  <c r="BR25" i="23"/>
  <c r="BQ25" i="23"/>
  <c r="BO25" i="23"/>
  <c r="R25" i="26" s="1"/>
  <c r="BN25" i="23"/>
  <c r="BM25" i="23"/>
  <c r="R25" i="25" s="1"/>
  <c r="BJ25" i="23"/>
  <c r="BK25" i="23" s="1"/>
  <c r="Q25" i="26" s="1"/>
  <c r="Z25" i="26" s="1"/>
  <c r="BI25" i="23"/>
  <c r="Q25" i="25" s="1"/>
  <c r="Z25" i="25" s="1"/>
  <c r="BF25" i="23"/>
  <c r="BE25" i="23"/>
  <c r="P25" i="25" s="1"/>
  <c r="BC25" i="23"/>
  <c r="O25" i="26" s="1"/>
  <c r="BB25" i="23"/>
  <c r="BA25" i="23"/>
  <c r="O25" i="25" s="1"/>
  <c r="AX25" i="23"/>
  <c r="AY25" i="23" s="1"/>
  <c r="N25" i="26" s="1"/>
  <c r="AW25" i="23"/>
  <c r="N25" i="25" s="1"/>
  <c r="AT25" i="23"/>
  <c r="AS25" i="23"/>
  <c r="M25" i="25" s="1"/>
  <c r="AP25" i="23"/>
  <c r="AO25" i="23"/>
  <c r="L25" i="25" s="1"/>
  <c r="AM25" i="23"/>
  <c r="K25" i="26" s="1"/>
  <c r="AL25" i="23"/>
  <c r="AK25" i="23"/>
  <c r="K25" i="25" s="1"/>
  <c r="AH25" i="23"/>
  <c r="AG25" i="23"/>
  <c r="AE25" i="23"/>
  <c r="I25" i="26" s="1"/>
  <c r="AD25" i="23"/>
  <c r="AC25" i="23"/>
  <c r="I25" i="25" s="1"/>
  <c r="Z25" i="23"/>
  <c r="Y25" i="23"/>
  <c r="H25" i="25" s="1"/>
  <c r="V25" i="23"/>
  <c r="U25" i="23"/>
  <c r="S25" i="23"/>
  <c r="F25" i="26" s="1"/>
  <c r="R25" i="23"/>
  <c r="Q25" i="23"/>
  <c r="F25" i="25" s="1"/>
  <c r="N25" i="23"/>
  <c r="M25" i="23"/>
  <c r="E25" i="25" s="1"/>
  <c r="J25" i="23"/>
  <c r="I25" i="23"/>
  <c r="D25" i="25" s="1"/>
  <c r="Y25" i="25" s="1"/>
  <c r="G25" i="23"/>
  <c r="C25" i="26" s="1"/>
  <c r="X25" i="26" s="1"/>
  <c r="F25" i="23"/>
  <c r="E25" i="23"/>
  <c r="C25" i="25" s="1"/>
  <c r="X25" i="25" s="1"/>
  <c r="CG24" i="23"/>
  <c r="CF24" i="23"/>
  <c r="CB24" i="23"/>
  <c r="BV24" i="23"/>
  <c r="BU24" i="23"/>
  <c r="T24" i="25" s="1"/>
  <c r="BR24" i="23"/>
  <c r="BQ24" i="23"/>
  <c r="BN24" i="23"/>
  <c r="BM24" i="23"/>
  <c r="R24" i="25" s="1"/>
  <c r="BJ24" i="23"/>
  <c r="BI24" i="23"/>
  <c r="BF24" i="23"/>
  <c r="BE24" i="23"/>
  <c r="P24" i="25" s="1"/>
  <c r="BB24" i="23"/>
  <c r="BA24" i="23"/>
  <c r="AX24" i="23"/>
  <c r="AW24" i="23"/>
  <c r="N24" i="25" s="1"/>
  <c r="AT24" i="23"/>
  <c r="AS24" i="23"/>
  <c r="AP24" i="23"/>
  <c r="AO24" i="23"/>
  <c r="L24" i="25" s="1"/>
  <c r="AL24" i="23"/>
  <c r="AK24" i="23"/>
  <c r="AH24" i="23"/>
  <c r="AG24" i="23"/>
  <c r="J24" i="25" s="1"/>
  <c r="AD24" i="23"/>
  <c r="AC24" i="23"/>
  <c r="Z24" i="23"/>
  <c r="Y24" i="23"/>
  <c r="H24" i="25" s="1"/>
  <c r="V24" i="23"/>
  <c r="U24" i="23"/>
  <c r="R24" i="23"/>
  <c r="Q24" i="23"/>
  <c r="F24" i="25" s="1"/>
  <c r="N24" i="23"/>
  <c r="M24" i="23"/>
  <c r="J24" i="23"/>
  <c r="I24" i="23"/>
  <c r="D24" i="25" s="1"/>
  <c r="Y24" i="25" s="1"/>
  <c r="F24" i="23"/>
  <c r="E24" i="23"/>
  <c r="CF23" i="23"/>
  <c r="CG23" i="23" s="1"/>
  <c r="CB23" i="23"/>
  <c r="BV23" i="23"/>
  <c r="BU23" i="23"/>
  <c r="T23" i="25" s="1"/>
  <c r="BR23" i="23"/>
  <c r="BQ23" i="23"/>
  <c r="BN23" i="23"/>
  <c r="BO23" i="23" s="1"/>
  <c r="R23" i="26" s="1"/>
  <c r="BM23" i="23"/>
  <c r="R23" i="25" s="1"/>
  <c r="BJ23" i="23"/>
  <c r="BI23" i="23"/>
  <c r="Q23" i="25" s="1"/>
  <c r="Z23" i="25" s="1"/>
  <c r="BF23" i="23"/>
  <c r="BE23" i="23"/>
  <c r="P23" i="25" s="1"/>
  <c r="BB23" i="23"/>
  <c r="BC23" i="23" s="1"/>
  <c r="O23" i="26" s="1"/>
  <c r="BA23" i="23"/>
  <c r="O23" i="25" s="1"/>
  <c r="AX23" i="23"/>
  <c r="AW23" i="23"/>
  <c r="N23" i="25" s="1"/>
  <c r="AT23" i="23"/>
  <c r="AS23" i="23"/>
  <c r="M23" i="25" s="1"/>
  <c r="AP23" i="23"/>
  <c r="AO23" i="23"/>
  <c r="L23" i="25" s="1"/>
  <c r="AL23" i="23"/>
  <c r="AM23" i="23" s="1"/>
  <c r="K23" i="26" s="1"/>
  <c r="AK23" i="23"/>
  <c r="K23" i="25" s="1"/>
  <c r="AH23" i="23"/>
  <c r="AG23" i="23"/>
  <c r="AD23" i="23"/>
  <c r="AE23" i="23" s="1"/>
  <c r="I23" i="26" s="1"/>
  <c r="AC23" i="23"/>
  <c r="I23" i="25" s="1"/>
  <c r="Z23" i="23"/>
  <c r="Y23" i="23"/>
  <c r="H23" i="25" s="1"/>
  <c r="V23" i="23"/>
  <c r="U23" i="23"/>
  <c r="R23" i="23"/>
  <c r="S23" i="23" s="1"/>
  <c r="F23" i="26" s="1"/>
  <c r="Q23" i="23"/>
  <c r="F23" i="25" s="1"/>
  <c r="N23" i="23"/>
  <c r="M23" i="23"/>
  <c r="E23" i="25" s="1"/>
  <c r="J23" i="23"/>
  <c r="I23" i="23"/>
  <c r="D23" i="25" s="1"/>
  <c r="Y23" i="25" s="1"/>
  <c r="G23" i="23"/>
  <c r="F23" i="23"/>
  <c r="E23" i="23"/>
  <c r="C23" i="25" s="1"/>
  <c r="X23" i="25" s="1"/>
  <c r="CF22" i="23"/>
  <c r="CG22" i="23" s="1"/>
  <c r="CB22" i="23"/>
  <c r="BV22" i="23"/>
  <c r="BU22" i="23"/>
  <c r="BR22" i="23"/>
  <c r="BQ22" i="23"/>
  <c r="S22" i="25" s="1"/>
  <c r="BN22" i="23"/>
  <c r="BM22" i="23"/>
  <c r="BJ22" i="23"/>
  <c r="BI22" i="23"/>
  <c r="Q22" i="25" s="1"/>
  <c r="Z22" i="25" s="1"/>
  <c r="BF22" i="23"/>
  <c r="BE22" i="23"/>
  <c r="BB22" i="23"/>
  <c r="BA22" i="23"/>
  <c r="O22" i="25" s="1"/>
  <c r="AX22" i="23"/>
  <c r="AW22" i="23"/>
  <c r="AT22" i="23"/>
  <c r="AS22" i="23"/>
  <c r="M22" i="25" s="1"/>
  <c r="AP22" i="23"/>
  <c r="AO22" i="23"/>
  <c r="AL22" i="23"/>
  <c r="AK22" i="23"/>
  <c r="K22" i="25" s="1"/>
  <c r="AH22" i="23"/>
  <c r="AG22" i="23"/>
  <c r="AD22" i="23"/>
  <c r="AC22" i="23"/>
  <c r="I22" i="25" s="1"/>
  <c r="Z22" i="23"/>
  <c r="Y22" i="23"/>
  <c r="V22" i="23"/>
  <c r="U22" i="23"/>
  <c r="G22" i="25" s="1"/>
  <c r="R22" i="23"/>
  <c r="Q22" i="23"/>
  <c r="N22" i="23"/>
  <c r="M22" i="23"/>
  <c r="E22" i="25" s="1"/>
  <c r="J22" i="23"/>
  <c r="I22" i="23"/>
  <c r="F22" i="23"/>
  <c r="E22" i="23"/>
  <c r="C22" i="25" s="1"/>
  <c r="X22" i="25" s="1"/>
  <c r="CG21" i="23"/>
  <c r="CF21" i="23"/>
  <c r="CB21" i="23"/>
  <c r="BV21" i="23"/>
  <c r="BU21" i="23"/>
  <c r="T21" i="25" s="1"/>
  <c r="BR21" i="23"/>
  <c r="BQ21" i="23"/>
  <c r="S21" i="25" s="1"/>
  <c r="BN21" i="23"/>
  <c r="BO21" i="23" s="1"/>
  <c r="R21" i="26" s="1"/>
  <c r="BM21" i="23"/>
  <c r="R21" i="25" s="1"/>
  <c r="BJ21" i="23"/>
  <c r="BI21" i="23"/>
  <c r="Q21" i="25" s="1"/>
  <c r="Z21" i="25" s="1"/>
  <c r="BF21" i="23"/>
  <c r="BE21" i="23"/>
  <c r="P21" i="25" s="1"/>
  <c r="BB21" i="23"/>
  <c r="BC21" i="23" s="1"/>
  <c r="O21" i="26" s="1"/>
  <c r="BA21" i="23"/>
  <c r="O21" i="25" s="1"/>
  <c r="AX21" i="23"/>
  <c r="AW21" i="23"/>
  <c r="N21" i="25" s="1"/>
  <c r="AT21" i="23"/>
  <c r="AS21" i="23"/>
  <c r="M21" i="25" s="1"/>
  <c r="AP21" i="23"/>
  <c r="AO21" i="23"/>
  <c r="L21" i="25" s="1"/>
  <c r="AL21" i="23"/>
  <c r="AK21" i="23"/>
  <c r="K21" i="25" s="1"/>
  <c r="AH21" i="23"/>
  <c r="AG21" i="23"/>
  <c r="AD21" i="23"/>
  <c r="AC21" i="23"/>
  <c r="I21" i="25" s="1"/>
  <c r="Z21" i="23"/>
  <c r="Y21" i="23"/>
  <c r="H21" i="25" s="1"/>
  <c r="V21" i="23"/>
  <c r="U21" i="23"/>
  <c r="G21" i="25" s="1"/>
  <c r="S21" i="23"/>
  <c r="F21" i="26" s="1"/>
  <c r="R21" i="23"/>
  <c r="Q21" i="23"/>
  <c r="F21" i="25" s="1"/>
  <c r="N21" i="23"/>
  <c r="M21" i="23"/>
  <c r="E21" i="25" s="1"/>
  <c r="J21" i="23"/>
  <c r="I21" i="23"/>
  <c r="D21" i="25" s="1"/>
  <c r="Y21" i="25" s="1"/>
  <c r="F21" i="23"/>
  <c r="E21" i="23"/>
  <c r="CF20" i="23"/>
  <c r="CG20" i="23" s="1"/>
  <c r="CB20" i="23"/>
  <c r="BV20" i="23"/>
  <c r="BU20" i="23"/>
  <c r="T20" i="25" s="1"/>
  <c r="BR20" i="23"/>
  <c r="BQ20" i="23"/>
  <c r="BN20" i="23"/>
  <c r="BM20" i="23"/>
  <c r="R20" i="25" s="1"/>
  <c r="BJ20" i="23"/>
  <c r="BI20" i="23"/>
  <c r="BF20" i="23"/>
  <c r="BE20" i="23"/>
  <c r="P20" i="25" s="1"/>
  <c r="BB20" i="23"/>
  <c r="BA20" i="23"/>
  <c r="AX20" i="23"/>
  <c r="AW20" i="23"/>
  <c r="N20" i="25" s="1"/>
  <c r="AT20" i="23"/>
  <c r="AS20" i="23"/>
  <c r="AP20" i="23"/>
  <c r="AO20" i="23"/>
  <c r="L20" i="25" s="1"/>
  <c r="AL20" i="23"/>
  <c r="AK20" i="23"/>
  <c r="AH20" i="23"/>
  <c r="AG20" i="23"/>
  <c r="J20" i="25" s="1"/>
  <c r="AD20" i="23"/>
  <c r="AC20" i="23"/>
  <c r="Z20" i="23"/>
  <c r="Y20" i="23"/>
  <c r="H20" i="25" s="1"/>
  <c r="V20" i="23"/>
  <c r="U20" i="23"/>
  <c r="R20" i="23"/>
  <c r="Q20" i="23"/>
  <c r="F20" i="25" s="1"/>
  <c r="N20" i="23"/>
  <c r="M20" i="23"/>
  <c r="J20" i="23"/>
  <c r="I20" i="23"/>
  <c r="D20" i="25" s="1"/>
  <c r="Y20" i="25" s="1"/>
  <c r="F20" i="23"/>
  <c r="E20" i="23"/>
  <c r="CG19" i="23"/>
  <c r="CF19" i="23"/>
  <c r="CB19" i="23"/>
  <c r="BV19" i="23"/>
  <c r="BU19" i="23"/>
  <c r="T19" i="25" s="1"/>
  <c r="BR19" i="23"/>
  <c r="BQ19" i="23"/>
  <c r="BO19" i="23"/>
  <c r="R19" i="26" s="1"/>
  <c r="BN19" i="23"/>
  <c r="BM19" i="23"/>
  <c r="R19" i="25" s="1"/>
  <c r="BJ19" i="23"/>
  <c r="BI19" i="23"/>
  <c r="Q19" i="25" s="1"/>
  <c r="Z19" i="25" s="1"/>
  <c r="BF19" i="23"/>
  <c r="BE19" i="23"/>
  <c r="P19" i="25" s="1"/>
  <c r="BB19" i="23"/>
  <c r="BC19" i="23" s="1"/>
  <c r="O19" i="26" s="1"/>
  <c r="BA19" i="23"/>
  <c r="O19" i="25" s="1"/>
  <c r="AY19" i="23"/>
  <c r="N19" i="26" s="1"/>
  <c r="AX19" i="23"/>
  <c r="AW19" i="23"/>
  <c r="N19" i="25" s="1"/>
  <c r="AT19" i="23"/>
  <c r="AS19" i="23"/>
  <c r="M19" i="25" s="1"/>
  <c r="AP19" i="23"/>
  <c r="AO19" i="23"/>
  <c r="L19" i="25" s="1"/>
  <c r="AL19" i="23"/>
  <c r="AM19" i="23" s="1"/>
  <c r="K19" i="26" s="1"/>
  <c r="AK19" i="23"/>
  <c r="K19" i="25" s="1"/>
  <c r="AH19" i="23"/>
  <c r="AG19" i="23"/>
  <c r="J19" i="25" s="1"/>
  <c r="AD19" i="23"/>
  <c r="AC19" i="23"/>
  <c r="I19" i="25" s="1"/>
  <c r="Z19" i="23"/>
  <c r="Y19" i="23"/>
  <c r="H19" i="25" s="1"/>
  <c r="V19" i="23"/>
  <c r="W19" i="23" s="1"/>
  <c r="G19" i="26" s="1"/>
  <c r="U19" i="23"/>
  <c r="G19" i="25" s="1"/>
  <c r="R19" i="23"/>
  <c r="Q19" i="23"/>
  <c r="N19" i="23"/>
  <c r="M19" i="23"/>
  <c r="E19" i="25" s="1"/>
  <c r="J19" i="23"/>
  <c r="I19" i="23"/>
  <c r="D19" i="25" s="1"/>
  <c r="Y19" i="25" s="1"/>
  <c r="F19" i="23"/>
  <c r="E19" i="23"/>
  <c r="CG18" i="23"/>
  <c r="CF18" i="23"/>
  <c r="CB18" i="23"/>
  <c r="BV18" i="23"/>
  <c r="BU18" i="23"/>
  <c r="BR18" i="23"/>
  <c r="BQ18" i="23"/>
  <c r="S18" i="25" s="1"/>
  <c r="BN18" i="23"/>
  <c r="BM18" i="23"/>
  <c r="BJ18" i="23"/>
  <c r="BI18" i="23"/>
  <c r="Q18" i="25" s="1"/>
  <c r="Z18" i="25" s="1"/>
  <c r="BF18" i="23"/>
  <c r="BE18" i="23"/>
  <c r="BB18" i="23"/>
  <c r="BA18" i="23"/>
  <c r="O18" i="25" s="1"/>
  <c r="AX18" i="23"/>
  <c r="AW18" i="23"/>
  <c r="AT18" i="23"/>
  <c r="AS18" i="23"/>
  <c r="M18" i="25" s="1"/>
  <c r="AP18" i="23"/>
  <c r="AO18" i="23"/>
  <c r="AL18" i="23"/>
  <c r="AK18" i="23"/>
  <c r="K18" i="25" s="1"/>
  <c r="AH18" i="23"/>
  <c r="AG18" i="23"/>
  <c r="AD18" i="23"/>
  <c r="AC18" i="23"/>
  <c r="I18" i="25" s="1"/>
  <c r="Z18" i="23"/>
  <c r="Y18" i="23"/>
  <c r="V18" i="23"/>
  <c r="U18" i="23"/>
  <c r="G18" i="25" s="1"/>
  <c r="R18" i="23"/>
  <c r="Q18" i="23"/>
  <c r="N18" i="23"/>
  <c r="M18" i="23"/>
  <c r="E18" i="25" s="1"/>
  <c r="J18" i="23"/>
  <c r="I18" i="23"/>
  <c r="F18" i="23"/>
  <c r="E18" i="23"/>
  <c r="C18" i="25" s="1"/>
  <c r="X18" i="25" s="1"/>
  <c r="CG17" i="23"/>
  <c r="CF17" i="23"/>
  <c r="CB17" i="23"/>
  <c r="BV17" i="23"/>
  <c r="BU17" i="23"/>
  <c r="T17" i="25" s="1"/>
  <c r="BR17" i="23"/>
  <c r="BQ17" i="23"/>
  <c r="S17" i="25" s="1"/>
  <c r="BN17" i="23"/>
  <c r="BM17" i="23"/>
  <c r="BJ17" i="23"/>
  <c r="BI17" i="23"/>
  <c r="Q17" i="25" s="1"/>
  <c r="Z17" i="25" s="1"/>
  <c r="BF17" i="23"/>
  <c r="BE17" i="23"/>
  <c r="P17" i="25" s="1"/>
  <c r="BB17" i="23"/>
  <c r="BA17" i="23"/>
  <c r="AY17" i="23"/>
  <c r="N17" i="26" s="1"/>
  <c r="AX17" i="23"/>
  <c r="AW17" i="23"/>
  <c r="N17" i="25" s="1"/>
  <c r="AT17" i="23"/>
  <c r="AS17" i="23"/>
  <c r="M17" i="25" s="1"/>
  <c r="AP17" i="23"/>
  <c r="AO17" i="23"/>
  <c r="L17" i="25" s="1"/>
  <c r="AM17" i="23"/>
  <c r="K17" i="26" s="1"/>
  <c r="AL17" i="23"/>
  <c r="AK17" i="23"/>
  <c r="K17" i="25" s="1"/>
  <c r="AI17" i="23"/>
  <c r="J17" i="26" s="1"/>
  <c r="AH17" i="23"/>
  <c r="AG17" i="23"/>
  <c r="J17" i="25" s="1"/>
  <c r="AD17" i="23"/>
  <c r="AC17" i="23"/>
  <c r="I17" i="25" s="1"/>
  <c r="Z17" i="23"/>
  <c r="Y17" i="23"/>
  <c r="H17" i="25" s="1"/>
  <c r="V17" i="23"/>
  <c r="W17" i="23" s="1"/>
  <c r="G17" i="26" s="1"/>
  <c r="U17" i="23"/>
  <c r="G17" i="25" s="1"/>
  <c r="R17" i="23"/>
  <c r="Q17" i="23"/>
  <c r="F17" i="25" s="1"/>
  <c r="N17" i="23"/>
  <c r="M17" i="23"/>
  <c r="E17" i="25" s="1"/>
  <c r="J17" i="23"/>
  <c r="I17" i="23"/>
  <c r="D17" i="25" s="1"/>
  <c r="Y17" i="25" s="1"/>
  <c r="F17" i="23"/>
  <c r="G17" i="23" s="1"/>
  <c r="C17" i="26" s="1"/>
  <c r="X17" i="26" s="1"/>
  <c r="E17" i="23"/>
  <c r="C17" i="25" s="1"/>
  <c r="X17" i="25" s="1"/>
  <c r="CF16" i="23"/>
  <c r="CG16" i="23" s="1"/>
  <c r="CB16" i="23"/>
  <c r="BV16" i="23"/>
  <c r="BU16" i="23"/>
  <c r="T16" i="25" s="1"/>
  <c r="BR16" i="23"/>
  <c r="BQ16" i="23"/>
  <c r="BN16" i="23"/>
  <c r="BM16" i="23"/>
  <c r="R16" i="25" s="1"/>
  <c r="BJ16" i="23"/>
  <c r="BI16" i="23"/>
  <c r="BF16" i="23"/>
  <c r="BE16" i="23"/>
  <c r="P16" i="25" s="1"/>
  <c r="BB16" i="23"/>
  <c r="BA16" i="23"/>
  <c r="AX16" i="23"/>
  <c r="AW16" i="23"/>
  <c r="N16" i="25" s="1"/>
  <c r="AT16" i="23"/>
  <c r="AS16" i="23"/>
  <c r="AP16" i="23"/>
  <c r="AO16" i="23"/>
  <c r="L16" i="25" s="1"/>
  <c r="AL16" i="23"/>
  <c r="AK16" i="23"/>
  <c r="AH16" i="23"/>
  <c r="AG16" i="23"/>
  <c r="J16" i="25" s="1"/>
  <c r="AD16" i="23"/>
  <c r="AC16" i="23"/>
  <c r="Z16" i="23"/>
  <c r="Y16" i="23"/>
  <c r="H16" i="25" s="1"/>
  <c r="V16" i="23"/>
  <c r="U16" i="23"/>
  <c r="R16" i="23"/>
  <c r="Q16" i="23"/>
  <c r="F16" i="25" s="1"/>
  <c r="N16" i="23"/>
  <c r="M16" i="23"/>
  <c r="J16" i="23"/>
  <c r="I16" i="23"/>
  <c r="D16" i="25" s="1"/>
  <c r="Y16" i="25" s="1"/>
  <c r="F16" i="23"/>
  <c r="E16" i="23"/>
  <c r="CF15" i="23"/>
  <c r="CG15" i="23" s="1"/>
  <c r="CB15" i="23"/>
  <c r="BV15" i="23"/>
  <c r="BU15" i="23"/>
  <c r="T15" i="25" s="1"/>
  <c r="BR15" i="23"/>
  <c r="BQ15" i="23"/>
  <c r="S15" i="25" s="1"/>
  <c r="BN15" i="23"/>
  <c r="BM15" i="23"/>
  <c r="R15" i="25" s="1"/>
  <c r="BJ15" i="23"/>
  <c r="BI15" i="23"/>
  <c r="Q15" i="25" s="1"/>
  <c r="Z15" i="25" s="1"/>
  <c r="BF15" i="23"/>
  <c r="BE15" i="23"/>
  <c r="P15" i="25" s="1"/>
  <c r="BB15" i="23"/>
  <c r="BC15" i="23" s="1"/>
  <c r="O15" i="26" s="1"/>
  <c r="BA15" i="23"/>
  <c r="O15" i="25" s="1"/>
  <c r="AX15" i="23"/>
  <c r="AW15" i="23"/>
  <c r="AT15" i="23"/>
  <c r="AS15" i="23"/>
  <c r="M15" i="25" s="1"/>
  <c r="AP15" i="23"/>
  <c r="AO15" i="23"/>
  <c r="L15" i="25" s="1"/>
  <c r="AL15" i="23"/>
  <c r="AK15" i="23"/>
  <c r="AI15" i="23"/>
  <c r="J15" i="26" s="1"/>
  <c r="AH15" i="23"/>
  <c r="AG15" i="23"/>
  <c r="J15" i="25" s="1"/>
  <c r="AD15" i="23"/>
  <c r="AC15" i="23"/>
  <c r="I15" i="25" s="1"/>
  <c r="Z15" i="23"/>
  <c r="Y15" i="23"/>
  <c r="H15" i="25" s="1"/>
  <c r="V15" i="23"/>
  <c r="W15" i="23" s="1"/>
  <c r="G15" i="26" s="1"/>
  <c r="U15" i="23"/>
  <c r="G15" i="25" s="1"/>
  <c r="S15" i="23"/>
  <c r="F15" i="26" s="1"/>
  <c r="R15" i="23"/>
  <c r="Q15" i="23"/>
  <c r="F15" i="25" s="1"/>
  <c r="N15" i="23"/>
  <c r="M15" i="23"/>
  <c r="E15" i="25" s="1"/>
  <c r="J15" i="23"/>
  <c r="I15" i="23"/>
  <c r="D15" i="25" s="1"/>
  <c r="Y15" i="25" s="1"/>
  <c r="F15" i="23"/>
  <c r="G15" i="23" s="1"/>
  <c r="E15" i="23"/>
  <c r="C15" i="25" s="1"/>
  <c r="X15" i="25" s="1"/>
  <c r="CF14" i="23"/>
  <c r="CB14" i="23"/>
  <c r="CG14" i="23" s="1"/>
  <c r="BV14" i="23"/>
  <c r="BU14" i="23"/>
  <c r="BR14" i="23"/>
  <c r="BQ14" i="23"/>
  <c r="S14" i="25" s="1"/>
  <c r="BN14" i="23"/>
  <c r="BM14" i="23"/>
  <c r="BJ14" i="23"/>
  <c r="BI14" i="23"/>
  <c r="Q14" i="25" s="1"/>
  <c r="Z14" i="25" s="1"/>
  <c r="BF14" i="23"/>
  <c r="BE14" i="23"/>
  <c r="BB14" i="23"/>
  <c r="BA14" i="23"/>
  <c r="O14" i="25" s="1"/>
  <c r="AX14" i="23"/>
  <c r="AW14" i="23"/>
  <c r="AT14" i="23"/>
  <c r="AS14" i="23"/>
  <c r="M14" i="25" s="1"/>
  <c r="AP14" i="23"/>
  <c r="AO14" i="23"/>
  <c r="AL14" i="23"/>
  <c r="AK14" i="23"/>
  <c r="K14" i="25" s="1"/>
  <c r="AH14" i="23"/>
  <c r="AG14" i="23"/>
  <c r="AD14" i="23"/>
  <c r="AC14" i="23"/>
  <c r="I14" i="25" s="1"/>
  <c r="Z14" i="23"/>
  <c r="Y14" i="23"/>
  <c r="V14" i="23"/>
  <c r="U14" i="23"/>
  <c r="G14" i="25" s="1"/>
  <c r="R14" i="23"/>
  <c r="Q14" i="23"/>
  <c r="N14" i="23"/>
  <c r="M14" i="23"/>
  <c r="E14" i="25" s="1"/>
  <c r="J14" i="23"/>
  <c r="I14" i="23"/>
  <c r="F14" i="23"/>
  <c r="E14" i="23"/>
  <c r="C14" i="25" s="1"/>
  <c r="X14" i="25" s="1"/>
  <c r="CF13" i="23"/>
  <c r="CG13" i="23" s="1"/>
  <c r="CB13" i="23"/>
  <c r="BV13" i="23"/>
  <c r="BU13" i="23"/>
  <c r="T13" i="25" s="1"/>
  <c r="BR13" i="23"/>
  <c r="BQ13" i="23"/>
  <c r="S13" i="25" s="1"/>
  <c r="BO13" i="23"/>
  <c r="R13" i="26" s="1"/>
  <c r="BN13" i="23"/>
  <c r="BM13" i="23"/>
  <c r="R13" i="25" s="1"/>
  <c r="BJ13" i="23"/>
  <c r="BI13" i="23"/>
  <c r="Q13" i="25" s="1"/>
  <c r="Z13" i="25" s="1"/>
  <c r="BF13" i="23"/>
  <c r="BE13" i="23"/>
  <c r="P13" i="25" s="1"/>
  <c r="BB13" i="23"/>
  <c r="BC13" i="23" s="1"/>
  <c r="O13" i="26" s="1"/>
  <c r="BA13" i="23"/>
  <c r="O13" i="25" s="1"/>
  <c r="AX13" i="23"/>
  <c r="AW13" i="23"/>
  <c r="N13" i="25" s="1"/>
  <c r="AT13" i="23"/>
  <c r="AS13" i="23"/>
  <c r="M13" i="25" s="1"/>
  <c r="AP13" i="23"/>
  <c r="AO13" i="23"/>
  <c r="L13" i="25" s="1"/>
  <c r="AL13" i="23"/>
  <c r="AK13" i="23"/>
  <c r="K13" i="25" s="1"/>
  <c r="AH13" i="23"/>
  <c r="AG13" i="23"/>
  <c r="AD13" i="23"/>
  <c r="AC13" i="23"/>
  <c r="I13" i="25" s="1"/>
  <c r="Z13" i="23"/>
  <c r="Y13" i="23"/>
  <c r="H13" i="25" s="1"/>
  <c r="V13" i="23"/>
  <c r="U13" i="23"/>
  <c r="G13" i="25" s="1"/>
  <c r="S13" i="23"/>
  <c r="F13" i="26" s="1"/>
  <c r="R13" i="23"/>
  <c r="Q13" i="23"/>
  <c r="F13" i="25" s="1"/>
  <c r="N13" i="23"/>
  <c r="M13" i="23"/>
  <c r="E13" i="25" s="1"/>
  <c r="J13" i="23"/>
  <c r="I13" i="23"/>
  <c r="D13" i="25" s="1"/>
  <c r="Y13" i="25" s="1"/>
  <c r="F13" i="23"/>
  <c r="E13" i="23"/>
  <c r="C13" i="25" s="1"/>
  <c r="X13" i="25" s="1"/>
  <c r="CF12" i="23"/>
  <c r="CB12" i="23"/>
  <c r="CG12" i="23" s="1"/>
  <c r="BV12" i="23"/>
  <c r="BU12" i="23"/>
  <c r="T12" i="25" s="1"/>
  <c r="BR12" i="23"/>
  <c r="BQ12" i="23"/>
  <c r="BN12" i="23"/>
  <c r="BM12" i="23"/>
  <c r="R12" i="25" s="1"/>
  <c r="BJ12" i="23"/>
  <c r="BI12" i="23"/>
  <c r="BF12" i="23"/>
  <c r="BE12" i="23"/>
  <c r="P12" i="25" s="1"/>
  <c r="BB12" i="23"/>
  <c r="BA12" i="23"/>
  <c r="AX12" i="23"/>
  <c r="AW12" i="23"/>
  <c r="N12" i="25" s="1"/>
  <c r="AT12" i="23"/>
  <c r="AS12" i="23"/>
  <c r="AP12" i="23"/>
  <c r="AO12" i="23"/>
  <c r="L12" i="25" s="1"/>
  <c r="AL12" i="23"/>
  <c r="AK12" i="23"/>
  <c r="AH12" i="23"/>
  <c r="AG12" i="23"/>
  <c r="J12" i="25" s="1"/>
  <c r="AD12" i="23"/>
  <c r="AC12" i="23"/>
  <c r="Z12" i="23"/>
  <c r="Y12" i="23"/>
  <c r="H12" i="25" s="1"/>
  <c r="V12" i="23"/>
  <c r="U12" i="23"/>
  <c r="R12" i="23"/>
  <c r="Q12" i="23"/>
  <c r="F12" i="25" s="1"/>
  <c r="N12" i="23"/>
  <c r="M12" i="23"/>
  <c r="J12" i="23"/>
  <c r="I12" i="23"/>
  <c r="D12" i="25" s="1"/>
  <c r="Y12" i="25" s="1"/>
  <c r="F12" i="23"/>
  <c r="E12" i="23"/>
  <c r="CG11" i="23"/>
  <c r="CF11" i="23"/>
  <c r="CB11" i="23"/>
  <c r="BV11" i="23"/>
  <c r="BU11" i="23"/>
  <c r="T11" i="25" s="1"/>
  <c r="BR11" i="23"/>
  <c r="BQ11" i="23"/>
  <c r="S11" i="25" s="1"/>
  <c r="BN11" i="23"/>
  <c r="BM11" i="23"/>
  <c r="BJ11" i="23"/>
  <c r="BI11" i="23"/>
  <c r="Q11" i="25" s="1"/>
  <c r="Z11" i="25" s="1"/>
  <c r="BF11" i="23"/>
  <c r="BE11" i="23"/>
  <c r="P11" i="25" s="1"/>
  <c r="BB11" i="23"/>
  <c r="BA11" i="23"/>
  <c r="AX11" i="23"/>
  <c r="AW11" i="23"/>
  <c r="N11" i="25" s="1"/>
  <c r="AT11" i="23"/>
  <c r="AS11" i="23"/>
  <c r="M11" i="25" s="1"/>
  <c r="AP11" i="23"/>
  <c r="AO11" i="23"/>
  <c r="L11" i="25" s="1"/>
  <c r="AM11" i="23"/>
  <c r="K11" i="26" s="1"/>
  <c r="AL11" i="23"/>
  <c r="AK11" i="23"/>
  <c r="K11" i="25" s="1"/>
  <c r="AI11" i="23"/>
  <c r="J11" i="26" s="1"/>
  <c r="AH11" i="23"/>
  <c r="AG11" i="23"/>
  <c r="J11" i="25" s="1"/>
  <c r="AD11" i="23"/>
  <c r="AC11" i="23"/>
  <c r="I11" i="25" s="1"/>
  <c r="Z11" i="23"/>
  <c r="Y11" i="23"/>
  <c r="H11" i="25" s="1"/>
  <c r="V11" i="23"/>
  <c r="W11" i="23" s="1"/>
  <c r="G11" i="26" s="1"/>
  <c r="U11" i="23"/>
  <c r="G11" i="25" s="1"/>
  <c r="R11" i="23"/>
  <c r="Q11" i="23"/>
  <c r="F11" i="25" s="1"/>
  <c r="N11" i="23"/>
  <c r="M11" i="23"/>
  <c r="E11" i="25" s="1"/>
  <c r="AA11" i="25" s="1"/>
  <c r="J11" i="23"/>
  <c r="I11" i="23"/>
  <c r="D11" i="25" s="1"/>
  <c r="Y11" i="25" s="1"/>
  <c r="F11" i="23"/>
  <c r="G11" i="23" s="1"/>
  <c r="E11" i="23"/>
  <c r="C11" i="25" s="1"/>
  <c r="X11" i="25" s="1"/>
  <c r="CF10" i="23"/>
  <c r="CG10" i="23" s="1"/>
  <c r="CB10" i="23"/>
  <c r="BV10" i="23"/>
  <c r="BU10" i="23"/>
  <c r="BR10" i="23"/>
  <c r="BQ10" i="23"/>
  <c r="S10" i="25" s="1"/>
  <c r="BN10" i="23"/>
  <c r="BM10" i="23"/>
  <c r="BJ10" i="23"/>
  <c r="BI10" i="23"/>
  <c r="Q10" i="25" s="1"/>
  <c r="Z10" i="25" s="1"/>
  <c r="BF10" i="23"/>
  <c r="BE10" i="23"/>
  <c r="BB10" i="23"/>
  <c r="BA10" i="23"/>
  <c r="O10" i="25" s="1"/>
  <c r="AX10" i="23"/>
  <c r="AW10" i="23"/>
  <c r="AT10" i="23"/>
  <c r="AS10" i="23"/>
  <c r="M10" i="25" s="1"/>
  <c r="AP10" i="23"/>
  <c r="AO10" i="23"/>
  <c r="AL10" i="23"/>
  <c r="AK10" i="23"/>
  <c r="K10" i="25" s="1"/>
  <c r="AH10" i="23"/>
  <c r="AG10" i="23"/>
  <c r="AD10" i="23"/>
  <c r="AC10" i="23"/>
  <c r="I10" i="25" s="1"/>
  <c r="Z10" i="23"/>
  <c r="Y10" i="23"/>
  <c r="V10" i="23"/>
  <c r="U10" i="23"/>
  <c r="G10" i="25" s="1"/>
  <c r="R10" i="23"/>
  <c r="Q10" i="23"/>
  <c r="N10" i="23"/>
  <c r="M10" i="23"/>
  <c r="E10" i="25" s="1"/>
  <c r="J10" i="23"/>
  <c r="I10" i="23"/>
  <c r="F10" i="23"/>
  <c r="E10" i="23"/>
  <c r="C10" i="25" s="1"/>
  <c r="X10" i="25" s="1"/>
  <c r="CF9" i="23"/>
  <c r="CG9" i="23" s="1"/>
  <c r="CB9" i="23"/>
  <c r="BV9" i="23"/>
  <c r="BU9" i="23"/>
  <c r="T9" i="25" s="1"/>
  <c r="BS9" i="23"/>
  <c r="S9" i="26" s="1"/>
  <c r="BR9" i="23"/>
  <c r="BQ9" i="23"/>
  <c r="S9" i="25" s="1"/>
  <c r="BN9" i="23"/>
  <c r="BM9" i="23"/>
  <c r="BJ9" i="23"/>
  <c r="BI9" i="23"/>
  <c r="Q9" i="25" s="1"/>
  <c r="Z9" i="25" s="1"/>
  <c r="BF9" i="23"/>
  <c r="BE9" i="23"/>
  <c r="P9" i="25" s="1"/>
  <c r="BB9" i="23"/>
  <c r="BA9" i="23"/>
  <c r="O9" i="25" s="1"/>
  <c r="AX9" i="23"/>
  <c r="AY9" i="23" s="1"/>
  <c r="N9" i="26" s="1"/>
  <c r="AW9" i="23"/>
  <c r="N9" i="25" s="1"/>
  <c r="AT9" i="23"/>
  <c r="AS9" i="23"/>
  <c r="M9" i="25" s="1"/>
  <c r="AP9" i="23"/>
  <c r="AO9" i="23"/>
  <c r="L9" i="25" s="1"/>
  <c r="AL9" i="23"/>
  <c r="AK9" i="23"/>
  <c r="AH9" i="23"/>
  <c r="AI9" i="23" s="1"/>
  <c r="J9" i="26" s="1"/>
  <c r="AG9" i="23"/>
  <c r="J9" i="25" s="1"/>
  <c r="AD9" i="23"/>
  <c r="AC9" i="23"/>
  <c r="I9" i="25" s="1"/>
  <c r="Z9" i="23"/>
  <c r="Y9" i="23"/>
  <c r="H9" i="25" s="1"/>
  <c r="W9" i="23"/>
  <c r="G9" i="26" s="1"/>
  <c r="V9" i="23"/>
  <c r="U9" i="23"/>
  <c r="G9" i="25" s="1"/>
  <c r="R9" i="23"/>
  <c r="S9" i="23" s="1"/>
  <c r="F9" i="26" s="1"/>
  <c r="Q9" i="23"/>
  <c r="F9" i="25" s="1"/>
  <c r="N9" i="23"/>
  <c r="M9" i="23"/>
  <c r="E9" i="25" s="1"/>
  <c r="J9" i="23"/>
  <c r="I9" i="23"/>
  <c r="D9" i="25" s="1"/>
  <c r="Y9" i="25" s="1"/>
  <c r="G9" i="23"/>
  <c r="C9" i="26" s="1"/>
  <c r="X9" i="26" s="1"/>
  <c r="F9" i="23"/>
  <c r="E9" i="23"/>
  <c r="C9" i="25" s="1"/>
  <c r="X9" i="25" s="1"/>
  <c r="CF8" i="23"/>
  <c r="CG8" i="23" s="1"/>
  <c r="CB8" i="23"/>
  <c r="BV8" i="23"/>
  <c r="BU8" i="23"/>
  <c r="T8" i="25" s="1"/>
  <c r="BR8" i="23"/>
  <c r="BQ8" i="23"/>
  <c r="BN8" i="23"/>
  <c r="BM8" i="23"/>
  <c r="R8" i="25" s="1"/>
  <c r="BJ8" i="23"/>
  <c r="BI8" i="23"/>
  <c r="BF8" i="23"/>
  <c r="BE8" i="23"/>
  <c r="P8" i="25" s="1"/>
  <c r="BB8" i="23"/>
  <c r="BA8" i="23"/>
  <c r="AX8" i="23"/>
  <c r="AW8" i="23"/>
  <c r="N8" i="25" s="1"/>
  <c r="AT8" i="23"/>
  <c r="AS8" i="23"/>
  <c r="AP8" i="23"/>
  <c r="AO8" i="23"/>
  <c r="L8" i="25" s="1"/>
  <c r="AL8" i="23"/>
  <c r="AK8" i="23"/>
  <c r="AH8" i="23"/>
  <c r="AG8" i="23"/>
  <c r="J8" i="25" s="1"/>
  <c r="AD8" i="23"/>
  <c r="AC8" i="23"/>
  <c r="Z8" i="23"/>
  <c r="Y8" i="23"/>
  <c r="H8" i="25" s="1"/>
  <c r="V8" i="23"/>
  <c r="U8" i="23"/>
  <c r="R8" i="23"/>
  <c r="Q8" i="23"/>
  <c r="F8" i="25" s="1"/>
  <c r="N8" i="23"/>
  <c r="M8" i="23"/>
  <c r="J8" i="23"/>
  <c r="I8" i="23"/>
  <c r="D8" i="25" s="1"/>
  <c r="Y8" i="25" s="1"/>
  <c r="F8" i="23"/>
  <c r="E8" i="23"/>
  <c r="CF7" i="23"/>
  <c r="CB7" i="23"/>
  <c r="CG7" i="23" s="1"/>
  <c r="BV7" i="23"/>
  <c r="BU7" i="23"/>
  <c r="T7" i="25" s="1"/>
  <c r="BR7" i="23"/>
  <c r="BS7" i="23" s="1"/>
  <c r="S7" i="26" s="1"/>
  <c r="BQ7" i="23"/>
  <c r="S7" i="25" s="1"/>
  <c r="BN7" i="23"/>
  <c r="BM7" i="23"/>
  <c r="R7" i="25" s="1"/>
  <c r="BJ7" i="23"/>
  <c r="BI7" i="23"/>
  <c r="Q7" i="25" s="1"/>
  <c r="Z7" i="25" s="1"/>
  <c r="BF7" i="23"/>
  <c r="BE7" i="23"/>
  <c r="P7" i="25" s="1"/>
  <c r="BB7" i="23"/>
  <c r="BC7" i="23" s="1"/>
  <c r="O7" i="26" s="1"/>
  <c r="BA7" i="23"/>
  <c r="O7" i="25" s="1"/>
  <c r="AX7" i="23"/>
  <c r="AW7" i="23"/>
  <c r="AT7" i="23"/>
  <c r="AS7" i="23"/>
  <c r="M7" i="25" s="1"/>
  <c r="AP7" i="23"/>
  <c r="AO7" i="23"/>
  <c r="L7" i="25" s="1"/>
  <c r="AL7" i="23"/>
  <c r="AK7" i="23"/>
  <c r="AI7" i="23"/>
  <c r="J7" i="26" s="1"/>
  <c r="AH7" i="23"/>
  <c r="AG7" i="23"/>
  <c r="J7" i="25" s="1"/>
  <c r="AD7" i="23"/>
  <c r="AC7" i="23"/>
  <c r="I7" i="25" s="1"/>
  <c r="Z7" i="23"/>
  <c r="Y7" i="23"/>
  <c r="H7" i="25" s="1"/>
  <c r="V7" i="23"/>
  <c r="W7" i="23" s="1"/>
  <c r="G7" i="26" s="1"/>
  <c r="U7" i="23"/>
  <c r="G7" i="25" s="1"/>
  <c r="S7" i="23"/>
  <c r="F7" i="26" s="1"/>
  <c r="R7" i="23"/>
  <c r="Q7" i="23"/>
  <c r="F7" i="25" s="1"/>
  <c r="N7" i="23"/>
  <c r="M7" i="23"/>
  <c r="E7" i="25" s="1"/>
  <c r="J7" i="23"/>
  <c r="I7" i="23"/>
  <c r="D7" i="25" s="1"/>
  <c r="Y7" i="25" s="1"/>
  <c r="F7" i="23"/>
  <c r="G7" i="23" s="1"/>
  <c r="E7" i="23"/>
  <c r="C7" i="25" s="1"/>
  <c r="X7" i="25" s="1"/>
  <c r="CF6" i="23"/>
  <c r="CB6" i="23"/>
  <c r="CG6" i="23" s="1"/>
  <c r="BV6" i="23"/>
  <c r="BU6" i="23"/>
  <c r="BR6" i="23"/>
  <c r="BQ6" i="23"/>
  <c r="S6" i="25" s="1"/>
  <c r="BN6" i="23"/>
  <c r="BM6" i="23"/>
  <c r="BJ6" i="23"/>
  <c r="BI6" i="23"/>
  <c r="Q6" i="25" s="1"/>
  <c r="Z6" i="25" s="1"/>
  <c r="BF6" i="23"/>
  <c r="BE6" i="23"/>
  <c r="BB6" i="23"/>
  <c r="BA6" i="23"/>
  <c r="O6" i="25" s="1"/>
  <c r="AX6" i="23"/>
  <c r="AW6" i="23"/>
  <c r="AT6" i="23"/>
  <c r="AS6" i="23"/>
  <c r="M6" i="25" s="1"/>
  <c r="AP6" i="23"/>
  <c r="AO6" i="23"/>
  <c r="AL6" i="23"/>
  <c r="AK6" i="23"/>
  <c r="K6" i="25" s="1"/>
  <c r="AH6" i="23"/>
  <c r="AG6" i="23"/>
  <c r="AD6" i="23"/>
  <c r="AC6" i="23"/>
  <c r="I6" i="25" s="1"/>
  <c r="Z6" i="23"/>
  <c r="Y6" i="23"/>
  <c r="V6" i="23"/>
  <c r="U6" i="23"/>
  <c r="G6" i="25" s="1"/>
  <c r="R6" i="23"/>
  <c r="Q6" i="23"/>
  <c r="N6" i="23"/>
  <c r="M6" i="23"/>
  <c r="E6" i="25" s="1"/>
  <c r="J6" i="23"/>
  <c r="I6" i="23"/>
  <c r="F6" i="23"/>
  <c r="E6" i="23"/>
  <c r="C6" i="25" s="1"/>
  <c r="X6" i="25" s="1"/>
  <c r="CF5" i="23"/>
  <c r="CG5" i="23" s="1"/>
  <c r="CB5" i="23"/>
  <c r="BV5" i="23"/>
  <c r="BU5" i="23"/>
  <c r="T5" i="25" s="1"/>
  <c r="BS5" i="23"/>
  <c r="S5" i="26" s="1"/>
  <c r="BR5" i="23"/>
  <c r="BQ5" i="23"/>
  <c r="S5" i="25" s="1"/>
  <c r="BN5" i="23"/>
  <c r="BO5" i="23" s="1"/>
  <c r="R5" i="26" s="1"/>
  <c r="BM5" i="23"/>
  <c r="R5" i="25" s="1"/>
  <c r="BJ5" i="23"/>
  <c r="BI5" i="23"/>
  <c r="Q5" i="25" s="1"/>
  <c r="Z5" i="25" s="1"/>
  <c r="BF5" i="23"/>
  <c r="BE5" i="23"/>
  <c r="P5" i="25" s="1"/>
  <c r="BC5" i="23"/>
  <c r="O5" i="26" s="1"/>
  <c r="BB5" i="23"/>
  <c r="BA5" i="23"/>
  <c r="O5" i="25" s="1"/>
  <c r="AX5" i="23"/>
  <c r="AW5" i="23"/>
  <c r="AT5" i="23"/>
  <c r="AS5" i="23"/>
  <c r="M5" i="25" s="1"/>
  <c r="AP5" i="23"/>
  <c r="AO5" i="23"/>
  <c r="L5" i="25" s="1"/>
  <c r="AL5" i="23"/>
  <c r="AK5" i="23"/>
  <c r="K5" i="25" s="1"/>
  <c r="AH5" i="23"/>
  <c r="AI5" i="23" s="1"/>
  <c r="J5" i="26" s="1"/>
  <c r="AG5" i="23"/>
  <c r="J5" i="25" s="1"/>
  <c r="AD5" i="23"/>
  <c r="AC5" i="23"/>
  <c r="I5" i="25" s="1"/>
  <c r="Z5" i="23"/>
  <c r="Y5" i="23"/>
  <c r="H5" i="25" s="1"/>
  <c r="V5" i="23"/>
  <c r="U5" i="23"/>
  <c r="R5" i="23"/>
  <c r="S5" i="23" s="1"/>
  <c r="F5" i="26" s="1"/>
  <c r="Q5" i="23"/>
  <c r="F5" i="25" s="1"/>
  <c r="N5" i="23"/>
  <c r="M5" i="23"/>
  <c r="E5" i="25" s="1"/>
  <c r="J5" i="23"/>
  <c r="I5" i="23"/>
  <c r="D5" i="25" s="1"/>
  <c r="Y5" i="25" s="1"/>
  <c r="G5" i="23"/>
  <c r="C5" i="26" s="1"/>
  <c r="X5" i="26" s="1"/>
  <c r="F5" i="23"/>
  <c r="E5" i="23"/>
  <c r="C5" i="25" s="1"/>
  <c r="X5" i="25" s="1"/>
  <c r="CF4" i="23"/>
  <c r="CG4" i="23" s="1"/>
  <c r="CB4" i="23"/>
  <c r="BV4" i="23"/>
  <c r="BU4" i="23"/>
  <c r="T4" i="25" s="1"/>
  <c r="BR4" i="23"/>
  <c r="BQ4" i="23"/>
  <c r="BN4" i="23"/>
  <c r="BM4" i="23"/>
  <c r="R4" i="25" s="1"/>
  <c r="BJ4" i="23"/>
  <c r="BI4" i="23"/>
  <c r="BF4" i="23"/>
  <c r="BE4" i="23"/>
  <c r="P4" i="25" s="1"/>
  <c r="BB4" i="23"/>
  <c r="BA4" i="23"/>
  <c r="AX4" i="23"/>
  <c r="AW4" i="23"/>
  <c r="N4" i="25" s="1"/>
  <c r="AT4" i="23"/>
  <c r="AS4" i="23"/>
  <c r="AP4" i="23"/>
  <c r="AO4" i="23"/>
  <c r="L4" i="25" s="1"/>
  <c r="AL4" i="23"/>
  <c r="AK4" i="23"/>
  <c r="AH4" i="23"/>
  <c r="AG4" i="23"/>
  <c r="J4" i="25" s="1"/>
  <c r="AD4" i="23"/>
  <c r="AC4" i="23"/>
  <c r="Z4" i="23"/>
  <c r="Y4" i="23"/>
  <c r="H4" i="25" s="1"/>
  <c r="V4" i="23"/>
  <c r="U4" i="23"/>
  <c r="R4" i="23"/>
  <c r="Q4" i="23"/>
  <c r="F4" i="25" s="1"/>
  <c r="N4" i="23"/>
  <c r="M4" i="23"/>
  <c r="J4" i="23"/>
  <c r="I4" i="23"/>
  <c r="D4" i="25" s="1"/>
  <c r="Y4" i="25" s="1"/>
  <c r="F4" i="23"/>
  <c r="E4" i="23"/>
  <c r="CG3" i="23"/>
  <c r="CF3" i="23"/>
  <c r="CB3" i="23"/>
  <c r="BV3" i="23"/>
  <c r="BU3" i="23"/>
  <c r="T3" i="25" s="1"/>
  <c r="BS3" i="23"/>
  <c r="S3" i="26" s="1"/>
  <c r="BR3" i="23"/>
  <c r="BQ3" i="23"/>
  <c r="S3" i="25" s="1"/>
  <c r="BO3" i="23"/>
  <c r="R3" i="26" s="1"/>
  <c r="BN3" i="23"/>
  <c r="BM3" i="23"/>
  <c r="R3" i="25" s="1"/>
  <c r="BJ3" i="23"/>
  <c r="BI3" i="23"/>
  <c r="Q3" i="25" s="1"/>
  <c r="Z3" i="25" s="1"/>
  <c r="BF3" i="23"/>
  <c r="BE3" i="23"/>
  <c r="P3" i="25" s="1"/>
  <c r="BB3" i="23"/>
  <c r="BC3" i="23" s="1"/>
  <c r="O3" i="26" s="1"/>
  <c r="BA3" i="23"/>
  <c r="O3" i="25" s="1"/>
  <c r="AX3" i="23"/>
  <c r="AW3" i="23"/>
  <c r="N3" i="25" s="1"/>
  <c r="AT3" i="23"/>
  <c r="AS3" i="23"/>
  <c r="M3" i="25" s="1"/>
  <c r="AP3" i="23"/>
  <c r="AO3" i="23"/>
  <c r="L3" i="25" s="1"/>
  <c r="AL3" i="23"/>
  <c r="AM3" i="23" s="1"/>
  <c r="K3" i="26" s="1"/>
  <c r="AK3" i="23"/>
  <c r="K3" i="25" s="1"/>
  <c r="AH3" i="23"/>
  <c r="AG3" i="23"/>
  <c r="AD3" i="23"/>
  <c r="AC3" i="23"/>
  <c r="I3" i="25" s="1"/>
  <c r="Z3" i="23"/>
  <c r="Y3" i="23"/>
  <c r="H3" i="25" s="1"/>
  <c r="V3" i="23"/>
  <c r="U3" i="23"/>
  <c r="S3" i="23"/>
  <c r="F3" i="26" s="1"/>
  <c r="R3" i="23"/>
  <c r="Q3" i="23"/>
  <c r="F3" i="25" s="1"/>
  <c r="N3" i="23"/>
  <c r="M3" i="23"/>
  <c r="E3" i="25" s="1"/>
  <c r="J3" i="23"/>
  <c r="I3" i="23"/>
  <c r="D3" i="25" s="1"/>
  <c r="Y3" i="25" s="1"/>
  <c r="F3" i="23"/>
  <c r="G3" i="23" s="1"/>
  <c r="E3" i="23"/>
  <c r="C3" i="25" s="1"/>
  <c r="X3" i="25" s="1"/>
  <c r="I23" i="22"/>
  <c r="G23" i="22"/>
  <c r="D23" i="22"/>
  <c r="D202" i="19"/>
  <c r="K118" i="19"/>
  <c r="J118" i="19"/>
  <c r="F118" i="19"/>
  <c r="Y117" i="19"/>
  <c r="X117" i="19"/>
  <c r="W117" i="19"/>
  <c r="V117" i="19"/>
  <c r="U117" i="19"/>
  <c r="T117" i="19"/>
  <c r="S117" i="19"/>
  <c r="R117" i="19"/>
  <c r="Q117" i="19"/>
  <c r="P117" i="19"/>
  <c r="O117" i="19"/>
  <c r="N117" i="19"/>
  <c r="M117" i="19"/>
  <c r="L117" i="19"/>
  <c r="I117" i="19"/>
  <c r="H117" i="19"/>
  <c r="G117" i="19"/>
  <c r="E117" i="19"/>
  <c r="D117" i="19"/>
  <c r="C117" i="19"/>
  <c r="Y116" i="19"/>
  <c r="X116" i="19"/>
  <c r="W116" i="19"/>
  <c r="V116" i="19"/>
  <c r="U116" i="19"/>
  <c r="T116" i="19"/>
  <c r="S116" i="19"/>
  <c r="R116" i="19"/>
  <c r="Q116" i="19"/>
  <c r="P116" i="19"/>
  <c r="O116" i="19"/>
  <c r="N116" i="19"/>
  <c r="M116" i="19"/>
  <c r="L116" i="19"/>
  <c r="I116" i="19"/>
  <c r="E116" i="19"/>
  <c r="D116" i="19"/>
  <c r="C116" i="19"/>
  <c r="Y115" i="19"/>
  <c r="X115" i="19"/>
  <c r="W115" i="19"/>
  <c r="V115" i="19"/>
  <c r="U115" i="19"/>
  <c r="T115" i="19"/>
  <c r="S115" i="19"/>
  <c r="R115" i="19"/>
  <c r="Q115" i="19"/>
  <c r="P115" i="19"/>
  <c r="O115" i="19"/>
  <c r="N115" i="19"/>
  <c r="M115" i="19"/>
  <c r="L115" i="19"/>
  <c r="I115" i="19"/>
  <c r="H115" i="19"/>
  <c r="G115" i="19"/>
  <c r="E115" i="19"/>
  <c r="D115" i="19"/>
  <c r="C115" i="19"/>
  <c r="Y114" i="19"/>
  <c r="X114" i="19"/>
  <c r="W114" i="19"/>
  <c r="V114" i="19"/>
  <c r="U114" i="19"/>
  <c r="T114" i="19"/>
  <c r="S114" i="19"/>
  <c r="R114" i="19"/>
  <c r="Q114" i="19"/>
  <c r="P114" i="19"/>
  <c r="O114" i="19"/>
  <c r="N114" i="19"/>
  <c r="M114" i="19"/>
  <c r="L114" i="19"/>
  <c r="I114" i="19"/>
  <c r="H114" i="19"/>
  <c r="E114" i="19"/>
  <c r="D114" i="19"/>
  <c r="C114" i="19"/>
  <c r="Y113" i="19"/>
  <c r="X113" i="19"/>
  <c r="W113" i="19"/>
  <c r="V113" i="19"/>
  <c r="U113" i="19"/>
  <c r="T113" i="19"/>
  <c r="S113" i="19"/>
  <c r="R113" i="19"/>
  <c r="Q113" i="19"/>
  <c r="P113" i="19"/>
  <c r="O113" i="19"/>
  <c r="N113" i="19"/>
  <c r="M113" i="19"/>
  <c r="L113" i="19"/>
  <c r="I113" i="19"/>
  <c r="H113" i="19"/>
  <c r="G113" i="19"/>
  <c r="E113" i="19"/>
  <c r="D113" i="19"/>
  <c r="C113" i="19"/>
  <c r="Y112" i="19"/>
  <c r="X112" i="19"/>
  <c r="W112" i="19"/>
  <c r="V112" i="19"/>
  <c r="U112" i="19"/>
  <c r="T112" i="19"/>
  <c r="S112" i="19"/>
  <c r="R112" i="19"/>
  <c r="Q112" i="19"/>
  <c r="P112" i="19"/>
  <c r="O112" i="19"/>
  <c r="N112" i="19"/>
  <c r="M112" i="19"/>
  <c r="L112" i="19"/>
  <c r="I112" i="19"/>
  <c r="H112" i="19"/>
  <c r="G112" i="19"/>
  <c r="E112" i="19"/>
  <c r="D112" i="19"/>
  <c r="C112" i="19"/>
  <c r="Y111" i="19"/>
  <c r="X111" i="19"/>
  <c r="W111" i="19"/>
  <c r="V111" i="19"/>
  <c r="U111" i="19"/>
  <c r="T111" i="19"/>
  <c r="S111" i="19"/>
  <c r="R111" i="19"/>
  <c r="Q111" i="19"/>
  <c r="P111" i="19"/>
  <c r="O111" i="19"/>
  <c r="N111" i="19"/>
  <c r="M111" i="19"/>
  <c r="L111" i="19"/>
  <c r="I111" i="19"/>
  <c r="H111" i="19"/>
  <c r="G111" i="19"/>
  <c r="E111" i="19"/>
  <c r="D111" i="19"/>
  <c r="C111" i="19"/>
  <c r="Y110" i="19"/>
  <c r="X110" i="19"/>
  <c r="W110" i="19"/>
  <c r="V110" i="19"/>
  <c r="U110" i="19"/>
  <c r="T110" i="19"/>
  <c r="S110" i="19"/>
  <c r="R110" i="19"/>
  <c r="Q110" i="19"/>
  <c r="P110" i="19"/>
  <c r="O110" i="19"/>
  <c r="N110" i="19"/>
  <c r="M110" i="19"/>
  <c r="L110" i="19"/>
  <c r="I110" i="19"/>
  <c r="H110" i="19"/>
  <c r="G110" i="19"/>
  <c r="E110" i="19"/>
  <c r="D110" i="19"/>
  <c r="C110" i="19"/>
  <c r="Y109" i="19"/>
  <c r="X109" i="19"/>
  <c r="W109" i="19"/>
  <c r="V109" i="19"/>
  <c r="U109" i="19"/>
  <c r="T109" i="19"/>
  <c r="S109" i="19"/>
  <c r="R109" i="19"/>
  <c r="Q109" i="19"/>
  <c r="P109" i="19"/>
  <c r="O109" i="19"/>
  <c r="N109" i="19"/>
  <c r="M109" i="19"/>
  <c r="L109" i="19"/>
  <c r="I109" i="19"/>
  <c r="H109" i="19"/>
  <c r="G109" i="19"/>
  <c r="E109" i="19"/>
  <c r="D109" i="19"/>
  <c r="C109" i="19"/>
  <c r="Y108" i="19"/>
  <c r="X108" i="19"/>
  <c r="W108" i="19"/>
  <c r="V108" i="19"/>
  <c r="U108" i="19"/>
  <c r="T108" i="19"/>
  <c r="S108" i="19"/>
  <c r="R108" i="19"/>
  <c r="Q108" i="19"/>
  <c r="P108" i="19"/>
  <c r="O108" i="19"/>
  <c r="N108" i="19"/>
  <c r="M108" i="19"/>
  <c r="L108" i="19"/>
  <c r="I108" i="19"/>
  <c r="H108" i="19"/>
  <c r="G108" i="19"/>
  <c r="E108" i="19"/>
  <c r="D108" i="19"/>
  <c r="C108" i="19"/>
  <c r="Y107" i="19"/>
  <c r="X107" i="19"/>
  <c r="W107" i="19"/>
  <c r="V107" i="19"/>
  <c r="U107" i="19"/>
  <c r="T107" i="19"/>
  <c r="S107" i="19"/>
  <c r="R107" i="19"/>
  <c r="Q107" i="19"/>
  <c r="P107" i="19"/>
  <c r="O107" i="19"/>
  <c r="N107" i="19"/>
  <c r="M107" i="19"/>
  <c r="L107" i="19"/>
  <c r="I107" i="19"/>
  <c r="H107" i="19"/>
  <c r="G107" i="19"/>
  <c r="E107" i="19"/>
  <c r="D107" i="19"/>
  <c r="C107" i="19"/>
  <c r="Y106" i="19"/>
  <c r="X106" i="19"/>
  <c r="W106" i="19"/>
  <c r="V106" i="19"/>
  <c r="U106" i="19"/>
  <c r="T106" i="19"/>
  <c r="S106" i="19"/>
  <c r="R106" i="19"/>
  <c r="Q106" i="19"/>
  <c r="P106" i="19"/>
  <c r="O106" i="19"/>
  <c r="N106" i="19"/>
  <c r="M106" i="19"/>
  <c r="L106" i="19"/>
  <c r="I106" i="19"/>
  <c r="H106" i="19"/>
  <c r="G106" i="19"/>
  <c r="E106" i="19"/>
  <c r="D106" i="19"/>
  <c r="C106" i="19"/>
  <c r="K105" i="19"/>
  <c r="F105" i="19"/>
  <c r="Y104" i="19"/>
  <c r="X104" i="19"/>
  <c r="W104" i="19"/>
  <c r="V104" i="19"/>
  <c r="U104" i="19"/>
  <c r="T104" i="19"/>
  <c r="S104" i="19"/>
  <c r="R104" i="19"/>
  <c r="Q104" i="19"/>
  <c r="P104" i="19"/>
  <c r="O104" i="19"/>
  <c r="N104" i="19"/>
  <c r="M104" i="19"/>
  <c r="L104" i="19"/>
  <c r="I104" i="19"/>
  <c r="H104" i="19"/>
  <c r="G104" i="19"/>
  <c r="E104" i="19"/>
  <c r="D104" i="19"/>
  <c r="C104" i="19"/>
  <c r="I103" i="19"/>
  <c r="H103" i="19"/>
  <c r="G103" i="19"/>
  <c r="E103" i="19"/>
  <c r="D103" i="19"/>
  <c r="C103" i="19"/>
  <c r="I102" i="19"/>
  <c r="H102" i="19"/>
  <c r="G102" i="19"/>
  <c r="E102" i="19"/>
  <c r="D102" i="19"/>
  <c r="C102" i="19"/>
  <c r="I101" i="19"/>
  <c r="H101" i="19"/>
  <c r="G101" i="19"/>
  <c r="E101" i="19"/>
  <c r="D101" i="19"/>
  <c r="C101" i="19"/>
  <c r="I100" i="19"/>
  <c r="H100" i="19"/>
  <c r="G100" i="19"/>
  <c r="E100" i="19"/>
  <c r="D100" i="19"/>
  <c r="C100" i="19"/>
  <c r="I99" i="19"/>
  <c r="H99" i="19"/>
  <c r="G99" i="19"/>
  <c r="E99" i="19"/>
  <c r="D99" i="19"/>
  <c r="C99" i="19"/>
  <c r="Y98" i="19"/>
  <c r="X98" i="19"/>
  <c r="W98" i="19"/>
  <c r="V98" i="19"/>
  <c r="U98" i="19"/>
  <c r="T98" i="19"/>
  <c r="S98" i="19"/>
  <c r="R98" i="19"/>
  <c r="Q98" i="19"/>
  <c r="P98" i="19"/>
  <c r="O98" i="19"/>
  <c r="N98" i="19"/>
  <c r="M98" i="19"/>
  <c r="L98" i="19"/>
  <c r="I98" i="19"/>
  <c r="H98" i="19"/>
  <c r="G98" i="19"/>
  <c r="E98" i="19"/>
  <c r="D98" i="19"/>
  <c r="C98" i="19"/>
  <c r="Y97" i="19"/>
  <c r="X97" i="19"/>
  <c r="W97" i="19"/>
  <c r="V97" i="19"/>
  <c r="U97" i="19"/>
  <c r="T97" i="19"/>
  <c r="S97" i="19"/>
  <c r="R97" i="19"/>
  <c r="Q97" i="19"/>
  <c r="P97" i="19"/>
  <c r="O97" i="19"/>
  <c r="N97" i="19"/>
  <c r="M97" i="19"/>
  <c r="L97" i="19"/>
  <c r="I97" i="19"/>
  <c r="H97" i="19"/>
  <c r="G97" i="19"/>
  <c r="E97" i="19"/>
  <c r="D97" i="19"/>
  <c r="C97" i="19"/>
  <c r="Y96" i="19"/>
  <c r="X96" i="19"/>
  <c r="W96" i="19"/>
  <c r="V96" i="19"/>
  <c r="U96" i="19"/>
  <c r="T96" i="19"/>
  <c r="S96" i="19"/>
  <c r="R96" i="19"/>
  <c r="Q96" i="19"/>
  <c r="P96" i="19"/>
  <c r="O96" i="19"/>
  <c r="N96" i="19"/>
  <c r="M96" i="19"/>
  <c r="L96" i="19"/>
  <c r="I96" i="19"/>
  <c r="H96" i="19"/>
  <c r="G96" i="19"/>
  <c r="E96" i="19"/>
  <c r="D96" i="19"/>
  <c r="C96" i="19"/>
  <c r="Y95" i="19"/>
  <c r="X95" i="19"/>
  <c r="W95" i="19"/>
  <c r="V95" i="19"/>
  <c r="U95" i="19"/>
  <c r="T95" i="19"/>
  <c r="S95" i="19"/>
  <c r="R95" i="19"/>
  <c r="Q95" i="19"/>
  <c r="P95" i="19"/>
  <c r="O95" i="19"/>
  <c r="N95" i="19"/>
  <c r="M95" i="19"/>
  <c r="L95" i="19"/>
  <c r="I95" i="19"/>
  <c r="H95" i="19"/>
  <c r="G95" i="19"/>
  <c r="E95" i="19"/>
  <c r="D95" i="19"/>
  <c r="C95" i="19"/>
  <c r="Y94" i="19"/>
  <c r="X94" i="19"/>
  <c r="W94" i="19"/>
  <c r="V94" i="19"/>
  <c r="U94" i="19"/>
  <c r="T94" i="19"/>
  <c r="S94" i="19"/>
  <c r="R94" i="19"/>
  <c r="Q94" i="19"/>
  <c r="P94" i="19"/>
  <c r="O94" i="19"/>
  <c r="N94" i="19"/>
  <c r="M94" i="19"/>
  <c r="L94" i="19"/>
  <c r="I94" i="19"/>
  <c r="H94" i="19"/>
  <c r="G94" i="19"/>
  <c r="E94" i="19"/>
  <c r="D94" i="19"/>
  <c r="C94" i="19"/>
  <c r="Y93" i="19"/>
  <c r="X93" i="19"/>
  <c r="W93" i="19"/>
  <c r="V93" i="19"/>
  <c r="U93" i="19"/>
  <c r="T93" i="19"/>
  <c r="S93" i="19"/>
  <c r="R93" i="19"/>
  <c r="Q93" i="19"/>
  <c r="P93" i="19"/>
  <c r="O93" i="19"/>
  <c r="N93" i="19"/>
  <c r="M93" i="19"/>
  <c r="L93" i="19"/>
  <c r="I93" i="19"/>
  <c r="H93" i="19"/>
  <c r="G93" i="19"/>
  <c r="E93" i="19"/>
  <c r="D93" i="19"/>
  <c r="C93" i="19"/>
  <c r="K92" i="19"/>
  <c r="J92" i="19"/>
  <c r="G92" i="19"/>
  <c r="F92" i="19"/>
  <c r="Y91" i="19"/>
  <c r="X91" i="19"/>
  <c r="W91" i="19"/>
  <c r="V91" i="19"/>
  <c r="U91" i="19"/>
  <c r="T91" i="19"/>
  <c r="S91" i="19"/>
  <c r="R91" i="19"/>
  <c r="Q91" i="19"/>
  <c r="P91" i="19"/>
  <c r="O91" i="19"/>
  <c r="N91" i="19"/>
  <c r="M91" i="19"/>
  <c r="L91" i="19"/>
  <c r="I91" i="19"/>
  <c r="H91" i="19"/>
  <c r="E91" i="19"/>
  <c r="D91" i="19"/>
  <c r="C91" i="19"/>
  <c r="Y90" i="19"/>
  <c r="X90" i="19"/>
  <c r="W90" i="19"/>
  <c r="V90" i="19"/>
  <c r="U90" i="19"/>
  <c r="T90" i="19"/>
  <c r="S90" i="19"/>
  <c r="R90" i="19"/>
  <c r="Q90" i="19"/>
  <c r="P90" i="19"/>
  <c r="O90" i="19"/>
  <c r="N90" i="19"/>
  <c r="M90" i="19"/>
  <c r="L90" i="19"/>
  <c r="I90" i="19"/>
  <c r="H90" i="19"/>
  <c r="E90" i="19"/>
  <c r="D90" i="19"/>
  <c r="C90" i="19"/>
  <c r="Y89" i="19"/>
  <c r="X89" i="19"/>
  <c r="W89" i="19"/>
  <c r="V89" i="19"/>
  <c r="U89" i="19"/>
  <c r="T89" i="19"/>
  <c r="S89" i="19"/>
  <c r="R89" i="19"/>
  <c r="Q89" i="19"/>
  <c r="P89" i="19"/>
  <c r="O89" i="19"/>
  <c r="N89" i="19"/>
  <c r="M89" i="19"/>
  <c r="L89" i="19"/>
  <c r="I89" i="19"/>
  <c r="H89" i="19"/>
  <c r="E89" i="19"/>
  <c r="D89" i="19"/>
  <c r="C89" i="19"/>
  <c r="Y88" i="19"/>
  <c r="X88" i="19"/>
  <c r="W88" i="19"/>
  <c r="V88" i="19"/>
  <c r="U88" i="19"/>
  <c r="T88" i="19"/>
  <c r="S88" i="19"/>
  <c r="R88" i="19"/>
  <c r="Q88" i="19"/>
  <c r="P88" i="19"/>
  <c r="O88" i="19"/>
  <c r="N88" i="19"/>
  <c r="M88" i="19"/>
  <c r="L88" i="19"/>
  <c r="I88" i="19"/>
  <c r="H88" i="19"/>
  <c r="E88" i="19"/>
  <c r="D88" i="19"/>
  <c r="C88" i="19"/>
  <c r="Y86" i="19"/>
  <c r="X86" i="19"/>
  <c r="W86" i="19"/>
  <c r="V86" i="19"/>
  <c r="U86" i="19"/>
  <c r="T86" i="19"/>
  <c r="S86" i="19"/>
  <c r="R86" i="19"/>
  <c r="Q86" i="19"/>
  <c r="P86" i="19"/>
  <c r="O86" i="19"/>
  <c r="N86" i="19"/>
  <c r="M86" i="19"/>
  <c r="L86" i="19"/>
  <c r="I86" i="19"/>
  <c r="H86" i="19"/>
  <c r="E86" i="19"/>
  <c r="D86" i="19"/>
  <c r="C86" i="19"/>
  <c r="Y85" i="19"/>
  <c r="X85" i="19"/>
  <c r="W85" i="19"/>
  <c r="V85" i="19"/>
  <c r="U85" i="19"/>
  <c r="T85" i="19"/>
  <c r="S85" i="19"/>
  <c r="R85" i="19"/>
  <c r="Q85" i="19"/>
  <c r="P85" i="19"/>
  <c r="O85" i="19"/>
  <c r="N85" i="19"/>
  <c r="M85" i="19"/>
  <c r="L85" i="19"/>
  <c r="I85" i="19"/>
  <c r="H85" i="19"/>
  <c r="E85" i="19"/>
  <c r="D85" i="19"/>
  <c r="C85" i="19"/>
  <c r="Y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I84" i="19"/>
  <c r="H84" i="19"/>
  <c r="E84" i="19"/>
  <c r="D84" i="19"/>
  <c r="C84" i="19"/>
  <c r="Y83" i="19"/>
  <c r="X83" i="19"/>
  <c r="W83" i="19"/>
  <c r="V83" i="19"/>
  <c r="U83" i="19"/>
  <c r="T83" i="19"/>
  <c r="S83" i="19"/>
  <c r="R83" i="19"/>
  <c r="Q83" i="19"/>
  <c r="P83" i="19"/>
  <c r="O83" i="19"/>
  <c r="N83" i="19"/>
  <c r="M83" i="19"/>
  <c r="L83" i="19"/>
  <c r="I83" i="19"/>
  <c r="H83" i="19"/>
  <c r="E83" i="19"/>
  <c r="D83" i="19"/>
  <c r="C83" i="19"/>
  <c r="Y82" i="19"/>
  <c r="X82" i="19"/>
  <c r="W82" i="19"/>
  <c r="V82" i="19"/>
  <c r="U82" i="19"/>
  <c r="T82" i="19"/>
  <c r="S82" i="19"/>
  <c r="R82" i="19"/>
  <c r="Q82" i="19"/>
  <c r="P82" i="19"/>
  <c r="O82" i="19"/>
  <c r="N82" i="19"/>
  <c r="M82" i="19"/>
  <c r="L82" i="19"/>
  <c r="I82" i="19"/>
  <c r="H82" i="19"/>
  <c r="E82" i="19"/>
  <c r="D82" i="19"/>
  <c r="C82" i="19"/>
  <c r="Y81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I81" i="19"/>
  <c r="H81" i="19"/>
  <c r="E81" i="19"/>
  <c r="D81" i="19"/>
  <c r="C81" i="19"/>
  <c r="Y80" i="19"/>
  <c r="X80" i="19"/>
  <c r="W80" i="19"/>
  <c r="V80" i="19"/>
  <c r="U80" i="19"/>
  <c r="T80" i="19"/>
  <c r="S80" i="19"/>
  <c r="R80" i="19"/>
  <c r="Q80" i="19"/>
  <c r="P80" i="19"/>
  <c r="O80" i="19"/>
  <c r="N80" i="19"/>
  <c r="M80" i="19"/>
  <c r="L80" i="19"/>
  <c r="I80" i="19"/>
  <c r="H80" i="19"/>
  <c r="E80" i="19"/>
  <c r="D80" i="19"/>
  <c r="C80" i="19"/>
  <c r="K79" i="19"/>
  <c r="J79" i="19"/>
  <c r="G79" i="19"/>
  <c r="F79" i="19"/>
  <c r="Y78" i="19"/>
  <c r="X78" i="19"/>
  <c r="W78" i="19"/>
  <c r="V78" i="19"/>
  <c r="U78" i="19"/>
  <c r="T78" i="19"/>
  <c r="S78" i="19"/>
  <c r="R78" i="19"/>
  <c r="Q78" i="19"/>
  <c r="P78" i="19"/>
  <c r="O78" i="19"/>
  <c r="N78" i="19"/>
  <c r="M78" i="19"/>
  <c r="L78" i="19"/>
  <c r="I78" i="19"/>
  <c r="H78" i="19"/>
  <c r="E78" i="19"/>
  <c r="D78" i="19"/>
  <c r="C78" i="19"/>
  <c r="Y77" i="19"/>
  <c r="X77" i="19"/>
  <c r="W77" i="19"/>
  <c r="V77" i="19"/>
  <c r="U77" i="19"/>
  <c r="T77" i="19"/>
  <c r="S77" i="19"/>
  <c r="R77" i="19"/>
  <c r="Q77" i="19"/>
  <c r="P77" i="19"/>
  <c r="O77" i="19"/>
  <c r="N77" i="19"/>
  <c r="M77" i="19"/>
  <c r="L77" i="19"/>
  <c r="I77" i="19"/>
  <c r="H77" i="19"/>
  <c r="E77" i="19"/>
  <c r="D77" i="19"/>
  <c r="C77" i="19"/>
  <c r="Y76" i="19"/>
  <c r="X76" i="19"/>
  <c r="W76" i="19"/>
  <c r="V76" i="19"/>
  <c r="U76" i="19"/>
  <c r="T76" i="19"/>
  <c r="S76" i="19"/>
  <c r="R76" i="19"/>
  <c r="Q76" i="19"/>
  <c r="P76" i="19"/>
  <c r="O76" i="19"/>
  <c r="N76" i="19"/>
  <c r="M76" i="19"/>
  <c r="L76" i="19"/>
  <c r="I76" i="19"/>
  <c r="H76" i="19"/>
  <c r="E76" i="19"/>
  <c r="D76" i="19"/>
  <c r="C76" i="19"/>
  <c r="Y75" i="19"/>
  <c r="X75" i="19"/>
  <c r="W75" i="19"/>
  <c r="V75" i="19"/>
  <c r="U75" i="19"/>
  <c r="T75" i="19"/>
  <c r="S75" i="19"/>
  <c r="R75" i="19"/>
  <c r="Q75" i="19"/>
  <c r="P75" i="19"/>
  <c r="O75" i="19"/>
  <c r="N75" i="19"/>
  <c r="M75" i="19"/>
  <c r="L75" i="19"/>
  <c r="I75" i="19"/>
  <c r="H75" i="19"/>
  <c r="E75" i="19"/>
  <c r="D75" i="19"/>
  <c r="C75" i="19"/>
  <c r="Y74" i="19"/>
  <c r="X74" i="19"/>
  <c r="W74" i="19"/>
  <c r="V74" i="19"/>
  <c r="U74" i="19"/>
  <c r="T74" i="19"/>
  <c r="S74" i="19"/>
  <c r="R74" i="19"/>
  <c r="Q74" i="19"/>
  <c r="P74" i="19"/>
  <c r="O74" i="19"/>
  <c r="N74" i="19"/>
  <c r="M74" i="19"/>
  <c r="L74" i="19"/>
  <c r="I74" i="19"/>
  <c r="H74" i="19"/>
  <c r="E74" i="19"/>
  <c r="D74" i="19"/>
  <c r="C74" i="19"/>
  <c r="Y73" i="19"/>
  <c r="X73" i="19"/>
  <c r="W73" i="19"/>
  <c r="V73" i="19"/>
  <c r="U73" i="19"/>
  <c r="T73" i="19"/>
  <c r="S73" i="19"/>
  <c r="R73" i="19"/>
  <c r="Q73" i="19"/>
  <c r="P73" i="19"/>
  <c r="O73" i="19"/>
  <c r="N73" i="19"/>
  <c r="M73" i="19"/>
  <c r="L73" i="19"/>
  <c r="I73" i="19"/>
  <c r="H73" i="19"/>
  <c r="E73" i="19"/>
  <c r="D73" i="19"/>
  <c r="C73" i="19"/>
  <c r="Y72" i="19"/>
  <c r="X72" i="19"/>
  <c r="W72" i="19"/>
  <c r="V72" i="19"/>
  <c r="U72" i="19"/>
  <c r="T72" i="19"/>
  <c r="S72" i="19"/>
  <c r="R72" i="19"/>
  <c r="Q72" i="19"/>
  <c r="P72" i="19"/>
  <c r="O72" i="19"/>
  <c r="N72" i="19"/>
  <c r="M72" i="19"/>
  <c r="L72" i="19"/>
  <c r="I72" i="19"/>
  <c r="H72" i="19"/>
  <c r="E72" i="19"/>
  <c r="D72" i="19"/>
  <c r="C72" i="19"/>
  <c r="Y71" i="19"/>
  <c r="X71" i="19"/>
  <c r="W71" i="19"/>
  <c r="V71" i="19"/>
  <c r="U71" i="19"/>
  <c r="T71" i="19"/>
  <c r="S71" i="19"/>
  <c r="R71" i="19"/>
  <c r="Q71" i="19"/>
  <c r="P71" i="19"/>
  <c r="O71" i="19"/>
  <c r="N71" i="19"/>
  <c r="M71" i="19"/>
  <c r="L71" i="19"/>
  <c r="I71" i="19"/>
  <c r="H71" i="19"/>
  <c r="E71" i="19"/>
  <c r="D71" i="19"/>
  <c r="C71" i="19"/>
  <c r="Y70" i="19"/>
  <c r="X70" i="19"/>
  <c r="W70" i="19"/>
  <c r="V70" i="19"/>
  <c r="U70" i="19"/>
  <c r="T70" i="19"/>
  <c r="S70" i="19"/>
  <c r="R70" i="19"/>
  <c r="Q70" i="19"/>
  <c r="P70" i="19"/>
  <c r="O70" i="19"/>
  <c r="N70" i="19"/>
  <c r="M70" i="19"/>
  <c r="L70" i="19"/>
  <c r="I70" i="19"/>
  <c r="H70" i="19"/>
  <c r="E70" i="19"/>
  <c r="D70" i="19"/>
  <c r="C70" i="19"/>
  <c r="Y69" i="19"/>
  <c r="X69" i="19"/>
  <c r="W69" i="19"/>
  <c r="V69" i="19"/>
  <c r="U69" i="19"/>
  <c r="T69" i="19"/>
  <c r="S69" i="19"/>
  <c r="R69" i="19"/>
  <c r="Q69" i="19"/>
  <c r="P69" i="19"/>
  <c r="O69" i="19"/>
  <c r="N69" i="19"/>
  <c r="M69" i="19"/>
  <c r="L69" i="19"/>
  <c r="I69" i="19"/>
  <c r="H69" i="19"/>
  <c r="E69" i="19"/>
  <c r="D69" i="19"/>
  <c r="C69" i="19"/>
  <c r="Y68" i="19"/>
  <c r="X68" i="19"/>
  <c r="W68" i="19"/>
  <c r="V68" i="19"/>
  <c r="U68" i="19"/>
  <c r="T68" i="19"/>
  <c r="S68" i="19"/>
  <c r="R68" i="19"/>
  <c r="Q68" i="19"/>
  <c r="P68" i="19"/>
  <c r="O68" i="19"/>
  <c r="N68" i="19"/>
  <c r="M68" i="19"/>
  <c r="L68" i="19"/>
  <c r="I68" i="19"/>
  <c r="H68" i="19"/>
  <c r="E68" i="19"/>
  <c r="D68" i="19"/>
  <c r="C68" i="19"/>
  <c r="Y67" i="19"/>
  <c r="X67" i="19"/>
  <c r="W67" i="19"/>
  <c r="V67" i="19"/>
  <c r="U67" i="19"/>
  <c r="T67" i="19"/>
  <c r="S67" i="19"/>
  <c r="R67" i="19"/>
  <c r="Q67" i="19"/>
  <c r="P67" i="19"/>
  <c r="O67" i="19"/>
  <c r="N67" i="19"/>
  <c r="M67" i="19"/>
  <c r="L67" i="19"/>
  <c r="I67" i="19"/>
  <c r="H67" i="19"/>
  <c r="E67" i="19"/>
  <c r="D67" i="19"/>
  <c r="C67" i="19"/>
  <c r="K66" i="19"/>
  <c r="J66" i="19"/>
  <c r="G66" i="19"/>
  <c r="F66" i="19"/>
  <c r="Y65" i="19"/>
  <c r="X65" i="19"/>
  <c r="W65" i="19"/>
  <c r="V65" i="19"/>
  <c r="U65" i="19"/>
  <c r="T65" i="19"/>
  <c r="S65" i="19"/>
  <c r="R65" i="19"/>
  <c r="Q65" i="19"/>
  <c r="P65" i="19"/>
  <c r="O65" i="19"/>
  <c r="N65" i="19"/>
  <c r="M65" i="19"/>
  <c r="L65" i="19"/>
  <c r="I65" i="19"/>
  <c r="H65" i="19"/>
  <c r="E65" i="19"/>
  <c r="D65" i="19"/>
  <c r="C65" i="19"/>
  <c r="Y64" i="19"/>
  <c r="X64" i="19"/>
  <c r="W64" i="19"/>
  <c r="V64" i="19"/>
  <c r="U64" i="19"/>
  <c r="T64" i="19"/>
  <c r="S64" i="19"/>
  <c r="R64" i="19"/>
  <c r="Q64" i="19"/>
  <c r="P64" i="19"/>
  <c r="O64" i="19"/>
  <c r="N64" i="19"/>
  <c r="M64" i="19"/>
  <c r="L64" i="19"/>
  <c r="I64" i="19"/>
  <c r="H64" i="19"/>
  <c r="E64" i="19"/>
  <c r="D64" i="19"/>
  <c r="C64" i="19"/>
  <c r="Y63" i="19"/>
  <c r="X63" i="19"/>
  <c r="W63" i="19"/>
  <c r="V63" i="19"/>
  <c r="U63" i="19"/>
  <c r="T63" i="19"/>
  <c r="S63" i="19"/>
  <c r="R63" i="19"/>
  <c r="Q63" i="19"/>
  <c r="P63" i="19"/>
  <c r="O63" i="19"/>
  <c r="N63" i="19"/>
  <c r="M63" i="19"/>
  <c r="L63" i="19"/>
  <c r="I63" i="19"/>
  <c r="H63" i="19"/>
  <c r="E63" i="19"/>
  <c r="D63" i="19"/>
  <c r="C63" i="19"/>
  <c r="Y62" i="19"/>
  <c r="X62" i="19"/>
  <c r="W62" i="19"/>
  <c r="V62" i="19"/>
  <c r="U62" i="19"/>
  <c r="T62" i="19"/>
  <c r="S62" i="19"/>
  <c r="R62" i="19"/>
  <c r="Q62" i="19"/>
  <c r="P62" i="19"/>
  <c r="O62" i="19"/>
  <c r="N62" i="19"/>
  <c r="M62" i="19"/>
  <c r="L62" i="19"/>
  <c r="I62" i="19"/>
  <c r="H62" i="19"/>
  <c r="E62" i="19"/>
  <c r="D62" i="19"/>
  <c r="C62" i="19"/>
  <c r="Y61" i="19"/>
  <c r="X61" i="19"/>
  <c r="W61" i="19"/>
  <c r="V61" i="19"/>
  <c r="U61" i="19"/>
  <c r="T61" i="19"/>
  <c r="S61" i="19"/>
  <c r="R61" i="19"/>
  <c r="Q61" i="19"/>
  <c r="P61" i="19"/>
  <c r="O61" i="19"/>
  <c r="N61" i="19"/>
  <c r="M61" i="19"/>
  <c r="L61" i="19"/>
  <c r="I61" i="19"/>
  <c r="H61" i="19"/>
  <c r="E61" i="19"/>
  <c r="D61" i="19"/>
  <c r="C61" i="19"/>
  <c r="Y60" i="19"/>
  <c r="X60" i="19"/>
  <c r="W60" i="19"/>
  <c r="V60" i="19"/>
  <c r="U60" i="19"/>
  <c r="T60" i="19"/>
  <c r="S60" i="19"/>
  <c r="R60" i="19"/>
  <c r="Q60" i="19"/>
  <c r="P60" i="19"/>
  <c r="O60" i="19"/>
  <c r="N60" i="19"/>
  <c r="M60" i="19"/>
  <c r="L60" i="19"/>
  <c r="I60" i="19"/>
  <c r="H60" i="19"/>
  <c r="E60" i="19"/>
  <c r="D60" i="19"/>
  <c r="C60" i="19"/>
  <c r="Y59" i="19"/>
  <c r="X59" i="19"/>
  <c r="W59" i="19"/>
  <c r="V59" i="19"/>
  <c r="U59" i="19"/>
  <c r="T59" i="19"/>
  <c r="S59" i="19"/>
  <c r="R59" i="19"/>
  <c r="Q59" i="19"/>
  <c r="P59" i="19"/>
  <c r="O59" i="19"/>
  <c r="N59" i="19"/>
  <c r="M59" i="19"/>
  <c r="L59" i="19"/>
  <c r="I59" i="19"/>
  <c r="H59" i="19"/>
  <c r="E59" i="19"/>
  <c r="D59" i="19"/>
  <c r="C59" i="19"/>
  <c r="Y58" i="19"/>
  <c r="X58" i="19"/>
  <c r="W58" i="19"/>
  <c r="V58" i="19"/>
  <c r="U58" i="19"/>
  <c r="T58" i="19"/>
  <c r="S58" i="19"/>
  <c r="R58" i="19"/>
  <c r="Q58" i="19"/>
  <c r="P58" i="19"/>
  <c r="O58" i="19"/>
  <c r="N58" i="19"/>
  <c r="M58" i="19"/>
  <c r="L58" i="19"/>
  <c r="I58" i="19"/>
  <c r="H58" i="19"/>
  <c r="E58" i="19"/>
  <c r="D58" i="19"/>
  <c r="C58" i="19"/>
  <c r="Y57" i="19"/>
  <c r="X57" i="19"/>
  <c r="W57" i="19"/>
  <c r="V57" i="19"/>
  <c r="U57" i="19"/>
  <c r="T57" i="19"/>
  <c r="S57" i="19"/>
  <c r="R57" i="19"/>
  <c r="Q57" i="19"/>
  <c r="P57" i="19"/>
  <c r="O57" i="19"/>
  <c r="N57" i="19"/>
  <c r="M57" i="19"/>
  <c r="L57" i="19"/>
  <c r="I57" i="19"/>
  <c r="H57" i="19"/>
  <c r="E57" i="19"/>
  <c r="D57" i="19"/>
  <c r="C57" i="19"/>
  <c r="Y55" i="19"/>
  <c r="X55" i="19"/>
  <c r="W55" i="19"/>
  <c r="V55" i="19"/>
  <c r="U55" i="19"/>
  <c r="T55" i="19"/>
  <c r="S55" i="19"/>
  <c r="R55" i="19"/>
  <c r="Q55" i="19"/>
  <c r="P55" i="19"/>
  <c r="O55" i="19"/>
  <c r="N55" i="19"/>
  <c r="M55" i="19"/>
  <c r="L55" i="19"/>
  <c r="I55" i="19"/>
  <c r="E55" i="19"/>
  <c r="D55" i="19"/>
  <c r="C55" i="19"/>
  <c r="Y54" i="19"/>
  <c r="X54" i="19"/>
  <c r="W54" i="19"/>
  <c r="V54" i="19"/>
  <c r="U54" i="19"/>
  <c r="T54" i="19"/>
  <c r="S54" i="19"/>
  <c r="R54" i="19"/>
  <c r="Q54" i="19"/>
  <c r="P54" i="19"/>
  <c r="O54" i="19"/>
  <c r="N54" i="19"/>
  <c r="M54" i="19"/>
  <c r="L54" i="19"/>
  <c r="I54" i="19"/>
  <c r="H54" i="19"/>
  <c r="E54" i="19"/>
  <c r="D54" i="19"/>
  <c r="C54" i="19"/>
  <c r="K53" i="19"/>
  <c r="J53" i="19"/>
  <c r="G53" i="19"/>
  <c r="F53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I52" i="19"/>
  <c r="H52" i="19"/>
  <c r="E52" i="19"/>
  <c r="D52" i="19"/>
  <c r="C52" i="19"/>
  <c r="Y51" i="19"/>
  <c r="X51" i="19"/>
  <c r="W51" i="19"/>
  <c r="V51" i="19"/>
  <c r="U51" i="19"/>
  <c r="T51" i="19"/>
  <c r="S51" i="19"/>
  <c r="R51" i="19"/>
  <c r="Q51" i="19"/>
  <c r="P51" i="19"/>
  <c r="O51" i="19"/>
  <c r="N51" i="19"/>
  <c r="M51" i="19"/>
  <c r="L51" i="19"/>
  <c r="I51" i="19"/>
  <c r="H51" i="19"/>
  <c r="E51" i="19"/>
  <c r="D51" i="19"/>
  <c r="C51" i="19"/>
  <c r="Y50" i="19"/>
  <c r="X50" i="19"/>
  <c r="W50" i="19"/>
  <c r="V50" i="19"/>
  <c r="U50" i="19"/>
  <c r="T50" i="19"/>
  <c r="S50" i="19"/>
  <c r="R50" i="19"/>
  <c r="Q50" i="19"/>
  <c r="P50" i="19"/>
  <c r="O50" i="19"/>
  <c r="N50" i="19"/>
  <c r="M50" i="19"/>
  <c r="L50" i="19"/>
  <c r="I50" i="19"/>
  <c r="H50" i="19"/>
  <c r="E50" i="19"/>
  <c r="D50" i="19"/>
  <c r="C50" i="19"/>
  <c r="Y49" i="19"/>
  <c r="X49" i="19"/>
  <c r="W49" i="19"/>
  <c r="V49" i="19"/>
  <c r="U49" i="19"/>
  <c r="T49" i="19"/>
  <c r="S49" i="19"/>
  <c r="R49" i="19"/>
  <c r="Q49" i="19"/>
  <c r="P49" i="19"/>
  <c r="O49" i="19"/>
  <c r="N49" i="19"/>
  <c r="M49" i="19"/>
  <c r="L49" i="19"/>
  <c r="I49" i="19"/>
  <c r="H49" i="19"/>
  <c r="E49" i="19"/>
  <c r="D49" i="19"/>
  <c r="C49" i="19"/>
  <c r="Y48" i="19"/>
  <c r="X48" i="19"/>
  <c r="W48" i="19"/>
  <c r="V48" i="19"/>
  <c r="U48" i="19"/>
  <c r="T48" i="19"/>
  <c r="S48" i="19"/>
  <c r="R48" i="19"/>
  <c r="Q48" i="19"/>
  <c r="P48" i="19"/>
  <c r="O48" i="19"/>
  <c r="N48" i="19"/>
  <c r="M48" i="19"/>
  <c r="L48" i="19"/>
  <c r="I48" i="19"/>
  <c r="H48" i="19"/>
  <c r="E48" i="19"/>
  <c r="D48" i="19"/>
  <c r="C48" i="19"/>
  <c r="Y47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I47" i="19"/>
  <c r="H47" i="19"/>
  <c r="E47" i="19"/>
  <c r="D47" i="19"/>
  <c r="C47" i="19"/>
  <c r="Y46" i="19"/>
  <c r="X46" i="19"/>
  <c r="W46" i="19"/>
  <c r="V46" i="19"/>
  <c r="U46" i="19"/>
  <c r="T46" i="19"/>
  <c r="S46" i="19"/>
  <c r="R46" i="19"/>
  <c r="Q46" i="19"/>
  <c r="P46" i="19"/>
  <c r="O46" i="19"/>
  <c r="N46" i="19"/>
  <c r="M46" i="19"/>
  <c r="L46" i="19"/>
  <c r="I46" i="19"/>
  <c r="H46" i="19"/>
  <c r="E46" i="19"/>
  <c r="D46" i="19"/>
  <c r="C46" i="19"/>
  <c r="Y45" i="19"/>
  <c r="X45" i="19"/>
  <c r="W45" i="19"/>
  <c r="V45" i="19"/>
  <c r="U45" i="19"/>
  <c r="T45" i="19"/>
  <c r="S45" i="19"/>
  <c r="R45" i="19"/>
  <c r="Q45" i="19"/>
  <c r="P45" i="19"/>
  <c r="O45" i="19"/>
  <c r="N45" i="19"/>
  <c r="M45" i="19"/>
  <c r="L45" i="19"/>
  <c r="I45" i="19"/>
  <c r="H45" i="19"/>
  <c r="E45" i="19"/>
  <c r="D45" i="19"/>
  <c r="C45" i="19"/>
  <c r="Y44" i="19"/>
  <c r="X44" i="19"/>
  <c r="W44" i="19"/>
  <c r="V44" i="19"/>
  <c r="U44" i="19"/>
  <c r="T44" i="19"/>
  <c r="S44" i="19"/>
  <c r="R44" i="19"/>
  <c r="Q44" i="19"/>
  <c r="P44" i="19"/>
  <c r="O44" i="19"/>
  <c r="N44" i="19"/>
  <c r="M44" i="19"/>
  <c r="L44" i="19"/>
  <c r="I44" i="19"/>
  <c r="H44" i="19"/>
  <c r="E44" i="19"/>
  <c r="D44" i="19"/>
  <c r="C44" i="19"/>
  <c r="Y43" i="19"/>
  <c r="X43" i="19"/>
  <c r="W43" i="19"/>
  <c r="V43" i="19"/>
  <c r="U43" i="19"/>
  <c r="T43" i="19"/>
  <c r="S43" i="19"/>
  <c r="R43" i="19"/>
  <c r="Q43" i="19"/>
  <c r="P43" i="19"/>
  <c r="O43" i="19"/>
  <c r="N43" i="19"/>
  <c r="M43" i="19"/>
  <c r="L43" i="19"/>
  <c r="I43" i="19"/>
  <c r="H43" i="19"/>
  <c r="E43" i="19"/>
  <c r="D43" i="19"/>
  <c r="C43" i="19"/>
  <c r="Y42" i="19"/>
  <c r="X42" i="19"/>
  <c r="W42" i="19"/>
  <c r="V42" i="19"/>
  <c r="U42" i="19"/>
  <c r="T42" i="19"/>
  <c r="S42" i="19"/>
  <c r="R42" i="19"/>
  <c r="Q42" i="19"/>
  <c r="P42" i="19"/>
  <c r="O42" i="19"/>
  <c r="N42" i="19"/>
  <c r="M42" i="19"/>
  <c r="L42" i="19"/>
  <c r="I42" i="19"/>
  <c r="H42" i="19"/>
  <c r="E42" i="19"/>
  <c r="D42" i="19"/>
  <c r="C42" i="19"/>
  <c r="Y41" i="19"/>
  <c r="X41" i="19"/>
  <c r="W41" i="19"/>
  <c r="V41" i="19"/>
  <c r="U41" i="19"/>
  <c r="T41" i="19"/>
  <c r="S41" i="19"/>
  <c r="R41" i="19"/>
  <c r="Q41" i="19"/>
  <c r="P41" i="19"/>
  <c r="O41" i="19"/>
  <c r="N41" i="19"/>
  <c r="M41" i="19"/>
  <c r="L41" i="19"/>
  <c r="I41" i="19"/>
  <c r="H41" i="19"/>
  <c r="E41" i="19"/>
  <c r="D41" i="19"/>
  <c r="C41" i="19"/>
  <c r="K40" i="19"/>
  <c r="J40" i="19"/>
  <c r="F40" i="19"/>
  <c r="Y39" i="19"/>
  <c r="X39" i="19"/>
  <c r="W39" i="19"/>
  <c r="V39" i="19"/>
  <c r="U39" i="19"/>
  <c r="T39" i="19"/>
  <c r="S39" i="19"/>
  <c r="R39" i="19"/>
  <c r="Q39" i="19"/>
  <c r="P39" i="19"/>
  <c r="O39" i="19"/>
  <c r="N39" i="19"/>
  <c r="M39" i="19"/>
  <c r="L39" i="19"/>
  <c r="I39" i="19"/>
  <c r="E39" i="19"/>
  <c r="D39" i="19"/>
  <c r="C39" i="19"/>
  <c r="Y38" i="19"/>
  <c r="X38" i="19"/>
  <c r="W38" i="19"/>
  <c r="V38" i="19"/>
  <c r="U38" i="19"/>
  <c r="T38" i="19"/>
  <c r="S38" i="19"/>
  <c r="R38" i="19"/>
  <c r="Q38" i="19"/>
  <c r="P38" i="19"/>
  <c r="O38" i="19"/>
  <c r="N38" i="19"/>
  <c r="M38" i="19"/>
  <c r="L38" i="19"/>
  <c r="I38" i="19"/>
  <c r="E38" i="19"/>
  <c r="D38" i="19"/>
  <c r="C38" i="19"/>
  <c r="Y37" i="19"/>
  <c r="X37" i="19"/>
  <c r="W37" i="19"/>
  <c r="V37" i="19"/>
  <c r="U37" i="19"/>
  <c r="T37" i="19"/>
  <c r="S37" i="19"/>
  <c r="R37" i="19"/>
  <c r="Q37" i="19"/>
  <c r="P37" i="19"/>
  <c r="O37" i="19"/>
  <c r="N37" i="19"/>
  <c r="M37" i="19"/>
  <c r="L37" i="19"/>
  <c r="I37" i="19"/>
  <c r="E37" i="19"/>
  <c r="D37" i="19"/>
  <c r="C37" i="19"/>
  <c r="Y36" i="19"/>
  <c r="X36" i="19"/>
  <c r="W36" i="19"/>
  <c r="V36" i="19"/>
  <c r="U36" i="19"/>
  <c r="T36" i="19"/>
  <c r="S36" i="19"/>
  <c r="R36" i="19"/>
  <c r="Q36" i="19"/>
  <c r="P36" i="19"/>
  <c r="O36" i="19"/>
  <c r="N36" i="19"/>
  <c r="M36" i="19"/>
  <c r="L36" i="19"/>
  <c r="I36" i="19"/>
  <c r="E36" i="19"/>
  <c r="D36" i="19"/>
  <c r="C36" i="19"/>
  <c r="Y35" i="19"/>
  <c r="X35" i="19"/>
  <c r="W35" i="19"/>
  <c r="V35" i="19"/>
  <c r="U35" i="19"/>
  <c r="T35" i="19"/>
  <c r="S35" i="19"/>
  <c r="R35" i="19"/>
  <c r="Q35" i="19"/>
  <c r="P35" i="19"/>
  <c r="O35" i="19"/>
  <c r="N35" i="19"/>
  <c r="M35" i="19"/>
  <c r="L35" i="19"/>
  <c r="I35" i="19"/>
  <c r="E35" i="19"/>
  <c r="D35" i="19"/>
  <c r="C35" i="19"/>
  <c r="Y34" i="19"/>
  <c r="X34" i="19"/>
  <c r="W34" i="19"/>
  <c r="V34" i="19"/>
  <c r="U34" i="19"/>
  <c r="T34" i="19"/>
  <c r="S34" i="19"/>
  <c r="R34" i="19"/>
  <c r="Q34" i="19"/>
  <c r="P34" i="19"/>
  <c r="O34" i="19"/>
  <c r="N34" i="19"/>
  <c r="M34" i="19"/>
  <c r="L34" i="19"/>
  <c r="I34" i="19"/>
  <c r="E34" i="19"/>
  <c r="D34" i="19"/>
  <c r="C34" i="19"/>
  <c r="Y32" i="19"/>
  <c r="X32" i="19"/>
  <c r="W32" i="19"/>
  <c r="V32" i="19"/>
  <c r="U32" i="19"/>
  <c r="T32" i="19"/>
  <c r="S32" i="19"/>
  <c r="R32" i="19"/>
  <c r="Q32" i="19"/>
  <c r="P32" i="19"/>
  <c r="O32" i="19"/>
  <c r="N32" i="19"/>
  <c r="M32" i="19"/>
  <c r="L32" i="19"/>
  <c r="I32" i="19"/>
  <c r="E32" i="19"/>
  <c r="D32" i="19"/>
  <c r="C32" i="19"/>
  <c r="Y31" i="19"/>
  <c r="X31" i="19"/>
  <c r="W31" i="19"/>
  <c r="V31" i="19"/>
  <c r="U31" i="19"/>
  <c r="T31" i="19"/>
  <c r="S31" i="19"/>
  <c r="R31" i="19"/>
  <c r="Q31" i="19"/>
  <c r="P31" i="19"/>
  <c r="O31" i="19"/>
  <c r="N31" i="19"/>
  <c r="M31" i="19"/>
  <c r="L31" i="19"/>
  <c r="I31" i="19"/>
  <c r="G31" i="19"/>
  <c r="E31" i="19"/>
  <c r="D31" i="19"/>
  <c r="C31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I30" i="19"/>
  <c r="H30" i="19"/>
  <c r="G30" i="19"/>
  <c r="E30" i="19"/>
  <c r="D30" i="19"/>
  <c r="C30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I29" i="19"/>
  <c r="H29" i="19"/>
  <c r="E29" i="19"/>
  <c r="D29" i="19"/>
  <c r="C29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I28" i="19"/>
  <c r="E28" i="19"/>
  <c r="D28" i="19"/>
  <c r="C28" i="19"/>
  <c r="K27" i="19"/>
  <c r="J27" i="19"/>
  <c r="G27" i="19"/>
  <c r="F27" i="19"/>
  <c r="Y26" i="19"/>
  <c r="X26" i="19"/>
  <c r="W26" i="19"/>
  <c r="V26" i="19"/>
  <c r="U26" i="19"/>
  <c r="T26" i="19"/>
  <c r="S26" i="19"/>
  <c r="R26" i="19"/>
  <c r="Q26" i="19"/>
  <c r="P26" i="19"/>
  <c r="O26" i="19"/>
  <c r="N26" i="19"/>
  <c r="M26" i="19"/>
  <c r="L26" i="19"/>
  <c r="I26" i="19"/>
  <c r="E26" i="19"/>
  <c r="D26" i="19"/>
  <c r="C26" i="19"/>
  <c r="Y25" i="19"/>
  <c r="X25" i="19"/>
  <c r="W25" i="19"/>
  <c r="V25" i="19"/>
  <c r="U25" i="19"/>
  <c r="T25" i="19"/>
  <c r="S25" i="19"/>
  <c r="R25" i="19"/>
  <c r="Q25" i="19"/>
  <c r="P25" i="19"/>
  <c r="O25" i="19"/>
  <c r="N25" i="19"/>
  <c r="M25" i="19"/>
  <c r="L25" i="19"/>
  <c r="I25" i="19"/>
  <c r="H25" i="19"/>
  <c r="E25" i="19"/>
  <c r="D25" i="19"/>
  <c r="C25" i="19"/>
  <c r="Y24" i="19"/>
  <c r="X24" i="19"/>
  <c r="W24" i="19"/>
  <c r="V24" i="19"/>
  <c r="U24" i="19"/>
  <c r="T24" i="19"/>
  <c r="S24" i="19"/>
  <c r="R24" i="19"/>
  <c r="Q24" i="19"/>
  <c r="P24" i="19"/>
  <c r="O24" i="19"/>
  <c r="N24" i="19"/>
  <c r="M24" i="19"/>
  <c r="L24" i="19"/>
  <c r="I24" i="19"/>
  <c r="H24" i="19"/>
  <c r="E24" i="19"/>
  <c r="D24" i="19"/>
  <c r="C24" i="19"/>
  <c r="Y23" i="19"/>
  <c r="X23" i="19"/>
  <c r="W23" i="19"/>
  <c r="V23" i="19"/>
  <c r="U23" i="19"/>
  <c r="T23" i="19"/>
  <c r="S23" i="19"/>
  <c r="R23" i="19"/>
  <c r="Q23" i="19"/>
  <c r="P23" i="19"/>
  <c r="O23" i="19"/>
  <c r="N23" i="19"/>
  <c r="M23" i="19"/>
  <c r="L23" i="19"/>
  <c r="I23" i="19"/>
  <c r="H23" i="19"/>
  <c r="E23" i="19"/>
  <c r="D23" i="19"/>
  <c r="C23" i="19"/>
  <c r="Y22" i="19"/>
  <c r="X22" i="19"/>
  <c r="W22" i="19"/>
  <c r="V22" i="19"/>
  <c r="U22" i="19"/>
  <c r="T22" i="19"/>
  <c r="S22" i="19"/>
  <c r="R22" i="19"/>
  <c r="Q22" i="19"/>
  <c r="P22" i="19"/>
  <c r="O22" i="19"/>
  <c r="N22" i="19"/>
  <c r="M22" i="19"/>
  <c r="L22" i="19"/>
  <c r="E22" i="19"/>
  <c r="D22" i="19"/>
  <c r="C22" i="19"/>
  <c r="Y21" i="19"/>
  <c r="X21" i="19"/>
  <c r="W21" i="19"/>
  <c r="V21" i="19"/>
  <c r="U21" i="19"/>
  <c r="T21" i="19"/>
  <c r="S21" i="19"/>
  <c r="R21" i="19"/>
  <c r="Q21" i="19"/>
  <c r="P21" i="19"/>
  <c r="O21" i="19"/>
  <c r="N21" i="19"/>
  <c r="M21" i="19"/>
  <c r="L21" i="19"/>
  <c r="I21" i="19"/>
  <c r="H21" i="19"/>
  <c r="E21" i="19"/>
  <c r="D21" i="19"/>
  <c r="C21" i="19"/>
  <c r="Y20" i="19"/>
  <c r="X20" i="19"/>
  <c r="W20" i="19"/>
  <c r="V20" i="19"/>
  <c r="U20" i="19"/>
  <c r="T20" i="19"/>
  <c r="S20" i="19"/>
  <c r="R20" i="19"/>
  <c r="Q20" i="19"/>
  <c r="P20" i="19"/>
  <c r="O20" i="19"/>
  <c r="N20" i="19"/>
  <c r="M20" i="19"/>
  <c r="L20" i="19"/>
  <c r="I20" i="19"/>
  <c r="H20" i="19"/>
  <c r="E20" i="19"/>
  <c r="D20" i="19"/>
  <c r="C20" i="19"/>
  <c r="Y19" i="19"/>
  <c r="X19" i="19"/>
  <c r="W19" i="19"/>
  <c r="V19" i="19"/>
  <c r="U19" i="19"/>
  <c r="T19" i="19"/>
  <c r="S19" i="19"/>
  <c r="R19" i="19"/>
  <c r="Q19" i="19"/>
  <c r="P19" i="19"/>
  <c r="O19" i="19"/>
  <c r="N19" i="19"/>
  <c r="M19" i="19"/>
  <c r="L19" i="19"/>
  <c r="I19" i="19"/>
  <c r="H19" i="19"/>
  <c r="E19" i="19"/>
  <c r="D19" i="19"/>
  <c r="C19" i="19"/>
  <c r="Y18" i="19"/>
  <c r="X18" i="19"/>
  <c r="W18" i="19"/>
  <c r="V18" i="19"/>
  <c r="U18" i="19"/>
  <c r="T18" i="19"/>
  <c r="S18" i="19"/>
  <c r="R18" i="19"/>
  <c r="Q18" i="19"/>
  <c r="P18" i="19"/>
  <c r="O18" i="19"/>
  <c r="N18" i="19"/>
  <c r="M18" i="19"/>
  <c r="L18" i="19"/>
  <c r="I18" i="19"/>
  <c r="H18" i="19"/>
  <c r="E18" i="19"/>
  <c r="D18" i="19"/>
  <c r="C18" i="19"/>
  <c r="Y17" i="19"/>
  <c r="X17" i="19"/>
  <c r="W17" i="19"/>
  <c r="V17" i="19"/>
  <c r="U17" i="19"/>
  <c r="T17" i="19"/>
  <c r="S17" i="19"/>
  <c r="R17" i="19"/>
  <c r="Q17" i="19"/>
  <c r="P17" i="19"/>
  <c r="O17" i="19"/>
  <c r="N17" i="19"/>
  <c r="M17" i="19"/>
  <c r="L17" i="19"/>
  <c r="I17" i="19"/>
  <c r="H17" i="19"/>
  <c r="E17" i="19"/>
  <c r="D17" i="19"/>
  <c r="C17" i="19"/>
  <c r="Y16" i="19"/>
  <c r="X16" i="19"/>
  <c r="W16" i="19"/>
  <c r="V16" i="19"/>
  <c r="U16" i="19"/>
  <c r="T16" i="19"/>
  <c r="S16" i="19"/>
  <c r="R16" i="19"/>
  <c r="Q16" i="19"/>
  <c r="P16" i="19"/>
  <c r="O16" i="19"/>
  <c r="N16" i="19"/>
  <c r="M16" i="19"/>
  <c r="L16" i="19"/>
  <c r="I16" i="19"/>
  <c r="H16" i="19"/>
  <c r="E16" i="19"/>
  <c r="D16" i="19"/>
  <c r="C16" i="19"/>
  <c r="Y15" i="19"/>
  <c r="X15" i="19"/>
  <c r="W15" i="19"/>
  <c r="V15" i="19"/>
  <c r="U15" i="19"/>
  <c r="T15" i="19"/>
  <c r="S15" i="19"/>
  <c r="R15" i="19"/>
  <c r="Q15" i="19"/>
  <c r="P15" i="19"/>
  <c r="O15" i="19"/>
  <c r="N15" i="19"/>
  <c r="M15" i="19"/>
  <c r="L15" i="19"/>
  <c r="I15" i="19"/>
  <c r="H15" i="19"/>
  <c r="E15" i="19"/>
  <c r="D15" i="19"/>
  <c r="C15" i="19"/>
  <c r="K14" i="19"/>
  <c r="J14" i="19"/>
  <c r="G14" i="19"/>
  <c r="Y13" i="19"/>
  <c r="X13" i="19"/>
  <c r="W13" i="19"/>
  <c r="V13" i="19"/>
  <c r="U13" i="19"/>
  <c r="T13" i="19"/>
  <c r="S13" i="19"/>
  <c r="R13" i="19"/>
  <c r="Q13" i="19"/>
  <c r="P13" i="19"/>
  <c r="O13" i="19"/>
  <c r="N13" i="19"/>
  <c r="M13" i="19"/>
  <c r="L13" i="19"/>
  <c r="I13" i="19"/>
  <c r="H13" i="19"/>
  <c r="E13" i="19"/>
  <c r="D13" i="19"/>
  <c r="C13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I12" i="19"/>
  <c r="H12" i="19"/>
  <c r="E12" i="19"/>
  <c r="D12" i="19"/>
  <c r="C12" i="19"/>
  <c r="Y11" i="19"/>
  <c r="X11" i="19"/>
  <c r="W11" i="19"/>
  <c r="V11" i="19"/>
  <c r="U11" i="19"/>
  <c r="T11" i="19"/>
  <c r="S11" i="19"/>
  <c r="R11" i="19"/>
  <c r="Q11" i="19"/>
  <c r="P11" i="19"/>
  <c r="O11" i="19"/>
  <c r="N11" i="19"/>
  <c r="M11" i="19"/>
  <c r="L11" i="19"/>
  <c r="I11" i="19"/>
  <c r="H11" i="19"/>
  <c r="E11" i="19"/>
  <c r="D11" i="19"/>
  <c r="C11" i="19"/>
  <c r="Y10" i="19"/>
  <c r="X10" i="19"/>
  <c r="W10" i="19"/>
  <c r="V10" i="19"/>
  <c r="U10" i="19"/>
  <c r="T10" i="19"/>
  <c r="S10" i="19"/>
  <c r="R10" i="19"/>
  <c r="Q10" i="19"/>
  <c r="P10" i="19"/>
  <c r="O10" i="19"/>
  <c r="N10" i="19"/>
  <c r="M10" i="19"/>
  <c r="L10" i="19"/>
  <c r="I10" i="19"/>
  <c r="H10" i="19"/>
  <c r="E10" i="19"/>
  <c r="D10" i="19"/>
  <c r="C10" i="19"/>
  <c r="Y9" i="19"/>
  <c r="X9" i="19"/>
  <c r="W9" i="19"/>
  <c r="V9" i="19"/>
  <c r="U9" i="19"/>
  <c r="T9" i="19"/>
  <c r="S9" i="19"/>
  <c r="R9" i="19"/>
  <c r="Q9" i="19"/>
  <c r="P9" i="19"/>
  <c r="O9" i="19"/>
  <c r="N9" i="19"/>
  <c r="M9" i="19"/>
  <c r="L9" i="19"/>
  <c r="I9" i="19"/>
  <c r="E9" i="19"/>
  <c r="D9" i="19"/>
  <c r="C9" i="19"/>
  <c r="Y8" i="19"/>
  <c r="X8" i="19"/>
  <c r="W8" i="19"/>
  <c r="V8" i="19"/>
  <c r="U8" i="19"/>
  <c r="T8" i="19"/>
  <c r="S8" i="19"/>
  <c r="R8" i="19"/>
  <c r="Q8" i="19"/>
  <c r="P8" i="19"/>
  <c r="O8" i="19"/>
  <c r="N8" i="19"/>
  <c r="M8" i="19"/>
  <c r="L8" i="19"/>
  <c r="I8" i="19"/>
  <c r="H8" i="19"/>
  <c r="E8" i="19"/>
  <c r="D8" i="19"/>
  <c r="C8" i="19"/>
  <c r="Y7" i="19"/>
  <c r="X7" i="19"/>
  <c r="W7" i="19"/>
  <c r="V7" i="19"/>
  <c r="U7" i="19"/>
  <c r="T7" i="19"/>
  <c r="S7" i="19"/>
  <c r="R7" i="19"/>
  <c r="Q7" i="19"/>
  <c r="P7" i="19"/>
  <c r="O7" i="19"/>
  <c r="N7" i="19"/>
  <c r="M7" i="19"/>
  <c r="L7" i="19"/>
  <c r="I7" i="19"/>
  <c r="H7" i="19"/>
  <c r="E7" i="19"/>
  <c r="D7" i="19"/>
  <c r="C7" i="19"/>
  <c r="Y6" i="19"/>
  <c r="X6" i="19"/>
  <c r="W6" i="19"/>
  <c r="V6" i="19"/>
  <c r="U6" i="19"/>
  <c r="T6" i="19"/>
  <c r="S6" i="19"/>
  <c r="R6" i="19"/>
  <c r="Q6" i="19"/>
  <c r="P6" i="19"/>
  <c r="O6" i="19"/>
  <c r="N6" i="19"/>
  <c r="M6" i="19"/>
  <c r="L6" i="19"/>
  <c r="I6" i="19"/>
  <c r="H6" i="19"/>
  <c r="E6" i="19"/>
  <c r="D6" i="19"/>
  <c r="C6" i="19"/>
  <c r="Y5" i="19"/>
  <c r="X5" i="19"/>
  <c r="W5" i="19"/>
  <c r="V5" i="19"/>
  <c r="U5" i="19"/>
  <c r="T5" i="19"/>
  <c r="S5" i="19"/>
  <c r="R5" i="19"/>
  <c r="Q5" i="19"/>
  <c r="P5" i="19"/>
  <c r="O5" i="19"/>
  <c r="N5" i="19"/>
  <c r="M5" i="19"/>
  <c r="L5" i="19"/>
  <c r="I5" i="19"/>
  <c r="H5" i="19"/>
  <c r="E5" i="19"/>
  <c r="D5" i="19"/>
  <c r="C5" i="19"/>
  <c r="Y4" i="19"/>
  <c r="X4" i="19"/>
  <c r="W4" i="19"/>
  <c r="V4" i="19"/>
  <c r="U4" i="19"/>
  <c r="T4" i="19"/>
  <c r="S4" i="19"/>
  <c r="R4" i="19"/>
  <c r="Q4" i="19"/>
  <c r="P4" i="19"/>
  <c r="O4" i="19"/>
  <c r="N4" i="19"/>
  <c r="M4" i="19"/>
  <c r="L4" i="19"/>
  <c r="I4" i="19"/>
  <c r="H4" i="19"/>
  <c r="E4" i="19"/>
  <c r="D4" i="19"/>
  <c r="C4" i="19"/>
  <c r="Y3" i="19"/>
  <c r="X3" i="19"/>
  <c r="W3" i="19"/>
  <c r="V3" i="19"/>
  <c r="U3" i="19"/>
  <c r="T3" i="19"/>
  <c r="S3" i="19"/>
  <c r="R3" i="19"/>
  <c r="Q3" i="19"/>
  <c r="P3" i="19"/>
  <c r="O3" i="19"/>
  <c r="N3" i="19"/>
  <c r="M3" i="19"/>
  <c r="L3" i="19"/>
  <c r="I3" i="19"/>
  <c r="H3" i="19"/>
  <c r="E3" i="19"/>
  <c r="D3" i="19"/>
  <c r="C3" i="19"/>
  <c r="Y2" i="19"/>
  <c r="X2" i="19"/>
  <c r="W2" i="19"/>
  <c r="V2" i="19"/>
  <c r="U2" i="19"/>
  <c r="T2" i="19"/>
  <c r="S2" i="19"/>
  <c r="R2" i="19"/>
  <c r="Q2" i="19"/>
  <c r="P2" i="19"/>
  <c r="O2" i="19"/>
  <c r="N2" i="19"/>
  <c r="M2" i="19"/>
  <c r="L2" i="19"/>
  <c r="I2" i="19"/>
  <c r="H2" i="19"/>
  <c r="E2" i="19"/>
  <c r="D2" i="19"/>
  <c r="C2" i="19"/>
  <c r="Y259" i="10"/>
  <c r="X259" i="10"/>
  <c r="L211" i="10"/>
  <c r="K211" i="10"/>
  <c r="J211" i="10"/>
  <c r="I211" i="10"/>
  <c r="F211" i="10"/>
  <c r="E211" i="10"/>
  <c r="D211" i="10"/>
  <c r="C211" i="10"/>
  <c r="L210" i="10"/>
  <c r="K210" i="10"/>
  <c r="J210" i="10"/>
  <c r="I210" i="10"/>
  <c r="F210" i="10"/>
  <c r="E210" i="10"/>
  <c r="G210" i="10" s="1"/>
  <c r="D210" i="10"/>
  <c r="L209" i="10"/>
  <c r="K209" i="10"/>
  <c r="J209" i="10"/>
  <c r="I209" i="10"/>
  <c r="F209" i="10"/>
  <c r="E209" i="10"/>
  <c r="D209" i="10"/>
  <c r="C209" i="10"/>
  <c r="L208" i="10"/>
  <c r="K208" i="10"/>
  <c r="J208" i="10"/>
  <c r="I208" i="10"/>
  <c r="F208" i="10"/>
  <c r="E208" i="10"/>
  <c r="D208" i="10"/>
  <c r="C208" i="10"/>
  <c r="L207" i="10"/>
  <c r="K207" i="10"/>
  <c r="J207" i="10"/>
  <c r="I207" i="10"/>
  <c r="F207" i="10"/>
  <c r="E207" i="10"/>
  <c r="D207" i="10"/>
  <c r="C207" i="10"/>
  <c r="L206" i="10"/>
  <c r="K206" i="10"/>
  <c r="J206" i="10"/>
  <c r="I206" i="10"/>
  <c r="F206" i="10"/>
  <c r="E206" i="10"/>
  <c r="D206" i="10"/>
  <c r="C206" i="10"/>
  <c r="L205" i="10"/>
  <c r="K205" i="10"/>
  <c r="J205" i="10"/>
  <c r="I205" i="10"/>
  <c r="F205" i="10"/>
  <c r="E205" i="10"/>
  <c r="D205" i="10"/>
  <c r="C205" i="10"/>
  <c r="L204" i="10"/>
  <c r="K204" i="10"/>
  <c r="J204" i="10"/>
  <c r="I204" i="10"/>
  <c r="F204" i="10"/>
  <c r="E204" i="10"/>
  <c r="D204" i="10"/>
  <c r="C204" i="10"/>
  <c r="G270" i="10" s="1"/>
  <c r="L203" i="10"/>
  <c r="K203" i="10"/>
  <c r="J203" i="10"/>
  <c r="I203" i="10"/>
  <c r="F203" i="10"/>
  <c r="E203" i="10"/>
  <c r="D203" i="10"/>
  <c r="C203" i="10"/>
  <c r="L202" i="10"/>
  <c r="K202" i="10"/>
  <c r="J202" i="10"/>
  <c r="I202" i="10"/>
  <c r="F202" i="10"/>
  <c r="E202" i="10"/>
  <c r="D202" i="10"/>
  <c r="C202" i="10"/>
  <c r="L201" i="10"/>
  <c r="K201" i="10"/>
  <c r="J201" i="10"/>
  <c r="I201" i="10"/>
  <c r="F201" i="10"/>
  <c r="E201" i="10"/>
  <c r="D201" i="10"/>
  <c r="C201" i="10"/>
  <c r="L200" i="10"/>
  <c r="K200" i="10"/>
  <c r="J200" i="10"/>
  <c r="I200" i="10"/>
  <c r="F200" i="10"/>
  <c r="E200" i="10"/>
  <c r="D200" i="10"/>
  <c r="C200" i="10"/>
  <c r="L199" i="10"/>
  <c r="K199" i="10"/>
  <c r="J199" i="10"/>
  <c r="I199" i="10"/>
  <c r="F199" i="10"/>
  <c r="E199" i="10"/>
  <c r="D199" i="10"/>
  <c r="C199" i="10"/>
  <c r="L198" i="10"/>
  <c r="K198" i="10"/>
  <c r="J198" i="10"/>
  <c r="I198" i="10"/>
  <c r="F198" i="10"/>
  <c r="E198" i="10"/>
  <c r="D198" i="10"/>
  <c r="C198" i="10"/>
  <c r="L197" i="10"/>
  <c r="K197" i="10"/>
  <c r="J197" i="10"/>
  <c r="I197" i="10"/>
  <c r="F197" i="10"/>
  <c r="E197" i="10"/>
  <c r="D197" i="10"/>
  <c r="C197" i="10"/>
  <c r="L196" i="10"/>
  <c r="K196" i="10"/>
  <c r="J196" i="10"/>
  <c r="I196" i="10"/>
  <c r="F196" i="10"/>
  <c r="E196" i="10"/>
  <c r="D196" i="10"/>
  <c r="C196" i="10"/>
  <c r="L195" i="10"/>
  <c r="K195" i="10"/>
  <c r="J195" i="10"/>
  <c r="I195" i="10"/>
  <c r="F195" i="10"/>
  <c r="E195" i="10"/>
  <c r="D195" i="10"/>
  <c r="C195" i="10"/>
  <c r="L194" i="10"/>
  <c r="K194" i="10"/>
  <c r="J194" i="10"/>
  <c r="I194" i="10"/>
  <c r="F194" i="10"/>
  <c r="E194" i="10"/>
  <c r="D194" i="10"/>
  <c r="C194" i="10"/>
  <c r="L193" i="10"/>
  <c r="K193" i="10"/>
  <c r="J193" i="10"/>
  <c r="I193" i="10"/>
  <c r="F193" i="10"/>
  <c r="E193" i="10"/>
  <c r="D193" i="10"/>
  <c r="C193" i="10"/>
  <c r="L192" i="10"/>
  <c r="K192" i="10"/>
  <c r="J192" i="10"/>
  <c r="I192" i="10"/>
  <c r="F192" i="10"/>
  <c r="E192" i="10"/>
  <c r="D192" i="10"/>
  <c r="C192" i="10"/>
  <c r="L191" i="10"/>
  <c r="K191" i="10"/>
  <c r="J191" i="10"/>
  <c r="I191" i="10"/>
  <c r="F191" i="10"/>
  <c r="E191" i="10"/>
  <c r="D191" i="10"/>
  <c r="C191" i="10"/>
  <c r="L190" i="10"/>
  <c r="K190" i="10"/>
  <c r="J190" i="10"/>
  <c r="I190" i="10"/>
  <c r="F190" i="10"/>
  <c r="E190" i="10"/>
  <c r="D190" i="10"/>
  <c r="C190" i="10"/>
  <c r="L189" i="10"/>
  <c r="L293" i="10" s="1"/>
  <c r="K189" i="10"/>
  <c r="J189" i="10"/>
  <c r="I189" i="10"/>
  <c r="F189" i="10"/>
  <c r="E189" i="10"/>
  <c r="D189" i="10"/>
  <c r="C189" i="10"/>
  <c r="L188" i="10"/>
  <c r="K188" i="10"/>
  <c r="J188" i="10"/>
  <c r="I188" i="10"/>
  <c r="F188" i="10"/>
  <c r="E188" i="10"/>
  <c r="D188" i="10"/>
  <c r="C188" i="10"/>
  <c r="L187" i="10"/>
  <c r="K187" i="10"/>
  <c r="J187" i="10"/>
  <c r="I187" i="10"/>
  <c r="F187" i="10"/>
  <c r="E187" i="10"/>
  <c r="D187" i="10"/>
  <c r="C187" i="10"/>
  <c r="L186" i="10"/>
  <c r="K186" i="10"/>
  <c r="J186" i="10"/>
  <c r="I186" i="10"/>
  <c r="F186" i="10"/>
  <c r="E186" i="10"/>
  <c r="D186" i="10"/>
  <c r="C186" i="10"/>
  <c r="L185" i="10"/>
  <c r="K185" i="10"/>
  <c r="J185" i="10"/>
  <c r="I185" i="10"/>
  <c r="F185" i="10"/>
  <c r="E185" i="10"/>
  <c r="D185" i="10"/>
  <c r="C185" i="10"/>
  <c r="L184" i="10"/>
  <c r="K184" i="10"/>
  <c r="J184" i="10"/>
  <c r="I184" i="10"/>
  <c r="F184" i="10"/>
  <c r="E184" i="10"/>
  <c r="D184" i="10"/>
  <c r="C184" i="10"/>
  <c r="L183" i="10"/>
  <c r="K183" i="10"/>
  <c r="J183" i="10"/>
  <c r="I183" i="10"/>
  <c r="F183" i="10"/>
  <c r="E183" i="10"/>
  <c r="D183" i="10"/>
  <c r="C183" i="10"/>
  <c r="L182" i="10"/>
  <c r="K182" i="10"/>
  <c r="J182" i="10"/>
  <c r="I182" i="10"/>
  <c r="F182" i="10"/>
  <c r="E182" i="10"/>
  <c r="D182" i="10"/>
  <c r="C182" i="10"/>
  <c r="L181" i="10"/>
  <c r="K181" i="10"/>
  <c r="J181" i="10"/>
  <c r="I181" i="10"/>
  <c r="F181" i="10"/>
  <c r="E181" i="10"/>
  <c r="D181" i="10"/>
  <c r="C181" i="10"/>
  <c r="L180" i="10"/>
  <c r="K180" i="10"/>
  <c r="J180" i="10"/>
  <c r="I180" i="10"/>
  <c r="F180" i="10"/>
  <c r="E180" i="10"/>
  <c r="D180" i="10"/>
  <c r="C180" i="10"/>
  <c r="L179" i="10"/>
  <c r="K179" i="10"/>
  <c r="J179" i="10"/>
  <c r="I179" i="10"/>
  <c r="F179" i="10"/>
  <c r="E179" i="10"/>
  <c r="D179" i="10"/>
  <c r="C179" i="10"/>
  <c r="L178" i="10"/>
  <c r="K178" i="10"/>
  <c r="J178" i="10"/>
  <c r="I178" i="10"/>
  <c r="F178" i="10"/>
  <c r="E178" i="10"/>
  <c r="D178" i="10"/>
  <c r="C178" i="10"/>
  <c r="L177" i="10"/>
  <c r="K177" i="10"/>
  <c r="J177" i="10"/>
  <c r="I177" i="10"/>
  <c r="F177" i="10"/>
  <c r="E177" i="10"/>
  <c r="D177" i="10"/>
  <c r="C177" i="10"/>
  <c r="L176" i="10"/>
  <c r="K176" i="10"/>
  <c r="J176" i="10"/>
  <c r="I176" i="10"/>
  <c r="F176" i="10"/>
  <c r="E176" i="10"/>
  <c r="D176" i="10"/>
  <c r="C176" i="10"/>
  <c r="L175" i="10"/>
  <c r="K175" i="10"/>
  <c r="J175" i="10"/>
  <c r="I175" i="10"/>
  <c r="F175" i="10"/>
  <c r="E175" i="10"/>
  <c r="D175" i="10"/>
  <c r="C175" i="10"/>
  <c r="L174" i="10"/>
  <c r="K174" i="10"/>
  <c r="J174" i="10"/>
  <c r="I174" i="10"/>
  <c r="F174" i="10"/>
  <c r="E174" i="10"/>
  <c r="D174" i="10"/>
  <c r="C174" i="10"/>
  <c r="L173" i="10"/>
  <c r="K173" i="10"/>
  <c r="J173" i="10"/>
  <c r="I173" i="10"/>
  <c r="F173" i="10"/>
  <c r="E173" i="10"/>
  <c r="D173" i="10"/>
  <c r="C173" i="10"/>
  <c r="L172" i="10"/>
  <c r="K172" i="10"/>
  <c r="J172" i="10"/>
  <c r="I172" i="10"/>
  <c r="F172" i="10"/>
  <c r="E172" i="10"/>
  <c r="D172" i="10"/>
  <c r="C172" i="10"/>
  <c r="L171" i="10"/>
  <c r="K171" i="10"/>
  <c r="J171" i="10"/>
  <c r="I171" i="10"/>
  <c r="F171" i="10"/>
  <c r="E171" i="10"/>
  <c r="D171" i="10"/>
  <c r="C171" i="10"/>
  <c r="L170" i="10"/>
  <c r="K170" i="10"/>
  <c r="J170" i="10"/>
  <c r="I170" i="10"/>
  <c r="F170" i="10"/>
  <c r="E170" i="10"/>
  <c r="D170" i="10"/>
  <c r="C170" i="10"/>
  <c r="L169" i="10"/>
  <c r="K169" i="10"/>
  <c r="J169" i="10"/>
  <c r="I169" i="10"/>
  <c r="F169" i="10"/>
  <c r="E169" i="10"/>
  <c r="D169" i="10"/>
  <c r="C169" i="10"/>
  <c r="L168" i="10"/>
  <c r="K168" i="10"/>
  <c r="J168" i="10"/>
  <c r="I168" i="10"/>
  <c r="F168" i="10"/>
  <c r="E168" i="10"/>
  <c r="D168" i="10"/>
  <c r="C168" i="10"/>
  <c r="L167" i="10"/>
  <c r="K167" i="10"/>
  <c r="J167" i="10"/>
  <c r="I167" i="10"/>
  <c r="F167" i="10"/>
  <c r="E167" i="10"/>
  <c r="D167" i="10"/>
  <c r="C167" i="10"/>
  <c r="L166" i="10"/>
  <c r="K166" i="10"/>
  <c r="J166" i="10"/>
  <c r="I166" i="10"/>
  <c r="F166" i="10"/>
  <c r="E166" i="10"/>
  <c r="D166" i="10"/>
  <c r="C166" i="10"/>
  <c r="L165" i="10"/>
  <c r="K165" i="10"/>
  <c r="J165" i="10"/>
  <c r="I165" i="10"/>
  <c r="F165" i="10"/>
  <c r="E165" i="10"/>
  <c r="D165" i="10"/>
  <c r="C165" i="10"/>
  <c r="L164" i="10"/>
  <c r="K164" i="10"/>
  <c r="J164" i="10"/>
  <c r="I164" i="10"/>
  <c r="F164" i="10"/>
  <c r="E164" i="10"/>
  <c r="D164" i="10"/>
  <c r="C164" i="10"/>
  <c r="L163" i="10"/>
  <c r="K163" i="10"/>
  <c r="J163" i="10"/>
  <c r="I163" i="10"/>
  <c r="F163" i="10"/>
  <c r="E163" i="10"/>
  <c r="D163" i="10"/>
  <c r="C163" i="10"/>
  <c r="L162" i="10"/>
  <c r="K162" i="10"/>
  <c r="J162" i="10"/>
  <c r="I162" i="10"/>
  <c r="F162" i="10"/>
  <c r="E162" i="10"/>
  <c r="D162" i="10"/>
  <c r="C162" i="10"/>
  <c r="L161" i="10"/>
  <c r="K161" i="10"/>
  <c r="J161" i="10"/>
  <c r="I161" i="10"/>
  <c r="F161" i="10"/>
  <c r="E161" i="10"/>
  <c r="D161" i="10"/>
  <c r="C161" i="10"/>
  <c r="L160" i="10"/>
  <c r="K160" i="10"/>
  <c r="J160" i="10"/>
  <c r="I160" i="10"/>
  <c r="F160" i="10"/>
  <c r="E160" i="10"/>
  <c r="D160" i="10"/>
  <c r="C160" i="10"/>
  <c r="L159" i="10"/>
  <c r="K159" i="10"/>
  <c r="J159" i="10"/>
  <c r="I159" i="10"/>
  <c r="F159" i="10"/>
  <c r="E159" i="10"/>
  <c r="D159" i="10"/>
  <c r="C159" i="10"/>
  <c r="L158" i="10"/>
  <c r="K158" i="10"/>
  <c r="J158" i="10"/>
  <c r="I158" i="10"/>
  <c r="F158" i="10"/>
  <c r="E158" i="10"/>
  <c r="D158" i="10"/>
  <c r="C158" i="10"/>
  <c r="L157" i="10"/>
  <c r="K157" i="10"/>
  <c r="J157" i="10"/>
  <c r="I157" i="10"/>
  <c r="F157" i="10"/>
  <c r="E157" i="10"/>
  <c r="D157" i="10"/>
  <c r="C157" i="10"/>
  <c r="L156" i="10"/>
  <c r="K156" i="10"/>
  <c r="J156" i="10"/>
  <c r="I156" i="10"/>
  <c r="F156" i="10"/>
  <c r="E156" i="10"/>
  <c r="D156" i="10"/>
  <c r="C156" i="10"/>
  <c r="L155" i="10"/>
  <c r="K155" i="10"/>
  <c r="J155" i="10"/>
  <c r="I155" i="10"/>
  <c r="F155" i="10"/>
  <c r="E155" i="10"/>
  <c r="D155" i="10"/>
  <c r="C155" i="10"/>
  <c r="L154" i="10"/>
  <c r="K154" i="10"/>
  <c r="J154" i="10"/>
  <c r="I154" i="10"/>
  <c r="F154" i="10"/>
  <c r="E154" i="10"/>
  <c r="D154" i="10"/>
  <c r="C154" i="10"/>
  <c r="L153" i="10"/>
  <c r="K153" i="10"/>
  <c r="J153" i="10"/>
  <c r="I153" i="10"/>
  <c r="F153" i="10"/>
  <c r="E153" i="10"/>
  <c r="D153" i="10"/>
  <c r="C153" i="10"/>
  <c r="L152" i="10"/>
  <c r="K152" i="10"/>
  <c r="J152" i="10"/>
  <c r="I152" i="10"/>
  <c r="F152" i="10"/>
  <c r="E152" i="10"/>
  <c r="D152" i="10"/>
  <c r="C152" i="10"/>
  <c r="L151" i="10"/>
  <c r="K151" i="10"/>
  <c r="J151" i="10"/>
  <c r="I151" i="10"/>
  <c r="F151" i="10"/>
  <c r="E151" i="10"/>
  <c r="D151" i="10"/>
  <c r="C151" i="10"/>
  <c r="L150" i="10"/>
  <c r="K150" i="10"/>
  <c r="J150" i="10"/>
  <c r="I150" i="10"/>
  <c r="F150" i="10"/>
  <c r="E150" i="10"/>
  <c r="D150" i="10"/>
  <c r="C150" i="10"/>
  <c r="L149" i="10"/>
  <c r="K149" i="10"/>
  <c r="J149" i="10"/>
  <c r="I149" i="10"/>
  <c r="F149" i="10"/>
  <c r="E149" i="10"/>
  <c r="D149" i="10"/>
  <c r="C149" i="10"/>
  <c r="Y148" i="10"/>
  <c r="X148" i="10"/>
  <c r="L148" i="10"/>
  <c r="K148" i="10"/>
  <c r="J148" i="10"/>
  <c r="I148" i="10"/>
  <c r="F148" i="10"/>
  <c r="E148" i="10"/>
  <c r="D148" i="10"/>
  <c r="C148" i="10"/>
  <c r="L147" i="10"/>
  <c r="K147" i="10"/>
  <c r="J147" i="10"/>
  <c r="I147" i="10"/>
  <c r="F147" i="10"/>
  <c r="E147" i="10"/>
  <c r="D147" i="10"/>
  <c r="C147" i="10"/>
  <c r="L146" i="10"/>
  <c r="K146" i="10"/>
  <c r="J146" i="10"/>
  <c r="I146" i="10"/>
  <c r="F146" i="10"/>
  <c r="E146" i="10"/>
  <c r="D146" i="10"/>
  <c r="C146" i="10"/>
  <c r="L145" i="10"/>
  <c r="K145" i="10"/>
  <c r="J145" i="10"/>
  <c r="I145" i="10"/>
  <c r="F145" i="10"/>
  <c r="E145" i="10"/>
  <c r="D145" i="10"/>
  <c r="C145" i="10"/>
  <c r="L144" i="10"/>
  <c r="K144" i="10"/>
  <c r="J144" i="10"/>
  <c r="I144" i="10"/>
  <c r="F144" i="10"/>
  <c r="E144" i="10"/>
  <c r="D144" i="10"/>
  <c r="C144" i="10"/>
  <c r="L143" i="10"/>
  <c r="K143" i="10"/>
  <c r="J143" i="10"/>
  <c r="I143" i="10"/>
  <c r="F143" i="10"/>
  <c r="E143" i="10"/>
  <c r="D143" i="10"/>
  <c r="C143" i="10"/>
  <c r="L142" i="10"/>
  <c r="K142" i="10"/>
  <c r="J142" i="10"/>
  <c r="I142" i="10"/>
  <c r="F142" i="10"/>
  <c r="E142" i="10"/>
  <c r="D142" i="10"/>
  <c r="C142" i="10"/>
  <c r="L141" i="10"/>
  <c r="K141" i="10"/>
  <c r="J141" i="10"/>
  <c r="I141" i="10"/>
  <c r="F141" i="10"/>
  <c r="E141" i="10"/>
  <c r="D141" i="10"/>
  <c r="C141" i="10"/>
  <c r="L140" i="10"/>
  <c r="K140" i="10"/>
  <c r="J140" i="10"/>
  <c r="I140" i="10"/>
  <c r="F140" i="10"/>
  <c r="E140" i="10"/>
  <c r="D140" i="10"/>
  <c r="C140" i="10"/>
  <c r="L139" i="10"/>
  <c r="K139" i="10"/>
  <c r="J139" i="10"/>
  <c r="I139" i="10"/>
  <c r="F139" i="10"/>
  <c r="E139" i="10"/>
  <c r="D139" i="10"/>
  <c r="C139" i="10"/>
  <c r="L138" i="10"/>
  <c r="K138" i="10"/>
  <c r="J138" i="10"/>
  <c r="I138" i="10"/>
  <c r="F138" i="10"/>
  <c r="E138" i="10"/>
  <c r="D138" i="10"/>
  <c r="C138" i="10"/>
  <c r="L137" i="10"/>
  <c r="K137" i="10"/>
  <c r="J137" i="10"/>
  <c r="I137" i="10"/>
  <c r="F137" i="10"/>
  <c r="E137" i="10"/>
  <c r="D137" i="10"/>
  <c r="C137" i="10"/>
  <c r="L136" i="10"/>
  <c r="K136" i="10"/>
  <c r="J136" i="10"/>
  <c r="I136" i="10"/>
  <c r="F136" i="10"/>
  <c r="E136" i="10"/>
  <c r="D136" i="10"/>
  <c r="C136" i="10"/>
  <c r="L135" i="10"/>
  <c r="K135" i="10"/>
  <c r="J135" i="10"/>
  <c r="I135" i="10"/>
  <c r="F135" i="10"/>
  <c r="E135" i="10"/>
  <c r="D135" i="10"/>
  <c r="C135" i="10"/>
  <c r="L134" i="10"/>
  <c r="K134" i="10"/>
  <c r="J134" i="10"/>
  <c r="I134" i="10"/>
  <c r="F134" i="10"/>
  <c r="E134" i="10"/>
  <c r="D134" i="10"/>
  <c r="C134" i="10"/>
  <c r="L133" i="10"/>
  <c r="K133" i="10"/>
  <c r="J133" i="10"/>
  <c r="I133" i="10"/>
  <c r="F133" i="10"/>
  <c r="E133" i="10"/>
  <c r="D133" i="10"/>
  <c r="C133" i="10"/>
  <c r="L132" i="10"/>
  <c r="K132" i="10"/>
  <c r="J132" i="10"/>
  <c r="I132" i="10"/>
  <c r="F132" i="10"/>
  <c r="E132" i="10"/>
  <c r="D132" i="10"/>
  <c r="C132" i="10"/>
  <c r="L131" i="10"/>
  <c r="K131" i="10"/>
  <c r="J131" i="10"/>
  <c r="I131" i="10"/>
  <c r="F131" i="10"/>
  <c r="E131" i="10"/>
  <c r="D131" i="10"/>
  <c r="C131" i="10"/>
  <c r="L130" i="10"/>
  <c r="K130" i="10"/>
  <c r="J130" i="10"/>
  <c r="I130" i="10"/>
  <c r="F130" i="10"/>
  <c r="E130" i="10"/>
  <c r="D130" i="10"/>
  <c r="C130" i="10"/>
  <c r="L129" i="10"/>
  <c r="K129" i="10"/>
  <c r="J129" i="10"/>
  <c r="I129" i="10"/>
  <c r="F129" i="10"/>
  <c r="E129" i="10"/>
  <c r="D129" i="10"/>
  <c r="C129" i="10"/>
  <c r="L128" i="10"/>
  <c r="K128" i="10"/>
  <c r="J128" i="10"/>
  <c r="I128" i="10"/>
  <c r="F128" i="10"/>
  <c r="E128" i="10"/>
  <c r="D128" i="10"/>
  <c r="C128" i="10"/>
  <c r="L127" i="10"/>
  <c r="K127" i="10"/>
  <c r="J127" i="10"/>
  <c r="I127" i="10"/>
  <c r="F127" i="10"/>
  <c r="E127" i="10"/>
  <c r="D127" i="10"/>
  <c r="C127" i="10"/>
  <c r="L126" i="10"/>
  <c r="K126" i="10"/>
  <c r="J126" i="10"/>
  <c r="I126" i="10"/>
  <c r="F126" i="10"/>
  <c r="E126" i="10"/>
  <c r="D126" i="10"/>
  <c r="C126" i="10"/>
  <c r="L125" i="10"/>
  <c r="K125" i="10"/>
  <c r="J125" i="10"/>
  <c r="I125" i="10"/>
  <c r="F125" i="10"/>
  <c r="E125" i="10"/>
  <c r="D125" i="10"/>
  <c r="C125" i="10"/>
  <c r="L124" i="10"/>
  <c r="K124" i="10"/>
  <c r="J124" i="10"/>
  <c r="I124" i="10"/>
  <c r="F124" i="10"/>
  <c r="E124" i="10"/>
  <c r="D124" i="10"/>
  <c r="C124" i="10"/>
  <c r="L123" i="10"/>
  <c r="K123" i="10"/>
  <c r="J123" i="10"/>
  <c r="I123" i="10"/>
  <c r="F123" i="10"/>
  <c r="E123" i="10"/>
  <c r="D123" i="10"/>
  <c r="C123" i="10"/>
  <c r="L122" i="10"/>
  <c r="K122" i="10"/>
  <c r="J122" i="10"/>
  <c r="I122" i="10"/>
  <c r="F122" i="10"/>
  <c r="E122" i="10"/>
  <c r="D122" i="10"/>
  <c r="C122" i="10"/>
  <c r="L121" i="10"/>
  <c r="K121" i="10"/>
  <c r="J121" i="10"/>
  <c r="I121" i="10"/>
  <c r="F121" i="10"/>
  <c r="E121" i="10"/>
  <c r="D121" i="10"/>
  <c r="C121" i="10"/>
  <c r="L120" i="10"/>
  <c r="K120" i="10"/>
  <c r="J120" i="10"/>
  <c r="I120" i="10"/>
  <c r="F120" i="10"/>
  <c r="E120" i="10"/>
  <c r="D120" i="10"/>
  <c r="C120" i="10"/>
  <c r="L119" i="10"/>
  <c r="K119" i="10"/>
  <c r="J119" i="10"/>
  <c r="I119" i="10"/>
  <c r="F119" i="10"/>
  <c r="E119" i="10"/>
  <c r="D119" i="10"/>
  <c r="C119" i="10"/>
  <c r="L118" i="10"/>
  <c r="K118" i="10"/>
  <c r="J118" i="10"/>
  <c r="I118" i="10"/>
  <c r="F118" i="10"/>
  <c r="E118" i="10"/>
  <c r="D118" i="10"/>
  <c r="C118" i="10"/>
  <c r="L117" i="10"/>
  <c r="K117" i="10"/>
  <c r="J117" i="10"/>
  <c r="I117" i="10"/>
  <c r="F117" i="10"/>
  <c r="E117" i="10"/>
  <c r="D117" i="10"/>
  <c r="C117" i="10"/>
  <c r="L116" i="10"/>
  <c r="K116" i="10"/>
  <c r="J116" i="10"/>
  <c r="I116" i="10"/>
  <c r="F116" i="10"/>
  <c r="E116" i="10"/>
  <c r="D116" i="10"/>
  <c r="C116" i="10"/>
  <c r="L115" i="10"/>
  <c r="K115" i="10"/>
  <c r="J115" i="10"/>
  <c r="I115" i="10"/>
  <c r="F115" i="10"/>
  <c r="E115" i="10"/>
  <c r="D115" i="10"/>
  <c r="C115" i="10"/>
  <c r="L114" i="10"/>
  <c r="K114" i="10"/>
  <c r="J114" i="10"/>
  <c r="I114" i="10"/>
  <c r="F114" i="10"/>
  <c r="E114" i="10"/>
  <c r="D114" i="10"/>
  <c r="C114" i="10"/>
  <c r="L113" i="10"/>
  <c r="K113" i="10"/>
  <c r="J113" i="10"/>
  <c r="I113" i="10"/>
  <c r="F113" i="10"/>
  <c r="E113" i="10"/>
  <c r="D113" i="10"/>
  <c r="C113" i="10"/>
  <c r="L112" i="10"/>
  <c r="K112" i="10"/>
  <c r="J112" i="10"/>
  <c r="I112" i="10"/>
  <c r="F112" i="10"/>
  <c r="E112" i="10"/>
  <c r="D112" i="10"/>
  <c r="C112" i="10"/>
  <c r="L111" i="10"/>
  <c r="K111" i="10"/>
  <c r="J111" i="10"/>
  <c r="I111" i="10"/>
  <c r="F111" i="10"/>
  <c r="E111" i="10"/>
  <c r="D111" i="10"/>
  <c r="C111" i="10"/>
  <c r="L110" i="10"/>
  <c r="K110" i="10"/>
  <c r="J110" i="10"/>
  <c r="I110" i="10"/>
  <c r="F110" i="10"/>
  <c r="E110" i="10"/>
  <c r="D110" i="10"/>
  <c r="C110" i="10"/>
  <c r="L109" i="10"/>
  <c r="K109" i="10"/>
  <c r="J109" i="10"/>
  <c r="I109" i="10"/>
  <c r="F109" i="10"/>
  <c r="E109" i="10"/>
  <c r="D109" i="10"/>
  <c r="C109" i="10"/>
  <c r="L108" i="10"/>
  <c r="K108" i="10"/>
  <c r="J108" i="10"/>
  <c r="I108" i="10"/>
  <c r="F108" i="10"/>
  <c r="E108" i="10"/>
  <c r="D108" i="10"/>
  <c r="C108" i="10"/>
  <c r="L107" i="10"/>
  <c r="K107" i="10"/>
  <c r="J107" i="10"/>
  <c r="I107" i="10"/>
  <c r="F107" i="10"/>
  <c r="E107" i="10"/>
  <c r="D107" i="10"/>
  <c r="C107" i="10"/>
  <c r="L106" i="10"/>
  <c r="K106" i="10"/>
  <c r="J106" i="10"/>
  <c r="I106" i="10"/>
  <c r="F106" i="10"/>
  <c r="E106" i="10"/>
  <c r="D106" i="10"/>
  <c r="C106" i="10"/>
  <c r="L105" i="10"/>
  <c r="K105" i="10"/>
  <c r="J105" i="10"/>
  <c r="I105" i="10"/>
  <c r="F105" i="10"/>
  <c r="E105" i="10"/>
  <c r="D105" i="10"/>
  <c r="C105" i="10"/>
  <c r="L104" i="10"/>
  <c r="K104" i="10"/>
  <c r="J104" i="10"/>
  <c r="I104" i="10"/>
  <c r="F104" i="10"/>
  <c r="E104" i="10"/>
  <c r="D104" i="10"/>
  <c r="C104" i="10"/>
  <c r="L103" i="10"/>
  <c r="K103" i="10"/>
  <c r="J103" i="10"/>
  <c r="I103" i="10"/>
  <c r="F103" i="10"/>
  <c r="E103" i="10"/>
  <c r="D103" i="10"/>
  <c r="C103" i="10"/>
  <c r="L102" i="10"/>
  <c r="K102" i="10"/>
  <c r="J102" i="10"/>
  <c r="I102" i="10"/>
  <c r="F102" i="10"/>
  <c r="E102" i="10"/>
  <c r="D102" i="10"/>
  <c r="C102" i="10"/>
  <c r="L101" i="10"/>
  <c r="K101" i="10"/>
  <c r="J101" i="10"/>
  <c r="I101" i="10"/>
  <c r="F101" i="10"/>
  <c r="E101" i="10"/>
  <c r="D101" i="10"/>
  <c r="C101" i="10"/>
  <c r="L100" i="10"/>
  <c r="K100" i="10"/>
  <c r="J100" i="10"/>
  <c r="I100" i="10"/>
  <c r="F100" i="10"/>
  <c r="E100" i="10"/>
  <c r="D100" i="10"/>
  <c r="C100" i="10"/>
  <c r="L99" i="10"/>
  <c r="K99" i="10"/>
  <c r="J99" i="10"/>
  <c r="I99" i="10"/>
  <c r="F99" i="10"/>
  <c r="E99" i="10"/>
  <c r="D99" i="10"/>
  <c r="C99" i="10"/>
  <c r="L98" i="10"/>
  <c r="K98" i="10"/>
  <c r="J98" i="10"/>
  <c r="I98" i="10"/>
  <c r="F98" i="10"/>
  <c r="E98" i="10"/>
  <c r="D98" i="10"/>
  <c r="C98" i="10"/>
  <c r="L97" i="10"/>
  <c r="K97" i="10"/>
  <c r="J97" i="10"/>
  <c r="I97" i="10"/>
  <c r="F97" i="10"/>
  <c r="E97" i="10"/>
  <c r="D97" i="10"/>
  <c r="C97" i="10"/>
  <c r="L96" i="10"/>
  <c r="K96" i="10"/>
  <c r="J96" i="10"/>
  <c r="I96" i="10"/>
  <c r="F96" i="10"/>
  <c r="E96" i="10"/>
  <c r="D96" i="10"/>
  <c r="C96" i="10"/>
  <c r="L95" i="10"/>
  <c r="K95" i="10"/>
  <c r="J95" i="10"/>
  <c r="I95" i="10"/>
  <c r="F95" i="10"/>
  <c r="E95" i="10"/>
  <c r="D95" i="10"/>
  <c r="C95" i="10"/>
  <c r="L94" i="10"/>
  <c r="K94" i="10"/>
  <c r="J94" i="10"/>
  <c r="I94" i="10"/>
  <c r="F94" i="10"/>
  <c r="E94" i="10"/>
  <c r="D94" i="10"/>
  <c r="C94" i="10"/>
  <c r="L93" i="10"/>
  <c r="K93" i="10"/>
  <c r="J93" i="10"/>
  <c r="I93" i="10"/>
  <c r="F93" i="10"/>
  <c r="E93" i="10"/>
  <c r="D93" i="10"/>
  <c r="C93" i="10"/>
  <c r="L92" i="10"/>
  <c r="K92" i="10"/>
  <c r="J92" i="10"/>
  <c r="I92" i="10"/>
  <c r="F92" i="10"/>
  <c r="E92" i="10"/>
  <c r="D92" i="10"/>
  <c r="C92" i="10"/>
  <c r="L91" i="10"/>
  <c r="K91" i="10"/>
  <c r="J91" i="10"/>
  <c r="I91" i="10"/>
  <c r="F91" i="10"/>
  <c r="E91" i="10"/>
  <c r="D91" i="10"/>
  <c r="C91" i="10"/>
  <c r="L90" i="10"/>
  <c r="K90" i="10"/>
  <c r="J90" i="10"/>
  <c r="I90" i="10"/>
  <c r="F90" i="10"/>
  <c r="E90" i="10"/>
  <c r="D90" i="10"/>
  <c r="C90" i="10"/>
  <c r="L89" i="10"/>
  <c r="K89" i="10"/>
  <c r="J89" i="10"/>
  <c r="I89" i="10"/>
  <c r="F89" i="10"/>
  <c r="E89" i="10"/>
  <c r="D89" i="10"/>
  <c r="C89" i="10"/>
  <c r="L88" i="10"/>
  <c r="K88" i="10"/>
  <c r="J88" i="10"/>
  <c r="I88" i="10"/>
  <c r="F88" i="10"/>
  <c r="E88" i="10"/>
  <c r="D88" i="10"/>
  <c r="C88" i="10"/>
  <c r="L87" i="10"/>
  <c r="K87" i="10"/>
  <c r="J87" i="10"/>
  <c r="I87" i="10"/>
  <c r="F87" i="10"/>
  <c r="E87" i="10"/>
  <c r="D87" i="10"/>
  <c r="C87" i="10"/>
  <c r="L86" i="10"/>
  <c r="K86" i="10"/>
  <c r="J86" i="10"/>
  <c r="I86" i="10"/>
  <c r="F86" i="10"/>
  <c r="E86" i="10"/>
  <c r="D86" i="10"/>
  <c r="C86" i="10"/>
  <c r="L85" i="10"/>
  <c r="K85" i="10"/>
  <c r="J85" i="10"/>
  <c r="I85" i="10"/>
  <c r="F85" i="10"/>
  <c r="E85" i="10"/>
  <c r="D85" i="10"/>
  <c r="C85" i="10"/>
  <c r="L84" i="10"/>
  <c r="K84" i="10"/>
  <c r="J84" i="10"/>
  <c r="I84" i="10"/>
  <c r="F84" i="10"/>
  <c r="E84" i="10"/>
  <c r="D84" i="10"/>
  <c r="C84" i="10"/>
  <c r="L83" i="10"/>
  <c r="K83" i="10"/>
  <c r="J83" i="10"/>
  <c r="I83" i="10"/>
  <c r="F83" i="10"/>
  <c r="E83" i="10"/>
  <c r="D83" i="10"/>
  <c r="C83" i="10"/>
  <c r="L82" i="10"/>
  <c r="K82" i="10"/>
  <c r="J82" i="10"/>
  <c r="I82" i="10"/>
  <c r="F82" i="10"/>
  <c r="E82" i="10"/>
  <c r="D82" i="10"/>
  <c r="C82" i="10"/>
  <c r="L81" i="10"/>
  <c r="K81" i="10"/>
  <c r="J81" i="10"/>
  <c r="I81" i="10"/>
  <c r="F81" i="10"/>
  <c r="E81" i="10"/>
  <c r="D81" i="10"/>
  <c r="C81" i="10"/>
  <c r="L80" i="10"/>
  <c r="K80" i="10"/>
  <c r="J80" i="10"/>
  <c r="I80" i="10"/>
  <c r="F80" i="10"/>
  <c r="E80" i="10"/>
  <c r="D80" i="10"/>
  <c r="C80" i="10"/>
  <c r="L79" i="10"/>
  <c r="K79" i="10"/>
  <c r="J79" i="10"/>
  <c r="I79" i="10"/>
  <c r="F79" i="10"/>
  <c r="E79" i="10"/>
  <c r="D79" i="10"/>
  <c r="C79" i="10"/>
  <c r="L78" i="10"/>
  <c r="K78" i="10"/>
  <c r="J78" i="10"/>
  <c r="I78" i="10"/>
  <c r="F78" i="10"/>
  <c r="E78" i="10"/>
  <c r="D78" i="10"/>
  <c r="C78" i="10"/>
  <c r="L77" i="10"/>
  <c r="K77" i="10"/>
  <c r="J77" i="10"/>
  <c r="I77" i="10"/>
  <c r="F77" i="10"/>
  <c r="E77" i="10"/>
  <c r="D77" i="10"/>
  <c r="C77" i="10"/>
  <c r="L76" i="10"/>
  <c r="K76" i="10"/>
  <c r="J76" i="10"/>
  <c r="I76" i="10"/>
  <c r="F76" i="10"/>
  <c r="E76" i="10"/>
  <c r="D76" i="10"/>
  <c r="C76" i="10"/>
  <c r="L75" i="10"/>
  <c r="K75" i="10"/>
  <c r="J75" i="10"/>
  <c r="I75" i="10"/>
  <c r="F75" i="10"/>
  <c r="E75" i="10"/>
  <c r="D75" i="10"/>
  <c r="C75" i="10"/>
  <c r="L74" i="10"/>
  <c r="K74" i="10"/>
  <c r="J74" i="10"/>
  <c r="I74" i="10"/>
  <c r="F74" i="10"/>
  <c r="E74" i="10"/>
  <c r="D74" i="10"/>
  <c r="C74" i="10"/>
  <c r="L73" i="10"/>
  <c r="K73" i="10"/>
  <c r="J73" i="10"/>
  <c r="I73" i="10"/>
  <c r="F73" i="10"/>
  <c r="E73" i="10"/>
  <c r="D73" i="10"/>
  <c r="C73" i="10"/>
  <c r="L72" i="10"/>
  <c r="K72" i="10"/>
  <c r="J72" i="10"/>
  <c r="I72" i="10"/>
  <c r="F72" i="10"/>
  <c r="E72" i="10"/>
  <c r="D72" i="10"/>
  <c r="C72" i="10"/>
  <c r="L71" i="10"/>
  <c r="K71" i="10"/>
  <c r="J71" i="10"/>
  <c r="I71" i="10"/>
  <c r="F71" i="10"/>
  <c r="E71" i="10"/>
  <c r="D71" i="10"/>
  <c r="C71" i="10"/>
  <c r="L70" i="10"/>
  <c r="K70" i="10"/>
  <c r="J70" i="10"/>
  <c r="I70" i="10"/>
  <c r="F70" i="10"/>
  <c r="E70" i="10"/>
  <c r="D70" i="10"/>
  <c r="C70" i="10"/>
  <c r="L69" i="10"/>
  <c r="K69" i="10"/>
  <c r="J69" i="10"/>
  <c r="I69" i="10"/>
  <c r="F69" i="10"/>
  <c r="E69" i="10"/>
  <c r="D69" i="10"/>
  <c r="C69" i="10"/>
  <c r="L68" i="10"/>
  <c r="K68" i="10"/>
  <c r="J68" i="10"/>
  <c r="I68" i="10"/>
  <c r="F68" i="10"/>
  <c r="E68" i="10"/>
  <c r="D68" i="10"/>
  <c r="C68" i="10"/>
  <c r="L67" i="10"/>
  <c r="K67" i="10"/>
  <c r="J67" i="10"/>
  <c r="I67" i="10"/>
  <c r="F67" i="10"/>
  <c r="E67" i="10"/>
  <c r="D67" i="10"/>
  <c r="C67" i="10"/>
  <c r="L66" i="10"/>
  <c r="K66" i="10"/>
  <c r="J66" i="10"/>
  <c r="I66" i="10"/>
  <c r="F66" i="10"/>
  <c r="E66" i="10"/>
  <c r="D66" i="10"/>
  <c r="C66" i="10"/>
  <c r="L65" i="10"/>
  <c r="K65" i="10"/>
  <c r="J65" i="10"/>
  <c r="I65" i="10"/>
  <c r="F65" i="10"/>
  <c r="E65" i="10"/>
  <c r="D65" i="10"/>
  <c r="C65" i="10"/>
  <c r="L64" i="10"/>
  <c r="K64" i="10"/>
  <c r="J64" i="10"/>
  <c r="I64" i="10"/>
  <c r="F64" i="10"/>
  <c r="E64" i="10"/>
  <c r="D64" i="10"/>
  <c r="C64" i="10"/>
  <c r="R63" i="10"/>
  <c r="L63" i="10"/>
  <c r="K63" i="10"/>
  <c r="J63" i="10"/>
  <c r="I63" i="10"/>
  <c r="F63" i="10"/>
  <c r="E63" i="10"/>
  <c r="D63" i="10"/>
  <c r="C63" i="10"/>
  <c r="Z62" i="10"/>
  <c r="Y62" i="10"/>
  <c r="X62" i="10"/>
  <c r="X63" i="10" s="1"/>
  <c r="W62" i="10"/>
  <c r="W63" i="10" s="1"/>
  <c r="U62" i="10"/>
  <c r="T62" i="10"/>
  <c r="S62" i="10"/>
  <c r="S63" i="10" s="1"/>
  <c r="R62" i="10"/>
  <c r="L62" i="10"/>
  <c r="K62" i="10"/>
  <c r="J62" i="10"/>
  <c r="I62" i="10"/>
  <c r="F62" i="10"/>
  <c r="E62" i="10"/>
  <c r="D62" i="10"/>
  <c r="C62" i="10"/>
  <c r="L61" i="10"/>
  <c r="K61" i="10"/>
  <c r="J61" i="10"/>
  <c r="I61" i="10"/>
  <c r="F61" i="10"/>
  <c r="E61" i="10"/>
  <c r="D61" i="10"/>
  <c r="C61" i="10"/>
  <c r="L60" i="10"/>
  <c r="K60" i="10"/>
  <c r="J60" i="10"/>
  <c r="I60" i="10"/>
  <c r="F60" i="10"/>
  <c r="E60" i="10"/>
  <c r="D60" i="10"/>
  <c r="C60" i="10"/>
  <c r="L59" i="10"/>
  <c r="K59" i="10"/>
  <c r="J59" i="10"/>
  <c r="I59" i="10"/>
  <c r="F59" i="10"/>
  <c r="E59" i="10"/>
  <c r="D59" i="10"/>
  <c r="C59" i="10"/>
  <c r="L58" i="10"/>
  <c r="K58" i="10"/>
  <c r="J58" i="10"/>
  <c r="I58" i="10"/>
  <c r="F58" i="10"/>
  <c r="E58" i="10"/>
  <c r="D58" i="10"/>
  <c r="C58" i="10"/>
  <c r="L57" i="10"/>
  <c r="K57" i="10"/>
  <c r="J57" i="10"/>
  <c r="I57" i="10"/>
  <c r="F57" i="10"/>
  <c r="E57" i="10"/>
  <c r="D57" i="10"/>
  <c r="C57" i="10"/>
  <c r="L56" i="10"/>
  <c r="K56" i="10"/>
  <c r="J56" i="10"/>
  <c r="I56" i="10"/>
  <c r="F56" i="10"/>
  <c r="E56" i="10"/>
  <c r="D56" i="10"/>
  <c r="C56" i="10"/>
  <c r="L55" i="10"/>
  <c r="K55" i="10"/>
  <c r="J55" i="10"/>
  <c r="I55" i="10"/>
  <c r="F55" i="10"/>
  <c r="E55" i="10"/>
  <c r="D55" i="10"/>
  <c r="C55" i="10"/>
  <c r="L54" i="10"/>
  <c r="K54" i="10"/>
  <c r="J54" i="10"/>
  <c r="I54" i="10"/>
  <c r="F54" i="10"/>
  <c r="E54" i="10"/>
  <c r="D54" i="10"/>
  <c r="C54" i="10"/>
  <c r="L53" i="10"/>
  <c r="K53" i="10"/>
  <c r="J53" i="10"/>
  <c r="I53" i="10"/>
  <c r="F53" i="10"/>
  <c r="E53" i="10"/>
  <c r="D53" i="10"/>
  <c r="C53" i="10"/>
  <c r="L52" i="10"/>
  <c r="K52" i="10"/>
  <c r="J52" i="10"/>
  <c r="I52" i="10"/>
  <c r="F52" i="10"/>
  <c r="E52" i="10"/>
  <c r="D52" i="10"/>
  <c r="C52" i="10"/>
  <c r="L51" i="10"/>
  <c r="K51" i="10"/>
  <c r="J51" i="10"/>
  <c r="I51" i="10"/>
  <c r="F51" i="10"/>
  <c r="E51" i="10"/>
  <c r="D51" i="10"/>
  <c r="C51" i="10"/>
  <c r="L50" i="10"/>
  <c r="K50" i="10"/>
  <c r="J50" i="10"/>
  <c r="I50" i="10"/>
  <c r="F50" i="10"/>
  <c r="E50" i="10"/>
  <c r="D50" i="10"/>
  <c r="C50" i="10"/>
  <c r="L49" i="10"/>
  <c r="K49" i="10"/>
  <c r="J49" i="10"/>
  <c r="I49" i="10"/>
  <c r="F49" i="10"/>
  <c r="E49" i="10"/>
  <c r="D49" i="10"/>
  <c r="C49" i="10"/>
  <c r="L48" i="10"/>
  <c r="K48" i="10"/>
  <c r="J48" i="10"/>
  <c r="I48" i="10"/>
  <c r="F48" i="10"/>
  <c r="E48" i="10"/>
  <c r="D48" i="10"/>
  <c r="C48" i="10"/>
  <c r="L47" i="10"/>
  <c r="K47" i="10"/>
  <c r="J47" i="10"/>
  <c r="I47" i="10"/>
  <c r="F47" i="10"/>
  <c r="E47" i="10"/>
  <c r="D47" i="10"/>
  <c r="C47" i="10"/>
  <c r="L46" i="10"/>
  <c r="K46" i="10"/>
  <c r="J46" i="10"/>
  <c r="I46" i="10"/>
  <c r="F46" i="10"/>
  <c r="E46" i="10"/>
  <c r="D46" i="10"/>
  <c r="C46" i="10"/>
  <c r="L45" i="10"/>
  <c r="K45" i="10"/>
  <c r="J45" i="10"/>
  <c r="I45" i="10"/>
  <c r="F45" i="10"/>
  <c r="E45" i="10"/>
  <c r="D45" i="10"/>
  <c r="C45" i="10"/>
  <c r="L44" i="10"/>
  <c r="K44" i="10"/>
  <c r="J44" i="10"/>
  <c r="I44" i="10"/>
  <c r="F44" i="10"/>
  <c r="E44" i="10"/>
  <c r="D44" i="10"/>
  <c r="C44" i="10"/>
  <c r="L43" i="10"/>
  <c r="K43" i="10"/>
  <c r="J43" i="10"/>
  <c r="I43" i="10"/>
  <c r="F43" i="10"/>
  <c r="E43" i="10"/>
  <c r="D43" i="10"/>
  <c r="C43" i="10"/>
  <c r="L42" i="10"/>
  <c r="K42" i="10"/>
  <c r="J42" i="10"/>
  <c r="I42" i="10"/>
  <c r="F42" i="10"/>
  <c r="E42" i="10"/>
  <c r="D42" i="10"/>
  <c r="C42" i="10"/>
  <c r="L41" i="10"/>
  <c r="K41" i="10"/>
  <c r="J41" i="10"/>
  <c r="I41" i="10"/>
  <c r="F41" i="10"/>
  <c r="E41" i="10"/>
  <c r="D41" i="10"/>
  <c r="C41" i="10"/>
  <c r="L40" i="10"/>
  <c r="K40" i="10"/>
  <c r="J40" i="10"/>
  <c r="I40" i="10"/>
  <c r="F40" i="10"/>
  <c r="E40" i="10"/>
  <c r="D40" i="10"/>
  <c r="C40" i="10"/>
  <c r="L39" i="10"/>
  <c r="K39" i="10"/>
  <c r="J39" i="10"/>
  <c r="I39" i="10"/>
  <c r="F39" i="10"/>
  <c r="E39" i="10"/>
  <c r="D39" i="10"/>
  <c r="C39" i="10"/>
  <c r="L38" i="10"/>
  <c r="K38" i="10"/>
  <c r="J38" i="10"/>
  <c r="I38" i="10"/>
  <c r="F38" i="10"/>
  <c r="E38" i="10"/>
  <c r="D38" i="10"/>
  <c r="C38" i="10"/>
  <c r="L37" i="10"/>
  <c r="K37" i="10"/>
  <c r="J37" i="10"/>
  <c r="I37" i="10"/>
  <c r="F37" i="10"/>
  <c r="E37" i="10"/>
  <c r="D37" i="10"/>
  <c r="C37" i="10"/>
  <c r="L36" i="10"/>
  <c r="K36" i="10"/>
  <c r="J36" i="10"/>
  <c r="I36" i="10"/>
  <c r="F36" i="10"/>
  <c r="E36" i="10"/>
  <c r="D36" i="10"/>
  <c r="C36" i="10"/>
  <c r="L35" i="10"/>
  <c r="K35" i="10"/>
  <c r="J35" i="10"/>
  <c r="I35" i="10"/>
  <c r="F35" i="10"/>
  <c r="E35" i="10"/>
  <c r="D35" i="10"/>
  <c r="C35" i="10"/>
  <c r="L34" i="10"/>
  <c r="K34" i="10"/>
  <c r="J34" i="10"/>
  <c r="I34" i="10"/>
  <c r="F34" i="10"/>
  <c r="E34" i="10"/>
  <c r="D34" i="10"/>
  <c r="C34" i="10"/>
  <c r="L33" i="10"/>
  <c r="K33" i="10"/>
  <c r="J33" i="10"/>
  <c r="I33" i="10"/>
  <c r="F33" i="10"/>
  <c r="E33" i="10"/>
  <c r="D33" i="10"/>
  <c r="C33" i="10"/>
  <c r="L32" i="10"/>
  <c r="K32" i="10"/>
  <c r="J32" i="10"/>
  <c r="I32" i="10"/>
  <c r="F32" i="10"/>
  <c r="E32" i="10"/>
  <c r="D32" i="10"/>
  <c r="C32" i="10"/>
  <c r="L31" i="10"/>
  <c r="K31" i="10"/>
  <c r="J31" i="10"/>
  <c r="I31" i="10"/>
  <c r="F31" i="10"/>
  <c r="E31" i="10"/>
  <c r="D31" i="10"/>
  <c r="C31" i="10"/>
  <c r="L30" i="10"/>
  <c r="K30" i="10"/>
  <c r="J30" i="10"/>
  <c r="I30" i="10"/>
  <c r="F30" i="10"/>
  <c r="E30" i="10"/>
  <c r="D30" i="10"/>
  <c r="C30" i="10"/>
  <c r="L29" i="10"/>
  <c r="K29" i="10"/>
  <c r="J29" i="10"/>
  <c r="I29" i="10"/>
  <c r="F29" i="10"/>
  <c r="E29" i="10"/>
  <c r="D29" i="10"/>
  <c r="C29" i="10"/>
  <c r="L28" i="10"/>
  <c r="K28" i="10"/>
  <c r="J28" i="10"/>
  <c r="I28" i="10"/>
  <c r="F28" i="10"/>
  <c r="E28" i="10"/>
  <c r="D28" i="10"/>
  <c r="C28" i="10"/>
  <c r="L27" i="10"/>
  <c r="K27" i="10"/>
  <c r="J27" i="10"/>
  <c r="I27" i="10"/>
  <c r="F27" i="10"/>
  <c r="E27" i="10"/>
  <c r="D27" i="10"/>
  <c r="C27" i="10"/>
  <c r="L26" i="10"/>
  <c r="K26" i="10"/>
  <c r="J26" i="10"/>
  <c r="I26" i="10"/>
  <c r="F26" i="10"/>
  <c r="E26" i="10"/>
  <c r="D26" i="10"/>
  <c r="C26" i="10"/>
  <c r="L25" i="10"/>
  <c r="K25" i="10"/>
  <c r="J25" i="10"/>
  <c r="I25" i="10"/>
  <c r="F25" i="10"/>
  <c r="E25" i="10"/>
  <c r="D25" i="10"/>
  <c r="C25" i="10"/>
  <c r="L24" i="10"/>
  <c r="K24" i="10"/>
  <c r="J24" i="10"/>
  <c r="I24" i="10"/>
  <c r="F24" i="10"/>
  <c r="E24" i="10"/>
  <c r="D24" i="10"/>
  <c r="C24" i="10"/>
  <c r="L23" i="10"/>
  <c r="K23" i="10"/>
  <c r="J23" i="10"/>
  <c r="I23" i="10"/>
  <c r="F23" i="10"/>
  <c r="E23" i="10"/>
  <c r="D23" i="10"/>
  <c r="C23" i="10"/>
  <c r="L22" i="10"/>
  <c r="K22" i="10"/>
  <c r="J22" i="10"/>
  <c r="I22" i="10"/>
  <c r="F22" i="10"/>
  <c r="E22" i="10"/>
  <c r="D22" i="10"/>
  <c r="C22" i="10"/>
  <c r="L21" i="10"/>
  <c r="K21" i="10"/>
  <c r="J21" i="10"/>
  <c r="I21" i="10"/>
  <c r="F21" i="10"/>
  <c r="E21" i="10"/>
  <c r="D21" i="10"/>
  <c r="C21" i="10"/>
  <c r="L20" i="10"/>
  <c r="K20" i="10"/>
  <c r="J20" i="10"/>
  <c r="I20" i="10"/>
  <c r="F20" i="10"/>
  <c r="E20" i="10"/>
  <c r="D20" i="10"/>
  <c r="C20" i="10"/>
  <c r="L19" i="10"/>
  <c r="K19" i="10"/>
  <c r="J19" i="10"/>
  <c r="I19" i="10"/>
  <c r="F19" i="10"/>
  <c r="E19" i="10"/>
  <c r="D19" i="10"/>
  <c r="C19" i="10"/>
  <c r="L18" i="10"/>
  <c r="K18" i="10"/>
  <c r="J18" i="10"/>
  <c r="I18" i="10"/>
  <c r="F18" i="10"/>
  <c r="E18" i="10"/>
  <c r="D18" i="10"/>
  <c r="C18" i="10"/>
  <c r="L17" i="10"/>
  <c r="K17" i="10"/>
  <c r="J17" i="10"/>
  <c r="I17" i="10"/>
  <c r="F17" i="10"/>
  <c r="E17" i="10"/>
  <c r="D17" i="10"/>
  <c r="C17" i="10"/>
  <c r="L16" i="10"/>
  <c r="K16" i="10"/>
  <c r="J16" i="10"/>
  <c r="I16" i="10"/>
  <c r="F16" i="10"/>
  <c r="E16" i="10"/>
  <c r="D16" i="10"/>
  <c r="C16" i="10"/>
  <c r="L15" i="10"/>
  <c r="K15" i="10"/>
  <c r="J15" i="10"/>
  <c r="I15" i="10"/>
  <c r="F15" i="10"/>
  <c r="E15" i="10"/>
  <c r="D15" i="10"/>
  <c r="C15" i="10"/>
  <c r="L14" i="10"/>
  <c r="K14" i="10"/>
  <c r="J14" i="10"/>
  <c r="I14" i="10"/>
  <c r="F14" i="10"/>
  <c r="E14" i="10"/>
  <c r="D14" i="10"/>
  <c r="C14" i="10"/>
  <c r="L13" i="10"/>
  <c r="K13" i="10"/>
  <c r="J13" i="10"/>
  <c r="I13" i="10"/>
  <c r="F13" i="10"/>
  <c r="E13" i="10"/>
  <c r="D13" i="10"/>
  <c r="C13" i="10"/>
  <c r="L12" i="10"/>
  <c r="K12" i="10"/>
  <c r="J12" i="10"/>
  <c r="I12" i="10"/>
  <c r="F12" i="10"/>
  <c r="E12" i="10"/>
  <c r="D12" i="10"/>
  <c r="C12" i="10"/>
  <c r="L11" i="10"/>
  <c r="K11" i="10"/>
  <c r="J11" i="10"/>
  <c r="I11" i="10"/>
  <c r="F11" i="10"/>
  <c r="E11" i="10"/>
  <c r="D11" i="10"/>
  <c r="C11" i="10"/>
  <c r="L10" i="10"/>
  <c r="K10" i="10"/>
  <c r="J10" i="10"/>
  <c r="I10" i="10"/>
  <c r="F10" i="10"/>
  <c r="E10" i="10"/>
  <c r="D10" i="10"/>
  <c r="C10" i="10"/>
  <c r="L9" i="10"/>
  <c r="K9" i="10"/>
  <c r="J9" i="10"/>
  <c r="I9" i="10"/>
  <c r="F9" i="10"/>
  <c r="E9" i="10"/>
  <c r="D9" i="10"/>
  <c r="C9" i="10"/>
  <c r="L8" i="10"/>
  <c r="K8" i="10"/>
  <c r="J8" i="10"/>
  <c r="I8" i="10"/>
  <c r="F8" i="10"/>
  <c r="E8" i="10"/>
  <c r="D8" i="10"/>
  <c r="C8" i="10"/>
  <c r="D214" i="20"/>
  <c r="G213" i="20"/>
  <c r="F213" i="20"/>
  <c r="E213" i="20"/>
  <c r="C213" i="20"/>
  <c r="G212" i="20"/>
  <c r="F212" i="20"/>
  <c r="E212" i="20"/>
  <c r="C212" i="20"/>
  <c r="G211" i="20"/>
  <c r="F211" i="20"/>
  <c r="E211" i="20"/>
  <c r="C211" i="20"/>
  <c r="G210" i="20"/>
  <c r="F210" i="20"/>
  <c r="E210" i="20"/>
  <c r="C210" i="20"/>
  <c r="G209" i="20"/>
  <c r="F209" i="20"/>
  <c r="E209" i="20"/>
  <c r="C209" i="20"/>
  <c r="G208" i="20"/>
  <c r="F208" i="20"/>
  <c r="E208" i="20"/>
  <c r="C208" i="20"/>
  <c r="G207" i="20"/>
  <c r="F207" i="20"/>
  <c r="E207" i="20"/>
  <c r="C207" i="20"/>
  <c r="G206" i="20"/>
  <c r="F206" i="20"/>
  <c r="E206" i="20"/>
  <c r="C206" i="20"/>
  <c r="G205" i="20"/>
  <c r="F205" i="20"/>
  <c r="E205" i="20"/>
  <c r="C205" i="20"/>
  <c r="G204" i="20"/>
  <c r="F204" i="20"/>
  <c r="E204" i="20"/>
  <c r="C204" i="20"/>
  <c r="G203" i="20"/>
  <c r="F203" i="20"/>
  <c r="E203" i="20"/>
  <c r="C203" i="20"/>
  <c r="G202" i="20"/>
  <c r="F202" i="20"/>
  <c r="E202" i="20"/>
  <c r="C202" i="20"/>
  <c r="D201" i="20"/>
  <c r="G200" i="20"/>
  <c r="F200" i="20"/>
  <c r="E200" i="20"/>
  <c r="C200" i="20"/>
  <c r="G199" i="20"/>
  <c r="F199" i="20"/>
  <c r="E199" i="20"/>
  <c r="C199" i="20"/>
  <c r="G198" i="20"/>
  <c r="F198" i="20"/>
  <c r="E198" i="20"/>
  <c r="C198" i="20"/>
  <c r="G197" i="20"/>
  <c r="F197" i="20"/>
  <c r="E197" i="20"/>
  <c r="C197" i="20"/>
  <c r="G196" i="20"/>
  <c r="F196" i="20"/>
  <c r="E196" i="20"/>
  <c r="C196" i="20"/>
  <c r="G195" i="20"/>
  <c r="F195" i="20"/>
  <c r="E195" i="20"/>
  <c r="C195" i="20"/>
  <c r="G194" i="20"/>
  <c r="F194" i="20"/>
  <c r="C194" i="20"/>
  <c r="G193" i="20"/>
  <c r="F193" i="20"/>
  <c r="E193" i="20"/>
  <c r="C193" i="20"/>
  <c r="G192" i="20"/>
  <c r="F192" i="20"/>
  <c r="E192" i="20"/>
  <c r="C192" i="20"/>
  <c r="G191" i="20"/>
  <c r="F191" i="20"/>
  <c r="C191" i="20"/>
  <c r="G190" i="20"/>
  <c r="F190" i="20"/>
  <c r="E190" i="20"/>
  <c r="C190" i="20"/>
  <c r="G189" i="20"/>
  <c r="F189" i="20"/>
  <c r="E189" i="20"/>
  <c r="C189" i="20"/>
  <c r="D188" i="20"/>
  <c r="G187" i="20"/>
  <c r="F187" i="20"/>
  <c r="E187" i="20"/>
  <c r="C187" i="20"/>
  <c r="G186" i="20"/>
  <c r="F186" i="20"/>
  <c r="E186" i="20"/>
  <c r="C186" i="20"/>
  <c r="G185" i="20"/>
  <c r="F185" i="20"/>
  <c r="E185" i="20"/>
  <c r="C185" i="20"/>
  <c r="G184" i="20"/>
  <c r="F184" i="20"/>
  <c r="E184" i="20"/>
  <c r="C184" i="20"/>
  <c r="E183" i="20"/>
  <c r="G182" i="20"/>
  <c r="F182" i="20"/>
  <c r="E182" i="20"/>
  <c r="C182" i="20"/>
  <c r="G181" i="20"/>
  <c r="F181" i="20"/>
  <c r="E181" i="20"/>
  <c r="C181" i="20"/>
  <c r="G180" i="20"/>
  <c r="F180" i="20"/>
  <c r="E180" i="20"/>
  <c r="C180" i="20"/>
  <c r="G179" i="20"/>
  <c r="F179" i="20"/>
  <c r="E179" i="20"/>
  <c r="C179" i="20"/>
  <c r="G178" i="20"/>
  <c r="F178" i="20"/>
  <c r="E178" i="20"/>
  <c r="C178" i="20"/>
  <c r="G177" i="20"/>
  <c r="F177" i="20"/>
  <c r="E177" i="20"/>
  <c r="C177" i="20"/>
  <c r="G176" i="20"/>
  <c r="F176" i="20"/>
  <c r="E176" i="20"/>
  <c r="C176" i="20"/>
  <c r="G173" i="20"/>
  <c r="F173" i="20"/>
  <c r="E173" i="20"/>
  <c r="C173" i="20"/>
  <c r="G172" i="20"/>
  <c r="F172" i="20"/>
  <c r="E172" i="20"/>
  <c r="C172" i="20"/>
  <c r="G171" i="20"/>
  <c r="F171" i="20"/>
  <c r="E171" i="20"/>
  <c r="C171" i="20"/>
  <c r="G170" i="20"/>
  <c r="F170" i="20"/>
  <c r="E170" i="20"/>
  <c r="C170" i="20"/>
  <c r="G169" i="20"/>
  <c r="F169" i="20"/>
  <c r="E169" i="20"/>
  <c r="C169" i="20"/>
  <c r="G168" i="20"/>
  <c r="F168" i="20"/>
  <c r="E168" i="20"/>
  <c r="C168" i="20"/>
  <c r="G167" i="20"/>
  <c r="F167" i="20"/>
  <c r="E167" i="20"/>
  <c r="D167" i="20"/>
  <c r="C167" i="20"/>
  <c r="G166" i="20"/>
  <c r="F166" i="20"/>
  <c r="E166" i="20"/>
  <c r="D166" i="20"/>
  <c r="C166" i="20"/>
  <c r="G165" i="20"/>
  <c r="F165" i="20"/>
  <c r="E165" i="20"/>
  <c r="D165" i="20"/>
  <c r="C165" i="20"/>
  <c r="G164" i="20"/>
  <c r="F164" i="20"/>
  <c r="E164" i="20"/>
  <c r="D164" i="20"/>
  <c r="C164" i="20"/>
  <c r="G163" i="20"/>
  <c r="F163" i="20"/>
  <c r="E163" i="20"/>
  <c r="D163" i="20"/>
  <c r="C163" i="20"/>
  <c r="G161" i="20"/>
  <c r="F161" i="20"/>
  <c r="E161" i="20"/>
  <c r="D161" i="20"/>
  <c r="C161" i="20"/>
  <c r="G160" i="20"/>
  <c r="F160" i="20"/>
  <c r="E160" i="20"/>
  <c r="D160" i="20"/>
  <c r="C160" i="20"/>
  <c r="G159" i="20"/>
  <c r="F159" i="20"/>
  <c r="E159" i="20"/>
  <c r="D159" i="20"/>
  <c r="C159" i="20"/>
  <c r="G158" i="20"/>
  <c r="F158" i="20"/>
  <c r="E158" i="20"/>
  <c r="D158" i="20"/>
  <c r="C158" i="20"/>
  <c r="G157" i="20"/>
  <c r="F157" i="20"/>
  <c r="E157" i="20"/>
  <c r="D157" i="20"/>
  <c r="C157" i="20"/>
  <c r="G156" i="20"/>
  <c r="F156" i="20"/>
  <c r="E156" i="20"/>
  <c r="D156" i="20"/>
  <c r="C156" i="20"/>
  <c r="G155" i="20"/>
  <c r="F155" i="20"/>
  <c r="E155" i="20"/>
  <c r="D155" i="20"/>
  <c r="C155" i="20"/>
  <c r="G154" i="20"/>
  <c r="F154" i="20"/>
  <c r="E154" i="20"/>
  <c r="D154" i="20"/>
  <c r="C154" i="20"/>
  <c r="G153" i="20"/>
  <c r="F153" i="20"/>
  <c r="E153" i="20"/>
  <c r="D153" i="20"/>
  <c r="C153" i="20"/>
  <c r="G152" i="20"/>
  <c r="F152" i="20"/>
  <c r="E152" i="20"/>
  <c r="D152" i="20"/>
  <c r="C152" i="20"/>
  <c r="G151" i="20"/>
  <c r="F151" i="20"/>
  <c r="E151" i="20"/>
  <c r="D151" i="20"/>
  <c r="C151" i="20"/>
  <c r="G150" i="20"/>
  <c r="F150" i="20"/>
  <c r="E150" i="20"/>
  <c r="D150" i="20"/>
  <c r="C150" i="20"/>
  <c r="E149" i="20"/>
  <c r="D149" i="20"/>
  <c r="G148" i="20"/>
  <c r="F148" i="20"/>
  <c r="C148" i="20"/>
  <c r="G147" i="20"/>
  <c r="F147" i="20"/>
  <c r="C147" i="20"/>
  <c r="G146" i="20"/>
  <c r="F146" i="20"/>
  <c r="C146" i="20"/>
  <c r="G145" i="20"/>
  <c r="F145" i="20"/>
  <c r="C145" i="20"/>
  <c r="G144" i="20"/>
  <c r="F144" i="20"/>
  <c r="C144" i="20"/>
  <c r="G143" i="20"/>
  <c r="F143" i="20"/>
  <c r="C143" i="20"/>
  <c r="G142" i="20"/>
  <c r="F142" i="20"/>
  <c r="C142" i="20"/>
  <c r="G141" i="20"/>
  <c r="F141" i="20"/>
  <c r="C141" i="20"/>
  <c r="G140" i="20"/>
  <c r="F140" i="20"/>
  <c r="C140" i="20"/>
  <c r="G139" i="20"/>
  <c r="F139" i="20"/>
  <c r="C139" i="20"/>
  <c r="G138" i="20"/>
  <c r="F138" i="20"/>
  <c r="C138" i="20"/>
  <c r="G137" i="20"/>
  <c r="F137" i="20"/>
  <c r="C137" i="20"/>
  <c r="D136" i="20"/>
  <c r="G135" i="20"/>
  <c r="F135" i="20"/>
  <c r="E135" i="20"/>
  <c r="C135" i="20"/>
  <c r="G134" i="20"/>
  <c r="F134" i="20"/>
  <c r="E134" i="20"/>
  <c r="C134" i="20"/>
  <c r="G133" i="20"/>
  <c r="F133" i="20"/>
  <c r="E133" i="20"/>
  <c r="C133" i="20"/>
  <c r="G132" i="20"/>
  <c r="F132" i="20"/>
  <c r="E132" i="20"/>
  <c r="C132" i="20"/>
  <c r="G131" i="20"/>
  <c r="F131" i="20"/>
  <c r="E131" i="20"/>
  <c r="C131" i="20"/>
  <c r="G130" i="20"/>
  <c r="F130" i="20"/>
  <c r="E130" i="20"/>
  <c r="C130" i="20"/>
  <c r="G129" i="20"/>
  <c r="F129" i="20"/>
  <c r="E129" i="20"/>
  <c r="C129" i="20"/>
  <c r="G128" i="20"/>
  <c r="F128" i="20"/>
  <c r="E128" i="20"/>
  <c r="C128" i="20"/>
  <c r="G127" i="20"/>
  <c r="F127" i="20"/>
  <c r="E127" i="20"/>
  <c r="C127" i="20"/>
  <c r="G126" i="20"/>
  <c r="F126" i="20"/>
  <c r="E126" i="20"/>
  <c r="C126" i="20"/>
  <c r="G125" i="20"/>
  <c r="F125" i="20"/>
  <c r="E125" i="20"/>
  <c r="C125" i="20"/>
  <c r="G124" i="20"/>
  <c r="F124" i="20"/>
  <c r="E124" i="20"/>
  <c r="C124" i="20"/>
  <c r="D123" i="20"/>
  <c r="G122" i="20"/>
  <c r="F122" i="20"/>
  <c r="C122" i="20"/>
  <c r="G121" i="20"/>
  <c r="F121" i="20"/>
  <c r="E121" i="20"/>
  <c r="C121" i="20"/>
  <c r="G120" i="20"/>
  <c r="F120" i="20"/>
  <c r="E120" i="20"/>
  <c r="C120" i="20"/>
  <c r="G119" i="20"/>
  <c r="F119" i="20"/>
  <c r="E119" i="20"/>
  <c r="C119" i="20"/>
  <c r="G118" i="20"/>
  <c r="F118" i="20"/>
  <c r="E118" i="20"/>
  <c r="C118" i="20"/>
  <c r="G117" i="20"/>
  <c r="F117" i="20"/>
  <c r="E117" i="20"/>
  <c r="C117" i="20"/>
  <c r="G116" i="20"/>
  <c r="F116" i="20"/>
  <c r="E116" i="20"/>
  <c r="C116" i="20"/>
  <c r="G115" i="20"/>
  <c r="F115" i="20"/>
  <c r="E115" i="20"/>
  <c r="C115" i="20"/>
  <c r="G114" i="20"/>
  <c r="F114" i="20"/>
  <c r="E114" i="20"/>
  <c r="C114" i="20"/>
  <c r="G113" i="20"/>
  <c r="F113" i="20"/>
  <c r="E113" i="20"/>
  <c r="C113" i="20"/>
  <c r="G112" i="20"/>
  <c r="F112" i="20"/>
  <c r="E112" i="20"/>
  <c r="C112" i="20"/>
  <c r="G111" i="20"/>
  <c r="F111" i="20"/>
  <c r="E111" i="20"/>
  <c r="C111" i="20"/>
  <c r="D110" i="20"/>
  <c r="G109" i="20"/>
  <c r="F109" i="20"/>
  <c r="E109" i="20"/>
  <c r="C109" i="20"/>
  <c r="G108" i="20"/>
  <c r="F108" i="20"/>
  <c r="E108" i="20"/>
  <c r="C108" i="20"/>
  <c r="G107" i="20"/>
  <c r="F107" i="20"/>
  <c r="E107" i="20"/>
  <c r="C107" i="20"/>
  <c r="G106" i="20"/>
  <c r="F106" i="20"/>
  <c r="E106" i="20"/>
  <c r="C106" i="20"/>
  <c r="G105" i="20"/>
  <c r="F105" i="20"/>
  <c r="E105" i="20"/>
  <c r="C105" i="20"/>
  <c r="G104" i="20"/>
  <c r="F104" i="20"/>
  <c r="E104" i="20"/>
  <c r="C104" i="20"/>
  <c r="G103" i="20"/>
  <c r="F103" i="20"/>
  <c r="E103" i="20"/>
  <c r="C103" i="20"/>
  <c r="G102" i="20"/>
  <c r="F102" i="20"/>
  <c r="E102" i="20"/>
  <c r="C102" i="20"/>
  <c r="G101" i="20"/>
  <c r="F101" i="20"/>
  <c r="E101" i="20"/>
  <c r="C101" i="20"/>
  <c r="G100" i="20"/>
  <c r="F100" i="20"/>
  <c r="E100" i="20"/>
  <c r="C100" i="20"/>
  <c r="G99" i="20"/>
  <c r="F99" i="20"/>
  <c r="E99" i="20"/>
  <c r="C99" i="20"/>
  <c r="G98" i="20"/>
  <c r="G110" i="20" s="1"/>
  <c r="F98" i="20"/>
  <c r="E98" i="20"/>
  <c r="C98" i="20"/>
  <c r="C110" i="20" s="1"/>
  <c r="D97" i="20"/>
  <c r="G96" i="20"/>
  <c r="F96" i="20"/>
  <c r="E96" i="20"/>
  <c r="C96" i="20"/>
  <c r="G95" i="20"/>
  <c r="F95" i="20"/>
  <c r="E95" i="20"/>
  <c r="C95" i="20"/>
  <c r="G94" i="20"/>
  <c r="F94" i="20"/>
  <c r="E94" i="20"/>
  <c r="C94" i="20"/>
  <c r="G93" i="20"/>
  <c r="F93" i="20"/>
  <c r="E93" i="20"/>
  <c r="C93" i="20"/>
  <c r="G92" i="20"/>
  <c r="F92" i="20"/>
  <c r="E92" i="20"/>
  <c r="C92" i="20"/>
  <c r="G91" i="20"/>
  <c r="F91" i="20"/>
  <c r="E91" i="20"/>
  <c r="C91" i="20"/>
  <c r="G90" i="20"/>
  <c r="F90" i="20"/>
  <c r="E90" i="20"/>
  <c r="C90" i="20"/>
  <c r="G89" i="20"/>
  <c r="F89" i="20"/>
  <c r="E89" i="20"/>
  <c r="C89" i="20"/>
  <c r="G88" i="20"/>
  <c r="F88" i="20"/>
  <c r="E88" i="20"/>
  <c r="C88" i="20"/>
  <c r="G87" i="20"/>
  <c r="F87" i="20"/>
  <c r="E87" i="20"/>
  <c r="C87" i="20"/>
  <c r="G86" i="20"/>
  <c r="F86" i="20"/>
  <c r="E86" i="20"/>
  <c r="C86" i="20"/>
  <c r="G85" i="20"/>
  <c r="F85" i="20"/>
  <c r="E85" i="20"/>
  <c r="E97" i="20" s="1"/>
  <c r="C85" i="20"/>
  <c r="D84" i="20"/>
  <c r="G83" i="20"/>
  <c r="F83" i="20"/>
  <c r="E83" i="20"/>
  <c r="C83" i="20"/>
  <c r="G82" i="20"/>
  <c r="F82" i="20"/>
  <c r="E82" i="20"/>
  <c r="C82" i="20"/>
  <c r="G81" i="20"/>
  <c r="F81" i="20"/>
  <c r="E81" i="20"/>
  <c r="C81" i="20"/>
  <c r="G80" i="20"/>
  <c r="F80" i="20"/>
  <c r="E80" i="20"/>
  <c r="C80" i="20"/>
  <c r="G79" i="20"/>
  <c r="F79" i="20"/>
  <c r="C79" i="20"/>
  <c r="G78" i="20"/>
  <c r="F78" i="20"/>
  <c r="E78" i="20"/>
  <c r="C78" i="20"/>
  <c r="G77" i="20"/>
  <c r="G76" i="20"/>
  <c r="G75" i="20"/>
  <c r="G74" i="20"/>
  <c r="G73" i="20"/>
  <c r="G72" i="20"/>
  <c r="F71" i="20"/>
  <c r="E71" i="20"/>
  <c r="D71" i="20"/>
  <c r="C71" i="20"/>
  <c r="G70" i="20"/>
  <c r="G69" i="20"/>
  <c r="G68" i="20"/>
  <c r="G67" i="20"/>
  <c r="G66" i="20"/>
  <c r="G65" i="20"/>
  <c r="G64" i="20"/>
  <c r="G63" i="20"/>
  <c r="G62" i="20"/>
  <c r="G61" i="20"/>
  <c r="G60" i="20"/>
  <c r="G59" i="20"/>
  <c r="F57" i="20"/>
  <c r="E57" i="20"/>
  <c r="D57" i="20"/>
  <c r="C57" i="20"/>
  <c r="G56" i="20"/>
  <c r="G55" i="20"/>
  <c r="G54" i="20"/>
  <c r="G53" i="20"/>
  <c r="G52" i="20"/>
  <c r="G51" i="20"/>
  <c r="G50" i="20"/>
  <c r="G49" i="20"/>
  <c r="G48" i="20"/>
  <c r="G47" i="20"/>
  <c r="G46" i="20"/>
  <c r="G45" i="20"/>
  <c r="F43" i="20"/>
  <c r="E43" i="20"/>
  <c r="D43" i="20"/>
  <c r="C43" i="20"/>
  <c r="G42" i="20"/>
  <c r="G41" i="20"/>
  <c r="G40" i="20"/>
  <c r="G39" i="20"/>
  <c r="G38" i="20"/>
  <c r="G37" i="20"/>
  <c r="G36" i="20"/>
  <c r="G35" i="20"/>
  <c r="G34" i="20"/>
  <c r="G33" i="20"/>
  <c r="G32" i="20"/>
  <c r="G31" i="20"/>
  <c r="F29" i="20"/>
  <c r="E29" i="20"/>
  <c r="D29" i="20"/>
  <c r="C29" i="20"/>
  <c r="G28" i="20"/>
  <c r="G27" i="20"/>
  <c r="G26" i="20"/>
  <c r="G25" i="20"/>
  <c r="G24" i="20"/>
  <c r="G23" i="20"/>
  <c r="G22" i="20"/>
  <c r="G21" i="20"/>
  <c r="G20" i="20"/>
  <c r="G19" i="20"/>
  <c r="G18" i="20"/>
  <c r="G17" i="20"/>
  <c r="F15" i="20"/>
  <c r="E15" i="20"/>
  <c r="D15" i="20"/>
  <c r="C15" i="20"/>
  <c r="G14" i="20"/>
  <c r="G13" i="20"/>
  <c r="G12" i="20"/>
  <c r="G11" i="20"/>
  <c r="G10" i="20"/>
  <c r="G9" i="20"/>
  <c r="G8" i="20"/>
  <c r="G7" i="20"/>
  <c r="G6" i="20"/>
  <c r="G5" i="20"/>
  <c r="G4" i="20"/>
  <c r="G3" i="20"/>
  <c r="K72" i="18"/>
  <c r="I72" i="18"/>
  <c r="K71" i="18"/>
  <c r="L71" i="18" s="1"/>
  <c r="I71" i="18"/>
  <c r="J71" i="18" s="1"/>
  <c r="K66" i="18"/>
  <c r="I66" i="18"/>
  <c r="K65" i="18"/>
  <c r="L65" i="18" s="1"/>
  <c r="I65" i="18"/>
  <c r="K60" i="18"/>
  <c r="I60" i="18"/>
  <c r="K59" i="18"/>
  <c r="L59" i="18" s="1"/>
  <c r="I59" i="18"/>
  <c r="K54" i="18"/>
  <c r="I54" i="18"/>
  <c r="K53" i="18"/>
  <c r="L53" i="18" s="1"/>
  <c r="I53" i="18"/>
  <c r="J53" i="18" s="1"/>
  <c r="K48" i="18"/>
  <c r="I48" i="18"/>
  <c r="K47" i="18"/>
  <c r="L47" i="18" s="1"/>
  <c r="I47" i="18"/>
  <c r="J47" i="18" s="1"/>
  <c r="I42" i="18"/>
  <c r="M41" i="18"/>
  <c r="L41" i="18"/>
  <c r="J41" i="18"/>
  <c r="I41" i="18"/>
  <c r="I36" i="18"/>
  <c r="L35" i="18"/>
  <c r="J35" i="18"/>
  <c r="I35" i="18"/>
  <c r="K29" i="18"/>
  <c r="C18" i="18"/>
  <c r="M17" i="18"/>
  <c r="G12" i="18"/>
  <c r="F12" i="18"/>
  <c r="C12" i="18"/>
  <c r="B12" i="18"/>
  <c r="I6" i="18"/>
  <c r="G6" i="18"/>
  <c r="F6" i="18"/>
  <c r="E6" i="18"/>
  <c r="D6" i="18"/>
  <c r="C6" i="18"/>
  <c r="K6" i="18" s="1"/>
  <c r="B6" i="18"/>
  <c r="I98" i="17"/>
  <c r="H98" i="17"/>
  <c r="G98" i="17"/>
  <c r="F98" i="17"/>
  <c r="D98" i="17"/>
  <c r="C98" i="17"/>
  <c r="I97" i="17"/>
  <c r="H97" i="17"/>
  <c r="G97" i="17"/>
  <c r="F97" i="17"/>
  <c r="D97" i="17"/>
  <c r="C97" i="17"/>
  <c r="I96" i="17"/>
  <c r="H96" i="17"/>
  <c r="G96" i="17"/>
  <c r="F96" i="17"/>
  <c r="D96" i="17"/>
  <c r="C96" i="17"/>
  <c r="I95" i="17"/>
  <c r="H95" i="17"/>
  <c r="G95" i="17"/>
  <c r="F95" i="17"/>
  <c r="K95" i="17" s="1"/>
  <c r="D95" i="17"/>
  <c r="C95" i="17"/>
  <c r="I94" i="17"/>
  <c r="H94" i="17"/>
  <c r="G94" i="17"/>
  <c r="F94" i="17"/>
  <c r="D94" i="17"/>
  <c r="C94" i="17"/>
  <c r="K94" i="17" s="1"/>
  <c r="I93" i="17"/>
  <c r="H93" i="17"/>
  <c r="G93" i="17"/>
  <c r="F93" i="17"/>
  <c r="D93" i="17"/>
  <c r="C93" i="17"/>
  <c r="I92" i="17"/>
  <c r="H92" i="17"/>
  <c r="G92" i="17"/>
  <c r="F92" i="17"/>
  <c r="K92" i="17" s="1"/>
  <c r="D92" i="17"/>
  <c r="C92" i="17"/>
  <c r="I91" i="17"/>
  <c r="H91" i="17"/>
  <c r="G91" i="17"/>
  <c r="F91" i="17"/>
  <c r="D91" i="17"/>
  <c r="C91" i="17"/>
  <c r="I90" i="17"/>
  <c r="H90" i="17"/>
  <c r="G90" i="17"/>
  <c r="F90" i="17"/>
  <c r="D90" i="17"/>
  <c r="C90" i="17"/>
  <c r="I89" i="17"/>
  <c r="H89" i="17"/>
  <c r="G89" i="17"/>
  <c r="F89" i="17"/>
  <c r="D89" i="17"/>
  <c r="C89" i="17"/>
  <c r="I88" i="17"/>
  <c r="H88" i="17"/>
  <c r="G88" i="17"/>
  <c r="F88" i="17"/>
  <c r="D88" i="17"/>
  <c r="C88" i="17"/>
  <c r="I87" i="17"/>
  <c r="H87" i="17"/>
  <c r="G87" i="17"/>
  <c r="F87" i="17"/>
  <c r="D87" i="17"/>
  <c r="C87" i="17"/>
  <c r="K85" i="17"/>
  <c r="I84" i="17"/>
  <c r="I86" i="17" s="1"/>
  <c r="K83" i="17"/>
  <c r="H82" i="17"/>
  <c r="H84" i="17" s="1"/>
  <c r="H86" i="17" s="1"/>
  <c r="K81" i="17"/>
  <c r="I80" i="17"/>
  <c r="I82" i="17" s="1"/>
  <c r="E80" i="17"/>
  <c r="E82" i="17" s="1"/>
  <c r="E84" i="17" s="1"/>
  <c r="E86" i="17" s="1"/>
  <c r="C80" i="17"/>
  <c r="K79" i="17"/>
  <c r="K78" i="17"/>
  <c r="I78" i="17"/>
  <c r="H78" i="17"/>
  <c r="H80" i="17" s="1"/>
  <c r="G78" i="17"/>
  <c r="G80" i="17" s="1"/>
  <c r="G82" i="17" s="1"/>
  <c r="G84" i="17" s="1"/>
  <c r="G86" i="17" s="1"/>
  <c r="F78" i="17"/>
  <c r="F80" i="17" s="1"/>
  <c r="F82" i="17" s="1"/>
  <c r="F84" i="17" s="1"/>
  <c r="F86" i="17" s="1"/>
  <c r="E78" i="17"/>
  <c r="D78" i="17"/>
  <c r="D80" i="17" s="1"/>
  <c r="D82" i="17" s="1"/>
  <c r="D84" i="17" s="1"/>
  <c r="D86" i="17" s="1"/>
  <c r="C78" i="17"/>
  <c r="Q77" i="17"/>
  <c r="P77" i="17"/>
  <c r="O77" i="17"/>
  <c r="V77" i="17" s="1"/>
  <c r="K30" i="18" s="1"/>
  <c r="N77" i="17"/>
  <c r="U77" i="17" s="1"/>
  <c r="K77" i="17"/>
  <c r="U76" i="17"/>
  <c r="Q76" i="17"/>
  <c r="P76" i="17"/>
  <c r="O76" i="17"/>
  <c r="V76" i="17" s="1"/>
  <c r="N76" i="17"/>
  <c r="K76" i="17"/>
  <c r="I75" i="17"/>
  <c r="H75" i="17"/>
  <c r="G75" i="17"/>
  <c r="F75" i="17"/>
  <c r="D75" i="17"/>
  <c r="C75" i="17"/>
  <c r="K72" i="17"/>
  <c r="K70" i="17"/>
  <c r="K68" i="17"/>
  <c r="K66" i="17"/>
  <c r="K64" i="17"/>
  <c r="K62" i="17"/>
  <c r="K60" i="17"/>
  <c r="K58" i="17"/>
  <c r="I56" i="17"/>
  <c r="H56" i="17"/>
  <c r="G56" i="17"/>
  <c r="F56" i="17"/>
  <c r="D56" i="17"/>
  <c r="C56" i="17"/>
  <c r="I54" i="17"/>
  <c r="H54" i="17"/>
  <c r="G54" i="17"/>
  <c r="F54" i="17"/>
  <c r="D54" i="17"/>
  <c r="C54" i="17"/>
  <c r="I52" i="17"/>
  <c r="H52" i="17"/>
  <c r="G52" i="17"/>
  <c r="F52" i="17"/>
  <c r="D52" i="17"/>
  <c r="C52" i="17"/>
  <c r="I50" i="17"/>
  <c r="I51" i="17" s="1"/>
  <c r="H50" i="17"/>
  <c r="H51" i="17" s="1"/>
  <c r="G50" i="17"/>
  <c r="G51" i="17" s="1"/>
  <c r="E5" i="18" s="1"/>
  <c r="F50" i="17"/>
  <c r="F51" i="17" s="1"/>
  <c r="D50" i="17"/>
  <c r="D51" i="17" s="1"/>
  <c r="C50" i="17"/>
  <c r="C51" i="17" s="1"/>
  <c r="K47" i="17"/>
  <c r="K45" i="17"/>
  <c r="K43" i="17"/>
  <c r="K41" i="17"/>
  <c r="K39" i="17"/>
  <c r="K37" i="17"/>
  <c r="K35" i="17"/>
  <c r="K33" i="17"/>
  <c r="K31" i="17"/>
  <c r="F30" i="17"/>
  <c r="D18" i="18" s="1"/>
  <c r="K29" i="17"/>
  <c r="I28" i="17"/>
  <c r="I30" i="17" s="1"/>
  <c r="I32" i="17" s="1"/>
  <c r="H28" i="17"/>
  <c r="H30" i="17" s="1"/>
  <c r="G28" i="17"/>
  <c r="G30" i="17" s="1"/>
  <c r="G32" i="17" s="1"/>
  <c r="G34" i="17" s="1"/>
  <c r="G36" i="17" s="1"/>
  <c r="G38" i="17" s="1"/>
  <c r="G40" i="17" s="1"/>
  <c r="G42" i="17" s="1"/>
  <c r="G44" i="17" s="1"/>
  <c r="G46" i="17" s="1"/>
  <c r="G48" i="17" s="1"/>
  <c r="F28" i="17"/>
  <c r="D12" i="18" s="1"/>
  <c r="I12" i="18" s="1"/>
  <c r="D28" i="17"/>
  <c r="D30" i="17" s="1"/>
  <c r="D32" i="17" s="1"/>
  <c r="C28" i="17"/>
  <c r="C30" i="17" s="1"/>
  <c r="K27" i="17"/>
  <c r="K26" i="17"/>
  <c r="K25" i="17"/>
  <c r="K23" i="17"/>
  <c r="K21" i="17"/>
  <c r="K19" i="17"/>
  <c r="K17" i="17"/>
  <c r="K15" i="17"/>
  <c r="K13" i="17"/>
  <c r="K11" i="17"/>
  <c r="K9" i="17"/>
  <c r="K7" i="17"/>
  <c r="H6" i="17"/>
  <c r="H8" i="17" s="1"/>
  <c r="H10" i="17" s="1"/>
  <c r="H12" i="17" s="1"/>
  <c r="H14" i="17" s="1"/>
  <c r="H16" i="17" s="1"/>
  <c r="H18" i="17" s="1"/>
  <c r="H20" i="17" s="1"/>
  <c r="H22" i="17" s="1"/>
  <c r="H24" i="17" s="1"/>
  <c r="K5" i="17"/>
  <c r="I4" i="17"/>
  <c r="I6" i="17" s="1"/>
  <c r="I8" i="17" s="1"/>
  <c r="I10" i="17" s="1"/>
  <c r="I12" i="17" s="1"/>
  <c r="I14" i="17" s="1"/>
  <c r="I16" i="17" s="1"/>
  <c r="I18" i="17" s="1"/>
  <c r="I20" i="17" s="1"/>
  <c r="I22" i="17" s="1"/>
  <c r="I24" i="17" s="1"/>
  <c r="H4" i="17"/>
  <c r="G4" i="17"/>
  <c r="G6" i="17" s="1"/>
  <c r="G8" i="17" s="1"/>
  <c r="G10" i="17" s="1"/>
  <c r="G12" i="17" s="1"/>
  <c r="G14" i="17" s="1"/>
  <c r="G16" i="17" s="1"/>
  <c r="G18" i="17" s="1"/>
  <c r="G20" i="17" s="1"/>
  <c r="G22" i="17" s="1"/>
  <c r="G24" i="17" s="1"/>
  <c r="F4" i="17"/>
  <c r="F6" i="17" s="1"/>
  <c r="F8" i="17" s="1"/>
  <c r="F10" i="17" s="1"/>
  <c r="F12" i="17" s="1"/>
  <c r="F14" i="17" s="1"/>
  <c r="F16" i="17" s="1"/>
  <c r="F18" i="17" s="1"/>
  <c r="F20" i="17" s="1"/>
  <c r="F22" i="17" s="1"/>
  <c r="F24" i="17" s="1"/>
  <c r="D4" i="17"/>
  <c r="D6" i="17" s="1"/>
  <c r="D8" i="17" s="1"/>
  <c r="D10" i="17" s="1"/>
  <c r="D12" i="17" s="1"/>
  <c r="D14" i="17" s="1"/>
  <c r="D16" i="17" s="1"/>
  <c r="D18" i="17" s="1"/>
  <c r="D20" i="17" s="1"/>
  <c r="D22" i="17" s="1"/>
  <c r="D24" i="17" s="1"/>
  <c r="C4" i="17"/>
  <c r="C6" i="17" s="1"/>
  <c r="K3" i="17"/>
  <c r="K2" i="17"/>
  <c r="C14" i="11"/>
  <c r="C13" i="11"/>
  <c r="C12" i="11"/>
  <c r="C11" i="11"/>
  <c r="C9" i="11"/>
  <c r="BC278" i="1"/>
  <c r="BB278" i="1"/>
  <c r="BA278" i="1"/>
  <c r="AZ278" i="1"/>
  <c r="AW278" i="1"/>
  <c r="BC277" i="1"/>
  <c r="BB277" i="1"/>
  <c r="BA277" i="1"/>
  <c r="AZ277" i="1"/>
  <c r="AW277" i="1"/>
  <c r="BC276" i="1"/>
  <c r="BB276" i="1"/>
  <c r="BA276" i="1"/>
  <c r="AZ276" i="1"/>
  <c r="AW276" i="1"/>
  <c r="BC275" i="1"/>
  <c r="BB275" i="1"/>
  <c r="BA275" i="1"/>
  <c r="AZ275" i="1"/>
  <c r="AW275" i="1"/>
  <c r="BC274" i="1"/>
  <c r="BB274" i="1"/>
  <c r="BA274" i="1"/>
  <c r="AZ274" i="1"/>
  <c r="AW274" i="1"/>
  <c r="BC273" i="1"/>
  <c r="BB273" i="1"/>
  <c r="BA273" i="1"/>
  <c r="AZ273" i="1"/>
  <c r="AW273" i="1"/>
  <c r="BC272" i="1"/>
  <c r="BB272" i="1"/>
  <c r="BA272" i="1"/>
  <c r="AZ272" i="1"/>
  <c r="AW272" i="1"/>
  <c r="BC271" i="1"/>
  <c r="BB271" i="1"/>
  <c r="BA271" i="1"/>
  <c r="AZ271" i="1"/>
  <c r="AW271" i="1"/>
  <c r="BC270" i="1"/>
  <c r="BB270" i="1"/>
  <c r="BA270" i="1"/>
  <c r="AZ270" i="1"/>
  <c r="AW270" i="1"/>
  <c r="BC269" i="1"/>
  <c r="BB269" i="1"/>
  <c r="BA269" i="1"/>
  <c r="AZ269" i="1"/>
  <c r="AW269" i="1"/>
  <c r="BC268" i="1"/>
  <c r="BB268" i="1"/>
  <c r="BA268" i="1"/>
  <c r="AZ268" i="1"/>
  <c r="AW268" i="1"/>
  <c r="BC267" i="1"/>
  <c r="BB267" i="1"/>
  <c r="BA267" i="1"/>
  <c r="AZ267" i="1"/>
  <c r="AW267" i="1"/>
  <c r="BF266" i="1"/>
  <c r="BC266" i="1"/>
  <c r="BB266" i="1"/>
  <c r="BA266" i="1"/>
  <c r="AZ266" i="1"/>
  <c r="AW266" i="1"/>
  <c r="BC265" i="1"/>
  <c r="BB265" i="1"/>
  <c r="BA265" i="1"/>
  <c r="AZ265" i="1"/>
  <c r="AW265" i="1"/>
  <c r="BC264" i="1"/>
  <c r="BB264" i="1"/>
  <c r="BA264" i="1"/>
  <c r="AZ264" i="1"/>
  <c r="AW264" i="1"/>
  <c r="BC263" i="1"/>
  <c r="BB263" i="1"/>
  <c r="BA263" i="1"/>
  <c r="AZ263" i="1"/>
  <c r="AW263" i="1"/>
  <c r="BC262" i="1"/>
  <c r="BB262" i="1"/>
  <c r="BA262" i="1"/>
  <c r="AZ262" i="1"/>
  <c r="AW262" i="1"/>
  <c r="BC261" i="1"/>
  <c r="BB261" i="1"/>
  <c r="BA261" i="1"/>
  <c r="AZ261" i="1"/>
  <c r="AW261" i="1"/>
  <c r="BC260" i="1"/>
  <c r="BB260" i="1"/>
  <c r="BA260" i="1"/>
  <c r="AZ260" i="1"/>
  <c r="AW260" i="1"/>
  <c r="BC259" i="1"/>
  <c r="BB259" i="1"/>
  <c r="BA259" i="1"/>
  <c r="AZ259" i="1"/>
  <c r="AW259" i="1"/>
  <c r="BC258" i="1"/>
  <c r="BB258" i="1"/>
  <c r="BA258" i="1"/>
  <c r="AZ258" i="1"/>
  <c r="AW258" i="1"/>
  <c r="BC257" i="1"/>
  <c r="BB257" i="1"/>
  <c r="BA257" i="1"/>
  <c r="AZ257" i="1"/>
  <c r="AW257" i="1"/>
  <c r="BC256" i="1"/>
  <c r="BB256" i="1"/>
  <c r="BE266" i="1" s="1"/>
  <c r="AY330" i="1" s="1"/>
  <c r="BA256" i="1"/>
  <c r="AZ256" i="1"/>
  <c r="AW256" i="1"/>
  <c r="BC255" i="1"/>
  <c r="BB255" i="1"/>
  <c r="BA255" i="1"/>
  <c r="AZ255" i="1"/>
  <c r="AW255" i="1"/>
  <c r="BF254" i="1"/>
  <c r="BC254" i="1"/>
  <c r="BB254" i="1"/>
  <c r="BA254" i="1"/>
  <c r="AZ254" i="1"/>
  <c r="AW254" i="1"/>
  <c r="BC253" i="1"/>
  <c r="BB253" i="1"/>
  <c r="BA253" i="1"/>
  <c r="AZ253" i="1"/>
  <c r="AW253" i="1"/>
  <c r="BC252" i="1"/>
  <c r="BB252" i="1"/>
  <c r="BA252" i="1"/>
  <c r="AZ252" i="1"/>
  <c r="AW252" i="1"/>
  <c r="BC251" i="1"/>
  <c r="BB251" i="1"/>
  <c r="BA251" i="1"/>
  <c r="AZ251" i="1"/>
  <c r="AW251" i="1"/>
  <c r="BC250" i="1"/>
  <c r="BB250" i="1"/>
  <c r="BA250" i="1"/>
  <c r="AZ250" i="1"/>
  <c r="AW250" i="1"/>
  <c r="BC249" i="1"/>
  <c r="BB249" i="1"/>
  <c r="BA249" i="1"/>
  <c r="AZ249" i="1"/>
  <c r="AW249" i="1"/>
  <c r="BC248" i="1"/>
  <c r="BB248" i="1"/>
  <c r="BA248" i="1"/>
  <c r="AZ248" i="1"/>
  <c r="AW248" i="1"/>
  <c r="BC247" i="1"/>
  <c r="BB247" i="1"/>
  <c r="BA247" i="1"/>
  <c r="AZ247" i="1"/>
  <c r="AW247" i="1"/>
  <c r="BC246" i="1"/>
  <c r="BB246" i="1"/>
  <c r="BA246" i="1"/>
  <c r="AZ246" i="1"/>
  <c r="AW246" i="1"/>
  <c r="BC245" i="1"/>
  <c r="BB245" i="1"/>
  <c r="BA245" i="1"/>
  <c r="AZ245" i="1"/>
  <c r="AW245" i="1"/>
  <c r="BC244" i="1"/>
  <c r="BB244" i="1"/>
  <c r="BA244" i="1"/>
  <c r="AZ244" i="1"/>
  <c r="AW244" i="1"/>
  <c r="BC243" i="1"/>
  <c r="BB243" i="1"/>
  <c r="BA243" i="1"/>
  <c r="AZ243" i="1"/>
  <c r="AW243" i="1"/>
  <c r="BF242" i="1"/>
  <c r="BC242" i="1"/>
  <c r="BB242" i="1"/>
  <c r="BA242" i="1"/>
  <c r="AZ242" i="1"/>
  <c r="AW242" i="1"/>
  <c r="BC241" i="1"/>
  <c r="BB241" i="1"/>
  <c r="BA241" i="1"/>
  <c r="AZ241" i="1"/>
  <c r="AW241" i="1"/>
  <c r="BC240" i="1"/>
  <c r="BB240" i="1"/>
  <c r="BA240" i="1"/>
  <c r="AZ240" i="1"/>
  <c r="AW240" i="1"/>
  <c r="BC239" i="1"/>
  <c r="BB239" i="1"/>
  <c r="BA239" i="1"/>
  <c r="AZ239" i="1"/>
  <c r="AW239" i="1"/>
  <c r="BC238" i="1"/>
  <c r="BB238" i="1"/>
  <c r="BA238" i="1"/>
  <c r="AZ238" i="1"/>
  <c r="AW238" i="1"/>
  <c r="BC237" i="1"/>
  <c r="BB237" i="1"/>
  <c r="BA237" i="1"/>
  <c r="AZ237" i="1"/>
  <c r="AW237" i="1"/>
  <c r="BC236" i="1"/>
  <c r="BB236" i="1"/>
  <c r="BA236" i="1"/>
  <c r="AZ236" i="1"/>
  <c r="AW236" i="1"/>
  <c r="BC235" i="1"/>
  <c r="BB235" i="1"/>
  <c r="BA235" i="1"/>
  <c r="AZ235" i="1"/>
  <c r="AW235" i="1"/>
  <c r="BC234" i="1"/>
  <c r="BB234" i="1"/>
  <c r="BA234" i="1"/>
  <c r="AZ234" i="1"/>
  <c r="AW234" i="1"/>
  <c r="BC233" i="1"/>
  <c r="BB233" i="1"/>
  <c r="BA233" i="1"/>
  <c r="AZ233" i="1"/>
  <c r="AW233" i="1"/>
  <c r="BC232" i="1"/>
  <c r="BB232" i="1"/>
  <c r="BA232" i="1"/>
  <c r="AZ232" i="1"/>
  <c r="AW232" i="1"/>
  <c r="BC231" i="1"/>
  <c r="BB231" i="1"/>
  <c r="BE242" i="1" s="1"/>
  <c r="BA231" i="1"/>
  <c r="AZ231" i="1"/>
  <c r="AW231" i="1"/>
  <c r="BF230" i="1"/>
  <c r="BC230" i="1"/>
  <c r="BB230" i="1"/>
  <c r="BA230" i="1"/>
  <c r="AZ230" i="1"/>
  <c r="AW230" i="1"/>
  <c r="BC229" i="1"/>
  <c r="BB229" i="1"/>
  <c r="BA229" i="1"/>
  <c r="AZ229" i="1"/>
  <c r="AW229" i="1"/>
  <c r="BC228" i="1"/>
  <c r="BB228" i="1"/>
  <c r="BA228" i="1"/>
  <c r="AZ228" i="1"/>
  <c r="AW228" i="1"/>
  <c r="BC227" i="1"/>
  <c r="BB227" i="1"/>
  <c r="BA227" i="1"/>
  <c r="AZ227" i="1"/>
  <c r="AW227" i="1"/>
  <c r="BC226" i="1"/>
  <c r="BB226" i="1"/>
  <c r="BA226" i="1"/>
  <c r="AZ226" i="1"/>
  <c r="AW226" i="1"/>
  <c r="BC225" i="1"/>
  <c r="BB225" i="1"/>
  <c r="BA225" i="1"/>
  <c r="AZ225" i="1"/>
  <c r="AW225" i="1"/>
  <c r="BC224" i="1"/>
  <c r="BB224" i="1"/>
  <c r="BA224" i="1"/>
  <c r="AZ224" i="1"/>
  <c r="AW224" i="1"/>
  <c r="BC223" i="1"/>
  <c r="BB223" i="1"/>
  <c r="BA223" i="1"/>
  <c r="AZ223" i="1"/>
  <c r="AW223" i="1"/>
  <c r="BC222" i="1"/>
  <c r="BB222" i="1"/>
  <c r="BA222" i="1"/>
  <c r="AZ222" i="1"/>
  <c r="AW222" i="1"/>
  <c r="BC221" i="1"/>
  <c r="BB221" i="1"/>
  <c r="BA221" i="1"/>
  <c r="AZ221" i="1"/>
  <c r="AW221" i="1"/>
  <c r="BC220" i="1"/>
  <c r="BB220" i="1"/>
  <c r="BA220" i="1"/>
  <c r="AZ220" i="1"/>
  <c r="AW220" i="1"/>
  <c r="BC219" i="1"/>
  <c r="BB219" i="1"/>
  <c r="BA219" i="1"/>
  <c r="AZ219" i="1"/>
  <c r="AW219" i="1"/>
  <c r="BF218" i="1"/>
  <c r="BC218" i="1"/>
  <c r="BB218" i="1"/>
  <c r="BA218" i="1"/>
  <c r="AZ218" i="1"/>
  <c r="AW218" i="1"/>
  <c r="BC217" i="1"/>
  <c r="BB217" i="1"/>
  <c r="BA217" i="1"/>
  <c r="AZ217" i="1"/>
  <c r="AW217" i="1"/>
  <c r="BC216" i="1"/>
  <c r="BB216" i="1"/>
  <c r="BA216" i="1"/>
  <c r="AZ216" i="1"/>
  <c r="AW216" i="1"/>
  <c r="BC215" i="1"/>
  <c r="BB215" i="1"/>
  <c r="BA215" i="1"/>
  <c r="AZ215" i="1"/>
  <c r="AW215" i="1"/>
  <c r="BC214" i="1"/>
  <c r="BB214" i="1"/>
  <c r="BA214" i="1"/>
  <c r="AZ214" i="1"/>
  <c r="AW214" i="1"/>
  <c r="BC213" i="1"/>
  <c r="BB213" i="1"/>
  <c r="BA213" i="1"/>
  <c r="AZ213" i="1"/>
  <c r="AW213" i="1"/>
  <c r="BC212" i="1"/>
  <c r="BB212" i="1"/>
  <c r="BA212" i="1"/>
  <c r="AZ212" i="1"/>
  <c r="AW212" i="1"/>
  <c r="BC211" i="1"/>
  <c r="BB211" i="1"/>
  <c r="BA211" i="1"/>
  <c r="AZ211" i="1"/>
  <c r="AW211" i="1"/>
  <c r="BC210" i="1"/>
  <c r="BB210" i="1"/>
  <c r="BA210" i="1"/>
  <c r="AZ210" i="1"/>
  <c r="AW210" i="1"/>
  <c r="BC209" i="1"/>
  <c r="BB209" i="1"/>
  <c r="BA209" i="1"/>
  <c r="AZ209" i="1"/>
  <c r="AW209" i="1"/>
  <c r="BC208" i="1"/>
  <c r="BB208" i="1"/>
  <c r="BA208" i="1"/>
  <c r="AZ208" i="1"/>
  <c r="AW208" i="1"/>
  <c r="BC207" i="1"/>
  <c r="BB207" i="1"/>
  <c r="BA207" i="1"/>
  <c r="AZ207" i="1"/>
  <c r="AW207" i="1"/>
  <c r="BF206" i="1"/>
  <c r="BC206" i="1"/>
  <c r="BB206" i="1"/>
  <c r="BA206" i="1"/>
  <c r="AZ206" i="1"/>
  <c r="AW206" i="1"/>
  <c r="BC205" i="1"/>
  <c r="BB205" i="1"/>
  <c r="BA205" i="1"/>
  <c r="AZ205" i="1"/>
  <c r="AW205" i="1"/>
  <c r="BC204" i="1"/>
  <c r="BB204" i="1"/>
  <c r="BA204" i="1"/>
  <c r="AZ204" i="1"/>
  <c r="AW204" i="1"/>
  <c r="BC203" i="1"/>
  <c r="BB203" i="1"/>
  <c r="BA203" i="1"/>
  <c r="AZ203" i="1"/>
  <c r="AW203" i="1"/>
  <c r="BC202" i="1"/>
  <c r="BB202" i="1"/>
  <c r="BA202" i="1"/>
  <c r="AZ202" i="1"/>
  <c r="AW202" i="1"/>
  <c r="BC201" i="1"/>
  <c r="BB201" i="1"/>
  <c r="BA201" i="1"/>
  <c r="AZ201" i="1"/>
  <c r="AW201" i="1"/>
  <c r="BC200" i="1"/>
  <c r="BB200" i="1"/>
  <c r="BA200" i="1"/>
  <c r="AZ200" i="1"/>
  <c r="AW200" i="1"/>
  <c r="BC199" i="1"/>
  <c r="BB199" i="1"/>
  <c r="BA199" i="1"/>
  <c r="AZ199" i="1"/>
  <c r="AW199" i="1"/>
  <c r="BC198" i="1"/>
  <c r="BB198" i="1"/>
  <c r="BA198" i="1"/>
  <c r="AZ198" i="1"/>
  <c r="AW198" i="1"/>
  <c r="BC197" i="1"/>
  <c r="BB197" i="1"/>
  <c r="BA197" i="1"/>
  <c r="AZ197" i="1"/>
  <c r="AW197" i="1"/>
  <c r="BC196" i="1"/>
  <c r="BB196" i="1"/>
  <c r="BA196" i="1"/>
  <c r="AZ196" i="1"/>
  <c r="AW196" i="1"/>
  <c r="BC195" i="1"/>
  <c r="BB195" i="1"/>
  <c r="BE206" i="1" s="1"/>
  <c r="BA195" i="1"/>
  <c r="AZ195" i="1"/>
  <c r="AW195" i="1"/>
  <c r="BF194" i="1"/>
  <c r="BC194" i="1"/>
  <c r="BB194" i="1"/>
  <c r="BA194" i="1"/>
  <c r="AZ194" i="1"/>
  <c r="AW194" i="1"/>
  <c r="BC193" i="1"/>
  <c r="BB193" i="1"/>
  <c r="BA193" i="1"/>
  <c r="AZ193" i="1"/>
  <c r="AW193" i="1"/>
  <c r="BC192" i="1"/>
  <c r="BB192" i="1"/>
  <c r="BA192" i="1"/>
  <c r="AZ192" i="1"/>
  <c r="AW192" i="1"/>
  <c r="BC191" i="1"/>
  <c r="BB191" i="1"/>
  <c r="BA191" i="1"/>
  <c r="AZ191" i="1"/>
  <c r="AW191" i="1"/>
  <c r="BC190" i="1"/>
  <c r="BB190" i="1"/>
  <c r="BA190" i="1"/>
  <c r="AZ190" i="1"/>
  <c r="AW190" i="1"/>
  <c r="BC189" i="1"/>
  <c r="BB189" i="1"/>
  <c r="BA189" i="1"/>
  <c r="AZ189" i="1"/>
  <c r="AW189" i="1"/>
  <c r="BC188" i="1"/>
  <c r="BB188" i="1"/>
  <c r="BA188" i="1"/>
  <c r="AZ188" i="1"/>
  <c r="AW188" i="1"/>
  <c r="BC187" i="1"/>
  <c r="BB187" i="1"/>
  <c r="BA187" i="1"/>
  <c r="AZ187" i="1"/>
  <c r="AW187" i="1"/>
  <c r="BC186" i="1"/>
  <c r="BB186" i="1"/>
  <c r="BA186" i="1"/>
  <c r="AZ186" i="1"/>
  <c r="AW186" i="1"/>
  <c r="BF185" i="1"/>
  <c r="BC185" i="1"/>
  <c r="BB185" i="1"/>
  <c r="BA185" i="1"/>
  <c r="AZ185" i="1"/>
  <c r="AW185" i="1"/>
  <c r="BC184" i="1"/>
  <c r="BB184" i="1"/>
  <c r="BA184" i="1"/>
  <c r="AZ184" i="1"/>
  <c r="AW184" i="1"/>
  <c r="BC183" i="1"/>
  <c r="BB183" i="1"/>
  <c r="BE194" i="1" s="1"/>
  <c r="BA183" i="1"/>
  <c r="AZ183" i="1"/>
  <c r="AW183" i="1"/>
  <c r="BC182" i="1"/>
  <c r="BB182" i="1"/>
  <c r="BA182" i="1"/>
  <c r="AZ182" i="1"/>
  <c r="AW182" i="1"/>
  <c r="BC181" i="1"/>
  <c r="BB181" i="1"/>
  <c r="BA181" i="1"/>
  <c r="AZ181" i="1"/>
  <c r="AW181" i="1"/>
  <c r="BC180" i="1"/>
  <c r="BB180" i="1"/>
  <c r="BA180" i="1"/>
  <c r="AZ180" i="1"/>
  <c r="AW180" i="1"/>
  <c r="BC179" i="1"/>
  <c r="BB179" i="1"/>
  <c r="BA179" i="1"/>
  <c r="AZ179" i="1"/>
  <c r="AW179" i="1"/>
  <c r="BC178" i="1"/>
  <c r="BB178" i="1"/>
  <c r="BA178" i="1"/>
  <c r="AZ178" i="1"/>
  <c r="AW178" i="1"/>
  <c r="BC177" i="1"/>
  <c r="BB177" i="1"/>
  <c r="BA177" i="1"/>
  <c r="AZ177" i="1"/>
  <c r="AW177" i="1"/>
  <c r="BC176" i="1"/>
  <c r="BB176" i="1"/>
  <c r="BA176" i="1"/>
  <c r="AZ176" i="1"/>
  <c r="AW176" i="1"/>
  <c r="BC175" i="1"/>
  <c r="BB175" i="1"/>
  <c r="BA175" i="1"/>
  <c r="AZ175" i="1"/>
  <c r="AW175" i="1"/>
  <c r="BC174" i="1"/>
  <c r="BB174" i="1"/>
  <c r="BA174" i="1"/>
  <c r="AZ174" i="1"/>
  <c r="AW174" i="1"/>
  <c r="BF173" i="1"/>
  <c r="BC173" i="1"/>
  <c r="BB173" i="1"/>
  <c r="BA173" i="1"/>
  <c r="AZ173" i="1"/>
  <c r="AW173" i="1"/>
  <c r="BC172" i="1"/>
  <c r="BB172" i="1"/>
  <c r="BA172" i="1"/>
  <c r="AZ172" i="1"/>
  <c r="AW172" i="1"/>
  <c r="BC171" i="1"/>
  <c r="BB171" i="1"/>
  <c r="BE182" i="1" s="1"/>
  <c r="BA171" i="1"/>
  <c r="AZ171" i="1"/>
  <c r="S40" i="11" s="1"/>
  <c r="AW171" i="1"/>
  <c r="AJ171" i="1"/>
  <c r="BC170" i="1"/>
  <c r="BB170" i="1"/>
  <c r="BA170" i="1"/>
  <c r="AZ170" i="1"/>
  <c r="AW170" i="1"/>
  <c r="AJ170" i="1"/>
  <c r="BC169" i="1"/>
  <c r="BB169" i="1"/>
  <c r="BA169" i="1"/>
  <c r="AZ169" i="1"/>
  <c r="AW169" i="1"/>
  <c r="AJ169" i="1"/>
  <c r="BC168" i="1"/>
  <c r="BB168" i="1"/>
  <c r="BA168" i="1"/>
  <c r="AZ168" i="1"/>
  <c r="AW168" i="1"/>
  <c r="AJ168" i="1"/>
  <c r="BC167" i="1"/>
  <c r="BB167" i="1"/>
  <c r="BA167" i="1"/>
  <c r="AZ167" i="1"/>
  <c r="AW167" i="1"/>
  <c r="AJ167" i="1"/>
  <c r="BC166" i="1"/>
  <c r="BB166" i="1"/>
  <c r="BA166" i="1"/>
  <c r="AZ166" i="1"/>
  <c r="AW166" i="1"/>
  <c r="AJ166" i="1"/>
  <c r="BC165" i="1"/>
  <c r="BB165" i="1"/>
  <c r="BA165" i="1"/>
  <c r="AZ165" i="1"/>
  <c r="AW165" i="1"/>
  <c r="AJ165" i="1"/>
  <c r="BC164" i="1"/>
  <c r="BB164" i="1"/>
  <c r="BA164" i="1"/>
  <c r="AZ164" i="1"/>
  <c r="AW164" i="1"/>
  <c r="AJ164" i="1"/>
  <c r="BC163" i="1"/>
  <c r="BB163" i="1"/>
  <c r="BA163" i="1"/>
  <c r="AZ163" i="1"/>
  <c r="AW163" i="1"/>
  <c r="AJ163" i="1"/>
  <c r="BC162" i="1"/>
  <c r="BB162" i="1"/>
  <c r="BA162" i="1"/>
  <c r="AZ162" i="1"/>
  <c r="AW162" i="1"/>
  <c r="AJ162" i="1"/>
  <c r="BF161" i="1"/>
  <c r="BC161" i="1"/>
  <c r="BB161" i="1"/>
  <c r="BA161" i="1"/>
  <c r="AZ161" i="1"/>
  <c r="AW161" i="1"/>
  <c r="AJ161" i="1"/>
  <c r="BC160" i="1"/>
  <c r="BB160" i="1"/>
  <c r="BA160" i="1"/>
  <c r="AZ160" i="1"/>
  <c r="S39" i="11" s="1"/>
  <c r="AW160" i="1"/>
  <c r="AJ160" i="1"/>
  <c r="BC159" i="1"/>
  <c r="BB159" i="1"/>
  <c r="BE170" i="1" s="1"/>
  <c r="BA159" i="1"/>
  <c r="AZ159" i="1"/>
  <c r="AW159" i="1"/>
  <c r="AJ159" i="1"/>
  <c r="BC158" i="1"/>
  <c r="BB158" i="1"/>
  <c r="BA158" i="1"/>
  <c r="AZ158" i="1"/>
  <c r="AW158" i="1"/>
  <c r="AJ158" i="1"/>
  <c r="BC157" i="1"/>
  <c r="BB157" i="1"/>
  <c r="BA157" i="1"/>
  <c r="AZ157" i="1"/>
  <c r="AW157" i="1"/>
  <c r="AJ157" i="1"/>
  <c r="BC156" i="1"/>
  <c r="BB156" i="1"/>
  <c r="BA156" i="1"/>
  <c r="AZ156" i="1"/>
  <c r="AW156" i="1"/>
  <c r="AJ156" i="1"/>
  <c r="BC155" i="1"/>
  <c r="BB155" i="1"/>
  <c r="BA155" i="1"/>
  <c r="AZ155" i="1"/>
  <c r="AW155" i="1"/>
  <c r="AJ155" i="1"/>
  <c r="BC154" i="1"/>
  <c r="BB154" i="1"/>
  <c r="BA154" i="1"/>
  <c r="AZ154" i="1"/>
  <c r="AW154" i="1"/>
  <c r="AJ154" i="1"/>
  <c r="BC153" i="1"/>
  <c r="BB153" i="1"/>
  <c r="BA153" i="1"/>
  <c r="AZ153" i="1"/>
  <c r="AW153" i="1"/>
  <c r="AJ153" i="1"/>
  <c r="BC152" i="1"/>
  <c r="BB152" i="1"/>
  <c r="BA152" i="1"/>
  <c r="AZ152" i="1"/>
  <c r="AW152" i="1"/>
  <c r="AJ152" i="1"/>
  <c r="BC151" i="1"/>
  <c r="BB151" i="1"/>
  <c r="BA151" i="1"/>
  <c r="AZ151" i="1"/>
  <c r="AW151" i="1"/>
  <c r="AJ151" i="1"/>
  <c r="BC150" i="1"/>
  <c r="V38" i="11" s="1"/>
  <c r="BB150" i="1"/>
  <c r="BA150" i="1"/>
  <c r="T38" i="11" s="1"/>
  <c r="AZ150" i="1"/>
  <c r="AW150" i="1"/>
  <c r="AJ150" i="1"/>
  <c r="BF149" i="1"/>
  <c r="BC149" i="1"/>
  <c r="BB149" i="1"/>
  <c r="BA149" i="1"/>
  <c r="AZ149" i="1"/>
  <c r="AW149" i="1"/>
  <c r="AJ149" i="1"/>
  <c r="BC148" i="1"/>
  <c r="BB148" i="1"/>
  <c r="U38" i="11" s="1"/>
  <c r="P38" i="11" s="1"/>
  <c r="BA148" i="1"/>
  <c r="AZ148" i="1"/>
  <c r="AW148" i="1"/>
  <c r="AJ148" i="1"/>
  <c r="BC147" i="1"/>
  <c r="BB147" i="1"/>
  <c r="BA147" i="1"/>
  <c r="AZ147" i="1"/>
  <c r="AW147" i="1"/>
  <c r="AJ147" i="1"/>
  <c r="BC146" i="1"/>
  <c r="BB146" i="1"/>
  <c r="BA146" i="1"/>
  <c r="AZ146" i="1"/>
  <c r="AW146" i="1"/>
  <c r="AJ146" i="1"/>
  <c r="BC145" i="1"/>
  <c r="BB145" i="1"/>
  <c r="BA145" i="1"/>
  <c r="AZ145" i="1"/>
  <c r="AW145" i="1"/>
  <c r="AJ145" i="1"/>
  <c r="BC144" i="1"/>
  <c r="BB144" i="1"/>
  <c r="BA144" i="1"/>
  <c r="AZ144" i="1"/>
  <c r="AW144" i="1"/>
  <c r="AJ144" i="1"/>
  <c r="BC143" i="1"/>
  <c r="BB143" i="1"/>
  <c r="BA143" i="1"/>
  <c r="AZ143" i="1"/>
  <c r="AW143" i="1"/>
  <c r="AJ143" i="1"/>
  <c r="BC142" i="1"/>
  <c r="BB142" i="1"/>
  <c r="BA142" i="1"/>
  <c r="AZ142" i="1"/>
  <c r="AW142" i="1"/>
  <c r="AJ142" i="1"/>
  <c r="BC141" i="1"/>
  <c r="BB141" i="1"/>
  <c r="BA141" i="1"/>
  <c r="AZ141" i="1"/>
  <c r="AW141" i="1"/>
  <c r="AJ141" i="1"/>
  <c r="BC140" i="1"/>
  <c r="BB140" i="1"/>
  <c r="BA140" i="1"/>
  <c r="AZ140" i="1"/>
  <c r="AW140" i="1"/>
  <c r="AJ140" i="1"/>
  <c r="BC139" i="1"/>
  <c r="BB139" i="1"/>
  <c r="BA139" i="1"/>
  <c r="AZ139" i="1"/>
  <c r="AW139" i="1"/>
  <c r="M29" i="18" s="1"/>
  <c r="AJ139" i="1"/>
  <c r="BC138" i="1"/>
  <c r="BB138" i="1"/>
  <c r="BA138" i="1"/>
  <c r="AZ138" i="1"/>
  <c r="AW138" i="1"/>
  <c r="M23" i="18" s="1"/>
  <c r="AJ138" i="1"/>
  <c r="BC137" i="1"/>
  <c r="BB137" i="1"/>
  <c r="BA137" i="1"/>
  <c r="T37" i="11" s="1"/>
  <c r="AZ137" i="1"/>
  <c r="AW137" i="1"/>
  <c r="AJ137" i="1"/>
  <c r="BC136" i="1"/>
  <c r="V37" i="11" s="1"/>
  <c r="BB136" i="1"/>
  <c r="BA136" i="1"/>
  <c r="AZ136" i="1"/>
  <c r="AW136" i="1"/>
  <c r="M11" i="18" s="1"/>
  <c r="AJ136" i="1"/>
  <c r="BC135" i="1"/>
  <c r="BB135" i="1"/>
  <c r="BE146" i="1" s="1"/>
  <c r="BA135" i="1"/>
  <c r="AZ135" i="1"/>
  <c r="AW135" i="1"/>
  <c r="M5" i="18" s="1"/>
  <c r="AJ135" i="1"/>
  <c r="BF134" i="1"/>
  <c r="BC134" i="1"/>
  <c r="BB134" i="1"/>
  <c r="BA134" i="1"/>
  <c r="AZ134" i="1"/>
  <c r="AJ134" i="1"/>
  <c r="BC133" i="1"/>
  <c r="BB133" i="1"/>
  <c r="BA133" i="1"/>
  <c r="AZ133" i="1"/>
  <c r="AJ133" i="1"/>
  <c r="BC132" i="1"/>
  <c r="BB132" i="1"/>
  <c r="BA132" i="1"/>
  <c r="AZ132" i="1"/>
  <c r="AJ132" i="1"/>
  <c r="BC131" i="1"/>
  <c r="BB131" i="1"/>
  <c r="BA131" i="1"/>
  <c r="AZ131" i="1"/>
  <c r="AJ131" i="1"/>
  <c r="BC130" i="1"/>
  <c r="BB130" i="1"/>
  <c r="BA130" i="1"/>
  <c r="AZ130" i="1"/>
  <c r="AJ130" i="1"/>
  <c r="BC129" i="1"/>
  <c r="BB129" i="1"/>
  <c r="BA129" i="1"/>
  <c r="AZ129" i="1"/>
  <c r="AJ129" i="1"/>
  <c r="BC128" i="1"/>
  <c r="BB128" i="1"/>
  <c r="BA128" i="1"/>
  <c r="AZ128" i="1"/>
  <c r="AJ128" i="1"/>
  <c r="BC127" i="1"/>
  <c r="BB127" i="1"/>
  <c r="BA127" i="1"/>
  <c r="AZ127" i="1"/>
  <c r="AJ127" i="1"/>
  <c r="BC126" i="1"/>
  <c r="BB126" i="1"/>
  <c r="BA126" i="1"/>
  <c r="AZ126" i="1"/>
  <c r="AJ126" i="1"/>
  <c r="BC125" i="1"/>
  <c r="BB125" i="1"/>
  <c r="BE134" i="1" s="1"/>
  <c r="BA125" i="1"/>
  <c r="AZ125" i="1"/>
  <c r="AJ125" i="1"/>
  <c r="BC124" i="1"/>
  <c r="BB124" i="1"/>
  <c r="BA124" i="1"/>
  <c r="AZ124" i="1"/>
  <c r="AJ124" i="1"/>
  <c r="BC123" i="1"/>
  <c r="V36" i="11" s="1"/>
  <c r="BB123" i="1"/>
  <c r="BA123" i="1"/>
  <c r="T36" i="11" s="1"/>
  <c r="AZ123" i="1"/>
  <c r="AJ123" i="1"/>
  <c r="BF122" i="1"/>
  <c r="BC122" i="1"/>
  <c r="BB122" i="1"/>
  <c r="BA122" i="1"/>
  <c r="AZ122" i="1"/>
  <c r="AJ122" i="1"/>
  <c r="BC121" i="1"/>
  <c r="BB121" i="1"/>
  <c r="BA121" i="1"/>
  <c r="AZ121" i="1"/>
  <c r="AJ121" i="1"/>
  <c r="BC120" i="1"/>
  <c r="BB120" i="1"/>
  <c r="BA120" i="1"/>
  <c r="AZ120" i="1"/>
  <c r="AJ120" i="1"/>
  <c r="BC119" i="1"/>
  <c r="BB119" i="1"/>
  <c r="BA119" i="1"/>
  <c r="AZ119" i="1"/>
  <c r="AJ119" i="1"/>
  <c r="BC118" i="1"/>
  <c r="BB118" i="1"/>
  <c r="BA118" i="1"/>
  <c r="AZ118" i="1"/>
  <c r="AJ118" i="1"/>
  <c r="BC117" i="1"/>
  <c r="BB117" i="1"/>
  <c r="BA117" i="1"/>
  <c r="AZ117" i="1"/>
  <c r="AJ117" i="1"/>
  <c r="BC116" i="1"/>
  <c r="BB116" i="1"/>
  <c r="BA116" i="1"/>
  <c r="AZ116" i="1"/>
  <c r="AJ116" i="1"/>
  <c r="BC115" i="1"/>
  <c r="BB115" i="1"/>
  <c r="BA115" i="1"/>
  <c r="AZ115" i="1"/>
  <c r="AJ115" i="1"/>
  <c r="BC114" i="1"/>
  <c r="BB114" i="1"/>
  <c r="BA114" i="1"/>
  <c r="AZ114" i="1"/>
  <c r="AJ114" i="1"/>
  <c r="BC113" i="1"/>
  <c r="BB113" i="1"/>
  <c r="BA113" i="1"/>
  <c r="AZ113" i="1"/>
  <c r="AJ113" i="1"/>
  <c r="BC112" i="1"/>
  <c r="BB112" i="1"/>
  <c r="BA112" i="1"/>
  <c r="T35" i="11" s="1"/>
  <c r="AZ112" i="1"/>
  <c r="S35" i="11" s="1"/>
  <c r="Q35" i="11" s="1"/>
  <c r="AJ112" i="1"/>
  <c r="BC111" i="1"/>
  <c r="V35" i="11" s="1"/>
  <c r="AA35" i="11" s="1"/>
  <c r="BB111" i="1"/>
  <c r="U35" i="11" s="1"/>
  <c r="BA111" i="1"/>
  <c r="AZ111" i="1"/>
  <c r="AJ111" i="1"/>
  <c r="BC110" i="1"/>
  <c r="BB110" i="1"/>
  <c r="BA110" i="1"/>
  <c r="AZ110" i="1"/>
  <c r="AJ110" i="1"/>
  <c r="BC109" i="1"/>
  <c r="BB109" i="1"/>
  <c r="BA109" i="1"/>
  <c r="AZ109" i="1"/>
  <c r="AJ109" i="1"/>
  <c r="BC108" i="1"/>
  <c r="BB108" i="1"/>
  <c r="BA108" i="1"/>
  <c r="AZ108" i="1"/>
  <c r="AJ108" i="1"/>
  <c r="BC107" i="1"/>
  <c r="BB107" i="1"/>
  <c r="BA107" i="1"/>
  <c r="AZ107" i="1"/>
  <c r="AJ107" i="1"/>
  <c r="BC106" i="1"/>
  <c r="BB106" i="1"/>
  <c r="BA106" i="1"/>
  <c r="AZ106" i="1"/>
  <c r="AJ106" i="1"/>
  <c r="BC105" i="1"/>
  <c r="BB105" i="1"/>
  <c r="BA105" i="1"/>
  <c r="AZ105" i="1"/>
  <c r="AJ105" i="1"/>
  <c r="BC104" i="1"/>
  <c r="BB104" i="1"/>
  <c r="BA104" i="1"/>
  <c r="AZ104" i="1"/>
  <c r="AJ104" i="1"/>
  <c r="BC103" i="1"/>
  <c r="BB103" i="1"/>
  <c r="BA103" i="1"/>
  <c r="AZ103" i="1"/>
  <c r="AJ103" i="1"/>
  <c r="BC102" i="1"/>
  <c r="BB102" i="1"/>
  <c r="BE110" i="1" s="1"/>
  <c r="BA102" i="1"/>
  <c r="AZ102" i="1"/>
  <c r="S34" i="11" s="1"/>
  <c r="AJ102" i="1"/>
  <c r="BC101" i="1"/>
  <c r="BB101" i="1"/>
  <c r="BA101" i="1"/>
  <c r="AZ101" i="1"/>
  <c r="AY101" i="1"/>
  <c r="AJ101" i="1"/>
  <c r="BC100" i="1"/>
  <c r="BB100" i="1"/>
  <c r="U34" i="11" s="1"/>
  <c r="BA100" i="1"/>
  <c r="AZ100" i="1"/>
  <c r="AY100" i="1"/>
  <c r="AJ100" i="1"/>
  <c r="BC99" i="1"/>
  <c r="BB99" i="1"/>
  <c r="BA99" i="1"/>
  <c r="T34" i="11" s="1"/>
  <c r="AZ99" i="1"/>
  <c r="BC98" i="1"/>
  <c r="BB98" i="1"/>
  <c r="BA98" i="1"/>
  <c r="AZ98" i="1"/>
  <c r="AW98" i="1"/>
  <c r="AB98" i="1"/>
  <c r="BC97" i="1"/>
  <c r="BB97" i="1"/>
  <c r="BA97" i="1"/>
  <c r="AZ97" i="1"/>
  <c r="BC96" i="1"/>
  <c r="BB96" i="1"/>
  <c r="BA96" i="1"/>
  <c r="AZ96" i="1"/>
  <c r="BC95" i="1"/>
  <c r="BB95" i="1"/>
  <c r="BA95" i="1"/>
  <c r="AZ95" i="1"/>
  <c r="BC94" i="1"/>
  <c r="BB94" i="1"/>
  <c r="BA94" i="1"/>
  <c r="AZ94" i="1"/>
  <c r="BC93" i="1"/>
  <c r="BB93" i="1"/>
  <c r="BA93" i="1"/>
  <c r="AZ93" i="1"/>
  <c r="BC92" i="1"/>
  <c r="BB92" i="1"/>
  <c r="BA92" i="1"/>
  <c r="AZ92" i="1"/>
  <c r="BC91" i="1"/>
  <c r="BB91" i="1"/>
  <c r="BA91" i="1"/>
  <c r="AZ91" i="1"/>
  <c r="BC90" i="1"/>
  <c r="BB90" i="1"/>
  <c r="BA90" i="1"/>
  <c r="AZ90" i="1"/>
  <c r="BC89" i="1"/>
  <c r="BB89" i="1"/>
  <c r="BA89" i="1"/>
  <c r="AZ89" i="1"/>
  <c r="AW89" i="1"/>
  <c r="BC88" i="1"/>
  <c r="BB88" i="1"/>
  <c r="BA88" i="1"/>
  <c r="AZ88" i="1"/>
  <c r="AY88" i="1"/>
  <c r="AY89" i="1" s="1"/>
  <c r="AY90" i="1" s="1"/>
  <c r="AY91" i="1" s="1"/>
  <c r="AY92" i="1" s="1"/>
  <c r="AY93" i="1" s="1"/>
  <c r="AY94" i="1" s="1"/>
  <c r="AY95" i="1" s="1"/>
  <c r="AY96" i="1" s="1"/>
  <c r="AY97" i="1" s="1"/>
  <c r="AY98" i="1" s="1"/>
  <c r="AW88" i="1"/>
  <c r="BC87" i="1"/>
  <c r="BB87" i="1"/>
  <c r="BA87" i="1"/>
  <c r="T33" i="11" s="1"/>
  <c r="AZ87" i="1"/>
  <c r="S33" i="11" s="1"/>
  <c r="Q33" i="11" s="1"/>
  <c r="BC86" i="1"/>
  <c r="BB86" i="1"/>
  <c r="BA86" i="1"/>
  <c r="AZ86" i="1"/>
  <c r="AW86" i="1"/>
  <c r="C10" i="11" s="1"/>
  <c r="BC85" i="1"/>
  <c r="BB85" i="1"/>
  <c r="BA85" i="1"/>
  <c r="AZ85" i="1"/>
  <c r="AF85" i="1"/>
  <c r="AD85" i="1"/>
  <c r="Z85" i="1"/>
  <c r="BC84" i="1"/>
  <c r="BB84" i="1"/>
  <c r="BA84" i="1"/>
  <c r="AZ84" i="1"/>
  <c r="BC83" i="1"/>
  <c r="BB83" i="1"/>
  <c r="BA83" i="1"/>
  <c r="AZ83" i="1"/>
  <c r="BC82" i="1"/>
  <c r="BB82" i="1"/>
  <c r="BA82" i="1"/>
  <c r="AZ82" i="1"/>
  <c r="BC81" i="1"/>
  <c r="BB81" i="1"/>
  <c r="BA81" i="1"/>
  <c r="AZ81" i="1"/>
  <c r="BC80" i="1"/>
  <c r="BB80" i="1"/>
  <c r="BA80" i="1"/>
  <c r="AZ80" i="1"/>
  <c r="BC79" i="1"/>
  <c r="BB79" i="1"/>
  <c r="BA79" i="1"/>
  <c r="AZ79" i="1"/>
  <c r="BC78" i="1"/>
  <c r="BB78" i="1"/>
  <c r="BA78" i="1"/>
  <c r="AZ78" i="1"/>
  <c r="AW78" i="1"/>
  <c r="BC77" i="1"/>
  <c r="BB77" i="1"/>
  <c r="BA77" i="1"/>
  <c r="AZ77" i="1"/>
  <c r="AW77" i="1"/>
  <c r="BC76" i="1"/>
  <c r="BB76" i="1"/>
  <c r="U32" i="11" s="1"/>
  <c r="BA76" i="1"/>
  <c r="AZ76" i="1"/>
  <c r="BC75" i="1"/>
  <c r="BB75" i="1"/>
  <c r="BA75" i="1"/>
  <c r="AZ75" i="1"/>
  <c r="S32" i="11" s="1"/>
  <c r="BC74" i="1"/>
  <c r="BB74" i="1"/>
  <c r="BA74" i="1"/>
  <c r="AZ74" i="1"/>
  <c r="AW74" i="1"/>
  <c r="AW66" i="1" s="1"/>
  <c r="BC73" i="1"/>
  <c r="BB73" i="1"/>
  <c r="BA73" i="1"/>
  <c r="AZ73" i="1"/>
  <c r="BC72" i="1"/>
  <c r="BB72" i="1"/>
  <c r="BA72" i="1"/>
  <c r="AZ72" i="1"/>
  <c r="BC71" i="1"/>
  <c r="BB71" i="1"/>
  <c r="BA71" i="1"/>
  <c r="AZ71" i="1"/>
  <c r="BC70" i="1"/>
  <c r="BB70" i="1"/>
  <c r="BA70" i="1"/>
  <c r="AZ70" i="1"/>
  <c r="BC69" i="1"/>
  <c r="BB69" i="1"/>
  <c r="BA69" i="1"/>
  <c r="AZ69" i="1"/>
  <c r="BC68" i="1"/>
  <c r="BB68" i="1"/>
  <c r="BA68" i="1"/>
  <c r="AZ68" i="1"/>
  <c r="BC67" i="1"/>
  <c r="BB67" i="1"/>
  <c r="BA67" i="1"/>
  <c r="AZ67" i="1"/>
  <c r="BC66" i="1"/>
  <c r="BB66" i="1"/>
  <c r="BA66" i="1"/>
  <c r="AZ66" i="1"/>
  <c r="BC65" i="1"/>
  <c r="BB65" i="1"/>
  <c r="BA65" i="1"/>
  <c r="AZ65" i="1"/>
  <c r="AW65" i="1"/>
  <c r="BC64" i="1"/>
  <c r="BB64" i="1"/>
  <c r="BE74" i="1" s="1"/>
  <c r="BA64" i="1"/>
  <c r="AZ64" i="1"/>
  <c r="BC63" i="1"/>
  <c r="V31" i="11" s="1"/>
  <c r="BB63" i="1"/>
  <c r="BA63" i="1"/>
  <c r="AZ63" i="1"/>
  <c r="S31" i="11" s="1"/>
  <c r="BC62" i="1"/>
  <c r="BB62" i="1"/>
  <c r="BA62" i="1"/>
  <c r="AZ62" i="1"/>
  <c r="AW62" i="1"/>
  <c r="BC61" i="1"/>
  <c r="BB61" i="1"/>
  <c r="BA61" i="1"/>
  <c r="AZ61" i="1"/>
  <c r="BC60" i="1"/>
  <c r="BB60" i="1"/>
  <c r="BA60" i="1"/>
  <c r="AZ60" i="1"/>
  <c r="BC59" i="1"/>
  <c r="BB59" i="1"/>
  <c r="BA59" i="1"/>
  <c r="AZ59" i="1"/>
  <c r="BC58" i="1"/>
  <c r="BB58" i="1"/>
  <c r="BA58" i="1"/>
  <c r="AZ58" i="1"/>
  <c r="BC57" i="1"/>
  <c r="BB57" i="1"/>
  <c r="BA57" i="1"/>
  <c r="AZ57" i="1"/>
  <c r="BC56" i="1"/>
  <c r="BB56" i="1"/>
  <c r="BA56" i="1"/>
  <c r="AZ56" i="1"/>
  <c r="BC55" i="1"/>
  <c r="BB55" i="1"/>
  <c r="BA55" i="1"/>
  <c r="AZ55" i="1"/>
  <c r="BC54" i="1"/>
  <c r="BB54" i="1"/>
  <c r="BA54" i="1"/>
  <c r="AZ54" i="1"/>
  <c r="BC53" i="1"/>
  <c r="BB53" i="1"/>
  <c r="BA53" i="1"/>
  <c r="AZ53" i="1"/>
  <c r="BC52" i="1"/>
  <c r="BB52" i="1"/>
  <c r="BA52" i="1"/>
  <c r="AZ52" i="1"/>
  <c r="BC51" i="1"/>
  <c r="V30" i="11" s="1"/>
  <c r="BB51" i="1"/>
  <c r="BA51" i="1"/>
  <c r="T30" i="11" s="1"/>
  <c r="AZ51" i="1"/>
  <c r="S30" i="11" s="1"/>
  <c r="BC50" i="1"/>
  <c r="BB50" i="1"/>
  <c r="BA50" i="1"/>
  <c r="AZ50" i="1"/>
  <c r="AW50" i="1"/>
  <c r="BC49" i="1"/>
  <c r="BB49" i="1"/>
  <c r="BA49" i="1"/>
  <c r="AZ49" i="1"/>
  <c r="BC48" i="1"/>
  <c r="BB48" i="1"/>
  <c r="BA48" i="1"/>
  <c r="T29" i="11" s="1"/>
  <c r="AZ48" i="1"/>
  <c r="BC47" i="1"/>
  <c r="BB47" i="1"/>
  <c r="BA47" i="1"/>
  <c r="AZ47" i="1"/>
  <c r="BC46" i="1"/>
  <c r="BB46" i="1"/>
  <c r="BA46" i="1"/>
  <c r="AZ46" i="1"/>
  <c r="BC45" i="1"/>
  <c r="BB45" i="1"/>
  <c r="BA45" i="1"/>
  <c r="AZ45" i="1"/>
  <c r="BC44" i="1"/>
  <c r="BB44" i="1"/>
  <c r="BE50" i="1" s="1"/>
  <c r="BA44" i="1"/>
  <c r="AZ44" i="1"/>
  <c r="BC43" i="1"/>
  <c r="BB43" i="1"/>
  <c r="BA43" i="1"/>
  <c r="AZ43" i="1"/>
  <c r="BC42" i="1"/>
  <c r="BB42" i="1"/>
  <c r="BA42" i="1"/>
  <c r="AZ42" i="1"/>
  <c r="BC41" i="1"/>
  <c r="BB41" i="1"/>
  <c r="BA41" i="1"/>
  <c r="AZ41" i="1"/>
  <c r="BC40" i="1"/>
  <c r="BB40" i="1"/>
  <c r="BA40" i="1"/>
  <c r="AZ40" i="1"/>
  <c r="BC39" i="1"/>
  <c r="V29" i="11" s="1"/>
  <c r="BB39" i="1"/>
  <c r="BA39" i="1"/>
  <c r="AZ39" i="1"/>
  <c r="BC38" i="1"/>
  <c r="BB38" i="1"/>
  <c r="BA38" i="1"/>
  <c r="AZ38" i="1"/>
  <c r="AW38" i="1"/>
  <c r="BC37" i="1"/>
  <c r="BB37" i="1"/>
  <c r="BA37" i="1"/>
  <c r="AZ37" i="1"/>
  <c r="BC36" i="1"/>
  <c r="BB36" i="1"/>
  <c r="BA36" i="1"/>
  <c r="AZ36" i="1"/>
  <c r="BC35" i="1"/>
  <c r="BB35" i="1"/>
  <c r="BA35" i="1"/>
  <c r="AZ35" i="1"/>
  <c r="BC34" i="1"/>
  <c r="BB34" i="1"/>
  <c r="BA34" i="1"/>
  <c r="AZ34" i="1"/>
  <c r="BC33" i="1"/>
  <c r="BB33" i="1"/>
  <c r="BA33" i="1"/>
  <c r="AZ33" i="1"/>
  <c r="BC32" i="1"/>
  <c r="BB32" i="1"/>
  <c r="BA32" i="1"/>
  <c r="AZ32" i="1"/>
  <c r="BC31" i="1"/>
  <c r="BB31" i="1"/>
  <c r="BA31" i="1"/>
  <c r="AZ31" i="1"/>
  <c r="BC30" i="1"/>
  <c r="BB30" i="1"/>
  <c r="BA30" i="1"/>
  <c r="AZ30" i="1"/>
  <c r="BC29" i="1"/>
  <c r="BB29" i="1"/>
  <c r="BA29" i="1"/>
  <c r="AZ29" i="1"/>
  <c r="BC28" i="1"/>
  <c r="V28" i="11" s="1"/>
  <c r="BB28" i="1"/>
  <c r="BA28" i="1"/>
  <c r="T28" i="11" s="1"/>
  <c r="AZ28" i="1"/>
  <c r="BC27" i="1"/>
  <c r="BB27" i="1"/>
  <c r="U28" i="11" s="1"/>
  <c r="BA27" i="1"/>
  <c r="AZ27" i="1"/>
  <c r="S28" i="11" s="1"/>
  <c r="BC26" i="1"/>
  <c r="BB26" i="1"/>
  <c r="BA26" i="1"/>
  <c r="AZ26" i="1"/>
  <c r="AW26" i="1"/>
  <c r="BC25" i="1"/>
  <c r="BB25" i="1"/>
  <c r="BA25" i="1"/>
  <c r="AZ25" i="1"/>
  <c r="BC24" i="1"/>
  <c r="BB24" i="1"/>
  <c r="BA24" i="1"/>
  <c r="AZ24" i="1"/>
  <c r="BC23" i="1"/>
  <c r="BB23" i="1"/>
  <c r="BA23" i="1"/>
  <c r="AZ23" i="1"/>
  <c r="BC22" i="1"/>
  <c r="BB22" i="1"/>
  <c r="BA22" i="1"/>
  <c r="AZ22" i="1"/>
  <c r="BC21" i="1"/>
  <c r="BB21" i="1"/>
  <c r="BA21" i="1"/>
  <c r="AZ21" i="1"/>
  <c r="BC20" i="1"/>
  <c r="BB20" i="1"/>
  <c r="BA20" i="1"/>
  <c r="AZ20" i="1"/>
  <c r="BC19" i="1"/>
  <c r="BB19" i="1"/>
  <c r="BA19" i="1"/>
  <c r="AZ19" i="1"/>
  <c r="BC18" i="1"/>
  <c r="BB18" i="1"/>
  <c r="BA18" i="1"/>
  <c r="AZ18" i="1"/>
  <c r="BC17" i="1"/>
  <c r="BB17" i="1"/>
  <c r="BA17" i="1"/>
  <c r="AZ17" i="1"/>
  <c r="BC16" i="1"/>
  <c r="BB16" i="1"/>
  <c r="BE26" i="1" s="1"/>
  <c r="BA16" i="1"/>
  <c r="AZ16" i="1"/>
  <c r="BC15" i="1"/>
  <c r="V27" i="11" s="1"/>
  <c r="BB15" i="1"/>
  <c r="BA15" i="1"/>
  <c r="T27" i="11" s="1"/>
  <c r="AZ15" i="1"/>
  <c r="BC14" i="1"/>
  <c r="BB14" i="1"/>
  <c r="BA14" i="1"/>
  <c r="AZ14" i="1"/>
  <c r="AW14" i="1"/>
  <c r="BC13" i="1"/>
  <c r="BB13" i="1"/>
  <c r="BA13" i="1"/>
  <c r="AZ13" i="1"/>
  <c r="BC12" i="1"/>
  <c r="BB12" i="1"/>
  <c r="BA12" i="1"/>
  <c r="AZ12" i="1"/>
  <c r="BC11" i="1"/>
  <c r="BB11" i="1"/>
  <c r="BA11" i="1"/>
  <c r="AZ11" i="1"/>
  <c r="BC10" i="1"/>
  <c r="BB10" i="1"/>
  <c r="BA10" i="1"/>
  <c r="AZ10" i="1"/>
  <c r="BC9" i="1"/>
  <c r="BB9" i="1"/>
  <c r="BA9" i="1"/>
  <c r="AZ9" i="1"/>
  <c r="BC8" i="1"/>
  <c r="BB8" i="1"/>
  <c r="BA8" i="1"/>
  <c r="AZ8" i="1"/>
  <c r="BC7" i="1"/>
  <c r="BB7" i="1"/>
  <c r="BA7" i="1"/>
  <c r="AZ7" i="1"/>
  <c r="BC6" i="1"/>
  <c r="BB6" i="1"/>
  <c r="BA6" i="1"/>
  <c r="AZ6" i="1"/>
  <c r="BC5" i="1"/>
  <c r="V26" i="11" s="1"/>
  <c r="BB5" i="1"/>
  <c r="BA5" i="1"/>
  <c r="AZ5" i="1"/>
  <c r="AY5" i="1"/>
  <c r="AY6" i="1" s="1"/>
  <c r="AY7" i="1" s="1"/>
  <c r="AY8" i="1" s="1"/>
  <c r="AY9" i="1" s="1"/>
  <c r="AY10" i="1" s="1"/>
  <c r="AY11" i="1" s="1"/>
  <c r="AY12" i="1" s="1"/>
  <c r="AY13" i="1" s="1"/>
  <c r="AY14" i="1" s="1"/>
  <c r="AY15" i="1" s="1"/>
  <c r="AY16" i="1" s="1"/>
  <c r="AY17" i="1" s="1"/>
  <c r="AY18" i="1" s="1"/>
  <c r="AY19" i="1" s="1"/>
  <c r="AY20" i="1" s="1"/>
  <c r="AY21" i="1" s="1"/>
  <c r="AY22" i="1" s="1"/>
  <c r="AY23" i="1" s="1"/>
  <c r="AY24" i="1" s="1"/>
  <c r="AY25" i="1" s="1"/>
  <c r="AY26" i="1" s="1"/>
  <c r="AY27" i="1" s="1"/>
  <c r="AY28" i="1" s="1"/>
  <c r="AY29" i="1" s="1"/>
  <c r="AY30" i="1" s="1"/>
  <c r="AY31" i="1" s="1"/>
  <c r="AY32" i="1" s="1"/>
  <c r="AY33" i="1" s="1"/>
  <c r="AY34" i="1" s="1"/>
  <c r="AY35" i="1" s="1"/>
  <c r="AY36" i="1" s="1"/>
  <c r="AY37" i="1" s="1"/>
  <c r="AY38" i="1" s="1"/>
  <c r="AY39" i="1" s="1"/>
  <c r="AY40" i="1" s="1"/>
  <c r="AY41" i="1" s="1"/>
  <c r="AY42" i="1" s="1"/>
  <c r="AY43" i="1" s="1"/>
  <c r="AY44" i="1" s="1"/>
  <c r="AY45" i="1" s="1"/>
  <c r="AY46" i="1" s="1"/>
  <c r="AY47" i="1" s="1"/>
  <c r="AY48" i="1" s="1"/>
  <c r="AY49" i="1" s="1"/>
  <c r="AY50" i="1" s="1"/>
  <c r="AY51" i="1" s="1"/>
  <c r="AY52" i="1" s="1"/>
  <c r="AY53" i="1" s="1"/>
  <c r="AY54" i="1" s="1"/>
  <c r="AY55" i="1" s="1"/>
  <c r="AY56" i="1" s="1"/>
  <c r="AY57" i="1" s="1"/>
  <c r="AY58" i="1" s="1"/>
  <c r="AY59" i="1" s="1"/>
  <c r="AY60" i="1" s="1"/>
  <c r="AY61" i="1" s="1"/>
  <c r="AY62" i="1" s="1"/>
  <c r="AY63" i="1" s="1"/>
  <c r="AY64" i="1" s="1"/>
  <c r="AY65" i="1" s="1"/>
  <c r="AY66" i="1" s="1"/>
  <c r="AY67" i="1" s="1"/>
  <c r="AY68" i="1" s="1"/>
  <c r="AY69" i="1" s="1"/>
  <c r="AY70" i="1" s="1"/>
  <c r="AY71" i="1" s="1"/>
  <c r="AY72" i="1" s="1"/>
  <c r="AY73" i="1" s="1"/>
  <c r="AY74" i="1" s="1"/>
  <c r="AY75" i="1" s="1"/>
  <c r="AY76" i="1" s="1"/>
  <c r="AY77" i="1" s="1"/>
  <c r="AY78" i="1" s="1"/>
  <c r="AY79" i="1" s="1"/>
  <c r="AY80" i="1" s="1"/>
  <c r="AY81" i="1" s="1"/>
  <c r="AY82" i="1" s="1"/>
  <c r="AY83" i="1" s="1"/>
  <c r="AY84" i="1" s="1"/>
  <c r="AY85" i="1" s="1"/>
  <c r="AY86" i="1" s="1"/>
  <c r="BC4" i="1"/>
  <c r="BB4" i="1"/>
  <c r="U26" i="11" s="1"/>
  <c r="BA4" i="1"/>
  <c r="AZ4" i="1"/>
  <c r="S26" i="11" s="1"/>
  <c r="AY4" i="1"/>
  <c r="BC3" i="1"/>
  <c r="BB3" i="1"/>
  <c r="BA3" i="1"/>
  <c r="AZ3" i="1"/>
  <c r="E294" i="10" l="1"/>
  <c r="F294" i="10"/>
  <c r="F340" i="10" s="1"/>
  <c r="K294" i="10"/>
  <c r="L294" i="10"/>
  <c r="P35" i="11"/>
  <c r="B18" i="18"/>
  <c r="C32" i="17"/>
  <c r="K30" i="17"/>
  <c r="P26" i="11"/>
  <c r="P32" i="11"/>
  <c r="AA31" i="11"/>
  <c r="C8" i="17"/>
  <c r="K6" i="17"/>
  <c r="H32" i="17"/>
  <c r="F18" i="18"/>
  <c r="U31" i="11"/>
  <c r="U36" i="11"/>
  <c r="U39" i="11"/>
  <c r="J65" i="18"/>
  <c r="N5" i="25"/>
  <c r="AY5" i="23"/>
  <c r="N5" i="26" s="1"/>
  <c r="R9" i="25"/>
  <c r="BO9" i="23"/>
  <c r="R9" i="26" s="1"/>
  <c r="R11" i="25"/>
  <c r="BO11" i="23"/>
  <c r="R11" i="26" s="1"/>
  <c r="O17" i="25"/>
  <c r="BC17" i="23"/>
  <c r="O17" i="26" s="1"/>
  <c r="S25" i="25"/>
  <c r="BS25" i="23"/>
  <c r="S25" i="26" s="1"/>
  <c r="S34" i="25"/>
  <c r="BS34" i="23"/>
  <c r="S34" i="26" s="1"/>
  <c r="AI81" i="23"/>
  <c r="J81" i="26" s="1"/>
  <c r="T91" i="25"/>
  <c r="BX91" i="23"/>
  <c r="BE14" i="1"/>
  <c r="T32" i="11"/>
  <c r="T39" i="11"/>
  <c r="Q39" i="11" s="1"/>
  <c r="BE278" i="1"/>
  <c r="K80" i="17"/>
  <c r="C82" i="17"/>
  <c r="E18" i="18"/>
  <c r="K18" i="18" s="1"/>
  <c r="G3" i="25"/>
  <c r="W3" i="23"/>
  <c r="G3" i="26" s="1"/>
  <c r="G5" i="25"/>
  <c r="W5" i="23"/>
  <c r="G5" i="26" s="1"/>
  <c r="N7" i="25"/>
  <c r="AC7" i="25" s="1"/>
  <c r="AN7" i="25" s="1"/>
  <c r="AY7" i="23"/>
  <c r="N7" i="26" s="1"/>
  <c r="K9" i="25"/>
  <c r="AM9" i="23"/>
  <c r="K9" i="26" s="1"/>
  <c r="AY11" i="23"/>
  <c r="N11" i="26" s="1"/>
  <c r="K15" i="25"/>
  <c r="AM15" i="23"/>
  <c r="K15" i="26" s="1"/>
  <c r="S19" i="25"/>
  <c r="BS19" i="23"/>
  <c r="S19" i="26" s="1"/>
  <c r="C29" i="25"/>
  <c r="X29" i="25" s="1"/>
  <c r="G29" i="23"/>
  <c r="E39" i="25"/>
  <c r="O39" i="23"/>
  <c r="E39" i="26" s="1"/>
  <c r="CG64" i="23"/>
  <c r="Q73" i="25"/>
  <c r="Z73" i="25" s="1"/>
  <c r="BK73" i="23"/>
  <c r="Q73" i="26" s="1"/>
  <c r="Z73" i="26" s="1"/>
  <c r="O75" i="23"/>
  <c r="E75" i="26" s="1"/>
  <c r="L87" i="25"/>
  <c r="AR87" i="23"/>
  <c r="AE91" i="23"/>
  <c r="I91" i="26" s="1"/>
  <c r="O11" i="25"/>
  <c r="BC11" i="23"/>
  <c r="O11" i="26" s="1"/>
  <c r="C31" i="25"/>
  <c r="X31" i="25" s="1"/>
  <c r="H31" i="23"/>
  <c r="I43" i="25"/>
  <c r="AA43" i="25" s="1"/>
  <c r="AF43" i="23"/>
  <c r="Q58" i="25"/>
  <c r="Z58" i="25" s="1"/>
  <c r="BL58" i="23"/>
  <c r="BK58" i="23"/>
  <c r="Q58" i="26" s="1"/>
  <c r="Z58" i="26" s="1"/>
  <c r="R64" i="25"/>
  <c r="BO64" i="23"/>
  <c r="R64" i="26" s="1"/>
  <c r="G81" i="25"/>
  <c r="X81" i="23"/>
  <c r="E93" i="25"/>
  <c r="O93" i="23"/>
  <c r="E93" i="26" s="1"/>
  <c r="S27" i="11"/>
  <c r="Q27" i="11" s="1"/>
  <c r="BE38" i="1"/>
  <c r="U30" i="11"/>
  <c r="Y30" i="11" s="1"/>
  <c r="BE62" i="1"/>
  <c r="BE122" i="1"/>
  <c r="V39" i="11"/>
  <c r="AA39" i="11" s="1"/>
  <c r="T40" i="11"/>
  <c r="K28" i="17"/>
  <c r="F32" i="17"/>
  <c r="R68" i="17"/>
  <c r="S75" i="17" s="1"/>
  <c r="G18" i="18"/>
  <c r="J59" i="18"/>
  <c r="K7" i="25"/>
  <c r="AM7" i="23"/>
  <c r="K7" i="26" s="1"/>
  <c r="J23" i="25"/>
  <c r="AI23" i="23"/>
  <c r="J23" i="26" s="1"/>
  <c r="J25" i="25"/>
  <c r="AI25" i="23"/>
  <c r="J25" i="26" s="1"/>
  <c r="S30" i="25"/>
  <c r="BS30" i="23"/>
  <c r="S30" i="26" s="1"/>
  <c r="J45" i="25"/>
  <c r="AI45" i="23"/>
  <c r="J45" i="26" s="1"/>
  <c r="BS80" i="23"/>
  <c r="S80" i="26" s="1"/>
  <c r="L29" i="18"/>
  <c r="V34" i="11"/>
  <c r="P34" i="11" s="1"/>
  <c r="F19" i="25"/>
  <c r="S19" i="23"/>
  <c r="F19" i="26" s="1"/>
  <c r="G25" i="25"/>
  <c r="W25" i="23"/>
  <c r="G25" i="26" s="1"/>
  <c r="T39" i="25"/>
  <c r="BX39" i="23"/>
  <c r="BW39" i="23"/>
  <c r="T39" i="26" s="1"/>
  <c r="C57" i="25"/>
  <c r="X57" i="25" s="1"/>
  <c r="H57" i="23"/>
  <c r="G57" i="23"/>
  <c r="C57" i="26" s="1"/>
  <c r="X57" i="26" s="1"/>
  <c r="E60" i="25"/>
  <c r="P60" i="23"/>
  <c r="D79" i="25"/>
  <c r="Y79" i="25" s="1"/>
  <c r="L79" i="23"/>
  <c r="N92" i="25"/>
  <c r="AZ92" i="23"/>
  <c r="AY92" i="23"/>
  <c r="N92" i="26" s="1"/>
  <c r="U40" i="11"/>
  <c r="U27" i="11"/>
  <c r="S29" i="11"/>
  <c r="Q29" i="11" s="1"/>
  <c r="BE86" i="1"/>
  <c r="BE98" i="1"/>
  <c r="S37" i="11"/>
  <c r="Q37" i="11" s="1"/>
  <c r="BE158" i="1"/>
  <c r="V40" i="11"/>
  <c r="AA40" i="11" s="1"/>
  <c r="K4" i="17"/>
  <c r="J21" i="25"/>
  <c r="AI21" i="23"/>
  <c r="J21" i="26" s="1"/>
  <c r="G23" i="25"/>
  <c r="AA23" i="25" s="1"/>
  <c r="W23" i="23"/>
  <c r="G23" i="26" s="1"/>
  <c r="S23" i="25"/>
  <c r="BS23" i="23"/>
  <c r="S23" i="26" s="1"/>
  <c r="C27" i="25"/>
  <c r="X27" i="25" s="1"/>
  <c r="G27" i="23"/>
  <c r="C34" i="25"/>
  <c r="X34" i="25" s="1"/>
  <c r="H34" i="23"/>
  <c r="G34" i="23"/>
  <c r="C34" i="26" s="1"/>
  <c r="X34" i="26" s="1"/>
  <c r="C43" i="25"/>
  <c r="X43" i="25" s="1"/>
  <c r="H43" i="23"/>
  <c r="D55" i="25"/>
  <c r="Y55" i="25" s="1"/>
  <c r="L55" i="23"/>
  <c r="K57" i="25"/>
  <c r="AN57" i="23"/>
  <c r="AM57" i="23"/>
  <c r="K57" i="26" s="1"/>
  <c r="BW78" i="23"/>
  <c r="T78" i="26" s="1"/>
  <c r="P80" i="25"/>
  <c r="BH80" i="23"/>
  <c r="Y28" i="11"/>
  <c r="K12" i="18"/>
  <c r="V33" i="11"/>
  <c r="BE254" i="1"/>
  <c r="H40" i="19"/>
  <c r="R17" i="25"/>
  <c r="AB17" i="25" s="1"/>
  <c r="BO17" i="23"/>
  <c r="R17" i="26" s="1"/>
  <c r="C19" i="25"/>
  <c r="X19" i="25" s="1"/>
  <c r="G19" i="23"/>
  <c r="C21" i="25"/>
  <c r="X21" i="25" s="1"/>
  <c r="G21" i="23"/>
  <c r="C21" i="26" s="1"/>
  <c r="X21" i="26" s="1"/>
  <c r="S42" i="25"/>
  <c r="BS42" i="23"/>
  <c r="S42" i="26" s="1"/>
  <c r="P51" i="25"/>
  <c r="BH51" i="23"/>
  <c r="BG51" i="23"/>
  <c r="P51" i="26" s="1"/>
  <c r="H56" i="25"/>
  <c r="AA56" i="23"/>
  <c r="H56" i="26" s="1"/>
  <c r="D58" i="25"/>
  <c r="Y58" i="25" s="1"/>
  <c r="L58" i="23"/>
  <c r="I65" i="25"/>
  <c r="AE65" i="23"/>
  <c r="I65" i="26" s="1"/>
  <c r="T68" i="25"/>
  <c r="BX68" i="23"/>
  <c r="BW68" i="23"/>
  <c r="T68" i="26" s="1"/>
  <c r="T83" i="25"/>
  <c r="BX83" i="23"/>
  <c r="I97" i="25"/>
  <c r="AE97" i="23"/>
  <c r="I97" i="26" s="1"/>
  <c r="Y35" i="11"/>
  <c r="G24" i="18"/>
  <c r="I34" i="17"/>
  <c r="T26" i="11"/>
  <c r="T31" i="11"/>
  <c r="Q31" i="11" s="1"/>
  <c r="V32" i="11"/>
  <c r="Y32" i="11" s="1"/>
  <c r="S36" i="11"/>
  <c r="S38" i="11"/>
  <c r="P28" i="11"/>
  <c r="D34" i="17"/>
  <c r="C24" i="18"/>
  <c r="E30" i="18"/>
  <c r="U29" i="11"/>
  <c r="P29" i="11" s="1"/>
  <c r="U37" i="11"/>
  <c r="P37" i="11" s="1"/>
  <c r="U33" i="11"/>
  <c r="P33" i="11" s="1"/>
  <c r="E24" i="18"/>
  <c r="J3" i="25"/>
  <c r="AA3" i="25" s="1"/>
  <c r="AI3" i="23"/>
  <c r="J3" i="26" s="1"/>
  <c r="J13" i="25"/>
  <c r="AI13" i="23"/>
  <c r="J13" i="26" s="1"/>
  <c r="N15" i="25"/>
  <c r="AY15" i="23"/>
  <c r="N15" i="26" s="1"/>
  <c r="CG66" i="23"/>
  <c r="D92" i="25"/>
  <c r="Y92" i="25" s="1"/>
  <c r="L92" i="23"/>
  <c r="AA19" i="25"/>
  <c r="K51" i="23"/>
  <c r="D51" i="26" s="1"/>
  <c r="Y51" i="26" s="1"/>
  <c r="BW51" i="23"/>
  <c r="T51" i="26" s="1"/>
  <c r="AU53" i="23"/>
  <c r="M53" i="26" s="1"/>
  <c r="BS53" i="23"/>
  <c r="S53" i="26" s="1"/>
  <c r="S56" i="23"/>
  <c r="F56" i="26" s="1"/>
  <c r="BC57" i="23"/>
  <c r="O57" i="26" s="1"/>
  <c r="AE58" i="23"/>
  <c r="I58" i="26" s="1"/>
  <c r="BX58" i="23"/>
  <c r="K59" i="23"/>
  <c r="D59" i="26" s="1"/>
  <c r="Y59" i="26" s="1"/>
  <c r="AI59" i="23"/>
  <c r="J59" i="26" s="1"/>
  <c r="BG59" i="23"/>
  <c r="P59" i="26" s="1"/>
  <c r="AI60" i="23"/>
  <c r="J60" i="26" s="1"/>
  <c r="AN61" i="23"/>
  <c r="BK62" i="23"/>
  <c r="Q62" i="26" s="1"/>
  <c r="Z62" i="26" s="1"/>
  <c r="AQ64" i="23"/>
  <c r="L64" i="26" s="1"/>
  <c r="G65" i="23"/>
  <c r="AA68" i="23"/>
  <c r="H68" i="26" s="1"/>
  <c r="O69" i="23"/>
  <c r="E69" i="26" s="1"/>
  <c r="D72" i="25"/>
  <c r="Y72" i="25" s="1"/>
  <c r="L72" i="23"/>
  <c r="BS78" i="23"/>
  <c r="S78" i="26" s="1"/>
  <c r="AB78" i="26" s="1"/>
  <c r="AQ79" i="23"/>
  <c r="L79" i="26" s="1"/>
  <c r="R80" i="25"/>
  <c r="BO80" i="23"/>
  <c r="R80" i="26" s="1"/>
  <c r="M86" i="25"/>
  <c r="AV86" i="23"/>
  <c r="S90" i="23"/>
  <c r="F90" i="26" s="1"/>
  <c r="O91" i="23"/>
  <c r="E91" i="26" s="1"/>
  <c r="BC91" i="23"/>
  <c r="O91" i="26" s="1"/>
  <c r="AE92" i="23"/>
  <c r="I92" i="26" s="1"/>
  <c r="AI94" i="23"/>
  <c r="J94" i="26" s="1"/>
  <c r="BS94" i="23"/>
  <c r="S94" i="26" s="1"/>
  <c r="BH95" i="23"/>
  <c r="G97" i="23"/>
  <c r="AI98" i="23"/>
  <c r="J98" i="26" s="1"/>
  <c r="L99" i="23"/>
  <c r="W100" i="23"/>
  <c r="G100" i="26" s="1"/>
  <c r="BW101" i="23"/>
  <c r="T101" i="26" s="1"/>
  <c r="AE105" i="23"/>
  <c r="I105" i="26" s="1"/>
  <c r="P107" i="25"/>
  <c r="BG107" i="23"/>
  <c r="P107" i="26" s="1"/>
  <c r="J112" i="25"/>
  <c r="AJ112" i="23"/>
  <c r="N120" i="25"/>
  <c r="AY120" i="23"/>
  <c r="N120" i="26" s="1"/>
  <c r="N122" i="25"/>
  <c r="AY122" i="23"/>
  <c r="N122" i="26" s="1"/>
  <c r="Q128" i="25"/>
  <c r="Z128" i="25" s="1"/>
  <c r="BK128" i="23"/>
  <c r="Q128" i="26" s="1"/>
  <c r="Z128" i="26" s="1"/>
  <c r="S140" i="25"/>
  <c r="BS140" i="23"/>
  <c r="S140" i="26" s="1"/>
  <c r="L150" i="25"/>
  <c r="AQ150" i="23"/>
  <c r="L150" i="26" s="1"/>
  <c r="C154" i="25"/>
  <c r="X154" i="25" s="1"/>
  <c r="H154" i="23"/>
  <c r="N155" i="25"/>
  <c r="AZ155" i="23"/>
  <c r="AY155" i="23"/>
  <c r="N155" i="26" s="1"/>
  <c r="I158" i="25"/>
  <c r="AF158" i="23"/>
  <c r="G160" i="25"/>
  <c r="W160" i="23"/>
  <c r="G160" i="26" s="1"/>
  <c r="AU163" i="23"/>
  <c r="M163" i="26" s="1"/>
  <c r="E12" i="18"/>
  <c r="BO30" i="23"/>
  <c r="R30" i="26" s="1"/>
  <c r="BK32" i="23"/>
  <c r="Q32" i="26" s="1"/>
  <c r="Z32" i="26" s="1"/>
  <c r="AN45" i="23"/>
  <c r="BL45" i="23"/>
  <c r="BC46" i="23"/>
  <c r="O46" i="26" s="1"/>
  <c r="BS46" i="23"/>
  <c r="S46" i="26" s="1"/>
  <c r="BO48" i="23"/>
  <c r="R48" i="26" s="1"/>
  <c r="BK50" i="23"/>
  <c r="Q50" i="26" s="1"/>
  <c r="Z50" i="26" s="1"/>
  <c r="BT53" i="23"/>
  <c r="AQ55" i="23"/>
  <c r="L55" i="26" s="1"/>
  <c r="BD57" i="23"/>
  <c r="G58" i="23"/>
  <c r="C58" i="26" s="1"/>
  <c r="X58" i="26" s="1"/>
  <c r="AJ59" i="23"/>
  <c r="K60" i="23"/>
  <c r="D60" i="26" s="1"/>
  <c r="Y60" i="26" s="1"/>
  <c r="BG60" i="23"/>
  <c r="P60" i="26" s="1"/>
  <c r="AQ61" i="23"/>
  <c r="L61" i="26" s="1"/>
  <c r="BO62" i="23"/>
  <c r="R62" i="26" s="1"/>
  <c r="BS63" i="23"/>
  <c r="S63" i="26" s="1"/>
  <c r="G64" i="23"/>
  <c r="BK64" i="23"/>
  <c r="Q64" i="26" s="1"/>
  <c r="Z64" i="26" s="1"/>
  <c r="AA65" i="23"/>
  <c r="H65" i="26" s="1"/>
  <c r="BG66" i="23"/>
  <c r="P66" i="26" s="1"/>
  <c r="AB68" i="23"/>
  <c r="G71" i="23"/>
  <c r="BT78" i="23"/>
  <c r="AR79" i="23"/>
  <c r="T79" i="25"/>
  <c r="BX79" i="23"/>
  <c r="C85" i="25"/>
  <c r="X85" i="25" s="1"/>
  <c r="H85" i="23"/>
  <c r="AM87" i="23"/>
  <c r="K87" i="26" s="1"/>
  <c r="AA89" i="23"/>
  <c r="H89" i="26" s="1"/>
  <c r="AY90" i="23"/>
  <c r="N90" i="26" s="1"/>
  <c r="AU92" i="23"/>
  <c r="M92" i="26" s="1"/>
  <c r="K93" i="23"/>
  <c r="D93" i="26" s="1"/>
  <c r="Y93" i="26" s="1"/>
  <c r="Q94" i="25"/>
  <c r="Z94" i="25" s="1"/>
  <c r="BK94" i="23"/>
  <c r="Q94" i="26" s="1"/>
  <c r="Z94" i="26" s="1"/>
  <c r="BT94" i="23"/>
  <c r="AA97" i="23"/>
  <c r="H97" i="26" s="1"/>
  <c r="AY98" i="23"/>
  <c r="N98" i="26" s="1"/>
  <c r="O99" i="23"/>
  <c r="E99" i="26" s="1"/>
  <c r="D100" i="25"/>
  <c r="Y100" i="25" s="1"/>
  <c r="L100" i="23"/>
  <c r="AI105" i="23"/>
  <c r="J105" i="26" s="1"/>
  <c r="AU107" i="23"/>
  <c r="M107" i="26" s="1"/>
  <c r="D111" i="25"/>
  <c r="Y111" i="25" s="1"/>
  <c r="L111" i="23"/>
  <c r="D116" i="25"/>
  <c r="Y116" i="25" s="1"/>
  <c r="L116" i="23"/>
  <c r="H116" i="25"/>
  <c r="AB116" i="23"/>
  <c r="AA116" i="23"/>
  <c r="H116" i="26" s="1"/>
  <c r="J119" i="25"/>
  <c r="AI119" i="23"/>
  <c r="J119" i="26" s="1"/>
  <c r="K126" i="25"/>
  <c r="AN126" i="23"/>
  <c r="J130" i="25"/>
  <c r="AI130" i="23"/>
  <c r="J130" i="26" s="1"/>
  <c r="H142" i="25"/>
  <c r="AA142" i="23"/>
  <c r="H142" i="26" s="1"/>
  <c r="L142" i="25"/>
  <c r="AQ142" i="23"/>
  <c r="L142" i="26" s="1"/>
  <c r="N147" i="25"/>
  <c r="AY147" i="23"/>
  <c r="N147" i="26" s="1"/>
  <c r="C148" i="25"/>
  <c r="X148" i="25" s="1"/>
  <c r="G148" i="23"/>
  <c r="C148" i="26" s="1"/>
  <c r="X148" i="26" s="1"/>
  <c r="F159" i="25"/>
  <c r="S159" i="23"/>
  <c r="F159" i="26" s="1"/>
  <c r="I161" i="25"/>
  <c r="AF161" i="23"/>
  <c r="AE161" i="23"/>
  <c r="I161" i="26" s="1"/>
  <c r="AI52" i="23"/>
  <c r="J52" i="26" s="1"/>
  <c r="BS54" i="23"/>
  <c r="S54" i="26" s="1"/>
  <c r="K62" i="23"/>
  <c r="D62" i="26" s="1"/>
  <c r="Y62" i="26" s="1"/>
  <c r="BO65" i="23"/>
  <c r="R65" i="26" s="1"/>
  <c r="S66" i="23"/>
  <c r="F66" i="26" s="1"/>
  <c r="BS72" i="23"/>
  <c r="S72" i="26" s="1"/>
  <c r="AI78" i="23"/>
  <c r="J78" i="26" s="1"/>
  <c r="BK79" i="23"/>
  <c r="Q79" i="26" s="1"/>
  <c r="Z79" i="26" s="1"/>
  <c r="D84" i="25"/>
  <c r="Y84" i="25" s="1"/>
  <c r="K84" i="23"/>
  <c r="D84" i="26" s="1"/>
  <c r="Y84" i="26" s="1"/>
  <c r="BG89" i="23"/>
  <c r="P89" i="26" s="1"/>
  <c r="AQ93" i="23"/>
  <c r="L93" i="26" s="1"/>
  <c r="S93" i="25"/>
  <c r="BT93" i="23"/>
  <c r="AQ97" i="23"/>
  <c r="L97" i="26" s="1"/>
  <c r="P99" i="25"/>
  <c r="BH99" i="23"/>
  <c r="G105" i="25"/>
  <c r="X105" i="23"/>
  <c r="Q114" i="25"/>
  <c r="Z114" i="25" s="1"/>
  <c r="BL114" i="23"/>
  <c r="P115" i="25"/>
  <c r="BH115" i="23"/>
  <c r="K120" i="25"/>
  <c r="AM120" i="23"/>
  <c r="K120" i="26" s="1"/>
  <c r="Q132" i="25"/>
  <c r="Z132" i="25" s="1"/>
  <c r="BK132" i="23"/>
  <c r="Q132" i="26" s="1"/>
  <c r="Z132" i="26" s="1"/>
  <c r="F150" i="25"/>
  <c r="S150" i="23"/>
  <c r="F150" i="26" s="1"/>
  <c r="F158" i="25"/>
  <c r="S158" i="23"/>
  <c r="F158" i="26" s="1"/>
  <c r="J158" i="25"/>
  <c r="AI158" i="23"/>
  <c r="J158" i="26" s="1"/>
  <c r="J163" i="25"/>
  <c r="AI163" i="23"/>
  <c r="J163" i="26" s="1"/>
  <c r="BC100" i="23"/>
  <c r="O100" i="26" s="1"/>
  <c r="AU104" i="23"/>
  <c r="M104" i="26" s="1"/>
  <c r="BG104" i="23"/>
  <c r="P104" i="26" s="1"/>
  <c r="H105" i="23"/>
  <c r="BG106" i="23"/>
  <c r="P106" i="26" s="1"/>
  <c r="D107" i="25"/>
  <c r="Y107" i="25" s="1"/>
  <c r="L107" i="23"/>
  <c r="N107" i="25"/>
  <c r="AZ107" i="23"/>
  <c r="AY107" i="23"/>
  <c r="N107" i="26" s="1"/>
  <c r="C110" i="25"/>
  <c r="X110" i="25" s="1"/>
  <c r="H110" i="23"/>
  <c r="AV110" i="23"/>
  <c r="AI114" i="23"/>
  <c r="J114" i="26" s="1"/>
  <c r="AY114" i="23"/>
  <c r="N114" i="26" s="1"/>
  <c r="AR115" i="23"/>
  <c r="AU116" i="23"/>
  <c r="M116" i="26" s="1"/>
  <c r="D120" i="25"/>
  <c r="Y120" i="25" s="1"/>
  <c r="L120" i="23"/>
  <c r="K120" i="23"/>
  <c r="D120" i="26" s="1"/>
  <c r="Y120" i="26" s="1"/>
  <c r="H122" i="25"/>
  <c r="AA122" i="23"/>
  <c r="H122" i="26" s="1"/>
  <c r="T124" i="25"/>
  <c r="BW124" i="23"/>
  <c r="T124" i="26" s="1"/>
  <c r="H126" i="25"/>
  <c r="AA126" i="23"/>
  <c r="H126" i="26" s="1"/>
  <c r="I144" i="25"/>
  <c r="AE144" i="23"/>
  <c r="I144" i="26" s="1"/>
  <c r="K152" i="25"/>
  <c r="AM152" i="23"/>
  <c r="K152" i="26" s="1"/>
  <c r="R158" i="25"/>
  <c r="BO158" i="23"/>
  <c r="R158" i="26" s="1"/>
  <c r="T159" i="23"/>
  <c r="R160" i="25"/>
  <c r="BP160" i="23"/>
  <c r="M166" i="25"/>
  <c r="AU166" i="23"/>
  <c r="M166" i="26" s="1"/>
  <c r="G105" i="19"/>
  <c r="Q105" i="19"/>
  <c r="Y105" i="19"/>
  <c r="AA7" i="25"/>
  <c r="AA15" i="25"/>
  <c r="S29" i="23"/>
  <c r="F29" i="26" s="1"/>
  <c r="AE29" i="23"/>
  <c r="I29" i="26" s="1"/>
  <c r="BC29" i="23"/>
  <c r="O29" i="26" s="1"/>
  <c r="BO29" i="23"/>
  <c r="R29" i="26" s="1"/>
  <c r="AE34" i="23"/>
  <c r="I34" i="26" s="1"/>
  <c r="AE35" i="23"/>
  <c r="I35" i="26" s="1"/>
  <c r="AQ35" i="23"/>
  <c r="L35" i="26" s="1"/>
  <c r="AM39" i="23"/>
  <c r="K39" i="26" s="1"/>
  <c r="AM42" i="23"/>
  <c r="K42" i="26" s="1"/>
  <c r="AQ45" i="23"/>
  <c r="L45" i="26" s="1"/>
  <c r="BO45" i="23"/>
  <c r="R45" i="26" s="1"/>
  <c r="K47" i="23"/>
  <c r="D47" i="26" s="1"/>
  <c r="Y47" i="26" s="1"/>
  <c r="AI47" i="23"/>
  <c r="J47" i="26" s="1"/>
  <c r="BG47" i="23"/>
  <c r="P47" i="26" s="1"/>
  <c r="BD49" i="23"/>
  <c r="BG55" i="23"/>
  <c r="P55" i="26" s="1"/>
  <c r="O57" i="23"/>
  <c r="E57" i="26" s="1"/>
  <c r="BS58" i="23"/>
  <c r="S58" i="26" s="1"/>
  <c r="AZ60" i="23"/>
  <c r="AI63" i="23"/>
  <c r="J63" i="26" s="1"/>
  <c r="BC65" i="23"/>
  <c r="O65" i="26" s="1"/>
  <c r="AU66" i="23"/>
  <c r="M66" i="26" s="1"/>
  <c r="AR67" i="23"/>
  <c r="AE70" i="23"/>
  <c r="I70" i="26" s="1"/>
  <c r="BO71" i="23"/>
  <c r="R71" i="26" s="1"/>
  <c r="BG72" i="23"/>
  <c r="P72" i="26" s="1"/>
  <c r="S76" i="23"/>
  <c r="F76" i="26" s="1"/>
  <c r="BG76" i="23"/>
  <c r="P76" i="26" s="1"/>
  <c r="AN77" i="23"/>
  <c r="O77" i="25"/>
  <c r="BD77" i="23"/>
  <c r="BK81" i="23"/>
  <c r="Q81" i="26" s="1"/>
  <c r="Z81" i="26" s="1"/>
  <c r="BC82" i="23"/>
  <c r="O82" i="26" s="1"/>
  <c r="S83" i="23"/>
  <c r="F83" i="26" s="1"/>
  <c r="P87" i="25"/>
  <c r="BH87" i="23"/>
  <c r="AR88" i="23"/>
  <c r="S91" i="23"/>
  <c r="F91" i="26" s="1"/>
  <c r="BH91" i="23"/>
  <c r="AM94" i="23"/>
  <c r="K94" i="26" s="1"/>
  <c r="K101" i="25"/>
  <c r="AN101" i="23"/>
  <c r="AM101" i="23"/>
  <c r="K101" i="26" s="1"/>
  <c r="J104" i="25"/>
  <c r="AI104" i="23"/>
  <c r="J104" i="26" s="1"/>
  <c r="BH104" i="23"/>
  <c r="AN109" i="23"/>
  <c r="O109" i="25"/>
  <c r="BD109" i="23"/>
  <c r="F115" i="25"/>
  <c r="T115" i="23"/>
  <c r="AA118" i="23"/>
  <c r="H118" i="26" s="1"/>
  <c r="BT118" i="23"/>
  <c r="E128" i="25"/>
  <c r="O128" i="23"/>
  <c r="E128" i="26" s="1"/>
  <c r="D130" i="25"/>
  <c r="Y130" i="25" s="1"/>
  <c r="K130" i="23"/>
  <c r="D130" i="26" s="1"/>
  <c r="Y130" i="26" s="1"/>
  <c r="M144" i="25"/>
  <c r="AU144" i="23"/>
  <c r="M144" i="26" s="1"/>
  <c r="H151" i="25"/>
  <c r="AA151" i="23"/>
  <c r="H151" i="26" s="1"/>
  <c r="G158" i="25"/>
  <c r="X158" i="23"/>
  <c r="S30" i="23"/>
  <c r="F30" i="26" s="1"/>
  <c r="AB31" i="25"/>
  <c r="L47" i="23"/>
  <c r="AJ47" i="23"/>
  <c r="BH47" i="23"/>
  <c r="AM50" i="23"/>
  <c r="K50" i="26" s="1"/>
  <c r="BC50" i="23"/>
  <c r="O50" i="26" s="1"/>
  <c r="P57" i="23"/>
  <c r="BT58" i="23"/>
  <c r="BC60" i="23"/>
  <c r="O60" i="26" s="1"/>
  <c r="BW62" i="23"/>
  <c r="T62" i="26" s="1"/>
  <c r="AJ63" i="23"/>
  <c r="BD65" i="23"/>
  <c r="AY66" i="23"/>
  <c r="N66" i="26" s="1"/>
  <c r="AU67" i="23"/>
  <c r="M67" i="26" s="1"/>
  <c r="AF70" i="23"/>
  <c r="BP71" i="23"/>
  <c r="BH72" i="23"/>
  <c r="AA73" i="23"/>
  <c r="H73" i="26" s="1"/>
  <c r="BY75" i="23"/>
  <c r="AU75" i="23"/>
  <c r="M75" i="26" s="1"/>
  <c r="P75" i="25"/>
  <c r="BG75" i="23"/>
  <c r="P75" i="26" s="1"/>
  <c r="O79" i="23"/>
  <c r="E79" i="26" s="1"/>
  <c r="AE79" i="23"/>
  <c r="I79" i="26" s="1"/>
  <c r="BL81" i="23"/>
  <c r="BG82" i="23"/>
  <c r="P82" i="26" s="1"/>
  <c r="AQ85" i="23"/>
  <c r="L85" i="26" s="1"/>
  <c r="S93" i="23"/>
  <c r="F93" i="26" s="1"/>
  <c r="AQ94" i="23"/>
  <c r="L94" i="26" s="1"/>
  <c r="AE95" i="23"/>
  <c r="I95" i="26" s="1"/>
  <c r="BS95" i="23"/>
  <c r="S95" i="26" s="1"/>
  <c r="R96" i="25"/>
  <c r="BO96" i="23"/>
  <c r="R96" i="26" s="1"/>
  <c r="CG96" i="23"/>
  <c r="T100" i="25"/>
  <c r="BX100" i="23"/>
  <c r="BW100" i="23"/>
  <c r="T100" i="26" s="1"/>
  <c r="AI102" i="23"/>
  <c r="J102" i="26" s="1"/>
  <c r="AE103" i="23"/>
  <c r="I103" i="26" s="1"/>
  <c r="G104" i="23"/>
  <c r="J111" i="25"/>
  <c r="AI111" i="23"/>
  <c r="J111" i="26" s="1"/>
  <c r="S113" i="25"/>
  <c r="BT113" i="23"/>
  <c r="E120" i="25"/>
  <c r="O120" i="23"/>
  <c r="E120" i="26" s="1"/>
  <c r="E122" i="25"/>
  <c r="P122" i="23"/>
  <c r="O122" i="23"/>
  <c r="E122" i="26" s="1"/>
  <c r="Q124" i="25"/>
  <c r="Z124" i="25" s="1"/>
  <c r="BK124" i="23"/>
  <c r="Q124" i="26" s="1"/>
  <c r="Z124" i="26" s="1"/>
  <c r="P130" i="25"/>
  <c r="BG130" i="23"/>
  <c r="P130" i="26" s="1"/>
  <c r="S135" i="23"/>
  <c r="F135" i="26" s="1"/>
  <c r="F138" i="25"/>
  <c r="S138" i="23"/>
  <c r="F138" i="26" s="1"/>
  <c r="N142" i="25"/>
  <c r="AY142" i="23"/>
  <c r="N142" i="26" s="1"/>
  <c r="P147" i="25"/>
  <c r="BG147" i="23"/>
  <c r="P147" i="26" s="1"/>
  <c r="I153" i="25"/>
  <c r="AE153" i="23"/>
  <c r="I153" i="26" s="1"/>
  <c r="O158" i="25"/>
  <c r="BD158" i="23"/>
  <c r="S160" i="25"/>
  <c r="BT160" i="23"/>
  <c r="BS160" i="23"/>
  <c r="S160" i="26" s="1"/>
  <c r="D163" i="25"/>
  <c r="Y163" i="25" s="1"/>
  <c r="L163" i="23"/>
  <c r="K163" i="23"/>
  <c r="D163" i="26" s="1"/>
  <c r="Y163" i="26" s="1"/>
  <c r="F167" i="25"/>
  <c r="S167" i="23"/>
  <c r="F167" i="26" s="1"/>
  <c r="AY3" i="23"/>
  <c r="N3" i="26" s="1"/>
  <c r="AM5" i="23"/>
  <c r="K5" i="26" s="1"/>
  <c r="BO7" i="23"/>
  <c r="R7" i="26" s="1"/>
  <c r="BC9" i="23"/>
  <c r="O9" i="26" s="1"/>
  <c r="S11" i="23"/>
  <c r="F11" i="26" s="1"/>
  <c r="W13" i="23"/>
  <c r="G13" i="26" s="1"/>
  <c r="AY13" i="23"/>
  <c r="N13" i="26" s="1"/>
  <c r="BO15" i="23"/>
  <c r="R15" i="26" s="1"/>
  <c r="S17" i="23"/>
  <c r="F17" i="26" s="1"/>
  <c r="AI19" i="23"/>
  <c r="J19" i="26" s="1"/>
  <c r="W21" i="23"/>
  <c r="G21" i="26" s="1"/>
  <c r="AY21" i="23"/>
  <c r="N21" i="26" s="1"/>
  <c r="BK21" i="23"/>
  <c r="Q21" i="26" s="1"/>
  <c r="Z21" i="26" s="1"/>
  <c r="AY23" i="23"/>
  <c r="N23" i="26" s="1"/>
  <c r="BK23" i="23"/>
  <c r="Q23" i="26" s="1"/>
  <c r="Z23" i="26" s="1"/>
  <c r="W27" i="23"/>
  <c r="G27" i="26" s="1"/>
  <c r="AI27" i="23"/>
  <c r="J27" i="26" s="1"/>
  <c r="BS27" i="23"/>
  <c r="S27" i="26" s="1"/>
  <c r="AU30" i="23"/>
  <c r="M30" i="26" s="1"/>
  <c r="AR32" i="23"/>
  <c r="T36" i="23"/>
  <c r="AY39" i="23"/>
  <c r="N39" i="26" s="1"/>
  <c r="X43" i="23"/>
  <c r="BP43" i="23"/>
  <c r="BG44" i="23"/>
  <c r="P44" i="26" s="1"/>
  <c r="AI51" i="23"/>
  <c r="J51" i="26" s="1"/>
  <c r="AM58" i="23"/>
  <c r="K58" i="26" s="1"/>
  <c r="S59" i="23"/>
  <c r="F59" i="26" s="1"/>
  <c r="H60" i="23"/>
  <c r="AQ60" i="23"/>
  <c r="L60" i="26" s="1"/>
  <c r="AF62" i="23"/>
  <c r="AA64" i="23"/>
  <c r="H64" i="26" s="1"/>
  <c r="BS65" i="23"/>
  <c r="S65" i="26" s="1"/>
  <c r="I74" i="25"/>
  <c r="AE74" i="23"/>
  <c r="I74" i="26" s="1"/>
  <c r="I82" i="25"/>
  <c r="AF82" i="23"/>
  <c r="G106" i="25"/>
  <c r="X106" i="23"/>
  <c r="W106" i="23"/>
  <c r="G106" i="26" s="1"/>
  <c r="E109" i="25"/>
  <c r="P109" i="23"/>
  <c r="M122" i="25"/>
  <c r="AU122" i="23"/>
  <c r="M122" i="26" s="1"/>
  <c r="F124" i="25"/>
  <c r="T124" i="23"/>
  <c r="J134" i="25"/>
  <c r="AI134" i="23"/>
  <c r="J134" i="26" s="1"/>
  <c r="R142" i="25"/>
  <c r="BO142" i="23"/>
  <c r="R142" i="26" s="1"/>
  <c r="I148" i="25"/>
  <c r="AE148" i="23"/>
  <c r="I148" i="26" s="1"/>
  <c r="Q153" i="25"/>
  <c r="Z153" i="25" s="1"/>
  <c r="BL153" i="23"/>
  <c r="BK153" i="23"/>
  <c r="Q153" i="26" s="1"/>
  <c r="Z153" i="26" s="1"/>
  <c r="F154" i="25"/>
  <c r="S154" i="23"/>
  <c r="F154" i="26" s="1"/>
  <c r="K89" i="17"/>
  <c r="K91" i="17"/>
  <c r="L105" i="19"/>
  <c r="T105" i="19"/>
  <c r="AA27" i="25"/>
  <c r="AV30" i="23"/>
  <c r="W32" i="23"/>
  <c r="G32" i="26" s="1"/>
  <c r="AU32" i="23"/>
  <c r="M32" i="26" s="1"/>
  <c r="K34" i="23"/>
  <c r="D34" i="26" s="1"/>
  <c r="Y34" i="26" s="1"/>
  <c r="AZ39" i="23"/>
  <c r="BH44" i="23"/>
  <c r="G46" i="23"/>
  <c r="C46" i="26" s="1"/>
  <c r="X46" i="26" s="1"/>
  <c r="S48" i="23"/>
  <c r="F48" i="26" s="1"/>
  <c r="AN58" i="23"/>
  <c r="T59" i="23"/>
  <c r="AR60" i="23"/>
  <c r="AI62" i="23"/>
  <c r="J62" i="26" s="1"/>
  <c r="AB64" i="23"/>
  <c r="BK67" i="23"/>
  <c r="Q67" i="26" s="1"/>
  <c r="Z67" i="26" s="1"/>
  <c r="AY68" i="23"/>
  <c r="N68" i="26" s="1"/>
  <c r="AQ69" i="23"/>
  <c r="L69" i="26" s="1"/>
  <c r="BT69" i="23"/>
  <c r="BO70" i="23"/>
  <c r="R70" i="26" s="1"/>
  <c r="AR71" i="23"/>
  <c r="AI72" i="23"/>
  <c r="J72" i="26" s="1"/>
  <c r="I73" i="25"/>
  <c r="AE73" i="23"/>
  <c r="I73" i="26" s="1"/>
  <c r="AN73" i="23"/>
  <c r="BH75" i="23"/>
  <c r="BS79" i="23"/>
  <c r="S79" i="26" s="1"/>
  <c r="BX80" i="23"/>
  <c r="AN81" i="23"/>
  <c r="S82" i="23"/>
  <c r="F82" i="26" s="1"/>
  <c r="S85" i="23"/>
  <c r="F85" i="26" s="1"/>
  <c r="BC85" i="23"/>
  <c r="O85" i="26" s="1"/>
  <c r="J87" i="25"/>
  <c r="AI87" i="23"/>
  <c r="J87" i="26" s="1"/>
  <c r="BK87" i="23"/>
  <c r="Q87" i="26" s="1"/>
  <c r="Z87" i="26" s="1"/>
  <c r="O90" i="23"/>
  <c r="E90" i="26" s="1"/>
  <c r="AB92" i="23"/>
  <c r="O94" i="23"/>
  <c r="E94" i="26" s="1"/>
  <c r="J95" i="25"/>
  <c r="AJ95" i="23"/>
  <c r="BO97" i="23"/>
  <c r="R97" i="26" s="1"/>
  <c r="K99" i="23"/>
  <c r="D99" i="26" s="1"/>
  <c r="Y99" i="26" s="1"/>
  <c r="S100" i="23"/>
  <c r="F100" i="26" s="1"/>
  <c r="K102" i="25"/>
  <c r="AN102" i="23"/>
  <c r="CG108" i="23"/>
  <c r="AJ111" i="23"/>
  <c r="BK112" i="23"/>
  <c r="Q112" i="26" s="1"/>
  <c r="Z112" i="26" s="1"/>
  <c r="C117" i="25"/>
  <c r="X117" i="25" s="1"/>
  <c r="G117" i="23"/>
  <c r="F120" i="25"/>
  <c r="T120" i="23"/>
  <c r="S120" i="23"/>
  <c r="F120" i="26" s="1"/>
  <c r="J123" i="25"/>
  <c r="AI123" i="23"/>
  <c r="J123" i="26" s="1"/>
  <c r="N123" i="25"/>
  <c r="AZ123" i="23"/>
  <c r="AY123" i="23"/>
  <c r="N123" i="26" s="1"/>
  <c r="AB124" i="25"/>
  <c r="C144" i="25"/>
  <c r="X144" i="25" s="1"/>
  <c r="G144" i="23"/>
  <c r="G144" i="25"/>
  <c r="W144" i="23"/>
  <c r="G144" i="26" s="1"/>
  <c r="AF153" i="23"/>
  <c r="F155" i="25"/>
  <c r="S155" i="23"/>
  <c r="F155" i="26" s="1"/>
  <c r="I157" i="25"/>
  <c r="AE157" i="23"/>
  <c r="I157" i="26" s="1"/>
  <c r="Q162" i="25"/>
  <c r="Z162" i="25" s="1"/>
  <c r="BL162" i="23"/>
  <c r="T163" i="25"/>
  <c r="BX163" i="23"/>
  <c r="BW163" i="23"/>
  <c r="T163" i="26" s="1"/>
  <c r="O166" i="25"/>
  <c r="BC166" i="23"/>
  <c r="O166" i="26" s="1"/>
  <c r="BX120" i="23"/>
  <c r="X121" i="23"/>
  <c r="O133" i="23"/>
  <c r="E133" i="26" s="1"/>
  <c r="BG135" i="23"/>
  <c r="P135" i="26" s="1"/>
  <c r="K139" i="23"/>
  <c r="D139" i="26" s="1"/>
  <c r="Y139" i="26" s="1"/>
  <c r="P157" i="23"/>
  <c r="BP162" i="23"/>
  <c r="AE163" i="23"/>
  <c r="I163" i="26" s="1"/>
  <c r="AA165" i="23"/>
  <c r="H165" i="26" s="1"/>
  <c r="BO165" i="23"/>
  <c r="R165" i="26" s="1"/>
  <c r="BL166" i="23"/>
  <c r="AJ167" i="23"/>
  <c r="AR168" i="23"/>
  <c r="BX168" i="23"/>
  <c r="X169" i="23"/>
  <c r="BH172" i="23"/>
  <c r="CG189" i="23"/>
  <c r="L194" i="25"/>
  <c r="AQ194" i="23"/>
  <c r="L194" i="26" s="1"/>
  <c r="C197" i="25"/>
  <c r="X197" i="25" s="1"/>
  <c r="G197" i="23"/>
  <c r="D198" i="25"/>
  <c r="Y198" i="25" s="1"/>
  <c r="L198" i="23"/>
  <c r="P199" i="25"/>
  <c r="BH199" i="23"/>
  <c r="L203" i="25"/>
  <c r="AQ203" i="23"/>
  <c r="L203" i="26" s="1"/>
  <c r="M209" i="25"/>
  <c r="AV209" i="23"/>
  <c r="AH234" i="25"/>
  <c r="AD234" i="25"/>
  <c r="AC247" i="25"/>
  <c r="AL247" i="25" s="1"/>
  <c r="AD255" i="25"/>
  <c r="AG262" i="25"/>
  <c r="AH266" i="25"/>
  <c r="AD266" i="25"/>
  <c r="AG334" i="25"/>
  <c r="AD334" i="25"/>
  <c r="W116" i="23"/>
  <c r="G116" i="26" s="1"/>
  <c r="AB120" i="25"/>
  <c r="AB167" i="23"/>
  <c r="K168" i="23"/>
  <c r="D168" i="26" s="1"/>
  <c r="Y168" i="26" s="1"/>
  <c r="AI168" i="23"/>
  <c r="J168" i="26" s="1"/>
  <c r="AA169" i="23"/>
  <c r="H169" i="26" s="1"/>
  <c r="AM170" i="23"/>
  <c r="K170" i="26" s="1"/>
  <c r="BX170" i="23"/>
  <c r="L171" i="23"/>
  <c r="BC171" i="23"/>
  <c r="O171" i="26" s="1"/>
  <c r="AY172" i="23"/>
  <c r="N172" i="26" s="1"/>
  <c r="BW172" i="23"/>
  <c r="T172" i="26" s="1"/>
  <c r="AM173" i="23"/>
  <c r="K173" i="26" s="1"/>
  <c r="BK173" i="23"/>
  <c r="Q173" i="26" s="1"/>
  <c r="Z173" i="26" s="1"/>
  <c r="BC174" i="23"/>
  <c r="O174" i="26" s="1"/>
  <c r="BK177" i="23"/>
  <c r="Q177" i="26" s="1"/>
  <c r="Z177" i="26" s="1"/>
  <c r="O178" i="23"/>
  <c r="E178" i="26" s="1"/>
  <c r="BC178" i="23"/>
  <c r="O178" i="26" s="1"/>
  <c r="BK179" i="23"/>
  <c r="Q179" i="26" s="1"/>
  <c r="Z179" i="26" s="1"/>
  <c r="H180" i="25"/>
  <c r="AB180" i="23"/>
  <c r="AM180" i="23"/>
  <c r="K180" i="26" s="1"/>
  <c r="CG180" i="23"/>
  <c r="AB184" i="25"/>
  <c r="CG188" i="23"/>
  <c r="CG192" i="23"/>
  <c r="CG195" i="23"/>
  <c r="S196" i="25"/>
  <c r="BT196" i="23"/>
  <c r="M197" i="25"/>
  <c r="AV197" i="23"/>
  <c r="H198" i="25"/>
  <c r="AA198" i="23"/>
  <c r="H198" i="26" s="1"/>
  <c r="T199" i="25"/>
  <c r="BW199" i="23"/>
  <c r="T199" i="26" s="1"/>
  <c r="P205" i="23"/>
  <c r="H225" i="25"/>
  <c r="AB225" i="23"/>
  <c r="AA225" i="23"/>
  <c r="H225" i="26" s="1"/>
  <c r="AD235" i="25"/>
  <c r="AA254" i="25"/>
  <c r="AJ254" i="25" s="1"/>
  <c r="AH255" i="25"/>
  <c r="AD260" i="25"/>
  <c r="AH260" i="25"/>
  <c r="AD261" i="25"/>
  <c r="AD267" i="25"/>
  <c r="AD273" i="25"/>
  <c r="AH286" i="25"/>
  <c r="AD286" i="25"/>
  <c r="AG291" i="25"/>
  <c r="AG344" i="25"/>
  <c r="AD344" i="25"/>
  <c r="AJ361" i="25"/>
  <c r="AD361" i="25"/>
  <c r="L188" i="25"/>
  <c r="AQ188" i="23"/>
  <c r="L188" i="26" s="1"/>
  <c r="J190" i="25"/>
  <c r="AI190" i="23"/>
  <c r="J190" i="26" s="1"/>
  <c r="O192" i="25"/>
  <c r="BC192" i="23"/>
  <c r="O192" i="26" s="1"/>
  <c r="G197" i="25"/>
  <c r="W197" i="23"/>
  <c r="G197" i="26" s="1"/>
  <c r="G202" i="25"/>
  <c r="X202" i="23"/>
  <c r="AG254" i="25"/>
  <c r="AD254" i="25"/>
  <c r="AH258" i="25"/>
  <c r="AD382" i="26"/>
  <c r="AG448" i="26"/>
  <c r="AD448" i="26"/>
  <c r="AD457" i="26"/>
  <c r="P161" i="23"/>
  <c r="S162" i="23"/>
  <c r="F162" i="26" s="1"/>
  <c r="AB162" i="23"/>
  <c r="AN162" i="23"/>
  <c r="T163" i="23"/>
  <c r="H164" i="23"/>
  <c r="S164" i="23"/>
  <c r="F164" i="26" s="1"/>
  <c r="AQ164" i="23"/>
  <c r="L164" i="26" s="1"/>
  <c r="BD164" i="23"/>
  <c r="AE166" i="23"/>
  <c r="I166" i="26" s="1"/>
  <c r="BC167" i="23"/>
  <c r="O167" i="26" s="1"/>
  <c r="AV168" i="23"/>
  <c r="AE171" i="23"/>
  <c r="I171" i="26" s="1"/>
  <c r="BS171" i="23"/>
  <c r="S171" i="26" s="1"/>
  <c r="AB172" i="23"/>
  <c r="BD173" i="23"/>
  <c r="AV174" i="23"/>
  <c r="BT174" i="23"/>
  <c r="AE175" i="23"/>
  <c r="I175" i="26" s="1"/>
  <c r="AQ175" i="23"/>
  <c r="L175" i="26" s="1"/>
  <c r="AF178" i="23"/>
  <c r="AM179" i="23"/>
  <c r="K179" i="26" s="1"/>
  <c r="AY179" i="23"/>
  <c r="N179" i="26" s="1"/>
  <c r="CG179" i="23"/>
  <c r="BC180" i="23"/>
  <c r="O180" i="26" s="1"/>
  <c r="L182" i="23"/>
  <c r="AB182" i="25"/>
  <c r="L183" i="23"/>
  <c r="BP184" i="23"/>
  <c r="S185" i="23"/>
  <c r="F185" i="26" s="1"/>
  <c r="AU185" i="23"/>
  <c r="M185" i="26" s="1"/>
  <c r="C188" i="25"/>
  <c r="X188" i="25" s="1"/>
  <c r="G188" i="23"/>
  <c r="BO188" i="23"/>
  <c r="R188" i="26" s="1"/>
  <c r="G190" i="23"/>
  <c r="T190" i="23"/>
  <c r="BP192" i="23"/>
  <c r="G193" i="25"/>
  <c r="W193" i="23"/>
  <c r="G193" i="26" s="1"/>
  <c r="K193" i="25"/>
  <c r="AM193" i="23"/>
  <c r="K193" i="26" s="1"/>
  <c r="BO195" i="23"/>
  <c r="R195" i="26" s="1"/>
  <c r="AF196" i="23"/>
  <c r="S199" i="23"/>
  <c r="F199" i="26" s="1"/>
  <c r="C205" i="25"/>
  <c r="X205" i="25" s="1"/>
  <c r="H205" i="23"/>
  <c r="G205" i="23"/>
  <c r="C205" i="26" s="1"/>
  <c r="X205" i="26" s="1"/>
  <c r="R210" i="25"/>
  <c r="BO210" i="23"/>
  <c r="R210" i="26" s="1"/>
  <c r="Z1" i="26"/>
  <c r="AI1" i="26" s="1"/>
  <c r="AI1" i="25"/>
  <c r="AD233" i="25"/>
  <c r="AC245" i="25"/>
  <c r="AL245" i="25" s="1"/>
  <c r="AH247" i="25"/>
  <c r="AD248" i="25"/>
  <c r="AD252" i="25"/>
  <c r="AH252" i="25"/>
  <c r="AD253" i="25"/>
  <c r="AD259" i="25"/>
  <c r="AD265" i="25"/>
  <c r="AC277" i="25"/>
  <c r="AL277" i="25" s="1"/>
  <c r="AG288" i="25"/>
  <c r="AD288" i="25"/>
  <c r="AH356" i="25"/>
  <c r="AG356" i="25"/>
  <c r="K69" i="23"/>
  <c r="D69" i="26" s="1"/>
  <c r="Y69" i="26" s="1"/>
  <c r="BG74" i="23"/>
  <c r="P74" i="26" s="1"/>
  <c r="W75" i="23"/>
  <c r="G75" i="26" s="1"/>
  <c r="K78" i="23"/>
  <c r="D78" i="26" s="1"/>
  <c r="Y78" i="26" s="1"/>
  <c r="K86" i="23"/>
  <c r="D86" i="26" s="1"/>
  <c r="Y86" i="26" s="1"/>
  <c r="BK88" i="23"/>
  <c r="Q88" i="26" s="1"/>
  <c r="Z88" i="26" s="1"/>
  <c r="O92" i="23"/>
  <c r="E92" i="26" s="1"/>
  <c r="BG93" i="23"/>
  <c r="P93" i="26" s="1"/>
  <c r="K94" i="23"/>
  <c r="D94" i="26" s="1"/>
  <c r="Y94" i="26" s="1"/>
  <c r="BW94" i="23"/>
  <c r="T94" i="26" s="1"/>
  <c r="AM96" i="23"/>
  <c r="K96" i="26" s="1"/>
  <c r="AY101" i="23"/>
  <c r="N101" i="26" s="1"/>
  <c r="BK104" i="23"/>
  <c r="Q104" i="26" s="1"/>
  <c r="Z104" i="26" s="1"/>
  <c r="BC108" i="23"/>
  <c r="O108" i="26" s="1"/>
  <c r="AY110" i="23"/>
  <c r="N110" i="26" s="1"/>
  <c r="BO110" i="23"/>
  <c r="R110" i="26" s="1"/>
  <c r="AB110" i="26" s="1"/>
  <c r="AB112" i="23"/>
  <c r="BL113" i="23"/>
  <c r="BD114" i="23"/>
  <c r="BC116" i="23"/>
  <c r="O116" i="26" s="1"/>
  <c r="L124" i="23"/>
  <c r="AZ128" i="23"/>
  <c r="AE129" i="23"/>
  <c r="I129" i="26" s="1"/>
  <c r="W133" i="23"/>
  <c r="G133" i="26" s="1"/>
  <c r="AM133" i="23"/>
  <c r="K133" i="26" s="1"/>
  <c r="S139" i="23"/>
  <c r="F139" i="26" s="1"/>
  <c r="BS141" i="23"/>
  <c r="S141" i="26" s="1"/>
  <c r="AB147" i="25"/>
  <c r="AV157" i="23"/>
  <c r="AJ159" i="23"/>
  <c r="T162" i="23"/>
  <c r="W163" i="23"/>
  <c r="G163" i="26" s="1"/>
  <c r="AN168" i="23"/>
  <c r="BT168" i="23"/>
  <c r="BT169" i="23"/>
  <c r="G170" i="23"/>
  <c r="AR170" i="23"/>
  <c r="BC170" i="23"/>
  <c r="O170" i="26" s="1"/>
  <c r="S172" i="23"/>
  <c r="F172" i="26" s="1"/>
  <c r="AQ172" i="23"/>
  <c r="L172" i="26" s="1"/>
  <c r="AF173" i="23"/>
  <c r="AM174" i="23"/>
  <c r="K174" i="26" s="1"/>
  <c r="S175" i="23"/>
  <c r="F175" i="26" s="1"/>
  <c r="G176" i="23"/>
  <c r="G178" i="25"/>
  <c r="W178" i="23"/>
  <c r="G178" i="26" s="1"/>
  <c r="AU178" i="23"/>
  <c r="M178" i="26" s="1"/>
  <c r="G181" i="23"/>
  <c r="AI181" i="23"/>
  <c r="J181" i="26" s="1"/>
  <c r="AA182" i="23"/>
  <c r="H182" i="26" s="1"/>
  <c r="O183" i="23"/>
  <c r="E183" i="26" s="1"/>
  <c r="BW183" i="23"/>
  <c r="T183" i="26" s="1"/>
  <c r="T184" i="23"/>
  <c r="AR184" i="23"/>
  <c r="S184" i="25"/>
  <c r="BT184" i="23"/>
  <c r="AJ190" i="23"/>
  <c r="K191" i="23"/>
  <c r="D191" i="26" s="1"/>
  <c r="Y191" i="26" s="1"/>
  <c r="BD192" i="23"/>
  <c r="J194" i="25"/>
  <c r="AI194" i="23"/>
  <c r="J194" i="26" s="1"/>
  <c r="AA195" i="23"/>
  <c r="H195" i="26" s="1"/>
  <c r="G196" i="25"/>
  <c r="W196" i="23"/>
  <c r="G196" i="26" s="1"/>
  <c r="X197" i="23"/>
  <c r="AB197" i="25"/>
  <c r="R200" i="25"/>
  <c r="AB200" i="25" s="1"/>
  <c r="BP200" i="23"/>
  <c r="D202" i="25"/>
  <c r="Y202" i="25" s="1"/>
  <c r="L202" i="23"/>
  <c r="AB205" i="25"/>
  <c r="O210" i="25"/>
  <c r="BD210" i="23"/>
  <c r="R211" i="25"/>
  <c r="BP211" i="23"/>
  <c r="AD239" i="25"/>
  <c r="AC244" i="25"/>
  <c r="AL244" i="25" s="1"/>
  <c r="AG246" i="25"/>
  <c r="AD246" i="25"/>
  <c r="AB249" i="25"/>
  <c r="AK249" i="25" s="1"/>
  <c r="AH250" i="25"/>
  <c r="AI255" i="25"/>
  <c r="AC256" i="25"/>
  <c r="AA258" i="25"/>
  <c r="AJ258" i="25" s="1"/>
  <c r="AD271" i="25"/>
  <c r="AA101" i="23"/>
  <c r="H101" i="26" s="1"/>
  <c r="AE136" i="23"/>
  <c r="I136" i="26" s="1"/>
  <c r="BC136" i="23"/>
  <c r="O136" i="26" s="1"/>
  <c r="W140" i="23"/>
  <c r="G140" i="26" s="1"/>
  <c r="AU140" i="23"/>
  <c r="M140" i="26" s="1"/>
  <c r="BS144" i="23"/>
  <c r="S144" i="26" s="1"/>
  <c r="AY146" i="23"/>
  <c r="N146" i="26" s="1"/>
  <c r="BW146" i="23"/>
  <c r="T146" i="26" s="1"/>
  <c r="K147" i="23"/>
  <c r="D147" i="26" s="1"/>
  <c r="Y147" i="26" s="1"/>
  <c r="BK148" i="23"/>
  <c r="Q148" i="26" s="1"/>
  <c r="Z148" i="26" s="1"/>
  <c r="BS149" i="23"/>
  <c r="S149" i="26" s="1"/>
  <c r="BO150" i="23"/>
  <c r="R150" i="26" s="1"/>
  <c r="AQ151" i="23"/>
  <c r="L151" i="26" s="1"/>
  <c r="BL154" i="23"/>
  <c r="AM156" i="23"/>
  <c r="K156" i="26" s="1"/>
  <c r="BX156" i="23"/>
  <c r="T172" i="23"/>
  <c r="T175" i="23"/>
  <c r="BG177" i="23"/>
  <c r="P177" i="26" s="1"/>
  <c r="BO181" i="23"/>
  <c r="R181" i="26" s="1"/>
  <c r="AB182" i="23"/>
  <c r="BX183" i="23"/>
  <c r="P192" i="25"/>
  <c r="BH192" i="23"/>
  <c r="P195" i="25"/>
  <c r="BG195" i="23"/>
  <c r="P195" i="26" s="1"/>
  <c r="O197" i="25"/>
  <c r="BC197" i="23"/>
  <c r="O197" i="26" s="1"/>
  <c r="CG197" i="23"/>
  <c r="J198" i="25"/>
  <c r="AJ198" i="23"/>
  <c r="T198" i="25"/>
  <c r="BX198" i="23"/>
  <c r="BW198" i="23"/>
  <c r="T198" i="26" s="1"/>
  <c r="C200" i="25"/>
  <c r="X200" i="25" s="1"/>
  <c r="H200" i="23"/>
  <c r="I200" i="25"/>
  <c r="AE200" i="23"/>
  <c r="I200" i="26" s="1"/>
  <c r="M201" i="25"/>
  <c r="AV201" i="23"/>
  <c r="R202" i="25"/>
  <c r="BO202" i="23"/>
  <c r="R202" i="26" s="1"/>
  <c r="S204" i="25"/>
  <c r="BT204" i="23"/>
  <c r="P230" i="25"/>
  <c r="BH230" i="23"/>
  <c r="AC237" i="25"/>
  <c r="AL237" i="25" s="1"/>
  <c r="AD240" i="25"/>
  <c r="AH244" i="25"/>
  <c r="AD245" i="25"/>
  <c r="AB248" i="25"/>
  <c r="AK248" i="25" s="1"/>
  <c r="AD251" i="25"/>
  <c r="AA252" i="25"/>
  <c r="AJ252" i="25" s="1"/>
  <c r="AK255" i="25"/>
  <c r="AD257" i="25"/>
  <c r="AC262" i="25"/>
  <c r="AL262" i="25" s="1"/>
  <c r="AC269" i="25"/>
  <c r="AL269" i="25" s="1"/>
  <c r="AD272" i="25"/>
  <c r="AH277" i="25"/>
  <c r="AI285" i="25"/>
  <c r="AG285" i="25"/>
  <c r="AD285" i="25"/>
  <c r="AH340" i="25"/>
  <c r="AG340" i="25"/>
  <c r="AG383" i="25"/>
  <c r="BO94" i="23"/>
  <c r="R94" i="26" s="1"/>
  <c r="S98" i="23"/>
  <c r="F98" i="26" s="1"/>
  <c r="BG98" i="23"/>
  <c r="P98" i="26" s="1"/>
  <c r="W99" i="23"/>
  <c r="G99" i="26" s="1"/>
  <c r="S102" i="23"/>
  <c r="F102" i="26" s="1"/>
  <c r="AE102" i="23"/>
  <c r="I102" i="26" s="1"/>
  <c r="BX103" i="23"/>
  <c r="S109" i="23"/>
  <c r="F109" i="26" s="1"/>
  <c r="W125" i="23"/>
  <c r="G125" i="26" s="1"/>
  <c r="BK129" i="23"/>
  <c r="Q129" i="26" s="1"/>
  <c r="Z129" i="26" s="1"/>
  <c r="AI131" i="23"/>
  <c r="J131" i="26" s="1"/>
  <c r="AM137" i="23"/>
  <c r="K137" i="26" s="1"/>
  <c r="AU152" i="23"/>
  <c r="M152" i="26" s="1"/>
  <c r="P154" i="23"/>
  <c r="AN154" i="23"/>
  <c r="AY154" i="23"/>
  <c r="N154" i="26" s="1"/>
  <c r="BO155" i="23"/>
  <c r="R155" i="26" s="1"/>
  <c r="O156" i="23"/>
  <c r="E156" i="26" s="1"/>
  <c r="AB156" i="23"/>
  <c r="AB156" i="25"/>
  <c r="BL157" i="23"/>
  <c r="P158" i="23"/>
  <c r="AY158" i="23"/>
  <c r="N158" i="26" s="1"/>
  <c r="BL158" i="23"/>
  <c r="AZ159" i="23"/>
  <c r="AU161" i="23"/>
  <c r="M161" i="26" s="1"/>
  <c r="AF162" i="23"/>
  <c r="BC163" i="23"/>
  <c r="O163" i="26" s="1"/>
  <c r="K164" i="23"/>
  <c r="D164" i="26" s="1"/>
  <c r="Y164" i="26" s="1"/>
  <c r="X164" i="23"/>
  <c r="H165" i="23"/>
  <c r="AY165" i="23"/>
  <c r="N165" i="26" s="1"/>
  <c r="BK165" i="23"/>
  <c r="Q165" i="26" s="1"/>
  <c r="Z165" i="26" s="1"/>
  <c r="H168" i="23"/>
  <c r="AY168" i="23"/>
  <c r="N168" i="26" s="1"/>
  <c r="K169" i="23"/>
  <c r="D169" i="26" s="1"/>
  <c r="Y169" i="26" s="1"/>
  <c r="BS170" i="23"/>
  <c r="S170" i="26" s="1"/>
  <c r="AZ174" i="23"/>
  <c r="BX174" i="23"/>
  <c r="L175" i="23"/>
  <c r="BK175" i="23"/>
  <c r="Q175" i="26" s="1"/>
  <c r="Z175" i="26" s="1"/>
  <c r="O176" i="25"/>
  <c r="BC176" i="23"/>
  <c r="O176" i="26" s="1"/>
  <c r="X178" i="23"/>
  <c r="AJ184" i="23"/>
  <c r="Q184" i="25"/>
  <c r="Z184" i="25" s="1"/>
  <c r="BK184" i="23"/>
  <c r="Q184" i="26" s="1"/>
  <c r="Z184" i="26" s="1"/>
  <c r="BS184" i="23"/>
  <c r="S184" i="26" s="1"/>
  <c r="K186" i="23"/>
  <c r="D186" i="26" s="1"/>
  <c r="Y186" i="26" s="1"/>
  <c r="S186" i="23"/>
  <c r="F186" i="26" s="1"/>
  <c r="AA186" i="26" s="1"/>
  <c r="AA186" i="23"/>
  <c r="H186" i="26" s="1"/>
  <c r="AI186" i="23"/>
  <c r="J186" i="26" s="1"/>
  <c r="AQ186" i="23"/>
  <c r="L186" i="26" s="1"/>
  <c r="AC186" i="26" s="1"/>
  <c r="AY186" i="23"/>
  <c r="N186" i="26" s="1"/>
  <c r="BG186" i="23"/>
  <c r="P186" i="26" s="1"/>
  <c r="BO186" i="23"/>
  <c r="R186" i="26" s="1"/>
  <c r="BW186" i="23"/>
  <c r="T186" i="26" s="1"/>
  <c r="BG187" i="23"/>
  <c r="P187" i="26" s="1"/>
  <c r="Q188" i="25"/>
  <c r="Z188" i="25" s="1"/>
  <c r="BK188" i="23"/>
  <c r="Q188" i="26" s="1"/>
  <c r="Z188" i="26" s="1"/>
  <c r="H190" i="25"/>
  <c r="AA190" i="23"/>
  <c r="H190" i="26" s="1"/>
  <c r="F195" i="25"/>
  <c r="S195" i="23"/>
  <c r="F195" i="26" s="1"/>
  <c r="X196" i="23"/>
  <c r="K196" i="25"/>
  <c r="AM196" i="23"/>
  <c r="K196" i="26" s="1"/>
  <c r="O205" i="25"/>
  <c r="BD205" i="23"/>
  <c r="BC205" i="23"/>
  <c r="O205" i="26" s="1"/>
  <c r="H207" i="25"/>
  <c r="AB207" i="23"/>
  <c r="D208" i="25"/>
  <c r="Y208" i="25" s="1"/>
  <c r="L208" i="23"/>
  <c r="L211" i="25"/>
  <c r="AQ211" i="23"/>
  <c r="L211" i="26" s="1"/>
  <c r="H228" i="25"/>
  <c r="AB228" i="23"/>
  <c r="AD231" i="25"/>
  <c r="AC236" i="25"/>
  <c r="AL236" i="25" s="1"/>
  <c r="AG238" i="25"/>
  <c r="AD238" i="25"/>
  <c r="AB241" i="25"/>
  <c r="AK241" i="25" s="1"/>
  <c r="AH242" i="25"/>
  <c r="AD242" i="25"/>
  <c r="AI247" i="25"/>
  <c r="AC248" i="25"/>
  <c r="AL248" i="25" s="1"/>
  <c r="AA250" i="25"/>
  <c r="AJ250" i="25" s="1"/>
  <c r="AC255" i="25"/>
  <c r="AL255" i="25" s="1"/>
  <c r="AD263" i="25"/>
  <c r="AC268" i="25"/>
  <c r="AL268" i="25" s="1"/>
  <c r="AG270" i="25"/>
  <c r="AD270" i="25"/>
  <c r="AB273" i="25"/>
  <c r="AK273" i="25" s="1"/>
  <c r="AH274" i="25"/>
  <c r="AD274" i="25"/>
  <c r="AG310" i="25"/>
  <c r="AD310" i="25"/>
  <c r="AG350" i="25"/>
  <c r="K184" i="25"/>
  <c r="AM184" i="23"/>
  <c r="K184" i="26" s="1"/>
  <c r="T184" i="25"/>
  <c r="BX184" i="23"/>
  <c r="G204" i="25"/>
  <c r="X204" i="23"/>
  <c r="P204" i="25"/>
  <c r="BH204" i="23"/>
  <c r="D206" i="25"/>
  <c r="Y206" i="25" s="1"/>
  <c r="L206" i="23"/>
  <c r="M206" i="25"/>
  <c r="AV206" i="23"/>
  <c r="AD232" i="25"/>
  <c r="AD236" i="25"/>
  <c r="AH236" i="25"/>
  <c r="AK247" i="25"/>
  <c r="AD249" i="25"/>
  <c r="AC254" i="25"/>
  <c r="AL254" i="25" s="1"/>
  <c r="AA262" i="25"/>
  <c r="AJ262" i="25" s="1"/>
  <c r="AD264" i="25"/>
  <c r="AH268" i="25"/>
  <c r="AD269" i="25"/>
  <c r="AD275" i="25"/>
  <c r="AJ325" i="25"/>
  <c r="BL201" i="23"/>
  <c r="BH202" i="23"/>
  <c r="AJ1" i="25"/>
  <c r="AG283" i="25"/>
  <c r="AD283" i="25"/>
  <c r="AC285" i="25"/>
  <c r="AL285" i="25" s="1"/>
  <c r="AB286" i="25"/>
  <c r="AK286" i="25" s="1"/>
  <c r="AA290" i="25"/>
  <c r="AJ290" i="25" s="1"/>
  <c r="AG309" i="25"/>
  <c r="AD333" i="25"/>
  <c r="AC340" i="25"/>
  <c r="AL340" i="25" s="1"/>
  <c r="AG345" i="25"/>
  <c r="AD345" i="25"/>
  <c r="AA346" i="25"/>
  <c r="AJ346" i="25" s="1"/>
  <c r="AI348" i="25"/>
  <c r="AC356" i="25"/>
  <c r="AL356" i="25" s="1"/>
  <c r="AG367" i="25"/>
  <c r="AD368" i="25"/>
  <c r="AG375" i="25"/>
  <c r="AK406" i="25"/>
  <c r="AD406" i="25"/>
  <c r="AA186" i="25"/>
  <c r="AC186" i="25"/>
  <c r="BG191" i="23"/>
  <c r="P191" i="26" s="1"/>
  <c r="AA199" i="23"/>
  <c r="H199" i="26" s="1"/>
  <c r="BS200" i="23"/>
  <c r="S200" i="26" s="1"/>
  <c r="AA202" i="23"/>
  <c r="H202" i="26" s="1"/>
  <c r="AY202" i="23"/>
  <c r="N202" i="26" s="1"/>
  <c r="AI203" i="23"/>
  <c r="J203" i="26" s="1"/>
  <c r="T204" i="23"/>
  <c r="BK204" i="23"/>
  <c r="Q204" i="26" s="1"/>
  <c r="Z204" i="26" s="1"/>
  <c r="W205" i="23"/>
  <c r="G205" i="26" s="1"/>
  <c r="AV205" i="23"/>
  <c r="H206" i="23"/>
  <c r="AY206" i="23"/>
  <c r="N206" i="26" s="1"/>
  <c r="BW206" i="23"/>
  <c r="T206" i="26" s="1"/>
  <c r="AI207" i="23"/>
  <c r="J207" i="26" s="1"/>
  <c r="BH207" i="23"/>
  <c r="H208" i="23"/>
  <c r="S208" i="23"/>
  <c r="F208" i="26" s="1"/>
  <c r="W210" i="23"/>
  <c r="G210" i="26" s="1"/>
  <c r="X211" i="23"/>
  <c r="AZ213" i="23"/>
  <c r="BL216" i="23"/>
  <c r="AQ217" i="23"/>
  <c r="L217" i="26" s="1"/>
  <c r="X219" i="23"/>
  <c r="BS223" i="23"/>
  <c r="S223" i="26" s="1"/>
  <c r="AY228" i="23"/>
  <c r="N228" i="26" s="1"/>
  <c r="AK1" i="25"/>
  <c r="AB276" i="25"/>
  <c r="AK276" i="25" s="1"/>
  <c r="AD276" i="25"/>
  <c r="AA277" i="25"/>
  <c r="AJ277" i="25" s="1"/>
  <c r="AD278" i="25"/>
  <c r="AA284" i="25"/>
  <c r="AJ284" i="25" s="1"/>
  <c r="AA292" i="25"/>
  <c r="AJ292" i="25" s="1"/>
  <c r="AG304" i="25"/>
  <c r="AD304" i="25"/>
  <c r="AG305" i="25"/>
  <c r="AD305" i="25"/>
  <c r="AC305" i="25"/>
  <c r="AL305" i="25" s="1"/>
  <c r="AC306" i="25"/>
  <c r="AL306" i="25" s="1"/>
  <c r="AC307" i="25"/>
  <c r="AL307" i="25" s="1"/>
  <c r="AC308" i="25"/>
  <c r="AL308" i="25" s="1"/>
  <c r="AK309" i="25"/>
  <c r="AB310" i="25"/>
  <c r="AK310" i="25" s="1"/>
  <c r="AA311" i="25"/>
  <c r="AJ311" i="25" s="1"/>
  <c r="AD311" i="25"/>
  <c r="AG328" i="25"/>
  <c r="AD328" i="25"/>
  <c r="AB334" i="25"/>
  <c r="AK334" i="25" s="1"/>
  <c r="AA335" i="25"/>
  <c r="AJ335" i="25" s="1"/>
  <c r="AC339" i="25"/>
  <c r="AL339" i="25" s="1"/>
  <c r="AB350" i="25"/>
  <c r="AK350" i="25" s="1"/>
  <c r="AA351" i="25"/>
  <c r="AJ351" i="25" s="1"/>
  <c r="AC355" i="25"/>
  <c r="AL355" i="25" s="1"/>
  <c r="AB360" i="25"/>
  <c r="AK360" i="25" s="1"/>
  <c r="AB363" i="25"/>
  <c r="AK363" i="25" s="1"/>
  <c r="AB275" i="25"/>
  <c r="AK275" i="25" s="1"/>
  <c r="AD280" i="25"/>
  <c r="AI284" i="25"/>
  <c r="AA287" i="25"/>
  <c r="AJ287" i="25" s="1"/>
  <c r="AG289" i="25"/>
  <c r="AD289" i="25"/>
  <c r="AI292" i="25"/>
  <c r="AG296" i="25"/>
  <c r="AD296" i="25"/>
  <c r="AG297" i="25"/>
  <c r="AD297" i="25"/>
  <c r="AC297" i="25"/>
  <c r="AL297" i="25" s="1"/>
  <c r="AB302" i="25"/>
  <c r="AK302" i="25" s="1"/>
  <c r="AA306" i="25"/>
  <c r="AJ306" i="25" s="1"/>
  <c r="AD307" i="25"/>
  <c r="AA308" i="25"/>
  <c r="AJ308" i="25" s="1"/>
  <c r="AH309" i="25"/>
  <c r="AG313" i="25"/>
  <c r="AC313" i="25"/>
  <c r="AL313" i="25" s="1"/>
  <c r="AD314" i="25"/>
  <c r="AI316" i="25"/>
  <c r="AB318" i="25"/>
  <c r="AK318" i="25" s="1"/>
  <c r="AA319" i="25"/>
  <c r="AJ319" i="25" s="1"/>
  <c r="AD324" i="25"/>
  <c r="AC333" i="25"/>
  <c r="AL333" i="25" s="1"/>
  <c r="AK348" i="25"/>
  <c r="AC349" i="25"/>
  <c r="AL349" i="25" s="1"/>
  <c r="G223" i="23"/>
  <c r="H227" i="23"/>
  <c r="AD282" i="25"/>
  <c r="AB301" i="25"/>
  <c r="AK301" i="25" s="1"/>
  <c r="AD303" i="25"/>
  <c r="AG318" i="25"/>
  <c r="AD323" i="25"/>
  <c r="AG337" i="25"/>
  <c r="AD337" i="25"/>
  <c r="AA338" i="25"/>
  <c r="AJ338" i="25" s="1"/>
  <c r="AC348" i="25"/>
  <c r="AL348" i="25" s="1"/>
  <c r="AG353" i="25"/>
  <c r="AD353" i="25"/>
  <c r="AD354" i="25"/>
  <c r="AG355" i="25"/>
  <c r="AD355" i="25"/>
  <c r="AG359" i="25"/>
  <c r="AD359" i="25"/>
  <c r="AD387" i="25"/>
  <c r="AH434" i="25"/>
  <c r="BX200" i="23"/>
  <c r="X201" i="23"/>
  <c r="AF202" i="23"/>
  <c r="BO203" i="23"/>
  <c r="R203" i="26" s="1"/>
  <c r="O204" i="23"/>
  <c r="E204" i="26" s="1"/>
  <c r="AJ204" i="23"/>
  <c r="X206" i="23"/>
  <c r="S211" i="23"/>
  <c r="F211" i="26" s="1"/>
  <c r="W215" i="23"/>
  <c r="G215" i="26" s="1"/>
  <c r="AB216" i="23"/>
  <c r="S217" i="23"/>
  <c r="F217" i="26" s="1"/>
  <c r="S219" i="23"/>
  <c r="F219" i="26" s="1"/>
  <c r="AQ219" i="23"/>
  <c r="L219" i="26" s="1"/>
  <c r="BC219" i="23"/>
  <c r="O219" i="26" s="1"/>
  <c r="BW220" i="23"/>
  <c r="T220" i="26" s="1"/>
  <c r="S226" i="23"/>
  <c r="F226" i="26" s="1"/>
  <c r="AF226" i="23"/>
  <c r="BK227" i="23"/>
  <c r="Q227" i="26" s="1"/>
  <c r="Z227" i="26" s="1"/>
  <c r="AI230" i="23"/>
  <c r="J230" i="26" s="1"/>
  <c r="AG1" i="25"/>
  <c r="AC283" i="25"/>
  <c r="AL283" i="25" s="1"/>
  <c r="AB294" i="25"/>
  <c r="AC299" i="25"/>
  <c r="AL299" i="25" s="1"/>
  <c r="AC300" i="25"/>
  <c r="AL300" i="25" s="1"/>
  <c r="AC301" i="25"/>
  <c r="AL301" i="25" s="1"/>
  <c r="AG312" i="25"/>
  <c r="AD312" i="25"/>
  <c r="AG321" i="25"/>
  <c r="AD321" i="25"/>
  <c r="AC321" i="25"/>
  <c r="AL321" i="25" s="1"/>
  <c r="AD322" i="25"/>
  <c r="AI324" i="25"/>
  <c r="AB326" i="25"/>
  <c r="AK326" i="25" s="1"/>
  <c r="AA327" i="25"/>
  <c r="AJ327" i="25" s="1"/>
  <c r="AC330" i="25"/>
  <c r="AL330" i="25" s="1"/>
  <c r="AH332" i="25"/>
  <c r="AD332" i="25"/>
  <c r="AI340" i="25"/>
  <c r="AD341" i="25"/>
  <c r="AC347" i="25"/>
  <c r="AL347" i="25" s="1"/>
  <c r="AH348" i="25"/>
  <c r="AI356" i="25"/>
  <c r="AG380" i="25"/>
  <c r="AG382" i="25"/>
  <c r="AD382" i="25"/>
  <c r="AB384" i="25"/>
  <c r="AK384" i="25" s="1"/>
  <c r="AH391" i="25"/>
  <c r="BW177" i="23"/>
  <c r="T177" i="26" s="1"/>
  <c r="BC179" i="23"/>
  <c r="O179" i="26" s="1"/>
  <c r="AQ181" i="23"/>
  <c r="L181" i="26" s="1"/>
  <c r="BG181" i="23"/>
  <c r="P181" i="26" s="1"/>
  <c r="AE189" i="23"/>
  <c r="I189" i="26" s="1"/>
  <c r="AU189" i="23"/>
  <c r="M189" i="26" s="1"/>
  <c r="P204" i="23"/>
  <c r="BH206" i="23"/>
  <c r="BT206" i="23"/>
  <c r="BO207" i="23"/>
  <c r="R207" i="26" s="1"/>
  <c r="AA208" i="23"/>
  <c r="H208" i="26" s="1"/>
  <c r="BO209" i="23"/>
  <c r="R209" i="26" s="1"/>
  <c r="AE210" i="23"/>
  <c r="I210" i="26" s="1"/>
  <c r="T211" i="23"/>
  <c r="X215" i="23"/>
  <c r="T219" i="23"/>
  <c r="AR219" i="23"/>
  <c r="BD219" i="23"/>
  <c r="AE222" i="23"/>
  <c r="I222" i="26" s="1"/>
  <c r="AI227" i="23"/>
  <c r="J227" i="26" s="1"/>
  <c r="AM229" i="23"/>
  <c r="K229" i="26" s="1"/>
  <c r="AH1" i="25"/>
  <c r="AC290" i="25"/>
  <c r="AL290" i="25" s="1"/>
  <c r="AD295" i="25"/>
  <c r="AD298" i="25"/>
  <c r="AG326" i="25"/>
  <c r="AG336" i="25"/>
  <c r="AD336" i="25"/>
  <c r="AD343" i="25"/>
  <c r="AC346" i="25"/>
  <c r="AL346" i="25" s="1"/>
  <c r="AD348" i="25"/>
  <c r="AG352" i="25"/>
  <c r="AD352" i="25"/>
  <c r="BP207" i="23"/>
  <c r="AM223" i="23"/>
  <c r="K223" i="26" s="1"/>
  <c r="BC227" i="23"/>
  <c r="O227" i="26" s="1"/>
  <c r="AY230" i="23"/>
  <c r="N230" i="26" s="1"/>
  <c r="AA279" i="25"/>
  <c r="AJ279" i="25" s="1"/>
  <c r="AG281" i="25"/>
  <c r="AD281" i="25"/>
  <c r="AC284" i="25"/>
  <c r="AL284" i="25" s="1"/>
  <c r="AB285" i="25"/>
  <c r="AK285" i="25" s="1"/>
  <c r="AC291" i="25"/>
  <c r="AL291" i="25" s="1"/>
  <c r="AC292" i="25"/>
  <c r="AL292" i="25" s="1"/>
  <c r="AC293" i="25"/>
  <c r="AL293" i="25" s="1"/>
  <c r="AA300" i="25"/>
  <c r="AJ300" i="25" s="1"/>
  <c r="AD309" i="25"/>
  <c r="AC316" i="25"/>
  <c r="AL316" i="25" s="1"/>
  <c r="AG320" i="25"/>
  <c r="AD320" i="25"/>
  <c r="AB325" i="25"/>
  <c r="AK325" i="25" s="1"/>
  <c r="AG329" i="25"/>
  <c r="AD329" i="25"/>
  <c r="AC329" i="25"/>
  <c r="AL329" i="25" s="1"/>
  <c r="AD330" i="25"/>
  <c r="AG331" i="25"/>
  <c r="AD331" i="25"/>
  <c r="AK340" i="25"/>
  <c r="AB341" i="25"/>
  <c r="AK341" i="25" s="1"/>
  <c r="AG342" i="25"/>
  <c r="AD342" i="25"/>
  <c r="AK356" i="25"/>
  <c r="AB357" i="25"/>
  <c r="AK357" i="25" s="1"/>
  <c r="AG358" i="25"/>
  <c r="AD358" i="25"/>
  <c r="AG282" i="25"/>
  <c r="AG290" i="25"/>
  <c r="AG364" i="25"/>
  <c r="AD364" i="25"/>
  <c r="AI369" i="25"/>
  <c r="AD370" i="25"/>
  <c r="AA372" i="25"/>
  <c r="AJ372" i="25" s="1"/>
  <c r="AG372" i="25"/>
  <c r="AB374" i="25"/>
  <c r="AK374" i="25" s="1"/>
  <c r="AA379" i="25"/>
  <c r="AJ379" i="25" s="1"/>
  <c r="AD394" i="25"/>
  <c r="AG394" i="25"/>
  <c r="AH396" i="25"/>
  <c r="AH398" i="25"/>
  <c r="AD398" i="25"/>
  <c r="AG442" i="25"/>
  <c r="AC365" i="25"/>
  <c r="AL365" i="25" s="1"/>
  <c r="AA367" i="25"/>
  <c r="AJ367" i="25" s="1"/>
  <c r="AD373" i="25"/>
  <c r="AC374" i="25"/>
  <c r="AL374" i="25" s="1"/>
  <c r="AB375" i="25"/>
  <c r="AK375" i="25" s="1"/>
  <c r="AC381" i="25"/>
  <c r="AL381" i="25" s="1"/>
  <c r="AB382" i="25"/>
  <c r="AK382" i="25" s="1"/>
  <c r="AB383" i="25"/>
  <c r="AK383" i="25" s="1"/>
  <c r="AC388" i="25"/>
  <c r="AL388" i="25" s="1"/>
  <c r="AI389" i="25"/>
  <c r="AG395" i="25"/>
  <c r="AD395" i="25"/>
  <c r="AD396" i="25"/>
  <c r="AH403" i="25"/>
  <c r="AA408" i="25"/>
  <c r="AJ408" i="25" s="1"/>
  <c r="AG417" i="25"/>
  <c r="AG333" i="25"/>
  <c r="AG341" i="25"/>
  <c r="AG349" i="25"/>
  <c r="AG357" i="25"/>
  <c r="AD365" i="25"/>
  <c r="AC389" i="25"/>
  <c r="AL389" i="25" s="1"/>
  <c r="AB390" i="25"/>
  <c r="AK390" i="25" s="1"/>
  <c r="AB391" i="25"/>
  <c r="AK391" i="25" s="1"/>
  <c r="AG399" i="25"/>
  <c r="AD399" i="25"/>
  <c r="AK403" i="25"/>
  <c r="AA360" i="25"/>
  <c r="AJ360" i="25" s="1"/>
  <c r="AA363" i="25"/>
  <c r="AJ363" i="25" s="1"/>
  <c r="AD363" i="25"/>
  <c r="AC366" i="25"/>
  <c r="AL366" i="25" s="1"/>
  <c r="AD369" i="25"/>
  <c r="AA376" i="25"/>
  <c r="AJ376" i="25" s="1"/>
  <c r="AC377" i="25"/>
  <c r="AL377" i="25" s="1"/>
  <c r="AB378" i="25"/>
  <c r="AA382" i="25"/>
  <c r="AJ382" i="25" s="1"/>
  <c r="AA384" i="25"/>
  <c r="AJ384" i="25" s="1"/>
  <c r="AD386" i="25"/>
  <c r="AA388" i="25"/>
  <c r="AJ388" i="25" s="1"/>
  <c r="AG388" i="25"/>
  <c r="AC390" i="25"/>
  <c r="AL390" i="25" s="1"/>
  <c r="AC392" i="25"/>
  <c r="AL392" i="25" s="1"/>
  <c r="AI394" i="25"/>
  <c r="AH394" i="25"/>
  <c r="AG407" i="25"/>
  <c r="AD407" i="25"/>
  <c r="AC410" i="25"/>
  <c r="AL410" i="25" s="1"/>
  <c r="AI365" i="25"/>
  <c r="AI374" i="25"/>
  <c r="AC378" i="25"/>
  <c r="AL378" i="25" s="1"/>
  <c r="AD389" i="25"/>
  <c r="AD405" i="25"/>
  <c r="AG405" i="25"/>
  <c r="AD362" i="25"/>
  <c r="AD371" i="25"/>
  <c r="AG381" i="25"/>
  <c r="AD392" i="25"/>
  <c r="AD397" i="25"/>
  <c r="AC397" i="25"/>
  <c r="AL397" i="25" s="1"/>
  <c r="AH361" i="25"/>
  <c r="AB362" i="25"/>
  <c r="AK362" i="25" s="1"/>
  <c r="AC373" i="25"/>
  <c r="AL373" i="25" s="1"/>
  <c r="AC380" i="25"/>
  <c r="AL380" i="25" s="1"/>
  <c r="AI381" i="25"/>
  <c r="AD385" i="25"/>
  <c r="AI390" i="25"/>
  <c r="AD393" i="25"/>
  <c r="AG401" i="25"/>
  <c r="AD401" i="25"/>
  <c r="AG403" i="25"/>
  <c r="AI403" i="25"/>
  <c r="AH409" i="25"/>
  <c r="AD409" i="25"/>
  <c r="AC395" i="25"/>
  <c r="AL395" i="25" s="1"/>
  <c r="AC396" i="25"/>
  <c r="AL396" i="25" s="1"/>
  <c r="AA397" i="25"/>
  <c r="AJ397" i="25" s="1"/>
  <c r="AC403" i="25"/>
  <c r="AL403" i="25" s="1"/>
  <c r="AB405" i="25"/>
  <c r="AK405" i="25" s="1"/>
  <c r="AC409" i="25"/>
  <c r="AL409" i="25" s="1"/>
  <c r="AD410" i="25"/>
  <c r="AB413" i="25"/>
  <c r="AK413" i="25" s="1"/>
  <c r="AC417" i="25"/>
  <c r="AL417" i="25" s="1"/>
  <c r="AC418" i="25"/>
  <c r="AL418" i="25" s="1"/>
  <c r="AD438" i="25"/>
  <c r="AI452" i="25"/>
  <c r="AG243" i="26"/>
  <c r="AI254" i="26"/>
  <c r="AD254" i="26"/>
  <c r="AG262" i="26"/>
  <c r="AG413" i="25"/>
  <c r="AC413" i="25"/>
  <c r="AL413" i="25" s="1"/>
  <c r="AA442" i="25"/>
  <c r="AJ442" i="25" s="1"/>
  <c r="AB446" i="25"/>
  <c r="AK446" i="25" s="1"/>
  <c r="AG449" i="25"/>
  <c r="AH291" i="26"/>
  <c r="AH400" i="25"/>
  <c r="AA405" i="25"/>
  <c r="AJ405" i="25" s="1"/>
  <c r="AC411" i="25"/>
  <c r="AL411" i="25" s="1"/>
  <c r="AA447" i="25"/>
  <c r="AJ447" i="25" s="1"/>
  <c r="AB451" i="25"/>
  <c r="AK451" i="25" s="1"/>
  <c r="AC238" i="26"/>
  <c r="AL238" i="26" s="1"/>
  <c r="AG247" i="26"/>
  <c r="AD247" i="26"/>
  <c r="AG285" i="26"/>
  <c r="AD400" i="25"/>
  <c r="AB404" i="25"/>
  <c r="AK404" i="25" s="1"/>
  <c r="AG436" i="25"/>
  <c r="AD444" i="25"/>
  <c r="AI449" i="25"/>
  <c r="AI243" i="26"/>
  <c r="AG263" i="26"/>
  <c r="AD263" i="26"/>
  <c r="AB397" i="25"/>
  <c r="AK397" i="25" s="1"/>
  <c r="AA398" i="25"/>
  <c r="AJ398" i="25" s="1"/>
  <c r="AD402" i="25"/>
  <c r="AC404" i="25"/>
  <c r="AL404" i="25" s="1"/>
  <c r="AI405" i="25"/>
  <c r="AD408" i="25"/>
  <c r="AB410" i="25"/>
  <c r="AK410" i="25" s="1"/>
  <c r="AA411" i="25"/>
  <c r="AJ411" i="25" s="1"/>
  <c r="AI417" i="25"/>
  <c r="AD428" i="25"/>
  <c r="AD429" i="25"/>
  <c r="AG443" i="25"/>
  <c r="AC443" i="25"/>
  <c r="AL443" i="25" s="1"/>
  <c r="AG415" i="25"/>
  <c r="AD415" i="25"/>
  <c r="AD436" i="25"/>
  <c r="AG445" i="25"/>
  <c r="AD445" i="25"/>
  <c r="AI453" i="25"/>
  <c r="AD453" i="25"/>
  <c r="AH406" i="25"/>
  <c r="AK436" i="25"/>
  <c r="AD443" i="25"/>
  <c r="AG447" i="25"/>
  <c r="AD447" i="25"/>
  <c r="AD232" i="26"/>
  <c r="AG239" i="26"/>
  <c r="AD252" i="26"/>
  <c r="AH252" i="26"/>
  <c r="AG270" i="26"/>
  <c r="AD270" i="26"/>
  <c r="AA435" i="25"/>
  <c r="AJ435" i="25" s="1"/>
  <c r="AH436" i="25"/>
  <c r="AG439" i="25"/>
  <c r="AD439" i="25"/>
  <c r="AB445" i="25"/>
  <c r="AK445" i="25" s="1"/>
  <c r="AB450" i="25"/>
  <c r="AK450" i="25" s="1"/>
  <c r="AA454" i="25"/>
  <c r="AJ454" i="25" s="1"/>
  <c r="AD456" i="25"/>
  <c r="AC236" i="26"/>
  <c r="AL236" i="26" s="1"/>
  <c r="AB237" i="26"/>
  <c r="AK237" i="26" s="1"/>
  <c r="AB239" i="26"/>
  <c r="AK239" i="26" s="1"/>
  <c r="AC243" i="26"/>
  <c r="AL243" i="26" s="1"/>
  <c r="AB244" i="26"/>
  <c r="AK244" i="26" s="1"/>
  <c r="AI245" i="26"/>
  <c r="AI246" i="26"/>
  <c r="AD255" i="26"/>
  <c r="AA258" i="26"/>
  <c r="AJ258" i="26" s="1"/>
  <c r="AH259" i="26"/>
  <c r="AB263" i="26"/>
  <c r="AK263" i="26" s="1"/>
  <c r="AH275" i="26"/>
  <c r="AA282" i="26"/>
  <c r="AJ282" i="26" s="1"/>
  <c r="AD282" i="26"/>
  <c r="AG282" i="26"/>
  <c r="AH307" i="26"/>
  <c r="AI330" i="26"/>
  <c r="AG330" i="26"/>
  <c r="AA414" i="25"/>
  <c r="AJ414" i="25" s="1"/>
  <c r="AD414" i="25"/>
  <c r="AH417" i="25"/>
  <c r="AA418" i="25"/>
  <c r="AJ418" i="25" s="1"/>
  <c r="AC420" i="25"/>
  <c r="AL420" i="25" s="1"/>
  <c r="AA425" i="25"/>
  <c r="AJ425" i="25" s="1"/>
  <c r="AC426" i="25"/>
  <c r="AL426" i="25" s="1"/>
  <c r="AB427" i="25"/>
  <c r="AK427" i="25" s="1"/>
  <c r="AI428" i="25"/>
  <c r="AC433" i="25"/>
  <c r="AL433" i="25" s="1"/>
  <c r="AA444" i="25"/>
  <c r="AJ444" i="25" s="1"/>
  <c r="AH449" i="25"/>
  <c r="AA450" i="25"/>
  <c r="AJ450" i="25" s="1"/>
  <c r="AC452" i="25"/>
  <c r="AL452" i="25" s="1"/>
  <c r="AA457" i="25"/>
  <c r="AJ457" i="25" s="1"/>
  <c r="AD457" i="25"/>
  <c r="AA237" i="26"/>
  <c r="AJ237" i="26" s="1"/>
  <c r="AA238" i="26"/>
  <c r="AJ238" i="26" s="1"/>
  <c r="AA240" i="26"/>
  <c r="AJ240" i="26" s="1"/>
  <c r="AC241" i="26"/>
  <c r="AL241" i="26" s="1"/>
  <c r="AH243" i="26"/>
  <c r="AA244" i="26"/>
  <c r="AJ244" i="26" s="1"/>
  <c r="AH246" i="26"/>
  <c r="AD251" i="26"/>
  <c r="AC254" i="26"/>
  <c r="AL254" i="26" s="1"/>
  <c r="AC256" i="26"/>
  <c r="AL256" i="26" s="1"/>
  <c r="AB261" i="26"/>
  <c r="AK261" i="26" s="1"/>
  <c r="AA264" i="26"/>
  <c r="AJ264" i="26" s="1"/>
  <c r="AD265" i="26"/>
  <c r="AD277" i="26"/>
  <c r="AI282" i="26"/>
  <c r="AA289" i="26"/>
  <c r="AJ289" i="26" s="1"/>
  <c r="AG289" i="26"/>
  <c r="AD290" i="26"/>
  <c r="AI290" i="26"/>
  <c r="AG290" i="26"/>
  <c r="AD373" i="26"/>
  <c r="AK373" i="26"/>
  <c r="AC416" i="25"/>
  <c r="AL416" i="25" s="1"/>
  <c r="AD419" i="25"/>
  <c r="AC423" i="25"/>
  <c r="AL423" i="25" s="1"/>
  <c r="AD440" i="25"/>
  <c r="AK441" i="25"/>
  <c r="AI443" i="25"/>
  <c r="AC448" i="25"/>
  <c r="AL448" i="25" s="1"/>
  <c r="AD451" i="25"/>
  <c r="AC455" i="25"/>
  <c r="AL455" i="25" s="1"/>
  <c r="AD245" i="26"/>
  <c r="AA246" i="26"/>
  <c r="AJ246" i="26" s="1"/>
  <c r="AK259" i="26"/>
  <c r="AA262" i="26"/>
  <c r="AJ262" i="26" s="1"/>
  <c r="AK271" i="26"/>
  <c r="AA280" i="26"/>
  <c r="AJ280" i="26" s="1"/>
  <c r="AA420" i="25"/>
  <c r="AD422" i="25"/>
  <c r="AH425" i="25"/>
  <c r="AA426" i="25"/>
  <c r="AJ426" i="25" s="1"/>
  <c r="AC428" i="25"/>
  <c r="AL428" i="25" s="1"/>
  <c r="AA433" i="25"/>
  <c r="AJ433" i="25" s="1"/>
  <c r="AC434" i="25"/>
  <c r="AL434" i="25" s="1"/>
  <c r="AB435" i="25"/>
  <c r="AK435" i="25" s="1"/>
  <c r="AI436" i="25"/>
  <c r="AC441" i="25"/>
  <c r="AL441" i="25" s="1"/>
  <c r="AA452" i="25"/>
  <c r="AJ452" i="25" s="1"/>
  <c r="AH457" i="25"/>
  <c r="AC234" i="26"/>
  <c r="AL234" i="26" s="1"/>
  <c r="AD236" i="26"/>
  <c r="AD241" i="26"/>
  <c r="AA248" i="26"/>
  <c r="AJ248" i="26" s="1"/>
  <c r="AD253" i="26"/>
  <c r="AA254" i="26"/>
  <c r="AJ254" i="26" s="1"/>
  <c r="AD256" i="26"/>
  <c r="AC258" i="26"/>
  <c r="AL258" i="26" s="1"/>
  <c r="AC259" i="26"/>
  <c r="AL259" i="26" s="1"/>
  <c r="AC260" i="26"/>
  <c r="AA266" i="26"/>
  <c r="AJ266" i="26" s="1"/>
  <c r="AD279" i="26"/>
  <c r="AA288" i="26"/>
  <c r="AJ288" i="26" s="1"/>
  <c r="AA412" i="25"/>
  <c r="AJ412" i="25" s="1"/>
  <c r="AK417" i="25"/>
  <c r="AI419" i="25"/>
  <c r="AD423" i="25"/>
  <c r="AC424" i="25"/>
  <c r="AL424" i="25" s="1"/>
  <c r="AA427" i="25"/>
  <c r="AJ427" i="25" s="1"/>
  <c r="AH428" i="25"/>
  <c r="AG431" i="25"/>
  <c r="AC431" i="25"/>
  <c r="AL431" i="25" s="1"/>
  <c r="AB437" i="25"/>
  <c r="AK437" i="25" s="1"/>
  <c r="AB442" i="25"/>
  <c r="AK442" i="25" s="1"/>
  <c r="AA446" i="25"/>
  <c r="AJ446" i="25" s="1"/>
  <c r="AK449" i="25"/>
  <c r="AI451" i="25"/>
  <c r="AD455" i="25"/>
  <c r="AC456" i="25"/>
  <c r="AL456" i="25" s="1"/>
  <c r="AK235" i="26"/>
  <c r="AC242" i="26"/>
  <c r="AL242" i="26" s="1"/>
  <c r="AD249" i="26"/>
  <c r="AA256" i="26"/>
  <c r="AJ256" i="26" s="1"/>
  <c r="AD257" i="26"/>
  <c r="AD261" i="26"/>
  <c r="AI267" i="26"/>
  <c r="AA275" i="26"/>
  <c r="AJ275" i="26" s="1"/>
  <c r="AG278" i="26"/>
  <c r="AD278" i="26"/>
  <c r="AG286" i="26"/>
  <c r="AA299" i="26"/>
  <c r="AJ299" i="26" s="1"/>
  <c r="AD317" i="26"/>
  <c r="AD430" i="25"/>
  <c r="AA434" i="25"/>
  <c r="AJ434" i="25" s="1"/>
  <c r="AC436" i="25"/>
  <c r="AL436" i="25" s="1"/>
  <c r="AA441" i="25"/>
  <c r="AJ441" i="25" s="1"/>
  <c r="AC442" i="25"/>
  <c r="AL442" i="25" s="1"/>
  <c r="AB443" i="25"/>
  <c r="AK443" i="25" s="1"/>
  <c r="AC449" i="25"/>
  <c r="AL449" i="25" s="1"/>
  <c r="AB231" i="26"/>
  <c r="AK231" i="26" s="1"/>
  <c r="AD234" i="26"/>
  <c r="AC235" i="26"/>
  <c r="AL235" i="26" s="1"/>
  <c r="AB236" i="26"/>
  <c r="AK236" i="26" s="1"/>
  <c r="AK243" i="26"/>
  <c r="AC250" i="26"/>
  <c r="AL250" i="26" s="1"/>
  <c r="AA259" i="26"/>
  <c r="AJ259" i="26" s="1"/>
  <c r="AD259" i="26"/>
  <c r="AG271" i="26"/>
  <c r="AC271" i="26"/>
  <c r="AL271" i="26" s="1"/>
  <c r="AG272" i="26"/>
  <c r="AD272" i="26"/>
  <c r="AJ341" i="26"/>
  <c r="AD341" i="26"/>
  <c r="AB320" i="26"/>
  <c r="AK320" i="26" s="1"/>
  <c r="AI385" i="26"/>
  <c r="AD385" i="26"/>
  <c r="AH454" i="26"/>
  <c r="AG454" i="26"/>
  <c r="AA269" i="26"/>
  <c r="AJ269" i="26" s="1"/>
  <c r="AI271" i="26"/>
  <c r="AD273" i="26"/>
  <c r="AA276" i="26"/>
  <c r="AJ276" i="26" s="1"/>
  <c r="AH277" i="26"/>
  <c r="AG280" i="26"/>
  <c r="AD280" i="26"/>
  <c r="AB286" i="26"/>
  <c r="AK286" i="26" s="1"/>
  <c r="AB291" i="26"/>
  <c r="AK291" i="26" s="1"/>
  <c r="AK298" i="26"/>
  <c r="AB305" i="26"/>
  <c r="AK305" i="26" s="1"/>
  <c r="AD308" i="26"/>
  <c r="AA310" i="26"/>
  <c r="AJ310" i="26" s="1"/>
  <c r="AK310" i="26"/>
  <c r="AG315" i="26"/>
  <c r="AD315" i="26"/>
  <c r="AG320" i="26"/>
  <c r="AC320" i="26"/>
  <c r="AL320" i="26" s="1"/>
  <c r="AC274" i="26"/>
  <c r="AL274" i="26" s="1"/>
  <c r="AK277" i="26"/>
  <c r="AC281" i="26"/>
  <c r="AL281" i="26" s="1"/>
  <c r="AD284" i="26"/>
  <c r="AG288" i="26"/>
  <c r="AD288" i="26"/>
  <c r="AD329" i="26"/>
  <c r="AG339" i="26"/>
  <c r="AA285" i="26"/>
  <c r="AJ285" i="26" s="1"/>
  <c r="AD287" i="26"/>
  <c r="AH290" i="26"/>
  <c r="AA291" i="26"/>
  <c r="AJ291" i="26" s="1"/>
  <c r="AB297" i="26"/>
  <c r="AK297" i="26" s="1"/>
  <c r="AG299" i="26"/>
  <c r="AG304" i="26"/>
  <c r="AD304" i="26"/>
  <c r="AC304" i="26"/>
  <c r="AL304" i="26" s="1"/>
  <c r="AG314" i="26"/>
  <c r="AD319" i="26"/>
  <c r="AG329" i="26"/>
  <c r="AD233" i="26"/>
  <c r="AB267" i="26"/>
  <c r="AK267" i="26" s="1"/>
  <c r="AA274" i="26"/>
  <c r="AJ274" i="26" s="1"/>
  <c r="AB275" i="26"/>
  <c r="AK275" i="26" s="1"/>
  <c r="AA279" i="26"/>
  <c r="AJ279" i="26" s="1"/>
  <c r="AD281" i="26"/>
  <c r="AK282" i="26"/>
  <c r="AD283" i="26"/>
  <c r="AI284" i="26"/>
  <c r="AC289" i="26"/>
  <c r="AL289" i="26" s="1"/>
  <c r="AA292" i="26"/>
  <c r="AJ292" i="26" s="1"/>
  <c r="AD292" i="26"/>
  <c r="AH293" i="26"/>
  <c r="AH294" i="26"/>
  <c r="AG294" i="26"/>
  <c r="AD301" i="26"/>
  <c r="AH314" i="26"/>
  <c r="AH332" i="26"/>
  <c r="AC332" i="26"/>
  <c r="AL332" i="26" s="1"/>
  <c r="AA268" i="26"/>
  <c r="AC275" i="26"/>
  <c r="AL275" i="26" s="1"/>
  <c r="AB276" i="26"/>
  <c r="AK276" i="26" s="1"/>
  <c r="AI277" i="26"/>
  <c r="AC282" i="26"/>
  <c r="AL282" i="26" s="1"/>
  <c r="AA293" i="26"/>
  <c r="AJ293" i="26" s="1"/>
  <c r="AG296" i="26"/>
  <c r="AG298" i="26"/>
  <c r="AD306" i="26"/>
  <c r="AC311" i="26"/>
  <c r="AL311" i="26" s="1"/>
  <c r="AA314" i="26"/>
  <c r="AJ314" i="26" s="1"/>
  <c r="AB321" i="26"/>
  <c r="AK321" i="26" s="1"/>
  <c r="AD332" i="26"/>
  <c r="AD344" i="26"/>
  <c r="AI349" i="26"/>
  <c r="AH271" i="26"/>
  <c r="AC273" i="26"/>
  <c r="AL273" i="26" s="1"/>
  <c r="AB278" i="26"/>
  <c r="AK278" i="26" s="1"/>
  <c r="AK290" i="26"/>
  <c r="AA297" i="26"/>
  <c r="AJ297" i="26" s="1"/>
  <c r="AD303" i="26"/>
  <c r="AC310" i="26"/>
  <c r="AL310" i="26" s="1"/>
  <c r="AA318" i="26"/>
  <c r="AJ318" i="26" s="1"/>
  <c r="AJ325" i="26"/>
  <c r="AC293" i="26"/>
  <c r="AL293" i="26" s="1"/>
  <c r="AB295" i="26"/>
  <c r="AK295" i="26" s="1"/>
  <c r="AI298" i="26"/>
  <c r="AB299" i="26"/>
  <c r="AK299" i="26" s="1"/>
  <c r="AA303" i="26"/>
  <c r="AJ303" i="26" s="1"/>
  <c r="AI305" i="26"/>
  <c r="AA313" i="26"/>
  <c r="AJ313" i="26" s="1"/>
  <c r="AC314" i="26"/>
  <c r="AL314" i="26" s="1"/>
  <c r="AA319" i="26"/>
  <c r="AJ319" i="26" s="1"/>
  <c r="AD323" i="26"/>
  <c r="AH330" i="26"/>
  <c r="AG332" i="26"/>
  <c r="AB332" i="26"/>
  <c r="AK332" i="26" s="1"/>
  <c r="AA335" i="26"/>
  <c r="AJ335" i="26" s="1"/>
  <c r="AD352" i="26"/>
  <c r="AG352" i="26"/>
  <c r="AJ369" i="26"/>
  <c r="AD369" i="26"/>
  <c r="AH373" i="26"/>
  <c r="AC302" i="26"/>
  <c r="AL302" i="26" s="1"/>
  <c r="AA308" i="26"/>
  <c r="AJ308" i="26" s="1"/>
  <c r="AC309" i="26"/>
  <c r="AL309" i="26" s="1"/>
  <c r="AI310" i="26"/>
  <c r="AB312" i="26"/>
  <c r="AK312" i="26" s="1"/>
  <c r="AC318" i="26"/>
  <c r="AL318" i="26" s="1"/>
  <c r="AH321" i="26"/>
  <c r="AG326" i="26"/>
  <c r="AD326" i="26"/>
  <c r="AC326" i="26"/>
  <c r="AL326" i="26" s="1"/>
  <c r="AH329" i="26"/>
  <c r="AC358" i="26"/>
  <c r="AL358" i="26" s="1"/>
  <c r="AD367" i="26"/>
  <c r="AI367" i="26"/>
  <c r="AH367" i="26"/>
  <c r="AA305" i="26"/>
  <c r="AJ305" i="26" s="1"/>
  <c r="AA311" i="26"/>
  <c r="AD321" i="26"/>
  <c r="AI329" i="26"/>
  <c r="AC336" i="26"/>
  <c r="AL336" i="26" s="1"/>
  <c r="AI353" i="26"/>
  <c r="AD353" i="26"/>
  <c r="AH370" i="26"/>
  <c r="AD370" i="26"/>
  <c r="AD376" i="26"/>
  <c r="AC294" i="26"/>
  <c r="AL294" i="26" s="1"/>
  <c r="AC298" i="26"/>
  <c r="AL298" i="26" s="1"/>
  <c r="AD302" i="26"/>
  <c r="AB303" i="26"/>
  <c r="AK303" i="26" s="1"/>
  <c r="AB307" i="26"/>
  <c r="AK307" i="26" s="1"/>
  <c r="AB319" i="26"/>
  <c r="AK319" i="26" s="1"/>
  <c r="AA322" i="26"/>
  <c r="AJ322" i="26" s="1"/>
  <c r="AD322" i="26"/>
  <c r="AC328" i="26"/>
  <c r="AL328" i="26" s="1"/>
  <c r="AD331" i="26"/>
  <c r="AB352" i="26"/>
  <c r="AK352" i="26" s="1"/>
  <c r="AG373" i="26"/>
  <c r="AC373" i="26"/>
  <c r="AL373" i="26" s="1"/>
  <c r="AG376" i="26"/>
  <c r="AA296" i="26"/>
  <c r="AJ296" i="26" s="1"/>
  <c r="AH298" i="26"/>
  <c r="AA300" i="26"/>
  <c r="AJ300" i="26" s="1"/>
  <c r="AC303" i="26"/>
  <c r="AL303" i="26" s="1"/>
  <c r="AA312" i="26"/>
  <c r="AJ312" i="26" s="1"/>
  <c r="AI314" i="26"/>
  <c r="AD316" i="26"/>
  <c r="AC319" i="26"/>
  <c r="AL319" i="26" s="1"/>
  <c r="AG322" i="26"/>
  <c r="AA324" i="26"/>
  <c r="AJ324" i="26" s="1"/>
  <c r="AC325" i="26"/>
  <c r="AL325" i="26" s="1"/>
  <c r="AB330" i="26"/>
  <c r="AK330" i="26" s="1"/>
  <c r="AG333" i="26"/>
  <c r="AC333" i="26"/>
  <c r="AL333" i="26" s="1"/>
  <c r="AC338" i="26"/>
  <c r="AL338" i="26" s="1"/>
  <c r="AG342" i="26"/>
  <c r="AD342" i="26"/>
  <c r="AG343" i="26"/>
  <c r="AC343" i="26"/>
  <c r="AL343" i="26" s="1"/>
  <c r="AD350" i="26"/>
  <c r="AC362" i="26"/>
  <c r="AL362" i="26" s="1"/>
  <c r="AG364" i="26"/>
  <c r="AB323" i="26"/>
  <c r="AK323" i="26" s="1"/>
  <c r="AI324" i="26"/>
  <c r="AC330" i="26"/>
  <c r="AL330" i="26" s="1"/>
  <c r="AG334" i="26"/>
  <c r="AD334" i="26"/>
  <c r="AA338" i="26"/>
  <c r="AJ338" i="26" s="1"/>
  <c r="AB339" i="26"/>
  <c r="AK339" i="26" s="1"/>
  <c r="AG346" i="26"/>
  <c r="AC346" i="26"/>
  <c r="AL346" i="26" s="1"/>
  <c r="AB346" i="26"/>
  <c r="AK346" i="26" s="1"/>
  <c r="AG349" i="26"/>
  <c r="AC349" i="26"/>
  <c r="AL349" i="26" s="1"/>
  <c r="AC352" i="26"/>
  <c r="AL352" i="26" s="1"/>
  <c r="AB358" i="26"/>
  <c r="AK358" i="26" s="1"/>
  <c r="AB361" i="26"/>
  <c r="AK361" i="26" s="1"/>
  <c r="AC365" i="26"/>
  <c r="AL365" i="26" s="1"/>
  <c r="AG367" i="26"/>
  <c r="AC367" i="26"/>
  <c r="AL367" i="26" s="1"/>
  <c r="AD371" i="26"/>
  <c r="AH376" i="26"/>
  <c r="AK376" i="26"/>
  <c r="AI384" i="26"/>
  <c r="AH402" i="26"/>
  <c r="AA323" i="26"/>
  <c r="AJ323" i="26" s="1"/>
  <c r="AD328" i="26"/>
  <c r="AI332" i="26"/>
  <c r="AG335" i="26"/>
  <c r="AD335" i="26"/>
  <c r="AC335" i="26"/>
  <c r="AL335" i="26" s="1"/>
  <c r="AC337" i="26"/>
  <c r="AL337" i="26" s="1"/>
  <c r="AA339" i="26"/>
  <c r="AJ339" i="26" s="1"/>
  <c r="AD345" i="26"/>
  <c r="AD355" i="26"/>
  <c r="AD361" i="26"/>
  <c r="AI373" i="26"/>
  <c r="AH401" i="26"/>
  <c r="AB322" i="26"/>
  <c r="AK322" i="26" s="1"/>
  <c r="AK329" i="26"/>
  <c r="AH340" i="26"/>
  <c r="AA351" i="26"/>
  <c r="AJ351" i="26" s="1"/>
  <c r="AC351" i="26"/>
  <c r="AL351" i="26" s="1"/>
  <c r="AA356" i="26"/>
  <c r="AJ356" i="26" s="1"/>
  <c r="AG357" i="26"/>
  <c r="AA360" i="26"/>
  <c r="AJ360" i="26" s="1"/>
  <c r="AD360" i="26"/>
  <c r="AA366" i="26"/>
  <c r="AJ366" i="26" s="1"/>
  <c r="AG366" i="26"/>
  <c r="AC322" i="26"/>
  <c r="AL322" i="26" s="1"/>
  <c r="AC327" i="26"/>
  <c r="AL327" i="26" s="1"/>
  <c r="AC329" i="26"/>
  <c r="AL329" i="26" s="1"/>
  <c r="AA331" i="26"/>
  <c r="AJ331" i="26" s="1"/>
  <c r="AA337" i="26"/>
  <c r="AJ337" i="26" s="1"/>
  <c r="AD337" i="26"/>
  <c r="AB338" i="26"/>
  <c r="AK338" i="26" s="1"/>
  <c r="AA340" i="26"/>
  <c r="AJ340" i="26" s="1"/>
  <c r="AC344" i="26"/>
  <c r="AL344" i="26" s="1"/>
  <c r="AB347" i="26"/>
  <c r="AK347" i="26" s="1"/>
  <c r="AB362" i="26"/>
  <c r="AK362" i="26" s="1"/>
  <c r="AB371" i="26"/>
  <c r="AK371" i="26" s="1"/>
  <c r="AB377" i="26"/>
  <c r="AK377" i="26" s="1"/>
  <c r="AD377" i="26"/>
  <c r="AD390" i="26"/>
  <c r="AI345" i="26"/>
  <c r="AD347" i="26"/>
  <c r="AH349" i="26"/>
  <c r="AC350" i="26"/>
  <c r="AL350" i="26" s="1"/>
  <c r="AA362" i="26"/>
  <c r="AI369" i="26"/>
  <c r="AC372" i="26"/>
  <c r="AL372" i="26" s="1"/>
  <c r="AI376" i="26"/>
  <c r="AA380" i="26"/>
  <c r="AJ380" i="26" s="1"/>
  <c r="AI400" i="26"/>
  <c r="AH400" i="26"/>
  <c r="AH452" i="26"/>
  <c r="AC348" i="26"/>
  <c r="AL348" i="26" s="1"/>
  <c r="AI352" i="26"/>
  <c r="AG356" i="26"/>
  <c r="AD356" i="26"/>
  <c r="AD365" i="26"/>
  <c r="AA368" i="26"/>
  <c r="AK375" i="26"/>
  <c r="AH420" i="26"/>
  <c r="AA350" i="26"/>
  <c r="AJ350" i="26" s="1"/>
  <c r="AB351" i="26"/>
  <c r="AK351" i="26" s="1"/>
  <c r="AC357" i="26"/>
  <c r="AL357" i="26" s="1"/>
  <c r="AA359" i="26"/>
  <c r="AJ359" i="26" s="1"/>
  <c r="AC360" i="26"/>
  <c r="AL360" i="26" s="1"/>
  <c r="AD363" i="26"/>
  <c r="AH365" i="26"/>
  <c r="AC366" i="26"/>
  <c r="AL366" i="26" s="1"/>
  <c r="AA374" i="26"/>
  <c r="AJ374" i="26" s="1"/>
  <c r="AA378" i="26"/>
  <c r="AH345" i="26"/>
  <c r="AA354" i="26"/>
  <c r="AD358" i="26"/>
  <c r="AI361" i="26"/>
  <c r="AC364" i="26"/>
  <c r="AL364" i="26" s="1"/>
  <c r="AI368" i="26"/>
  <c r="AH369" i="26"/>
  <c r="AG372" i="26"/>
  <c r="AG397" i="26"/>
  <c r="AC397" i="26"/>
  <c r="AL397" i="26" s="1"/>
  <c r="AD400" i="26"/>
  <c r="AG404" i="26"/>
  <c r="AD404" i="26"/>
  <c r="AG405" i="26"/>
  <c r="AD405" i="26"/>
  <c r="AD411" i="26"/>
  <c r="AG411" i="26"/>
  <c r="AH428" i="26"/>
  <c r="AD428" i="26"/>
  <c r="AH436" i="26"/>
  <c r="AD375" i="26"/>
  <c r="AC376" i="26"/>
  <c r="AL376" i="26" s="1"/>
  <c r="AD379" i="26"/>
  <c r="AD398" i="26"/>
  <c r="AA402" i="26"/>
  <c r="AJ402" i="26" s="1"/>
  <c r="AA407" i="26"/>
  <c r="AJ407" i="26" s="1"/>
  <c r="AC407" i="26"/>
  <c r="AL407" i="26" s="1"/>
  <c r="AG407" i="26"/>
  <c r="AH411" i="26"/>
  <c r="AB413" i="26"/>
  <c r="AK413" i="26" s="1"/>
  <c r="AD415" i="26"/>
  <c r="AG424" i="26"/>
  <c r="AD424" i="26"/>
  <c r="AH431" i="26"/>
  <c r="AB445" i="26"/>
  <c r="AK445" i="26" s="1"/>
  <c r="AD453" i="26"/>
  <c r="AD430" i="26"/>
  <c r="AG430" i="26"/>
  <c r="AG444" i="26"/>
  <c r="AD444" i="26"/>
  <c r="AK384" i="26"/>
  <c r="AB385" i="26"/>
  <c r="AK385" i="26" s="1"/>
  <c r="AG387" i="26"/>
  <c r="AD387" i="26"/>
  <c r="AA390" i="26"/>
  <c r="AJ390" i="26" s="1"/>
  <c r="AK392" i="26"/>
  <c r="AB393" i="26"/>
  <c r="AK393" i="26" s="1"/>
  <c r="AG395" i="26"/>
  <c r="AD395" i="26"/>
  <c r="AA398" i="26"/>
  <c r="AJ398" i="26" s="1"/>
  <c r="AK400" i="26"/>
  <c r="AG401" i="26"/>
  <c r="AG412" i="26"/>
  <c r="AD412" i="26"/>
  <c r="AC412" i="26"/>
  <c r="AL412" i="26" s="1"/>
  <c r="AC416" i="26"/>
  <c r="AL416" i="26" s="1"/>
  <c r="AC440" i="26"/>
  <c r="AL440" i="26" s="1"/>
  <c r="AG447" i="26"/>
  <c r="AD447" i="26"/>
  <c r="AD451" i="26"/>
  <c r="AG451" i="26"/>
  <c r="AA383" i="26"/>
  <c r="AJ383" i="26" s="1"/>
  <c r="AC384" i="26"/>
  <c r="AL384" i="26" s="1"/>
  <c r="AC388" i="26"/>
  <c r="AL388" i="26" s="1"/>
  <c r="AA391" i="26"/>
  <c r="AJ391" i="26" s="1"/>
  <c r="AD391" i="26"/>
  <c r="AC392" i="26"/>
  <c r="AL392" i="26" s="1"/>
  <c r="AG396" i="26"/>
  <c r="AD396" i="26"/>
  <c r="AC396" i="26"/>
  <c r="AL396" i="26" s="1"/>
  <c r="AA399" i="26"/>
  <c r="AJ399" i="26" s="1"/>
  <c r="AD399" i="26"/>
  <c r="AC400" i="26"/>
  <c r="AL400" i="26" s="1"/>
  <c r="AB401" i="26"/>
  <c r="AK401" i="26" s="1"/>
  <c r="AD419" i="26"/>
  <c r="AG419" i="26"/>
  <c r="AA423" i="26"/>
  <c r="AJ423" i="26" s="1"/>
  <c r="AI451" i="26"/>
  <c r="AH455" i="26"/>
  <c r="AD380" i="26"/>
  <c r="AH385" i="26"/>
  <c r="AA386" i="26"/>
  <c r="AJ386" i="26" s="1"/>
  <c r="AH393" i="26"/>
  <c r="AA394" i="26"/>
  <c r="AG403" i="26"/>
  <c r="AD403" i="26"/>
  <c r="AA406" i="26"/>
  <c r="AJ406" i="26" s="1"/>
  <c r="AG406" i="26"/>
  <c r="AK411" i="26"/>
  <c r="AI419" i="26"/>
  <c r="AA428" i="26"/>
  <c r="AJ428" i="26" s="1"/>
  <c r="AA422" i="26"/>
  <c r="AJ422" i="26" s="1"/>
  <c r="AK430" i="26"/>
  <c r="AG440" i="26"/>
  <c r="AD440" i="26"/>
  <c r="AD445" i="26"/>
  <c r="AA446" i="26"/>
  <c r="AJ446" i="26" s="1"/>
  <c r="AK454" i="26"/>
  <c r="AA414" i="26"/>
  <c r="AJ414" i="26" s="1"/>
  <c r="AD414" i="26"/>
  <c r="AA425" i="26"/>
  <c r="AJ425" i="26" s="1"/>
  <c r="AD425" i="26"/>
  <c r="AC436" i="26"/>
  <c r="AL436" i="26" s="1"/>
  <c r="AA441" i="26"/>
  <c r="AJ441" i="26" s="1"/>
  <c r="AD442" i="26"/>
  <c r="AD443" i="26"/>
  <c r="AI454" i="26"/>
  <c r="AC406" i="26"/>
  <c r="AL406" i="26" s="1"/>
  <c r="AC410" i="26"/>
  <c r="AL410" i="26" s="1"/>
  <c r="AA416" i="26"/>
  <c r="AA417" i="26"/>
  <c r="AJ417" i="26" s="1"/>
  <c r="AD426" i="26"/>
  <c r="AC427" i="26"/>
  <c r="AL427" i="26" s="1"/>
  <c r="AI430" i="26"/>
  <c r="AC433" i="26"/>
  <c r="AL433" i="26" s="1"/>
  <c r="AC434" i="26"/>
  <c r="AL434" i="26" s="1"/>
  <c r="AC435" i="26"/>
  <c r="AL435" i="26" s="1"/>
  <c r="AA440" i="26"/>
  <c r="AJ440" i="26" s="1"/>
  <c r="AI443" i="26"/>
  <c r="AB453" i="26"/>
  <c r="AK453" i="26" s="1"/>
  <c r="AA408" i="26"/>
  <c r="AA409" i="26"/>
  <c r="AJ409" i="26" s="1"/>
  <c r="AD409" i="26"/>
  <c r="AD418" i="26"/>
  <c r="AC419" i="26"/>
  <c r="AL419" i="26" s="1"/>
  <c r="AB420" i="26"/>
  <c r="AK420" i="26" s="1"/>
  <c r="AH427" i="26"/>
  <c r="AC428" i="26"/>
  <c r="AL428" i="26" s="1"/>
  <c r="AB429" i="26"/>
  <c r="AK429" i="26" s="1"/>
  <c r="AB431" i="26"/>
  <c r="AK431" i="26" s="1"/>
  <c r="AG432" i="26"/>
  <c r="AD432" i="26"/>
  <c r="AA436" i="26"/>
  <c r="AJ436" i="26" s="1"/>
  <c r="AD437" i="26"/>
  <c r="AA438" i="26"/>
  <c r="AJ438" i="26" s="1"/>
  <c r="AD438" i="26"/>
  <c r="AG446" i="26"/>
  <c r="AK451" i="26"/>
  <c r="AC452" i="26"/>
  <c r="AL452" i="26" s="1"/>
  <c r="AC454" i="26"/>
  <c r="AL454" i="26" s="1"/>
  <c r="AB455" i="26"/>
  <c r="AK455" i="26" s="1"/>
  <c r="AC457" i="26"/>
  <c r="AL457" i="26" s="1"/>
  <c r="AC411" i="26"/>
  <c r="AL411" i="26" s="1"/>
  <c r="AB412" i="26"/>
  <c r="AK412" i="26" s="1"/>
  <c r="AH419" i="26"/>
  <c r="AC420" i="26"/>
  <c r="AL420" i="26" s="1"/>
  <c r="AB421" i="26"/>
  <c r="AK421" i="26" s="1"/>
  <c r="AI422" i="26"/>
  <c r="AD427" i="26"/>
  <c r="AC430" i="26"/>
  <c r="AL430" i="26" s="1"/>
  <c r="AC431" i="26"/>
  <c r="AL431" i="26" s="1"/>
  <c r="AA433" i="26"/>
  <c r="AJ433" i="26" s="1"/>
  <c r="AA435" i="26"/>
  <c r="AJ435" i="26" s="1"/>
  <c r="AI446" i="26"/>
  <c r="AB448" i="26"/>
  <c r="AK448" i="26" s="1"/>
  <c r="AC449" i="26"/>
  <c r="AL449" i="26" s="1"/>
  <c r="AC450" i="26"/>
  <c r="AL450" i="26" s="1"/>
  <c r="AC451" i="26"/>
  <c r="AL451" i="26" s="1"/>
  <c r="AC455" i="26"/>
  <c r="AL455" i="26" s="1"/>
  <c r="AG456" i="26"/>
  <c r="AD456" i="26"/>
  <c r="C269" i="10"/>
  <c r="H146" i="10"/>
  <c r="H81" i="10"/>
  <c r="E188" i="20"/>
  <c r="C97" i="20"/>
  <c r="S81" i="25"/>
  <c r="BT81" i="23"/>
  <c r="BS81" i="23"/>
  <c r="S81" i="26" s="1"/>
  <c r="D83" i="25"/>
  <c r="Y83" i="25" s="1"/>
  <c r="L83" i="23"/>
  <c r="K83" i="23"/>
  <c r="D83" i="26" s="1"/>
  <c r="Y83" i="26" s="1"/>
  <c r="S161" i="25"/>
  <c r="BT161" i="23"/>
  <c r="BS161" i="23"/>
  <c r="S161" i="26" s="1"/>
  <c r="C169" i="25"/>
  <c r="X169" i="25" s="1"/>
  <c r="H169" i="23"/>
  <c r="C202" i="25"/>
  <c r="X202" i="25" s="1"/>
  <c r="H202" i="23"/>
  <c r="AA26" i="11"/>
  <c r="AA30" i="11"/>
  <c r="T49" i="11"/>
  <c r="T53" i="11"/>
  <c r="AA38" i="11"/>
  <c r="D79" i="19"/>
  <c r="P79" i="19"/>
  <c r="X79" i="19"/>
  <c r="D92" i="19"/>
  <c r="P92" i="19"/>
  <c r="X92" i="19"/>
  <c r="C92" i="19"/>
  <c r="O92" i="19"/>
  <c r="AE3" i="23"/>
  <c r="I3" i="26" s="1"/>
  <c r="BK3" i="23"/>
  <c r="Q3" i="26" s="1"/>
  <c r="Z3" i="26" s="1"/>
  <c r="AE5" i="23"/>
  <c r="I5" i="26" s="1"/>
  <c r="BK5" i="23"/>
  <c r="Q5" i="26" s="1"/>
  <c r="Z5" i="26" s="1"/>
  <c r="AE7" i="23"/>
  <c r="I7" i="26" s="1"/>
  <c r="BK7" i="23"/>
  <c r="Q7" i="26" s="1"/>
  <c r="Z7" i="26" s="1"/>
  <c r="AE9" i="23"/>
  <c r="I9" i="26" s="1"/>
  <c r="BK9" i="23"/>
  <c r="Q9" i="26" s="1"/>
  <c r="Z9" i="26" s="1"/>
  <c r="AE11" i="23"/>
  <c r="I11" i="26" s="1"/>
  <c r="BK11" i="23"/>
  <c r="Q11" i="26" s="1"/>
  <c r="Z11" i="26" s="1"/>
  <c r="AE13" i="23"/>
  <c r="I13" i="26" s="1"/>
  <c r="BK13" i="23"/>
  <c r="Q13" i="26" s="1"/>
  <c r="Z13" i="26" s="1"/>
  <c r="AE15" i="23"/>
  <c r="I15" i="26" s="1"/>
  <c r="BK15" i="23"/>
  <c r="Q15" i="26" s="1"/>
  <c r="Z15" i="26" s="1"/>
  <c r="AE17" i="23"/>
  <c r="I17" i="26" s="1"/>
  <c r="BK17" i="23"/>
  <c r="Q17" i="26" s="1"/>
  <c r="Z17" i="26" s="1"/>
  <c r="AE19" i="23"/>
  <c r="I19" i="26" s="1"/>
  <c r="BK19" i="23"/>
  <c r="Q19" i="26" s="1"/>
  <c r="Z19" i="26" s="1"/>
  <c r="AE21" i="23"/>
  <c r="I21" i="26" s="1"/>
  <c r="AB34" i="26"/>
  <c r="P45" i="25"/>
  <c r="BG45" i="23"/>
  <c r="P45" i="26" s="1"/>
  <c r="AB45" i="26"/>
  <c r="I53" i="25"/>
  <c r="AF53" i="23"/>
  <c r="AE53" i="23"/>
  <c r="I53" i="26" s="1"/>
  <c r="N55" i="25"/>
  <c r="AZ55" i="23"/>
  <c r="AY55" i="23"/>
  <c r="N55" i="26" s="1"/>
  <c r="E58" i="25"/>
  <c r="AA58" i="25" s="1"/>
  <c r="P58" i="23"/>
  <c r="O58" i="23"/>
  <c r="E58" i="26" s="1"/>
  <c r="L72" i="25"/>
  <c r="AR72" i="23"/>
  <c r="K85" i="25"/>
  <c r="AN85" i="23"/>
  <c r="AM85" i="23"/>
  <c r="K85" i="26" s="1"/>
  <c r="Q97" i="25"/>
  <c r="Z97" i="25" s="1"/>
  <c r="BK97" i="23"/>
  <c r="Q97" i="26" s="1"/>
  <c r="Z97" i="26" s="1"/>
  <c r="BL97" i="23"/>
  <c r="N58" i="25"/>
  <c r="AZ58" i="23"/>
  <c r="D68" i="25"/>
  <c r="Y68" i="25" s="1"/>
  <c r="L68" i="23"/>
  <c r="K68" i="23"/>
  <c r="D68" i="26" s="1"/>
  <c r="Y68" i="26" s="1"/>
  <c r="G69" i="25"/>
  <c r="X69" i="23"/>
  <c r="E77" i="25"/>
  <c r="P77" i="23"/>
  <c r="O77" i="23"/>
  <c r="E77" i="26" s="1"/>
  <c r="H147" i="25"/>
  <c r="AA147" i="23"/>
  <c r="H147" i="26" s="1"/>
  <c r="C152" i="25"/>
  <c r="X152" i="25" s="1"/>
  <c r="G152" i="23"/>
  <c r="C152" i="26" s="1"/>
  <c r="X152" i="26" s="1"/>
  <c r="H154" i="25"/>
  <c r="AA154" i="23"/>
  <c r="H154" i="26" s="1"/>
  <c r="T154" i="25"/>
  <c r="BW154" i="23"/>
  <c r="T154" i="26" s="1"/>
  <c r="N156" i="25"/>
  <c r="AZ156" i="23"/>
  <c r="O206" i="25"/>
  <c r="BD206" i="23"/>
  <c r="H211" i="25"/>
  <c r="AB211" i="23"/>
  <c r="AA211" i="23"/>
  <c r="H211" i="26" s="1"/>
  <c r="Y26" i="11"/>
  <c r="Y34" i="11"/>
  <c r="Y38" i="11"/>
  <c r="G103" i="10"/>
  <c r="G106" i="10"/>
  <c r="G108" i="10"/>
  <c r="G109" i="10"/>
  <c r="G112" i="10"/>
  <c r="G116" i="10"/>
  <c r="G118" i="10"/>
  <c r="N14" i="19"/>
  <c r="V14" i="19"/>
  <c r="S14" i="19"/>
  <c r="X14" i="19"/>
  <c r="X27" i="19"/>
  <c r="L40" i="19"/>
  <c r="T40" i="19"/>
  <c r="K3" i="23"/>
  <c r="D3" i="26" s="1"/>
  <c r="Y3" i="26" s="1"/>
  <c r="AQ3" i="23"/>
  <c r="L3" i="26" s="1"/>
  <c r="BW3" i="23"/>
  <c r="T3" i="26" s="1"/>
  <c r="K5" i="23"/>
  <c r="D5" i="26" s="1"/>
  <c r="Y5" i="26" s="1"/>
  <c r="AQ5" i="23"/>
  <c r="L5" i="26" s="1"/>
  <c r="AB5" i="25"/>
  <c r="BW5" i="23"/>
  <c r="T5" i="26" s="1"/>
  <c r="K7" i="23"/>
  <c r="D7" i="26" s="1"/>
  <c r="Y7" i="26" s="1"/>
  <c r="AQ7" i="23"/>
  <c r="L7" i="26" s="1"/>
  <c r="BW7" i="23"/>
  <c r="T7" i="26" s="1"/>
  <c r="K9" i="23"/>
  <c r="D9" i="26" s="1"/>
  <c r="Y9" i="26" s="1"/>
  <c r="AQ9" i="23"/>
  <c r="L9" i="26" s="1"/>
  <c r="AB9" i="25"/>
  <c r="BW9" i="23"/>
  <c r="T9" i="26" s="1"/>
  <c r="K11" i="23"/>
  <c r="D11" i="26" s="1"/>
  <c r="Y11" i="26" s="1"/>
  <c r="AQ11" i="23"/>
  <c r="L11" i="26" s="1"/>
  <c r="BW11" i="23"/>
  <c r="T11" i="26" s="1"/>
  <c r="K13" i="23"/>
  <c r="D13" i="26" s="1"/>
  <c r="Y13" i="26" s="1"/>
  <c r="AQ13" i="23"/>
  <c r="L13" i="26" s="1"/>
  <c r="AB13" i="25"/>
  <c r="BW13" i="23"/>
  <c r="T13" i="26" s="1"/>
  <c r="K15" i="23"/>
  <c r="D15" i="26" s="1"/>
  <c r="Y15" i="26" s="1"/>
  <c r="AQ15" i="23"/>
  <c r="L15" i="26" s="1"/>
  <c r="BW15" i="23"/>
  <c r="T15" i="26" s="1"/>
  <c r="K17" i="23"/>
  <c r="D17" i="26" s="1"/>
  <c r="Y17" i="26" s="1"/>
  <c r="AQ17" i="23"/>
  <c r="L17" i="26" s="1"/>
  <c r="BW17" i="23"/>
  <c r="T17" i="26" s="1"/>
  <c r="AB17" i="26" s="1"/>
  <c r="K19" i="23"/>
  <c r="D19" i="26" s="1"/>
  <c r="Y19" i="26" s="1"/>
  <c r="AQ19" i="23"/>
  <c r="L19" i="26" s="1"/>
  <c r="BW19" i="23"/>
  <c r="T19" i="26" s="1"/>
  <c r="K21" i="23"/>
  <c r="D21" i="26" s="1"/>
  <c r="Y21" i="26" s="1"/>
  <c r="AQ21" i="23"/>
  <c r="L21" i="26" s="1"/>
  <c r="AB21" i="25"/>
  <c r="BW21" i="23"/>
  <c r="T21" i="26" s="1"/>
  <c r="K23" i="23"/>
  <c r="D23" i="26" s="1"/>
  <c r="Y23" i="26" s="1"/>
  <c r="AQ23" i="23"/>
  <c r="L23" i="26" s="1"/>
  <c r="BW23" i="23"/>
  <c r="T23" i="26" s="1"/>
  <c r="K25" i="23"/>
  <c r="D25" i="26" s="1"/>
  <c r="Y25" i="26" s="1"/>
  <c r="AQ25" i="23"/>
  <c r="L25" i="26" s="1"/>
  <c r="AB25" i="25"/>
  <c r="BW25" i="23"/>
  <c r="T25" i="26" s="1"/>
  <c r="K27" i="23"/>
  <c r="D27" i="26" s="1"/>
  <c r="Y27" i="26" s="1"/>
  <c r="AQ27" i="23"/>
  <c r="L27" i="26" s="1"/>
  <c r="BW27" i="23"/>
  <c r="T27" i="26" s="1"/>
  <c r="K29" i="23"/>
  <c r="D29" i="26" s="1"/>
  <c r="Y29" i="26" s="1"/>
  <c r="AQ29" i="23"/>
  <c r="L29" i="26" s="1"/>
  <c r="AB29" i="25"/>
  <c r="BW29" i="23"/>
  <c r="T29" i="26" s="1"/>
  <c r="BD31" i="23"/>
  <c r="S32" i="23"/>
  <c r="F32" i="26" s="1"/>
  <c r="K33" i="23"/>
  <c r="D33" i="26" s="1"/>
  <c r="Y33" i="26" s="1"/>
  <c r="S33" i="23"/>
  <c r="F33" i="26" s="1"/>
  <c r="AA33" i="23"/>
  <c r="H33" i="26" s="1"/>
  <c r="AI33" i="23"/>
  <c r="J33" i="26" s="1"/>
  <c r="AQ33" i="23"/>
  <c r="L33" i="26" s="1"/>
  <c r="AY33" i="23"/>
  <c r="N33" i="26" s="1"/>
  <c r="BG33" i="23"/>
  <c r="P33" i="26" s="1"/>
  <c r="BO33" i="23"/>
  <c r="R33" i="26" s="1"/>
  <c r="BW33" i="23"/>
  <c r="T33" i="26" s="1"/>
  <c r="AA35" i="25"/>
  <c r="W35" i="23"/>
  <c r="G35" i="26" s="1"/>
  <c r="BC35" i="23"/>
  <c r="O35" i="26" s="1"/>
  <c r="BS37" i="23"/>
  <c r="S37" i="26" s="1"/>
  <c r="AE38" i="23"/>
  <c r="I38" i="26" s="1"/>
  <c r="BD38" i="23"/>
  <c r="AA39" i="25"/>
  <c r="AE39" i="23"/>
  <c r="I39" i="26" s="1"/>
  <c r="BG39" i="23"/>
  <c r="P39" i="26" s="1"/>
  <c r="BP39" i="23"/>
  <c r="G41" i="23"/>
  <c r="O41" i="23"/>
  <c r="E41" i="26" s="1"/>
  <c r="W41" i="23"/>
  <c r="G41" i="26" s="1"/>
  <c r="AE41" i="23"/>
  <c r="I41" i="26" s="1"/>
  <c r="AM41" i="23"/>
  <c r="K41" i="26" s="1"/>
  <c r="AU41" i="23"/>
  <c r="M41" i="26" s="1"/>
  <c r="BC41" i="23"/>
  <c r="O41" i="26" s="1"/>
  <c r="BK41" i="23"/>
  <c r="Q41" i="26" s="1"/>
  <c r="Z41" i="26" s="1"/>
  <c r="BS41" i="23"/>
  <c r="S41" i="26" s="1"/>
  <c r="O42" i="23"/>
  <c r="E42" i="26" s="1"/>
  <c r="P43" i="23"/>
  <c r="AQ43" i="23"/>
  <c r="L43" i="26" s="1"/>
  <c r="AA44" i="23"/>
  <c r="H44" i="26" s="1"/>
  <c r="G45" i="23"/>
  <c r="P45" i="23"/>
  <c r="AA45" i="23"/>
  <c r="H45" i="26" s="1"/>
  <c r="AU45" i="23"/>
  <c r="M45" i="26" s="1"/>
  <c r="C49" i="25"/>
  <c r="X49" i="25" s="1"/>
  <c r="G49" i="23"/>
  <c r="G65" i="25"/>
  <c r="X65" i="23"/>
  <c r="F67" i="25"/>
  <c r="T67" i="23"/>
  <c r="S67" i="23"/>
  <c r="F67" i="26" s="1"/>
  <c r="G73" i="25"/>
  <c r="X73" i="23"/>
  <c r="W73" i="23"/>
  <c r="G73" i="26" s="1"/>
  <c r="D88" i="25"/>
  <c r="Y88" i="25" s="1"/>
  <c r="L88" i="23"/>
  <c r="K88" i="23"/>
  <c r="D88" i="26" s="1"/>
  <c r="Y88" i="26" s="1"/>
  <c r="C93" i="25"/>
  <c r="X93" i="25" s="1"/>
  <c r="H93" i="23"/>
  <c r="G93" i="23"/>
  <c r="L96" i="25"/>
  <c r="AR96" i="23"/>
  <c r="AQ96" i="23"/>
  <c r="L96" i="26" s="1"/>
  <c r="D180" i="25"/>
  <c r="Y180" i="25" s="1"/>
  <c r="L180" i="23"/>
  <c r="AA29" i="11"/>
  <c r="AA33" i="11"/>
  <c r="AA37" i="11"/>
  <c r="E84" i="20"/>
  <c r="F188" i="20"/>
  <c r="L33" i="23"/>
  <c r="T33" i="23"/>
  <c r="AB33" i="23"/>
  <c r="AJ33" i="23"/>
  <c r="AR33" i="23"/>
  <c r="AZ33" i="23"/>
  <c r="BH33" i="23"/>
  <c r="BP33" i="23"/>
  <c r="BX33" i="23"/>
  <c r="BT37" i="23"/>
  <c r="AF38" i="23"/>
  <c r="BH39" i="23"/>
  <c r="H41" i="23"/>
  <c r="P41" i="23"/>
  <c r="X41" i="23"/>
  <c r="AF41" i="23"/>
  <c r="AN41" i="23"/>
  <c r="AV41" i="23"/>
  <c r="BD41" i="23"/>
  <c r="BL41" i="23"/>
  <c r="BT41" i="23"/>
  <c r="AR43" i="23"/>
  <c r="BY44" i="23"/>
  <c r="AB44" i="23"/>
  <c r="H45" i="23"/>
  <c r="I45" i="25"/>
  <c r="AF45" i="23"/>
  <c r="AV45" i="23"/>
  <c r="T47" i="25"/>
  <c r="BX47" i="23"/>
  <c r="L51" i="25"/>
  <c r="AR51" i="23"/>
  <c r="AQ51" i="23"/>
  <c r="L51" i="26" s="1"/>
  <c r="G60" i="25"/>
  <c r="X60" i="23"/>
  <c r="T60" i="25"/>
  <c r="BX60" i="23"/>
  <c r="E85" i="25"/>
  <c r="O85" i="23"/>
  <c r="E85" i="26" s="1"/>
  <c r="R95" i="25"/>
  <c r="BO95" i="23"/>
  <c r="R95" i="26" s="1"/>
  <c r="L59" i="25"/>
  <c r="AR59" i="23"/>
  <c r="AQ59" i="23"/>
  <c r="L59" i="26" s="1"/>
  <c r="D91" i="25"/>
  <c r="Y91" i="25" s="1"/>
  <c r="L91" i="23"/>
  <c r="E132" i="25"/>
  <c r="O132" i="23"/>
  <c r="E132" i="26" s="1"/>
  <c r="N138" i="25"/>
  <c r="AY138" i="23"/>
  <c r="N138" i="26" s="1"/>
  <c r="Q156" i="25"/>
  <c r="Z156" i="25" s="1"/>
  <c r="BK156" i="23"/>
  <c r="Q156" i="26" s="1"/>
  <c r="Z156" i="26" s="1"/>
  <c r="C161" i="25"/>
  <c r="X161" i="25" s="1"/>
  <c r="H161" i="23"/>
  <c r="G161" i="23"/>
  <c r="C161" i="26" s="1"/>
  <c r="X161" i="26" s="1"/>
  <c r="L162" i="25"/>
  <c r="AR162" i="23"/>
  <c r="AQ162" i="23"/>
  <c r="L162" i="26" s="1"/>
  <c r="M164" i="25"/>
  <c r="AV164" i="23"/>
  <c r="L195" i="25"/>
  <c r="AR195" i="23"/>
  <c r="AQ195" i="23"/>
  <c r="L195" i="26" s="1"/>
  <c r="Y29" i="11"/>
  <c r="Y33" i="11"/>
  <c r="Y37" i="11"/>
  <c r="K52" i="17"/>
  <c r="K88" i="17"/>
  <c r="G84" i="20"/>
  <c r="F97" i="20"/>
  <c r="E110" i="20"/>
  <c r="G175" i="20"/>
  <c r="G188" i="20"/>
  <c r="AB5" i="26"/>
  <c r="AB29" i="26"/>
  <c r="AA33" i="25"/>
  <c r="AC33" i="25"/>
  <c r="AC35" i="25"/>
  <c r="AB41" i="25"/>
  <c r="AJ43" i="23"/>
  <c r="BX44" i="23"/>
  <c r="N45" i="25"/>
  <c r="AY45" i="23"/>
  <c r="N45" i="26" s="1"/>
  <c r="N47" i="25"/>
  <c r="AY47" i="23"/>
  <c r="N47" i="26" s="1"/>
  <c r="I49" i="25"/>
  <c r="AF49" i="23"/>
  <c r="F51" i="25"/>
  <c r="S51" i="23"/>
  <c r="F51" i="26" s="1"/>
  <c r="R51" i="25"/>
  <c r="BO51" i="23"/>
  <c r="R51" i="26" s="1"/>
  <c r="G57" i="25"/>
  <c r="X57" i="23"/>
  <c r="W57" i="23"/>
  <c r="G57" i="26" s="1"/>
  <c r="BY65" i="23"/>
  <c r="E66" i="25"/>
  <c r="P66" i="23"/>
  <c r="E74" i="25"/>
  <c r="P74" i="23"/>
  <c r="O74" i="23"/>
  <c r="E74" i="26" s="1"/>
  <c r="L75" i="25"/>
  <c r="AR75" i="23"/>
  <c r="AQ75" i="23"/>
  <c r="L75" i="26" s="1"/>
  <c r="J80" i="25"/>
  <c r="AJ80" i="23"/>
  <c r="AI80" i="23"/>
  <c r="J80" i="26" s="1"/>
  <c r="I86" i="25"/>
  <c r="AF86" i="23"/>
  <c r="AE86" i="23"/>
  <c r="I86" i="26" s="1"/>
  <c r="P92" i="25"/>
  <c r="BH92" i="23"/>
  <c r="BG92" i="23"/>
  <c r="P92" i="26" s="1"/>
  <c r="S53" i="11"/>
  <c r="R204" i="25"/>
  <c r="AB204" i="25" s="1"/>
  <c r="BP204" i="23"/>
  <c r="AA28" i="11"/>
  <c r="P30" i="11"/>
  <c r="AA32" i="11"/>
  <c r="AA36" i="11"/>
  <c r="R54" i="17"/>
  <c r="O75" i="17" s="1"/>
  <c r="G57" i="20"/>
  <c r="C84" i="20"/>
  <c r="O3" i="23"/>
  <c r="E3" i="26" s="1"/>
  <c r="AC3" i="25"/>
  <c r="AU3" i="23"/>
  <c r="M3" i="26" s="1"/>
  <c r="O5" i="23"/>
  <c r="E5" i="26" s="1"/>
  <c r="AU5" i="23"/>
  <c r="M5" i="26" s="1"/>
  <c r="O7" i="23"/>
  <c r="E7" i="26" s="1"/>
  <c r="AU7" i="23"/>
  <c r="M7" i="26" s="1"/>
  <c r="O9" i="23"/>
  <c r="E9" i="26" s="1"/>
  <c r="AA9" i="26" s="1"/>
  <c r="AU9" i="23"/>
  <c r="M9" i="26" s="1"/>
  <c r="O11" i="23"/>
  <c r="E11" i="26" s="1"/>
  <c r="AC11" i="25"/>
  <c r="AU11" i="23"/>
  <c r="M11" i="26" s="1"/>
  <c r="AC11" i="26" s="1"/>
  <c r="O13" i="23"/>
  <c r="E13" i="26" s="1"/>
  <c r="AU13" i="23"/>
  <c r="M13" i="26" s="1"/>
  <c r="O15" i="23"/>
  <c r="E15" i="26" s="1"/>
  <c r="AC15" i="25"/>
  <c r="AU15" i="23"/>
  <c r="M15" i="26" s="1"/>
  <c r="O17" i="23"/>
  <c r="E17" i="26" s="1"/>
  <c r="AU17" i="23"/>
  <c r="M17" i="26" s="1"/>
  <c r="O19" i="23"/>
  <c r="E19" i="26" s="1"/>
  <c r="AA19" i="26" s="1"/>
  <c r="AC19" i="25"/>
  <c r="AU19" i="23"/>
  <c r="M19" i="26" s="1"/>
  <c r="O21" i="23"/>
  <c r="E21" i="26" s="1"/>
  <c r="AU21" i="23"/>
  <c r="M21" i="26" s="1"/>
  <c r="O23" i="23"/>
  <c r="E23" i="26" s="1"/>
  <c r="AC23" i="25"/>
  <c r="AU23" i="23"/>
  <c r="M23" i="26" s="1"/>
  <c r="O25" i="23"/>
  <c r="E25" i="26" s="1"/>
  <c r="AU25" i="23"/>
  <c r="M25" i="26" s="1"/>
  <c r="O27" i="23"/>
  <c r="E27" i="26" s="1"/>
  <c r="AC27" i="25"/>
  <c r="AU27" i="23"/>
  <c r="M27" i="26" s="1"/>
  <c r="O29" i="23"/>
  <c r="E29" i="26" s="1"/>
  <c r="AU29" i="23"/>
  <c r="M29" i="26" s="1"/>
  <c r="AM30" i="23"/>
  <c r="K30" i="26" s="1"/>
  <c r="AV31" i="23"/>
  <c r="BT34" i="23"/>
  <c r="AA35" i="23"/>
  <c r="H35" i="26" s="1"/>
  <c r="BG35" i="23"/>
  <c r="P35" i="26" s="1"/>
  <c r="AZ36" i="23"/>
  <c r="X38" i="23"/>
  <c r="BT38" i="23"/>
  <c r="G39" i="23"/>
  <c r="AI39" i="23"/>
  <c r="J39" i="26" s="1"/>
  <c r="BS39" i="23"/>
  <c r="S39" i="26" s="1"/>
  <c r="S40" i="23"/>
  <c r="F40" i="26" s="1"/>
  <c r="G42" i="23"/>
  <c r="C42" i="26" s="1"/>
  <c r="X42" i="26" s="1"/>
  <c r="AU42" i="23"/>
  <c r="M42" i="26" s="1"/>
  <c r="S43" i="23"/>
  <c r="F43" i="26" s="1"/>
  <c r="AC43" i="25"/>
  <c r="BD43" i="23"/>
  <c r="T44" i="23"/>
  <c r="AQ44" i="23"/>
  <c r="L44" i="26" s="1"/>
  <c r="S45" i="23"/>
  <c r="F45" i="26" s="1"/>
  <c r="AE45" i="23"/>
  <c r="I45" i="26" s="1"/>
  <c r="BW47" i="23"/>
  <c r="T47" i="26" s="1"/>
  <c r="S49" i="25"/>
  <c r="BT49" i="23"/>
  <c r="BS49" i="23"/>
  <c r="S49" i="26" s="1"/>
  <c r="K53" i="25"/>
  <c r="AN53" i="23"/>
  <c r="AM53" i="23"/>
  <c r="K53" i="26" s="1"/>
  <c r="M69" i="25"/>
  <c r="AV69" i="23"/>
  <c r="AU69" i="23"/>
  <c r="M69" i="26" s="1"/>
  <c r="K70" i="25"/>
  <c r="AN70" i="23"/>
  <c r="AM70" i="23"/>
  <c r="K70" i="26" s="1"/>
  <c r="BY95" i="23"/>
  <c r="G95" i="23"/>
  <c r="K56" i="17"/>
  <c r="K75" i="17"/>
  <c r="K90" i="17"/>
  <c r="K96" i="17"/>
  <c r="N30" i="10"/>
  <c r="AA3" i="23"/>
  <c r="H3" i="26" s="1"/>
  <c r="BG3" i="23"/>
  <c r="P3" i="26" s="1"/>
  <c r="BY4" i="23"/>
  <c r="AA5" i="23"/>
  <c r="H5" i="26" s="1"/>
  <c r="BG5" i="23"/>
  <c r="P5" i="26" s="1"/>
  <c r="AA7" i="23"/>
  <c r="H7" i="26" s="1"/>
  <c r="BG7" i="23"/>
  <c r="P7" i="26" s="1"/>
  <c r="AA9" i="23"/>
  <c r="H9" i="26" s="1"/>
  <c r="BG9" i="23"/>
  <c r="P9" i="26" s="1"/>
  <c r="AA11" i="23"/>
  <c r="H11" i="26" s="1"/>
  <c r="BG11" i="23"/>
  <c r="P11" i="26" s="1"/>
  <c r="BY12" i="23"/>
  <c r="AA13" i="23"/>
  <c r="H13" i="26" s="1"/>
  <c r="AA13" i="26" s="1"/>
  <c r="BG13" i="23"/>
  <c r="P13" i="26" s="1"/>
  <c r="AA15" i="23"/>
  <c r="H15" i="26" s="1"/>
  <c r="BG15" i="23"/>
  <c r="P15" i="26" s="1"/>
  <c r="AA17" i="23"/>
  <c r="H17" i="26" s="1"/>
  <c r="BG17" i="23"/>
  <c r="P17" i="26" s="1"/>
  <c r="AA19" i="23"/>
  <c r="H19" i="26" s="1"/>
  <c r="BG19" i="23"/>
  <c r="P19" i="26" s="1"/>
  <c r="BY20" i="23"/>
  <c r="U20" i="25" s="1"/>
  <c r="AH20" i="25" s="1"/>
  <c r="AA21" i="23"/>
  <c r="H21" i="26" s="1"/>
  <c r="BG21" i="23"/>
  <c r="P21" i="26" s="1"/>
  <c r="AA23" i="23"/>
  <c r="H23" i="26" s="1"/>
  <c r="BG23" i="23"/>
  <c r="P23" i="26" s="1"/>
  <c r="AA25" i="23"/>
  <c r="H25" i="26" s="1"/>
  <c r="BG25" i="23"/>
  <c r="P25" i="26" s="1"/>
  <c r="AA27" i="23"/>
  <c r="H27" i="26" s="1"/>
  <c r="BG27" i="23"/>
  <c r="P27" i="26" s="1"/>
  <c r="BY28" i="23"/>
  <c r="AA29" i="23"/>
  <c r="H29" i="26" s="1"/>
  <c r="BG29" i="23"/>
  <c r="P29" i="26" s="1"/>
  <c r="O30" i="23"/>
  <c r="E30" i="26" s="1"/>
  <c r="BL30" i="23"/>
  <c r="X31" i="23"/>
  <c r="AC31" i="25"/>
  <c r="BG32" i="23"/>
  <c r="P32" i="26" s="1"/>
  <c r="G33" i="23"/>
  <c r="O33" i="23"/>
  <c r="E33" i="26" s="1"/>
  <c r="W33" i="23"/>
  <c r="G33" i="26" s="1"/>
  <c r="AE33" i="23"/>
  <c r="I33" i="26" s="1"/>
  <c r="AM33" i="23"/>
  <c r="K33" i="26" s="1"/>
  <c r="AU33" i="23"/>
  <c r="M33" i="26" s="1"/>
  <c r="BC33" i="23"/>
  <c r="O33" i="26" s="1"/>
  <c r="BK33" i="23"/>
  <c r="Q33" i="26" s="1"/>
  <c r="Z33" i="26" s="1"/>
  <c r="BS33" i="23"/>
  <c r="S33" i="26" s="1"/>
  <c r="BK34" i="23"/>
  <c r="Q34" i="26" s="1"/>
  <c r="Z34" i="26" s="1"/>
  <c r="G35" i="23"/>
  <c r="AM35" i="23"/>
  <c r="K35" i="26" s="1"/>
  <c r="BS35" i="23"/>
  <c r="S35" i="26" s="1"/>
  <c r="AQ36" i="23"/>
  <c r="L36" i="26" s="1"/>
  <c r="AB37" i="25"/>
  <c r="AA39" i="23"/>
  <c r="H39" i="26" s="1"/>
  <c r="AJ39" i="23"/>
  <c r="BK39" i="23"/>
  <c r="Q39" i="26" s="1"/>
  <c r="Z39" i="26" s="1"/>
  <c r="AI40" i="23"/>
  <c r="J40" i="26" s="1"/>
  <c r="K41" i="23"/>
  <c r="D41" i="26" s="1"/>
  <c r="Y41" i="26" s="1"/>
  <c r="S41" i="23"/>
  <c r="F41" i="26" s="1"/>
  <c r="AA41" i="23"/>
  <c r="H41" i="26" s="1"/>
  <c r="AI41" i="23"/>
  <c r="J41" i="26" s="1"/>
  <c r="AQ41" i="23"/>
  <c r="L41" i="26" s="1"/>
  <c r="AY41" i="23"/>
  <c r="N41" i="26" s="1"/>
  <c r="BG41" i="23"/>
  <c r="P41" i="26" s="1"/>
  <c r="AC41" i="26" s="1"/>
  <c r="BO41" i="23"/>
  <c r="R41" i="26" s="1"/>
  <c r="BW41" i="23"/>
  <c r="T41" i="26" s="1"/>
  <c r="BK42" i="23"/>
  <c r="Q42" i="26" s="1"/>
  <c r="Z42" i="26" s="1"/>
  <c r="K43" i="23"/>
  <c r="D43" i="26" s="1"/>
  <c r="Y43" i="26" s="1"/>
  <c r="T43" i="23"/>
  <c r="AV43" i="23"/>
  <c r="BW43" i="23"/>
  <c r="T43" i="26" s="1"/>
  <c r="AR44" i="23"/>
  <c r="BP44" i="23"/>
  <c r="K45" i="23"/>
  <c r="D45" i="26" s="1"/>
  <c r="Y45" i="26" s="1"/>
  <c r="G45" i="25"/>
  <c r="X45" i="23"/>
  <c r="W45" i="23"/>
  <c r="G45" i="26" s="1"/>
  <c r="O45" i="25"/>
  <c r="BC45" i="23"/>
  <c r="O45" i="26" s="1"/>
  <c r="AC45" i="26" s="1"/>
  <c r="AZ47" i="23"/>
  <c r="AE49" i="23"/>
  <c r="I49" i="26" s="1"/>
  <c r="M49" i="25"/>
  <c r="AU49" i="23"/>
  <c r="M49" i="26" s="1"/>
  <c r="T51" i="23"/>
  <c r="BP51" i="23"/>
  <c r="O53" i="25"/>
  <c r="BC53" i="23"/>
  <c r="O53" i="26" s="1"/>
  <c r="S62" i="25"/>
  <c r="BT62" i="23"/>
  <c r="BS62" i="23"/>
  <c r="S62" i="26" s="1"/>
  <c r="T71" i="25"/>
  <c r="BX71" i="23"/>
  <c r="BW71" i="23"/>
  <c r="T71" i="26" s="1"/>
  <c r="F75" i="25"/>
  <c r="S75" i="23"/>
  <c r="F75" i="26" s="1"/>
  <c r="C78" i="25"/>
  <c r="X78" i="25" s="1"/>
  <c r="H78" i="23"/>
  <c r="G78" i="23"/>
  <c r="C86" i="25"/>
  <c r="X86" i="25" s="1"/>
  <c r="G86" i="23"/>
  <c r="P88" i="25"/>
  <c r="BH88" i="23"/>
  <c r="BG88" i="23"/>
  <c r="P88" i="26" s="1"/>
  <c r="J88" i="25"/>
  <c r="AI88" i="23"/>
  <c r="J88" i="26" s="1"/>
  <c r="P164" i="25"/>
  <c r="BG164" i="23"/>
  <c r="P164" i="26" s="1"/>
  <c r="T180" i="25"/>
  <c r="BX180" i="23"/>
  <c r="P198" i="25"/>
  <c r="BH198" i="23"/>
  <c r="BG198" i="23"/>
  <c r="P198" i="26" s="1"/>
  <c r="S49" i="11"/>
  <c r="R62" i="17"/>
  <c r="Q75" i="17" s="1"/>
  <c r="N178" i="10"/>
  <c r="E105" i="19"/>
  <c r="P105" i="19"/>
  <c r="X105" i="19"/>
  <c r="BS11" i="23"/>
  <c r="S11" i="26" s="1"/>
  <c r="G13" i="23"/>
  <c r="C13" i="26" s="1"/>
  <c r="X13" i="26" s="1"/>
  <c r="AM13" i="23"/>
  <c r="K13" i="26" s="1"/>
  <c r="BS13" i="23"/>
  <c r="S13" i="26" s="1"/>
  <c r="BS15" i="23"/>
  <c r="S15" i="26" s="1"/>
  <c r="BS17" i="23"/>
  <c r="S17" i="26" s="1"/>
  <c r="AC19" i="26"/>
  <c r="AM21" i="23"/>
  <c r="K21" i="26" s="1"/>
  <c r="BS21" i="23"/>
  <c r="S21" i="26" s="1"/>
  <c r="AB21" i="26" s="1"/>
  <c r="AC27" i="26"/>
  <c r="P30" i="23"/>
  <c r="AB30" i="26"/>
  <c r="AA31" i="25"/>
  <c r="BL31" i="23"/>
  <c r="BH32" i="23"/>
  <c r="H33" i="23"/>
  <c r="P33" i="23"/>
  <c r="X33" i="23"/>
  <c r="AF33" i="23"/>
  <c r="AN33" i="23"/>
  <c r="AV33" i="23"/>
  <c r="BD33" i="23"/>
  <c r="BL33" i="23"/>
  <c r="BT33" i="23"/>
  <c r="AM34" i="23"/>
  <c r="K34" i="26" s="1"/>
  <c r="S35" i="23"/>
  <c r="F35" i="26" s="1"/>
  <c r="AA35" i="26" s="1"/>
  <c r="AY35" i="23"/>
  <c r="N35" i="26" s="1"/>
  <c r="S36" i="23"/>
  <c r="F36" i="26" s="1"/>
  <c r="BP36" i="23"/>
  <c r="O38" i="23"/>
  <c r="E38" i="26" s="1"/>
  <c r="BK38" i="23"/>
  <c r="Q38" i="26" s="1"/>
  <c r="Z38" i="26" s="1"/>
  <c r="S39" i="23"/>
  <c r="F39" i="26" s="1"/>
  <c r="AA39" i="26" s="1"/>
  <c r="AB39" i="23"/>
  <c r="AC39" i="25"/>
  <c r="BC39" i="23"/>
  <c r="O39" i="26" s="1"/>
  <c r="AY40" i="23"/>
  <c r="N40" i="26" s="1"/>
  <c r="L41" i="23"/>
  <c r="T41" i="23"/>
  <c r="AB41" i="23"/>
  <c r="AJ41" i="23"/>
  <c r="AR41" i="23"/>
  <c r="AZ41" i="23"/>
  <c r="BH41" i="23"/>
  <c r="BP41" i="23"/>
  <c r="BX41" i="23"/>
  <c r="L43" i="23"/>
  <c r="AN43" i="23"/>
  <c r="BO43" i="23"/>
  <c r="R43" i="26" s="1"/>
  <c r="BX43" i="23"/>
  <c r="K44" i="23"/>
  <c r="D44" i="26" s="1"/>
  <c r="Y44" i="26" s="1"/>
  <c r="L47" i="25"/>
  <c r="AR47" i="23"/>
  <c r="E49" i="25"/>
  <c r="P49" i="23"/>
  <c r="E53" i="25"/>
  <c r="O53" i="23"/>
  <c r="E53" i="26" s="1"/>
  <c r="L56" i="25"/>
  <c r="AQ56" i="23"/>
  <c r="L56" i="26" s="1"/>
  <c r="Q57" i="25"/>
  <c r="Z57" i="25" s="1"/>
  <c r="BL57" i="23"/>
  <c r="BK57" i="23"/>
  <c r="Q57" i="26" s="1"/>
  <c r="Z57" i="26" s="1"/>
  <c r="E70" i="25"/>
  <c r="P70" i="23"/>
  <c r="R72" i="25"/>
  <c r="BP72" i="23"/>
  <c r="BO72" i="23"/>
  <c r="R72" i="26" s="1"/>
  <c r="AB72" i="26" s="1"/>
  <c r="D80" i="25"/>
  <c r="Y80" i="25" s="1"/>
  <c r="L80" i="23"/>
  <c r="AA47" i="23"/>
  <c r="H47" i="26" s="1"/>
  <c r="BO47" i="23"/>
  <c r="R47" i="26" s="1"/>
  <c r="BC49" i="23"/>
  <c r="O49" i="26" s="1"/>
  <c r="BL49" i="23"/>
  <c r="BY50" i="23"/>
  <c r="U50" i="25" s="1"/>
  <c r="AH50" i="25" s="1"/>
  <c r="AA51" i="23"/>
  <c r="H51" i="26" s="1"/>
  <c r="AJ51" i="23"/>
  <c r="BX51" i="23"/>
  <c r="X53" i="23"/>
  <c r="BL53" i="23"/>
  <c r="K55" i="23"/>
  <c r="D55" i="26" s="1"/>
  <c r="Y55" i="26" s="1"/>
  <c r="T55" i="23"/>
  <c r="BH55" i="23"/>
  <c r="BO56" i="23"/>
  <c r="R56" i="26" s="1"/>
  <c r="AF57" i="23"/>
  <c r="BS57" i="23"/>
  <c r="S57" i="26" s="1"/>
  <c r="W58" i="23"/>
  <c r="G58" i="26" s="1"/>
  <c r="AF58" i="23"/>
  <c r="BH58" i="23"/>
  <c r="L59" i="23"/>
  <c r="AY59" i="23"/>
  <c r="N59" i="26" s="1"/>
  <c r="BH59" i="23"/>
  <c r="AF60" i="23"/>
  <c r="AY60" i="23"/>
  <c r="N60" i="26" s="1"/>
  <c r="BH60" i="23"/>
  <c r="H61" i="23"/>
  <c r="AA63" i="23"/>
  <c r="H63" i="26" s="1"/>
  <c r="H65" i="23"/>
  <c r="AV66" i="23"/>
  <c r="AA67" i="23"/>
  <c r="H67" i="26" s="1"/>
  <c r="AY67" i="23"/>
  <c r="N67" i="26" s="1"/>
  <c r="BW67" i="23"/>
  <c r="T67" i="26" s="1"/>
  <c r="T68" i="23"/>
  <c r="AR68" i="23"/>
  <c r="BC69" i="23"/>
  <c r="O69" i="26" s="1"/>
  <c r="AU70" i="23"/>
  <c r="M70" i="26" s="1"/>
  <c r="BS70" i="23"/>
  <c r="S70" i="26" s="1"/>
  <c r="BW72" i="23"/>
  <c r="T72" i="26" s="1"/>
  <c r="AF73" i="23"/>
  <c r="BD73" i="23"/>
  <c r="X74" i="23"/>
  <c r="AV74" i="23"/>
  <c r="AZ75" i="23"/>
  <c r="BX75" i="23"/>
  <c r="L76" i="23"/>
  <c r="W77" i="23"/>
  <c r="G77" i="26" s="1"/>
  <c r="AU77" i="23"/>
  <c r="M77" i="26" s="1"/>
  <c r="BS77" i="23"/>
  <c r="S77" i="26" s="1"/>
  <c r="O78" i="23"/>
  <c r="E78" i="26" s="1"/>
  <c r="AM78" i="23"/>
  <c r="K78" i="26" s="1"/>
  <c r="BK78" i="23"/>
  <c r="Q78" i="26" s="1"/>
  <c r="Z78" i="26" s="1"/>
  <c r="T83" i="23"/>
  <c r="L84" i="23"/>
  <c r="AV85" i="23"/>
  <c r="AN86" i="23"/>
  <c r="BX87" i="23"/>
  <c r="BP88" i="23"/>
  <c r="X89" i="23"/>
  <c r="P90" i="23"/>
  <c r="AR91" i="23"/>
  <c r="P93" i="23"/>
  <c r="L95" i="25"/>
  <c r="AQ95" i="23"/>
  <c r="L95" i="26" s="1"/>
  <c r="P96" i="25"/>
  <c r="BH96" i="23"/>
  <c r="G97" i="25"/>
  <c r="X97" i="23"/>
  <c r="N99" i="25"/>
  <c r="AY99" i="23"/>
  <c r="N99" i="26" s="1"/>
  <c r="L116" i="25"/>
  <c r="AR116" i="23"/>
  <c r="O122" i="25"/>
  <c r="BD122" i="23"/>
  <c r="R123" i="25"/>
  <c r="BO123" i="23"/>
  <c r="R123" i="26" s="1"/>
  <c r="H138" i="25"/>
  <c r="AA138" i="23"/>
  <c r="H138" i="26" s="1"/>
  <c r="AB47" i="23"/>
  <c r="BP47" i="23"/>
  <c r="BT57" i="23"/>
  <c r="X58" i="23"/>
  <c r="AB63" i="23"/>
  <c r="AB67" i="23"/>
  <c r="BX67" i="23"/>
  <c r="BD69" i="23"/>
  <c r="AV70" i="23"/>
  <c r="BX72" i="23"/>
  <c r="X77" i="23"/>
  <c r="BT77" i="23"/>
  <c r="P78" i="23"/>
  <c r="BL78" i="23"/>
  <c r="AR80" i="23"/>
  <c r="BY96" i="23"/>
  <c r="I98" i="25"/>
  <c r="AF98" i="23"/>
  <c r="H104" i="25"/>
  <c r="AB104" i="23"/>
  <c r="N115" i="25"/>
  <c r="AY115" i="23"/>
  <c r="N115" i="26" s="1"/>
  <c r="I126" i="25"/>
  <c r="AE126" i="23"/>
  <c r="I126" i="26" s="1"/>
  <c r="H130" i="25"/>
  <c r="AA130" i="25" s="1"/>
  <c r="AA130" i="23"/>
  <c r="H130" i="26" s="1"/>
  <c r="Q140" i="25"/>
  <c r="Z140" i="25" s="1"/>
  <c r="BK140" i="23"/>
  <c r="Q140" i="26" s="1"/>
  <c r="Z140" i="26" s="1"/>
  <c r="BY59" i="23"/>
  <c r="T96" i="25"/>
  <c r="BX96" i="23"/>
  <c r="K97" i="25"/>
  <c r="AN97" i="23"/>
  <c r="L100" i="25"/>
  <c r="AR100" i="23"/>
  <c r="D118" i="25"/>
  <c r="Y118" i="25" s="1"/>
  <c r="K118" i="23"/>
  <c r="D118" i="26" s="1"/>
  <c r="Y118" i="26" s="1"/>
  <c r="K121" i="25"/>
  <c r="AM121" i="23"/>
  <c r="K121" i="26" s="1"/>
  <c r="F126" i="25"/>
  <c r="S126" i="23"/>
  <c r="F126" i="26" s="1"/>
  <c r="T134" i="25"/>
  <c r="BW134" i="23"/>
  <c r="T134" i="26" s="1"/>
  <c r="K140" i="25"/>
  <c r="AM140" i="23"/>
  <c r="K140" i="26" s="1"/>
  <c r="Q149" i="25"/>
  <c r="Z149" i="25" s="1"/>
  <c r="BK149" i="23"/>
  <c r="Q149" i="26" s="1"/>
  <c r="Z149" i="26" s="1"/>
  <c r="BY55" i="23"/>
  <c r="U55" i="25" s="1"/>
  <c r="AH55" i="25" s="1"/>
  <c r="J96" i="25"/>
  <c r="AJ96" i="23"/>
  <c r="AI96" i="23"/>
  <c r="J96" i="26" s="1"/>
  <c r="Q98" i="25"/>
  <c r="Z98" i="25" s="1"/>
  <c r="BL98" i="23"/>
  <c r="BK98" i="23"/>
  <c r="Q98" i="26" s="1"/>
  <c r="Z98" i="26" s="1"/>
  <c r="H99" i="25"/>
  <c r="AB99" i="23"/>
  <c r="AA99" i="23"/>
  <c r="H99" i="26" s="1"/>
  <c r="T108" i="25"/>
  <c r="BX108" i="23"/>
  <c r="H115" i="25"/>
  <c r="AB115" i="23"/>
  <c r="AA115" i="23"/>
  <c r="H115" i="26" s="1"/>
  <c r="J128" i="25"/>
  <c r="AJ128" i="23"/>
  <c r="AI128" i="23"/>
  <c r="J128" i="26" s="1"/>
  <c r="T142" i="25"/>
  <c r="BW142" i="23"/>
  <c r="T142" i="26" s="1"/>
  <c r="AN49" i="23"/>
  <c r="L51" i="23"/>
  <c r="AZ51" i="23"/>
  <c r="AV53" i="23"/>
  <c r="AJ55" i="23"/>
  <c r="BW55" i="23"/>
  <c r="T55" i="26" s="1"/>
  <c r="AB55" i="26" s="1"/>
  <c r="AI56" i="23"/>
  <c r="J56" i="26" s="1"/>
  <c r="AB58" i="23"/>
  <c r="AC58" i="25"/>
  <c r="BC58" i="23"/>
  <c r="O58" i="26" s="1"/>
  <c r="H59" i="23"/>
  <c r="AA59" i="23"/>
  <c r="H59" i="26" s="1"/>
  <c r="BW59" i="23"/>
  <c r="T59" i="26" s="1"/>
  <c r="AA60" i="23"/>
  <c r="H60" i="26" s="1"/>
  <c r="AJ60" i="23"/>
  <c r="W61" i="23"/>
  <c r="G61" i="26" s="1"/>
  <c r="AU61" i="23"/>
  <c r="M61" i="26" s="1"/>
  <c r="BS61" i="23"/>
  <c r="S61" i="26" s="1"/>
  <c r="O62" i="23"/>
  <c r="E62" i="26" s="1"/>
  <c r="AM62" i="23"/>
  <c r="K62" i="26" s="1"/>
  <c r="BL62" i="23"/>
  <c r="AI64" i="23"/>
  <c r="J64" i="26" s="1"/>
  <c r="AR64" i="23"/>
  <c r="BK65" i="23"/>
  <c r="Q65" i="26" s="1"/>
  <c r="Z65" i="26" s="1"/>
  <c r="BT65" i="23"/>
  <c r="BK66" i="23"/>
  <c r="Q66" i="26" s="1"/>
  <c r="Z66" i="26" s="1"/>
  <c r="BH68" i="23"/>
  <c r="AN69" i="23"/>
  <c r="K71" i="23"/>
  <c r="D71" i="26" s="1"/>
  <c r="Y71" i="26" s="1"/>
  <c r="AI71" i="23"/>
  <c r="J71" i="26" s="1"/>
  <c r="BG71" i="23"/>
  <c r="P71" i="26" s="1"/>
  <c r="BT73" i="23"/>
  <c r="BL74" i="23"/>
  <c r="AB76" i="23"/>
  <c r="AY76" i="23"/>
  <c r="N76" i="26" s="1"/>
  <c r="BH76" i="23"/>
  <c r="BH79" i="23"/>
  <c r="BY80" i="23"/>
  <c r="U80" i="25" s="1"/>
  <c r="AH80" i="25" s="1"/>
  <c r="AB80" i="23"/>
  <c r="G81" i="23"/>
  <c r="AE81" i="23"/>
  <c r="I81" i="26" s="1"/>
  <c r="BC81" i="23"/>
  <c r="O81" i="26" s="1"/>
  <c r="BD82" i="23"/>
  <c r="BH83" i="23"/>
  <c r="AA84" i="23"/>
  <c r="H84" i="26" s="1"/>
  <c r="AY84" i="23"/>
  <c r="N84" i="26" s="1"/>
  <c r="BW84" i="23"/>
  <c r="T84" i="26" s="1"/>
  <c r="AB87" i="23"/>
  <c r="AM89" i="23"/>
  <c r="K89" i="26" s="1"/>
  <c r="BK89" i="23"/>
  <c r="Q89" i="26" s="1"/>
  <c r="Z89" i="26" s="1"/>
  <c r="AE90" i="23"/>
  <c r="I90" i="26" s="1"/>
  <c r="BC90" i="23"/>
  <c r="O90" i="26" s="1"/>
  <c r="BG91" i="23"/>
  <c r="P91" i="26" s="1"/>
  <c r="S92" i="23"/>
  <c r="F92" i="26" s="1"/>
  <c r="AQ92" i="23"/>
  <c r="L92" i="26" s="1"/>
  <c r="AU93" i="23"/>
  <c r="M93" i="26" s="1"/>
  <c r="BS93" i="23"/>
  <c r="S93" i="26" s="1"/>
  <c r="P94" i="23"/>
  <c r="L95" i="23"/>
  <c r="H95" i="25"/>
  <c r="AA95" i="23"/>
  <c r="H95" i="26" s="1"/>
  <c r="D96" i="25"/>
  <c r="Y96" i="25" s="1"/>
  <c r="AH96" i="25" s="1"/>
  <c r="L96" i="23"/>
  <c r="S97" i="25"/>
  <c r="BT97" i="23"/>
  <c r="BS97" i="23"/>
  <c r="S97" i="26" s="1"/>
  <c r="C101" i="25"/>
  <c r="X101" i="25" s="1"/>
  <c r="H101" i="23"/>
  <c r="L118" i="25"/>
  <c r="AQ118" i="23"/>
  <c r="L118" i="26" s="1"/>
  <c r="Q126" i="25"/>
  <c r="Z126" i="25" s="1"/>
  <c r="BL126" i="23"/>
  <c r="BK126" i="23"/>
  <c r="Q126" i="26" s="1"/>
  <c r="Z126" i="26" s="1"/>
  <c r="G128" i="25"/>
  <c r="W128" i="23"/>
  <c r="G128" i="26" s="1"/>
  <c r="Q136" i="25"/>
  <c r="Z136" i="25" s="1"/>
  <c r="BK136" i="23"/>
  <c r="Q136" i="26" s="1"/>
  <c r="Z136" i="26" s="1"/>
  <c r="T138" i="25"/>
  <c r="BW138" i="23"/>
  <c r="T138" i="26" s="1"/>
  <c r="G149" i="25"/>
  <c r="W149" i="23"/>
  <c r="G149" i="26" s="1"/>
  <c r="H55" i="23"/>
  <c r="AA55" i="23"/>
  <c r="H55" i="26" s="1"/>
  <c r="BO55" i="23"/>
  <c r="R55" i="26" s="1"/>
  <c r="BX55" i="23"/>
  <c r="K56" i="23"/>
  <c r="D56" i="26" s="1"/>
  <c r="Y56" i="26" s="1"/>
  <c r="BW56" i="23"/>
  <c r="T56" i="26" s="1"/>
  <c r="AU57" i="23"/>
  <c r="M57" i="26" s="1"/>
  <c r="T58" i="23"/>
  <c r="AU58" i="23"/>
  <c r="M58" i="26" s="1"/>
  <c r="BD58" i="23"/>
  <c r="AB59" i="23"/>
  <c r="BO59" i="23"/>
  <c r="R59" i="26" s="1"/>
  <c r="BX59" i="23"/>
  <c r="S60" i="23"/>
  <c r="F60" i="26" s="1"/>
  <c r="AB60" i="23"/>
  <c r="O61" i="23"/>
  <c r="E61" i="26" s="1"/>
  <c r="X61" i="23"/>
  <c r="BT61" i="23"/>
  <c r="G62" i="23"/>
  <c r="P62" i="23"/>
  <c r="AQ63" i="23"/>
  <c r="L63" i="26" s="1"/>
  <c r="BO63" i="23"/>
  <c r="R63" i="26" s="1"/>
  <c r="AJ64" i="23"/>
  <c r="BH64" i="23"/>
  <c r="BL65" i="23"/>
  <c r="AF66" i="23"/>
  <c r="BC66" i="23"/>
  <c r="O66" i="26" s="1"/>
  <c r="BL66" i="23"/>
  <c r="H69" i="23"/>
  <c r="L71" i="23"/>
  <c r="BH71" i="23"/>
  <c r="AB72" i="23"/>
  <c r="AZ76" i="23"/>
  <c r="BX76" i="23"/>
  <c r="AA79" i="23"/>
  <c r="H79" i="26" s="1"/>
  <c r="H81" i="23"/>
  <c r="BD81" i="23"/>
  <c r="BY81" i="23"/>
  <c r="W82" i="23"/>
  <c r="G82" i="26" s="1"/>
  <c r="AU82" i="23"/>
  <c r="M82" i="26" s="1"/>
  <c r="S84" i="23"/>
  <c r="F84" i="26" s="1"/>
  <c r="AB84" i="23"/>
  <c r="BX84" i="23"/>
  <c r="H89" i="23"/>
  <c r="AE89" i="23"/>
  <c r="I89" i="26" s="1"/>
  <c r="AN89" i="23"/>
  <c r="W90" i="23"/>
  <c r="G90" i="26" s="1"/>
  <c r="AF90" i="23"/>
  <c r="AB91" i="23"/>
  <c r="AY91" i="23"/>
  <c r="N91" i="26" s="1"/>
  <c r="W93" i="23"/>
  <c r="G93" i="26" s="1"/>
  <c r="G94" i="23"/>
  <c r="AF94" i="23"/>
  <c r="BX95" i="23"/>
  <c r="O120" i="25"/>
  <c r="BC120" i="23"/>
  <c r="O120" i="26" s="1"/>
  <c r="G124" i="25"/>
  <c r="W124" i="23"/>
  <c r="G124" i="26" s="1"/>
  <c r="N134" i="25"/>
  <c r="AY134" i="23"/>
  <c r="N134" i="26" s="1"/>
  <c r="BY47" i="23"/>
  <c r="U47" i="25" s="1"/>
  <c r="AH47" i="25" s="1"/>
  <c r="AB55" i="23"/>
  <c r="BP55" i="23"/>
  <c r="AB56" i="25"/>
  <c r="AV57" i="23"/>
  <c r="AV58" i="23"/>
  <c r="BP59" i="23"/>
  <c r="T60" i="23"/>
  <c r="P61" i="23"/>
  <c r="H62" i="23"/>
  <c r="AR63" i="23"/>
  <c r="BD66" i="23"/>
  <c r="BY79" i="23"/>
  <c r="AB79" i="23"/>
  <c r="AV82" i="23"/>
  <c r="AA83" i="23"/>
  <c r="H83" i="26" s="1"/>
  <c r="AY83" i="23"/>
  <c r="N83" i="26" s="1"/>
  <c r="BW83" i="23"/>
  <c r="T83" i="26" s="1"/>
  <c r="T84" i="23"/>
  <c r="AR84" i="23"/>
  <c r="AU86" i="23"/>
  <c r="M86" i="26" s="1"/>
  <c r="BS86" i="23"/>
  <c r="S86" i="26" s="1"/>
  <c r="AF89" i="23"/>
  <c r="X90" i="23"/>
  <c r="AZ91" i="23"/>
  <c r="X93" i="23"/>
  <c r="H94" i="23"/>
  <c r="O98" i="25"/>
  <c r="BC98" i="23"/>
  <c r="O98" i="26" s="1"/>
  <c r="T99" i="25"/>
  <c r="BX99" i="23"/>
  <c r="BW99" i="23"/>
  <c r="T99" i="26" s="1"/>
  <c r="H111" i="25"/>
  <c r="AB111" i="23"/>
  <c r="AA111" i="23"/>
  <c r="H111" i="26" s="1"/>
  <c r="T115" i="25"/>
  <c r="BX115" i="23"/>
  <c r="BW115" i="23"/>
  <c r="T115" i="26" s="1"/>
  <c r="T118" i="25"/>
  <c r="BW118" i="23"/>
  <c r="T118" i="26" s="1"/>
  <c r="I120" i="25"/>
  <c r="AA120" i="25" s="1"/>
  <c r="AE120" i="23"/>
  <c r="I120" i="26" s="1"/>
  <c r="R122" i="25"/>
  <c r="BO122" i="23"/>
  <c r="R122" i="26" s="1"/>
  <c r="BH100" i="23"/>
  <c r="K103" i="23"/>
  <c r="D103" i="26" s="1"/>
  <c r="Y103" i="26" s="1"/>
  <c r="AI103" i="23"/>
  <c r="J103" i="26" s="1"/>
  <c r="BG103" i="23"/>
  <c r="P103" i="26" s="1"/>
  <c r="BT105" i="23"/>
  <c r="BL106" i="23"/>
  <c r="AB108" i="23"/>
  <c r="AY108" i="23"/>
  <c r="N108" i="26" s="1"/>
  <c r="BH111" i="23"/>
  <c r="BY112" i="23"/>
  <c r="G113" i="23"/>
  <c r="AE113" i="23"/>
  <c r="I113" i="26" s="1"/>
  <c r="BC113" i="23"/>
  <c r="O113" i="26" s="1"/>
  <c r="W114" i="23"/>
  <c r="G114" i="26" s="1"/>
  <c r="AU114" i="23"/>
  <c r="M114" i="26" s="1"/>
  <c r="S116" i="23"/>
  <c r="F116" i="26" s="1"/>
  <c r="BK116" i="23"/>
  <c r="Q116" i="26" s="1"/>
  <c r="Z116" i="26" s="1"/>
  <c r="BW116" i="23"/>
  <c r="T116" i="26" s="1"/>
  <c r="W117" i="23"/>
  <c r="G117" i="26" s="1"/>
  <c r="S118" i="23"/>
  <c r="F118" i="26" s="1"/>
  <c r="AY119" i="23"/>
  <c r="N119" i="26" s="1"/>
  <c r="K122" i="23"/>
  <c r="D122" i="26" s="1"/>
  <c r="Y122" i="26" s="1"/>
  <c r="AQ122" i="23"/>
  <c r="L122" i="26" s="1"/>
  <c r="BW122" i="23"/>
  <c r="T122" i="26" s="1"/>
  <c r="AE124" i="23"/>
  <c r="I124" i="26" s="1"/>
  <c r="BC124" i="23"/>
  <c r="O124" i="26" s="1"/>
  <c r="AC149" i="25"/>
  <c r="P151" i="25"/>
  <c r="BG151" i="23"/>
  <c r="P151" i="26" s="1"/>
  <c r="K153" i="25"/>
  <c r="AC153" i="25" s="1"/>
  <c r="AN153" i="23"/>
  <c r="AM153" i="23"/>
  <c r="K153" i="26" s="1"/>
  <c r="H155" i="25"/>
  <c r="AB155" i="23"/>
  <c r="AA155" i="23"/>
  <c r="H155" i="26" s="1"/>
  <c r="K157" i="25"/>
  <c r="AC157" i="25" s="1"/>
  <c r="AN157" i="23"/>
  <c r="AM157" i="23"/>
  <c r="K157" i="26" s="1"/>
  <c r="H158" i="25"/>
  <c r="AA158" i="23"/>
  <c r="H158" i="26" s="1"/>
  <c r="K158" i="25"/>
  <c r="AN158" i="23"/>
  <c r="H159" i="25"/>
  <c r="AB159" i="23"/>
  <c r="AA159" i="23"/>
  <c r="H159" i="26" s="1"/>
  <c r="M173" i="25"/>
  <c r="AV173" i="23"/>
  <c r="AU173" i="23"/>
  <c r="M173" i="26" s="1"/>
  <c r="J175" i="25"/>
  <c r="AJ175" i="23"/>
  <c r="E177" i="25"/>
  <c r="P177" i="23"/>
  <c r="C178" i="25"/>
  <c r="X178" i="25" s="1"/>
  <c r="H178" i="23"/>
  <c r="G178" i="23"/>
  <c r="S178" i="25"/>
  <c r="BT178" i="23"/>
  <c r="BS178" i="23"/>
  <c r="S178" i="26" s="1"/>
  <c r="D188" i="25"/>
  <c r="Y188" i="25" s="1"/>
  <c r="K188" i="23"/>
  <c r="D188" i="26" s="1"/>
  <c r="Y188" i="26" s="1"/>
  <c r="J192" i="25"/>
  <c r="AJ192" i="23"/>
  <c r="AB94" i="26"/>
  <c r="L103" i="23"/>
  <c r="BH103" i="23"/>
  <c r="AZ108" i="23"/>
  <c r="H113" i="23"/>
  <c r="BD113" i="23"/>
  <c r="AV114" i="23"/>
  <c r="T116" i="23"/>
  <c r="AB116" i="25"/>
  <c r="BX116" i="23"/>
  <c r="X117" i="23"/>
  <c r="BY119" i="23"/>
  <c r="AZ119" i="23"/>
  <c r="H126" i="23"/>
  <c r="BT126" i="23"/>
  <c r="AR128" i="23"/>
  <c r="BY138" i="23"/>
  <c r="O153" i="25"/>
  <c r="BD153" i="23"/>
  <c r="BC153" i="23"/>
  <c r="O153" i="26" s="1"/>
  <c r="L155" i="25"/>
  <c r="AR155" i="23"/>
  <c r="AQ155" i="23"/>
  <c r="L155" i="26" s="1"/>
  <c r="E160" i="25"/>
  <c r="O160" i="23"/>
  <c r="E160" i="26" s="1"/>
  <c r="H163" i="25"/>
  <c r="AB163" i="23"/>
  <c r="K166" i="25"/>
  <c r="AN166" i="23"/>
  <c r="AM166" i="23"/>
  <c r="K166" i="26" s="1"/>
  <c r="F168" i="25"/>
  <c r="AA168" i="25" s="1"/>
  <c r="T168" i="23"/>
  <c r="S168" i="23"/>
  <c r="F168" i="26" s="1"/>
  <c r="Q169" i="25"/>
  <c r="Z169" i="25" s="1"/>
  <c r="BK169" i="23"/>
  <c r="Q169" i="26" s="1"/>
  <c r="Z169" i="26" s="1"/>
  <c r="J172" i="25"/>
  <c r="AJ172" i="23"/>
  <c r="AI172" i="23"/>
  <c r="J172" i="26" s="1"/>
  <c r="E192" i="25"/>
  <c r="AA192" i="25" s="1"/>
  <c r="P192" i="23"/>
  <c r="O192" i="23"/>
  <c r="E192" i="26" s="1"/>
  <c r="BY111" i="23"/>
  <c r="G112" i="23"/>
  <c r="BX112" i="23"/>
  <c r="X113" i="23"/>
  <c r="P114" i="23"/>
  <c r="S115" i="23"/>
  <c r="F115" i="26" s="1"/>
  <c r="K116" i="23"/>
  <c r="D116" i="26" s="1"/>
  <c r="Y116" i="26" s="1"/>
  <c r="AM117" i="23"/>
  <c r="K117" i="26" s="1"/>
  <c r="BD118" i="23"/>
  <c r="BO118" i="23"/>
  <c r="R118" i="26" s="1"/>
  <c r="BO119" i="23"/>
  <c r="R119" i="26" s="1"/>
  <c r="W120" i="23"/>
  <c r="G120" i="26" s="1"/>
  <c r="BC121" i="23"/>
  <c r="O121" i="26" s="1"/>
  <c r="W122" i="23"/>
  <c r="G122" i="26" s="1"/>
  <c r="AA122" i="26" s="1"/>
  <c r="O124" i="23"/>
  <c r="E124" i="26" s="1"/>
  <c r="AU124" i="23"/>
  <c r="M124" i="26" s="1"/>
  <c r="AQ126" i="23"/>
  <c r="L126" i="26" s="1"/>
  <c r="BC126" i="23"/>
  <c r="O126" i="26" s="1"/>
  <c r="S130" i="23"/>
  <c r="F130" i="26" s="1"/>
  <c r="AY130" i="23"/>
  <c r="N130" i="26" s="1"/>
  <c r="AM132" i="23"/>
  <c r="K132" i="26" s="1"/>
  <c r="G136" i="23"/>
  <c r="S142" i="23"/>
  <c r="F142" i="26" s="1"/>
  <c r="J151" i="25"/>
  <c r="AI151" i="23"/>
  <c r="J151" i="26" s="1"/>
  <c r="L154" i="25"/>
  <c r="AQ154" i="23"/>
  <c r="L154" i="26" s="1"/>
  <c r="O154" i="25"/>
  <c r="BD154" i="23"/>
  <c r="F156" i="25"/>
  <c r="AA156" i="25" s="1"/>
  <c r="T156" i="23"/>
  <c r="I156" i="25"/>
  <c r="AE156" i="23"/>
  <c r="I156" i="26" s="1"/>
  <c r="E162" i="25"/>
  <c r="P162" i="23"/>
  <c r="J162" i="25"/>
  <c r="AJ162" i="23"/>
  <c r="AI162" i="23"/>
  <c r="J162" i="26" s="1"/>
  <c r="E164" i="25"/>
  <c r="P164" i="23"/>
  <c r="H164" i="25"/>
  <c r="AA164" i="23"/>
  <c r="H164" i="26" s="1"/>
  <c r="K165" i="25"/>
  <c r="AM165" i="23"/>
  <c r="K165" i="26" s="1"/>
  <c r="BY103" i="23"/>
  <c r="U103" i="25" s="1"/>
  <c r="AH103" i="25" s="1"/>
  <c r="AF106" i="23"/>
  <c r="BH107" i="23"/>
  <c r="AR108" i="23"/>
  <c r="BD121" i="23"/>
  <c r="X122" i="23"/>
  <c r="BD126" i="23"/>
  <c r="N150" i="25"/>
  <c r="AY150" i="23"/>
  <c r="N150" i="26" s="1"/>
  <c r="S153" i="25"/>
  <c r="AB153" i="25" s="1"/>
  <c r="BT153" i="23"/>
  <c r="BS153" i="23"/>
  <c r="S153" i="26" s="1"/>
  <c r="P155" i="25"/>
  <c r="BH155" i="23"/>
  <c r="BG155" i="23"/>
  <c r="P155" i="26" s="1"/>
  <c r="C158" i="25"/>
  <c r="X158" i="25" s="1"/>
  <c r="H158" i="23"/>
  <c r="O160" i="25"/>
  <c r="BD160" i="23"/>
  <c r="BC160" i="23"/>
  <c r="O160" i="26" s="1"/>
  <c r="K161" i="25"/>
  <c r="AC161" i="25" s="1"/>
  <c r="AN161" i="23"/>
  <c r="AM161" i="23"/>
  <c r="K161" i="26" s="1"/>
  <c r="O168" i="25"/>
  <c r="AC168" i="25" s="1"/>
  <c r="AN168" i="25" s="1"/>
  <c r="BD168" i="23"/>
  <c r="Q170" i="25"/>
  <c r="Z170" i="25" s="1"/>
  <c r="BK170" i="23"/>
  <c r="Q170" i="26" s="1"/>
  <c r="Z170" i="26" s="1"/>
  <c r="L180" i="25"/>
  <c r="AR180" i="23"/>
  <c r="H97" i="23"/>
  <c r="BD97" i="23"/>
  <c r="AV98" i="23"/>
  <c r="T100" i="23"/>
  <c r="BC101" i="23"/>
  <c r="O101" i="26" s="1"/>
  <c r="AU102" i="23"/>
  <c r="M102" i="26" s="1"/>
  <c r="BS102" i="23"/>
  <c r="S102" i="26" s="1"/>
  <c r="BW104" i="23"/>
  <c r="T104" i="26" s="1"/>
  <c r="AF105" i="23"/>
  <c r="BD105" i="23"/>
  <c r="AV106" i="23"/>
  <c r="BX107" i="23"/>
  <c r="L108" i="23"/>
  <c r="W109" i="23"/>
  <c r="G109" i="26" s="1"/>
  <c r="AU109" i="23"/>
  <c r="M109" i="26" s="1"/>
  <c r="BS109" i="23"/>
  <c r="S109" i="26" s="1"/>
  <c r="O110" i="23"/>
  <c r="E110" i="26" s="1"/>
  <c r="AM110" i="23"/>
  <c r="K110" i="26" s="1"/>
  <c r="BK110" i="23"/>
  <c r="Q110" i="26" s="1"/>
  <c r="Z110" i="26" s="1"/>
  <c r="G111" i="23"/>
  <c r="BX111" i="23"/>
  <c r="AQ112" i="23"/>
  <c r="L112" i="26" s="1"/>
  <c r="BO112" i="23"/>
  <c r="R112" i="26" s="1"/>
  <c r="BY113" i="23"/>
  <c r="K115" i="23"/>
  <c r="D115" i="26" s="1"/>
  <c r="Y115" i="26" s="1"/>
  <c r="BD117" i="23"/>
  <c r="O118" i="23"/>
  <c r="E118" i="26" s="1"/>
  <c r="X118" i="23"/>
  <c r="AI118" i="23"/>
  <c r="J118" i="26" s="1"/>
  <c r="AU118" i="23"/>
  <c r="M118" i="26" s="1"/>
  <c r="G120" i="23"/>
  <c r="BH120" i="23"/>
  <c r="BS120" i="23"/>
  <c r="S120" i="26" s="1"/>
  <c r="BS121" i="23"/>
  <c r="S121" i="26" s="1"/>
  <c r="G122" i="23"/>
  <c r="BG122" i="23"/>
  <c r="P122" i="26" s="1"/>
  <c r="BS122" i="23"/>
  <c r="S122" i="26" s="1"/>
  <c r="S123" i="23"/>
  <c r="F123" i="26" s="1"/>
  <c r="AA124" i="23"/>
  <c r="H124" i="26" s="1"/>
  <c r="K126" i="23"/>
  <c r="D126" i="26" s="1"/>
  <c r="Y126" i="26" s="1"/>
  <c r="AI126" i="23"/>
  <c r="J126" i="26" s="1"/>
  <c r="BW126" i="23"/>
  <c r="T126" i="26" s="1"/>
  <c r="AU128" i="23"/>
  <c r="M128" i="26" s="1"/>
  <c r="AE130" i="23"/>
  <c r="I130" i="26" s="1"/>
  <c r="G132" i="23"/>
  <c r="C132" i="26" s="1"/>
  <c r="X132" i="26" s="1"/>
  <c r="BO134" i="23"/>
  <c r="R134" i="26" s="1"/>
  <c r="AB134" i="26" s="1"/>
  <c r="BO138" i="23"/>
  <c r="R138" i="26" s="1"/>
  <c r="S147" i="23"/>
  <c r="F147" i="26" s="1"/>
  <c r="BC148" i="23"/>
  <c r="O148" i="26" s="1"/>
  <c r="O149" i="23"/>
  <c r="E149" i="26" s="1"/>
  <c r="I149" i="25"/>
  <c r="AA149" i="25" s="1"/>
  <c r="AE149" i="23"/>
  <c r="I149" i="26" s="1"/>
  <c r="BC149" i="23"/>
  <c r="O149" i="26" s="1"/>
  <c r="AA150" i="23"/>
  <c r="H150" i="26" s="1"/>
  <c r="P154" i="25"/>
  <c r="BG154" i="23"/>
  <c r="P154" i="26" s="1"/>
  <c r="T155" i="25"/>
  <c r="BX155" i="23"/>
  <c r="BW155" i="23"/>
  <c r="T155" i="26" s="1"/>
  <c r="C157" i="25"/>
  <c r="X157" i="25" s="1"/>
  <c r="H157" i="23"/>
  <c r="G157" i="23"/>
  <c r="C157" i="26" s="1"/>
  <c r="X157" i="26" s="1"/>
  <c r="S157" i="25"/>
  <c r="BT157" i="23"/>
  <c r="BS157" i="23"/>
  <c r="S157" i="26" s="1"/>
  <c r="P159" i="25"/>
  <c r="BH159" i="23"/>
  <c r="BG159" i="23"/>
  <c r="P159" i="26" s="1"/>
  <c r="S162" i="25"/>
  <c r="AB162" i="25" s="1"/>
  <c r="BT162" i="23"/>
  <c r="N167" i="25"/>
  <c r="AZ167" i="23"/>
  <c r="K169" i="25"/>
  <c r="AN169" i="23"/>
  <c r="AM169" i="23"/>
  <c r="K169" i="26" s="1"/>
  <c r="R171" i="25"/>
  <c r="BP171" i="23"/>
  <c r="BO171" i="23"/>
  <c r="R171" i="26" s="1"/>
  <c r="G174" i="25"/>
  <c r="X174" i="23"/>
  <c r="W174" i="23"/>
  <c r="G174" i="26" s="1"/>
  <c r="K178" i="25"/>
  <c r="AN178" i="23"/>
  <c r="AM178" i="23"/>
  <c r="K178" i="26" s="1"/>
  <c r="L179" i="25"/>
  <c r="AR179" i="23"/>
  <c r="AQ179" i="23"/>
  <c r="L179" i="26" s="1"/>
  <c r="P98" i="23"/>
  <c r="S99" i="23"/>
  <c r="F99" i="26" s="1"/>
  <c r="K100" i="23"/>
  <c r="D100" i="26" s="1"/>
  <c r="Y100" i="26" s="1"/>
  <c r="X101" i="23"/>
  <c r="AU101" i="23"/>
  <c r="M101" i="26" s="1"/>
  <c r="BD101" i="23"/>
  <c r="P102" i="23"/>
  <c r="AM102" i="23"/>
  <c r="K102" i="26" s="1"/>
  <c r="AV102" i="23"/>
  <c r="G103" i="23"/>
  <c r="BW103" i="23"/>
  <c r="T103" i="26" s="1"/>
  <c r="AR104" i="23"/>
  <c r="BO104" i="23"/>
  <c r="R104" i="26" s="1"/>
  <c r="BX104" i="23"/>
  <c r="W105" i="23"/>
  <c r="G105" i="26" s="1"/>
  <c r="O106" i="23"/>
  <c r="E106" i="26" s="1"/>
  <c r="S107" i="23"/>
  <c r="F107" i="26" s="1"/>
  <c r="AQ107" i="23"/>
  <c r="L107" i="26" s="1"/>
  <c r="O109" i="23"/>
  <c r="E109" i="26" s="1"/>
  <c r="X109" i="23"/>
  <c r="BT109" i="23"/>
  <c r="G110" i="23"/>
  <c r="C110" i="26" s="1"/>
  <c r="X110" i="26" s="1"/>
  <c r="P110" i="23"/>
  <c r="BL110" i="23"/>
  <c r="L112" i="23"/>
  <c r="AI112" i="23"/>
  <c r="J112" i="26" s="1"/>
  <c r="AR112" i="23"/>
  <c r="BS113" i="23"/>
  <c r="S113" i="26" s="1"/>
  <c r="BK114" i="23"/>
  <c r="Q114" i="26" s="1"/>
  <c r="Z114" i="26" s="1"/>
  <c r="BH116" i="23"/>
  <c r="BS116" i="23"/>
  <c r="S116" i="26" s="1"/>
  <c r="BS117" i="23"/>
  <c r="S117" i="26" s="1"/>
  <c r="G118" i="23"/>
  <c r="P118" i="23"/>
  <c r="BG118" i="23"/>
  <c r="P118" i="26" s="1"/>
  <c r="BS118" i="23"/>
  <c r="S118" i="26" s="1"/>
  <c r="S119" i="23"/>
  <c r="F119" i="26" s="1"/>
  <c r="AA120" i="23"/>
  <c r="H120" i="26" s="1"/>
  <c r="AA120" i="26" s="1"/>
  <c r="H122" i="23"/>
  <c r="BT122" i="23"/>
  <c r="T123" i="23"/>
  <c r="S124" i="23"/>
  <c r="F124" i="26" s="1"/>
  <c r="AB124" i="23"/>
  <c r="AM124" i="23"/>
  <c r="K124" i="26" s="1"/>
  <c r="AY124" i="23"/>
  <c r="N124" i="26" s="1"/>
  <c r="BO126" i="23"/>
  <c r="R126" i="26" s="1"/>
  <c r="AB126" i="26" s="1"/>
  <c r="G128" i="23"/>
  <c r="AM128" i="23"/>
  <c r="K128" i="26" s="1"/>
  <c r="BS128" i="23"/>
  <c r="S128" i="26" s="1"/>
  <c r="W130" i="23"/>
  <c r="G130" i="26" s="1"/>
  <c r="AF130" i="23"/>
  <c r="AQ130" i="23"/>
  <c r="L130" i="26" s="1"/>
  <c r="BC130" i="23"/>
  <c r="O130" i="26" s="1"/>
  <c r="BO130" i="23"/>
  <c r="R130" i="26" s="1"/>
  <c r="AB130" i="26" s="1"/>
  <c r="AE132" i="23"/>
  <c r="I132" i="26" s="1"/>
  <c r="BC132" i="23"/>
  <c r="O132" i="26" s="1"/>
  <c r="K134" i="23"/>
  <c r="D134" i="26" s="1"/>
  <c r="Y134" i="26" s="1"/>
  <c r="W136" i="23"/>
  <c r="G136" i="26" s="1"/>
  <c r="BY145" i="23"/>
  <c r="I152" i="25"/>
  <c r="AE152" i="23"/>
  <c r="I152" i="26" s="1"/>
  <c r="O152" i="25"/>
  <c r="BC152" i="23"/>
  <c r="O152" i="26" s="1"/>
  <c r="C153" i="25"/>
  <c r="X153" i="25" s="1"/>
  <c r="H153" i="23"/>
  <c r="G153" i="23"/>
  <c r="C153" i="26" s="1"/>
  <c r="X153" i="26" s="1"/>
  <c r="D154" i="25"/>
  <c r="Y154" i="25" s="1"/>
  <c r="K154" i="23"/>
  <c r="D154" i="26" s="1"/>
  <c r="Y154" i="26" s="1"/>
  <c r="G154" i="25"/>
  <c r="AA154" i="25" s="1"/>
  <c r="X154" i="23"/>
  <c r="P158" i="25"/>
  <c r="BG158" i="23"/>
  <c r="P158" i="26" s="1"/>
  <c r="S158" i="25"/>
  <c r="BT158" i="23"/>
  <c r="E165" i="25"/>
  <c r="P165" i="23"/>
  <c r="O165" i="23"/>
  <c r="E165" i="26" s="1"/>
  <c r="C166" i="25"/>
  <c r="X166" i="25" s="1"/>
  <c r="H166" i="23"/>
  <c r="G166" i="23"/>
  <c r="X130" i="23"/>
  <c r="BY133" i="23"/>
  <c r="BY142" i="23"/>
  <c r="S152" i="25"/>
  <c r="BS152" i="23"/>
  <c r="S152" i="26" s="1"/>
  <c r="G153" i="25"/>
  <c r="AA153" i="25" s="1"/>
  <c r="X153" i="23"/>
  <c r="W153" i="23"/>
  <c r="G153" i="26" s="1"/>
  <c r="D155" i="25"/>
  <c r="Y155" i="25" s="1"/>
  <c r="L155" i="23"/>
  <c r="K155" i="23"/>
  <c r="D155" i="26" s="1"/>
  <c r="Y155" i="26" s="1"/>
  <c r="J160" i="25"/>
  <c r="AJ160" i="23"/>
  <c r="M160" i="25"/>
  <c r="AC160" i="25" s="1"/>
  <c r="AV160" i="23"/>
  <c r="AU160" i="23"/>
  <c r="M160" i="26" s="1"/>
  <c r="C162" i="25"/>
  <c r="X162" i="25" s="1"/>
  <c r="H162" i="23"/>
  <c r="S166" i="25"/>
  <c r="BT166" i="23"/>
  <c r="BS166" i="23"/>
  <c r="S166" i="26" s="1"/>
  <c r="I170" i="25"/>
  <c r="AA170" i="25" s="1"/>
  <c r="AE170" i="23"/>
  <c r="I170" i="26" s="1"/>
  <c r="R172" i="25"/>
  <c r="BP172" i="23"/>
  <c r="BO172" i="23"/>
  <c r="R172" i="26" s="1"/>
  <c r="P174" i="25"/>
  <c r="BH174" i="23"/>
  <c r="AB155" i="25"/>
  <c r="BL160" i="23"/>
  <c r="AZ162" i="23"/>
  <c r="AJ163" i="23"/>
  <c r="BT165" i="23"/>
  <c r="P166" i="23"/>
  <c r="AV166" i="23"/>
  <c r="BH167" i="23"/>
  <c r="AA168" i="23"/>
  <c r="H168" i="26" s="1"/>
  <c r="AJ168" i="23"/>
  <c r="BL168" i="23"/>
  <c r="P169" i="23"/>
  <c r="T170" i="23"/>
  <c r="AZ170" i="23"/>
  <c r="S171" i="23"/>
  <c r="F171" i="26" s="1"/>
  <c r="AQ171" i="23"/>
  <c r="L171" i="26" s="1"/>
  <c r="L172" i="23"/>
  <c r="AR172" i="23"/>
  <c r="BX172" i="23"/>
  <c r="W173" i="23"/>
  <c r="G173" i="26" s="1"/>
  <c r="AE174" i="23"/>
  <c r="I174" i="26" s="1"/>
  <c r="AN174" i="23"/>
  <c r="BP174" i="23"/>
  <c r="O176" i="23"/>
  <c r="E176" i="26" s="1"/>
  <c r="AC176" i="25"/>
  <c r="AN176" i="25" s="1"/>
  <c r="AU176" i="23"/>
  <c r="M176" i="26" s="1"/>
  <c r="X177" i="23"/>
  <c r="BS177" i="23"/>
  <c r="S177" i="26" s="1"/>
  <c r="P178" i="23"/>
  <c r="AV178" i="23"/>
  <c r="BY179" i="23"/>
  <c r="U179" i="25" s="1"/>
  <c r="AZ179" i="23"/>
  <c r="AE180" i="23"/>
  <c r="I180" i="26" s="1"/>
  <c r="BK180" i="23"/>
  <c r="Q180" i="26" s="1"/>
  <c r="Z180" i="26" s="1"/>
  <c r="AE181" i="23"/>
  <c r="I181" i="26" s="1"/>
  <c r="AI182" i="23"/>
  <c r="J182" i="26" s="1"/>
  <c r="P182" i="25"/>
  <c r="BG182" i="23"/>
  <c r="P182" i="26" s="1"/>
  <c r="BP182" i="23"/>
  <c r="I184" i="25"/>
  <c r="AF184" i="23"/>
  <c r="AV184" i="23"/>
  <c r="E190" i="25"/>
  <c r="AA190" i="25" s="1"/>
  <c r="O190" i="23"/>
  <c r="E190" i="26" s="1"/>
  <c r="AU190" i="23"/>
  <c r="M190" i="26" s="1"/>
  <c r="R194" i="25"/>
  <c r="BP194" i="23"/>
  <c r="BO194" i="23"/>
  <c r="R194" i="26" s="1"/>
  <c r="H203" i="25"/>
  <c r="AA203" i="25" s="1"/>
  <c r="AB203" i="23"/>
  <c r="AA203" i="23"/>
  <c r="H203" i="26" s="1"/>
  <c r="AB160" i="25"/>
  <c r="AB168" i="23"/>
  <c r="T171" i="23"/>
  <c r="AF174" i="23"/>
  <c r="P176" i="23"/>
  <c r="AV176" i="23"/>
  <c r="BT177" i="23"/>
  <c r="AF181" i="23"/>
  <c r="AJ182" i="23"/>
  <c r="N184" i="25"/>
  <c r="AZ184" i="23"/>
  <c r="C185" i="25"/>
  <c r="X185" i="25" s="1"/>
  <c r="G185" i="23"/>
  <c r="C185" i="26" s="1"/>
  <c r="X185" i="26" s="1"/>
  <c r="E188" i="25"/>
  <c r="O188" i="23"/>
  <c r="E188" i="26" s="1"/>
  <c r="S188" i="25"/>
  <c r="BT188" i="23"/>
  <c r="M196" i="25"/>
  <c r="AV196" i="23"/>
  <c r="AU196" i="23"/>
  <c r="M196" i="26" s="1"/>
  <c r="J199" i="25"/>
  <c r="AA199" i="25" s="1"/>
  <c r="AJ199" i="23"/>
  <c r="AI199" i="23"/>
  <c r="J199" i="26" s="1"/>
  <c r="F200" i="25"/>
  <c r="T200" i="23"/>
  <c r="Q209" i="25"/>
  <c r="Z209" i="25" s="1"/>
  <c r="BL209" i="23"/>
  <c r="P214" i="25"/>
  <c r="BH214" i="23"/>
  <c r="BG214" i="23"/>
  <c r="P214" i="26" s="1"/>
  <c r="AA180" i="25"/>
  <c r="F183" i="25"/>
  <c r="T183" i="23"/>
  <c r="K185" i="25"/>
  <c r="AN185" i="23"/>
  <c r="T190" i="25"/>
  <c r="BX190" i="23"/>
  <c r="T195" i="25"/>
  <c r="BX195" i="23"/>
  <c r="BW195" i="23"/>
  <c r="T195" i="26" s="1"/>
  <c r="AB151" i="25"/>
  <c r="P153" i="23"/>
  <c r="AV153" i="23"/>
  <c r="AJ155" i="23"/>
  <c r="BP155" i="23"/>
  <c r="AC162" i="25"/>
  <c r="BY172" i="23"/>
  <c r="G174" i="23"/>
  <c r="P174" i="23"/>
  <c r="BS174" i="23"/>
  <c r="S174" i="26" s="1"/>
  <c r="BY175" i="23"/>
  <c r="CH175" i="23" s="1"/>
  <c r="AA175" i="23"/>
  <c r="H175" i="26" s="1"/>
  <c r="H176" i="23"/>
  <c r="AN176" i="23"/>
  <c r="BT176" i="23"/>
  <c r="G177" i="23"/>
  <c r="C177" i="26" s="1"/>
  <c r="X177" i="26" s="1"/>
  <c r="BL177" i="23"/>
  <c r="AE178" i="23"/>
  <c r="I178" i="26" s="1"/>
  <c r="BK178" i="23"/>
  <c r="Q178" i="26" s="1"/>
  <c r="Z178" i="26" s="1"/>
  <c r="AJ179" i="23"/>
  <c r="BO179" i="23"/>
  <c r="R179" i="26" s="1"/>
  <c r="AJ180" i="23"/>
  <c r="BP180" i="23"/>
  <c r="O184" i="25"/>
  <c r="BC184" i="23"/>
  <c r="O184" i="26" s="1"/>
  <c r="P188" i="23"/>
  <c r="AA188" i="23"/>
  <c r="H188" i="26" s="1"/>
  <c r="K188" i="25"/>
  <c r="AN188" i="23"/>
  <c r="AM188" i="23"/>
  <c r="K188" i="26" s="1"/>
  <c r="BS188" i="23"/>
  <c r="S188" i="26" s="1"/>
  <c r="AZ192" i="23"/>
  <c r="Q192" i="25"/>
  <c r="Z192" i="25" s="1"/>
  <c r="BL192" i="23"/>
  <c r="BK192" i="23"/>
  <c r="Q192" i="26" s="1"/>
  <c r="Z192" i="26" s="1"/>
  <c r="J202" i="25"/>
  <c r="AJ202" i="23"/>
  <c r="AI202" i="23"/>
  <c r="J202" i="26" s="1"/>
  <c r="M214" i="25"/>
  <c r="AU214" i="23"/>
  <c r="M214" i="26" s="1"/>
  <c r="AJ156" i="23"/>
  <c r="BP156" i="23"/>
  <c r="AA157" i="25"/>
  <c r="W157" i="23"/>
  <c r="G157" i="26" s="1"/>
  <c r="BC157" i="23"/>
  <c r="O157" i="26" s="1"/>
  <c r="K158" i="23"/>
  <c r="D158" i="26" s="1"/>
  <c r="Y158" i="26" s="1"/>
  <c r="AQ158" i="23"/>
  <c r="L158" i="26" s="1"/>
  <c r="BW158" i="23"/>
  <c r="T158" i="26" s="1"/>
  <c r="K159" i="23"/>
  <c r="D159" i="26" s="1"/>
  <c r="Y159" i="26" s="1"/>
  <c r="AQ159" i="23"/>
  <c r="L159" i="26" s="1"/>
  <c r="AB159" i="25"/>
  <c r="BW159" i="23"/>
  <c r="T159" i="26" s="1"/>
  <c r="T160" i="23"/>
  <c r="BH160" i="23"/>
  <c r="AA161" i="25"/>
  <c r="W161" i="23"/>
  <c r="G161" i="26" s="1"/>
  <c r="BC161" i="23"/>
  <c r="O161" i="26" s="1"/>
  <c r="K162" i="23"/>
  <c r="D162" i="26" s="1"/>
  <c r="Y162" i="26" s="1"/>
  <c r="AV162" i="23"/>
  <c r="BW162" i="23"/>
  <c r="T162" i="26" s="1"/>
  <c r="BP163" i="23"/>
  <c r="BY163" i="23"/>
  <c r="AF164" i="23"/>
  <c r="BL164" i="23"/>
  <c r="BC165" i="23"/>
  <c r="O165" i="26" s="1"/>
  <c r="AF166" i="23"/>
  <c r="AF168" i="23"/>
  <c r="BG168" i="23"/>
  <c r="P168" i="26" s="1"/>
  <c r="AJ170" i="23"/>
  <c r="BP170" i="23"/>
  <c r="AJ174" i="23"/>
  <c r="BK174" i="23"/>
  <c r="Q174" i="26" s="1"/>
  <c r="Z174" i="26" s="1"/>
  <c r="BX175" i="23"/>
  <c r="AE176" i="23"/>
  <c r="I176" i="26" s="1"/>
  <c r="BK176" i="23"/>
  <c r="Q176" i="26" s="1"/>
  <c r="Z176" i="26" s="1"/>
  <c r="BD177" i="23"/>
  <c r="O180" i="23"/>
  <c r="E180" i="26" s="1"/>
  <c r="AC180" i="25"/>
  <c r="AU180" i="23"/>
  <c r="M180" i="26" s="1"/>
  <c r="P181" i="23"/>
  <c r="AU181" i="23"/>
  <c r="M181" i="26" s="1"/>
  <c r="BS181" i="23"/>
  <c r="S181" i="26" s="1"/>
  <c r="S182" i="23"/>
  <c r="F182" i="26" s="1"/>
  <c r="AY182" i="23"/>
  <c r="N182" i="26" s="1"/>
  <c r="BO183" i="23"/>
  <c r="R183" i="26" s="1"/>
  <c r="AB183" i="26" s="1"/>
  <c r="G184" i="25"/>
  <c r="AA184" i="25" s="1"/>
  <c r="X184" i="23"/>
  <c r="W184" i="23"/>
  <c r="G184" i="26" s="1"/>
  <c r="O185" i="25"/>
  <c r="BC185" i="23"/>
  <c r="O185" i="26" s="1"/>
  <c r="O188" i="25"/>
  <c r="BD188" i="23"/>
  <c r="T188" i="25"/>
  <c r="AB188" i="25" s="1"/>
  <c r="BW188" i="23"/>
  <c r="T188" i="26" s="1"/>
  <c r="AE190" i="23"/>
  <c r="I190" i="26" s="1"/>
  <c r="L190" i="25"/>
  <c r="AR190" i="23"/>
  <c r="AQ190" i="23"/>
  <c r="L190" i="26" s="1"/>
  <c r="BW190" i="23"/>
  <c r="T190" i="26" s="1"/>
  <c r="I192" i="25"/>
  <c r="AF192" i="23"/>
  <c r="S193" i="25"/>
  <c r="AB193" i="25" s="1"/>
  <c r="BS193" i="23"/>
  <c r="S193" i="26" s="1"/>
  <c r="D195" i="25"/>
  <c r="Y195" i="25" s="1"/>
  <c r="L195" i="23"/>
  <c r="K195" i="23"/>
  <c r="D195" i="26" s="1"/>
  <c r="Y195" i="26" s="1"/>
  <c r="S202" i="25"/>
  <c r="BT202" i="23"/>
  <c r="P203" i="25"/>
  <c r="AC203" i="25" s="1"/>
  <c r="AN203" i="25" s="1"/>
  <c r="BH203" i="23"/>
  <c r="BG203" i="23"/>
  <c r="P203" i="26" s="1"/>
  <c r="T208" i="25"/>
  <c r="BX208" i="23"/>
  <c r="BW208" i="23"/>
  <c r="T208" i="26" s="1"/>
  <c r="J210" i="25"/>
  <c r="AI210" i="23"/>
  <c r="J210" i="26" s="1"/>
  <c r="X157" i="23"/>
  <c r="BD157" i="23"/>
  <c r="AA158" i="25"/>
  <c r="L159" i="23"/>
  <c r="AR159" i="23"/>
  <c r="BX159" i="23"/>
  <c r="X161" i="23"/>
  <c r="BD161" i="23"/>
  <c r="L162" i="23"/>
  <c r="BX162" i="23"/>
  <c r="BD165" i="23"/>
  <c r="AA166" i="25"/>
  <c r="BH168" i="23"/>
  <c r="AC170" i="25"/>
  <c r="BL174" i="23"/>
  <c r="AF176" i="23"/>
  <c r="BL176" i="23"/>
  <c r="AV181" i="23"/>
  <c r="T182" i="23"/>
  <c r="AZ182" i="23"/>
  <c r="BW182" i="23"/>
  <c r="T182" i="26" s="1"/>
  <c r="BP183" i="23"/>
  <c r="BD184" i="23"/>
  <c r="D190" i="25"/>
  <c r="Y190" i="25" s="1"/>
  <c r="L190" i="23"/>
  <c r="P190" i="25"/>
  <c r="BH190" i="23"/>
  <c r="R199" i="25"/>
  <c r="BP199" i="23"/>
  <c r="BO199" i="23"/>
  <c r="R199" i="26" s="1"/>
  <c r="M200" i="25"/>
  <c r="AV200" i="23"/>
  <c r="AU200" i="23"/>
  <c r="M200" i="26" s="1"/>
  <c r="N211" i="25"/>
  <c r="AZ211" i="23"/>
  <c r="R213" i="25"/>
  <c r="BP213" i="23"/>
  <c r="D220" i="25"/>
  <c r="Y220" i="25" s="1"/>
  <c r="K220" i="23"/>
  <c r="D220" i="26" s="1"/>
  <c r="Y220" i="26" s="1"/>
  <c r="E184" i="25"/>
  <c r="O184" i="23"/>
  <c r="E184" i="26" s="1"/>
  <c r="H184" i="25"/>
  <c r="AB184" i="23"/>
  <c r="P184" i="25"/>
  <c r="BH184" i="23"/>
  <c r="I185" i="25"/>
  <c r="AE185" i="23"/>
  <c r="I185" i="26" s="1"/>
  <c r="I204" i="25"/>
  <c r="AF204" i="23"/>
  <c r="AE204" i="23"/>
  <c r="I204" i="26" s="1"/>
  <c r="F206" i="25"/>
  <c r="AA206" i="25" s="1"/>
  <c r="T206" i="23"/>
  <c r="S206" i="23"/>
  <c r="F206" i="26" s="1"/>
  <c r="AA195" i="25"/>
  <c r="AC199" i="25"/>
  <c r="AC202" i="25"/>
  <c r="X188" i="23"/>
  <c r="AY188" i="23"/>
  <c r="N188" i="26" s="1"/>
  <c r="S190" i="23"/>
  <c r="F190" i="26" s="1"/>
  <c r="AB190" i="23"/>
  <c r="BC190" i="23"/>
  <c r="O190" i="26" s="1"/>
  <c r="L192" i="23"/>
  <c r="AM192" i="23"/>
  <c r="K192" i="26" s="1"/>
  <c r="AV192" i="23"/>
  <c r="BX192" i="23"/>
  <c r="BK193" i="23"/>
  <c r="Q193" i="26" s="1"/>
  <c r="Z193" i="26" s="1"/>
  <c r="K194" i="23"/>
  <c r="D194" i="26" s="1"/>
  <c r="Y194" i="26" s="1"/>
  <c r="AY194" i="23"/>
  <c r="N194" i="26" s="1"/>
  <c r="BH194" i="23"/>
  <c r="AJ195" i="23"/>
  <c r="BP195" i="23"/>
  <c r="AE196" i="23"/>
  <c r="I196" i="26" s="1"/>
  <c r="AN196" i="23"/>
  <c r="BS196" i="23"/>
  <c r="S196" i="26" s="1"/>
  <c r="O197" i="23"/>
  <c r="E197" i="26" s="1"/>
  <c r="AU197" i="23"/>
  <c r="M197" i="26" s="1"/>
  <c r="AQ198" i="23"/>
  <c r="L198" i="26" s="1"/>
  <c r="AZ198" i="23"/>
  <c r="AB199" i="23"/>
  <c r="W200" i="23"/>
  <c r="G200" i="26" s="1"/>
  <c r="AF200" i="23"/>
  <c r="BH200" i="23"/>
  <c r="W201" i="23"/>
  <c r="G201" i="26" s="1"/>
  <c r="BC201" i="23"/>
  <c r="O201" i="26" s="1"/>
  <c r="AB201" i="25"/>
  <c r="K202" i="23"/>
  <c r="D202" i="26" s="1"/>
  <c r="Y202" i="26" s="1"/>
  <c r="T202" i="23"/>
  <c r="AV202" i="23"/>
  <c r="BW202" i="23"/>
  <c r="T202" i="26" s="1"/>
  <c r="T203" i="23"/>
  <c r="G204" i="23"/>
  <c r="C204" i="26" s="1"/>
  <c r="X204" i="26" s="1"/>
  <c r="AR204" i="23"/>
  <c r="BS204" i="23"/>
  <c r="S204" i="26" s="1"/>
  <c r="O205" i="23"/>
  <c r="E205" i="26" s="1"/>
  <c r="AU205" i="23"/>
  <c r="M205" i="26" s="1"/>
  <c r="AF206" i="23"/>
  <c r="BG206" i="23"/>
  <c r="P206" i="26" s="1"/>
  <c r="BP206" i="23"/>
  <c r="BG207" i="23"/>
  <c r="P207" i="26" s="1"/>
  <c r="AQ209" i="23"/>
  <c r="L209" i="26" s="1"/>
  <c r="AM210" i="23"/>
  <c r="K210" i="26" s="1"/>
  <c r="AY210" i="23"/>
  <c r="N210" i="26" s="1"/>
  <c r="BW210" i="23"/>
  <c r="T210" i="26" s="1"/>
  <c r="K211" i="23"/>
  <c r="D211" i="26" s="1"/>
  <c r="Y211" i="26" s="1"/>
  <c r="BO211" i="23"/>
  <c r="R211" i="26" s="1"/>
  <c r="AJ213" i="23"/>
  <c r="BH213" i="23"/>
  <c r="W214" i="23"/>
  <c r="G214" i="26" s="1"/>
  <c r="BK216" i="23"/>
  <c r="Q216" i="26" s="1"/>
  <c r="Z216" i="26" s="1"/>
  <c r="K219" i="23"/>
  <c r="D219" i="26" s="1"/>
  <c r="Y219" i="26" s="1"/>
  <c r="AQ220" i="23"/>
  <c r="L220" i="26" s="1"/>
  <c r="AV221" i="23"/>
  <c r="G224" i="23"/>
  <c r="BC224" i="23"/>
  <c r="O224" i="26" s="1"/>
  <c r="AQ225" i="23"/>
  <c r="L225" i="26" s="1"/>
  <c r="BO226" i="23"/>
  <c r="R226" i="26" s="1"/>
  <c r="AA227" i="23"/>
  <c r="H227" i="26" s="1"/>
  <c r="BL227" i="23"/>
  <c r="AC195" i="25"/>
  <c r="BY194" i="23"/>
  <c r="U194" i="25" s="1"/>
  <c r="AR194" i="23"/>
  <c r="AB195" i="23"/>
  <c r="BH195" i="23"/>
  <c r="T199" i="23"/>
  <c r="AZ199" i="23"/>
  <c r="P200" i="23"/>
  <c r="AA202" i="25"/>
  <c r="BP202" i="23"/>
  <c r="L203" i="23"/>
  <c r="AR203" i="23"/>
  <c r="BX203" i="23"/>
  <c r="BL204" i="23"/>
  <c r="AZ206" i="23"/>
  <c r="AB208" i="23"/>
  <c r="AF210" i="23"/>
  <c r="AN215" i="23"/>
  <c r="BG226" i="23"/>
  <c r="P226" i="26" s="1"/>
  <c r="AZ230" i="23"/>
  <c r="S188" i="23"/>
  <c r="F188" i="26" s="1"/>
  <c r="AU188" i="23"/>
  <c r="M188" i="26" s="1"/>
  <c r="W190" i="23"/>
  <c r="G190" i="26" s="1"/>
  <c r="AY190" i="23"/>
  <c r="N190" i="26" s="1"/>
  <c r="G192" i="23"/>
  <c r="C192" i="26" s="1"/>
  <c r="X192" i="26" s="1"/>
  <c r="AR192" i="23"/>
  <c r="BS192" i="23"/>
  <c r="S192" i="26" s="1"/>
  <c r="AE193" i="23"/>
  <c r="I193" i="26" s="1"/>
  <c r="AA194" i="23"/>
  <c r="H194" i="26" s="1"/>
  <c r="AJ194" i="23"/>
  <c r="BW194" i="23"/>
  <c r="T194" i="26" s="1"/>
  <c r="T195" i="23"/>
  <c r="AZ195" i="23"/>
  <c r="G196" i="23"/>
  <c r="C196" i="26" s="1"/>
  <c r="X196" i="26" s="1"/>
  <c r="P196" i="23"/>
  <c r="BD196" i="23"/>
  <c r="AE197" i="23"/>
  <c r="I197" i="26" s="1"/>
  <c r="BK197" i="23"/>
  <c r="Q197" i="26" s="1"/>
  <c r="Z197" i="26" s="1"/>
  <c r="S198" i="23"/>
  <c r="F198" i="26" s="1"/>
  <c r="AB198" i="23"/>
  <c r="BP198" i="23"/>
  <c r="L199" i="23"/>
  <c r="AR199" i="23"/>
  <c r="BX199" i="23"/>
  <c r="AB200" i="23"/>
  <c r="BC200" i="23"/>
  <c r="O200" i="26" s="1"/>
  <c r="BL200" i="23"/>
  <c r="G201" i="23"/>
  <c r="C201" i="26" s="1"/>
  <c r="X201" i="26" s="1"/>
  <c r="AM201" i="23"/>
  <c r="K201" i="26" s="1"/>
  <c r="AC201" i="26" s="1"/>
  <c r="BS201" i="23"/>
  <c r="S201" i="26" s="1"/>
  <c r="P202" i="23"/>
  <c r="AQ202" i="23"/>
  <c r="L202" i="26" s="1"/>
  <c r="AZ202" i="23"/>
  <c r="AJ203" i="23"/>
  <c r="BP203" i="23"/>
  <c r="L204" i="23"/>
  <c r="AM204" i="23"/>
  <c r="K204" i="26" s="1"/>
  <c r="AV204" i="23"/>
  <c r="BX204" i="23"/>
  <c r="AE205" i="23"/>
  <c r="I205" i="26" s="1"/>
  <c r="BK205" i="23"/>
  <c r="Q205" i="26" s="1"/>
  <c r="Z205" i="26" s="1"/>
  <c r="AA206" i="23"/>
  <c r="H206" i="26" s="1"/>
  <c r="AJ206" i="23"/>
  <c r="BL206" i="23"/>
  <c r="AQ207" i="23"/>
  <c r="L207" i="26" s="1"/>
  <c r="BW207" i="23"/>
  <c r="T207" i="26" s="1"/>
  <c r="T208" i="23"/>
  <c r="K210" i="23"/>
  <c r="D210" i="26" s="1"/>
  <c r="Y210" i="26" s="1"/>
  <c r="X210" i="23"/>
  <c r="AM212" i="23"/>
  <c r="K212" i="26" s="1"/>
  <c r="BP214" i="23"/>
  <c r="BD215" i="23"/>
  <c r="AE216" i="23"/>
  <c r="I216" i="26" s="1"/>
  <c r="AR216" i="23"/>
  <c r="BP216" i="23"/>
  <c r="BO217" i="23"/>
  <c r="R217" i="26" s="1"/>
  <c r="BK219" i="23"/>
  <c r="Q219" i="26" s="1"/>
  <c r="Z219" i="26" s="1"/>
  <c r="BX220" i="23"/>
  <c r="AF227" i="23"/>
  <c r="AQ227" i="23"/>
  <c r="L227" i="26" s="1"/>
  <c r="T228" i="23"/>
  <c r="BK229" i="23"/>
  <c r="Q229" i="26" s="1"/>
  <c r="Z229" i="26" s="1"/>
  <c r="AV188" i="23"/>
  <c r="AZ190" i="23"/>
  <c r="H192" i="23"/>
  <c r="BT192" i="23"/>
  <c r="AB194" i="23"/>
  <c r="BX194" i="23"/>
  <c r="H196" i="23"/>
  <c r="AF197" i="23"/>
  <c r="BL197" i="23"/>
  <c r="T198" i="23"/>
  <c r="BD200" i="23"/>
  <c r="H201" i="23"/>
  <c r="AN201" i="23"/>
  <c r="BT201" i="23"/>
  <c r="AR202" i="23"/>
  <c r="AN204" i="23"/>
  <c r="AF205" i="23"/>
  <c r="BL205" i="23"/>
  <c r="AB206" i="23"/>
  <c r="AC206" i="25"/>
  <c r="AR207" i="23"/>
  <c r="BX207" i="23"/>
  <c r="AN212" i="23"/>
  <c r="AF216" i="23"/>
  <c r="BP217" i="23"/>
  <c r="BL219" i="23"/>
  <c r="AM224" i="23"/>
  <c r="K224" i="26" s="1"/>
  <c r="BL226" i="23"/>
  <c r="BH228" i="23"/>
  <c r="AN224" i="23"/>
  <c r="G5" i="18"/>
  <c r="I53" i="17"/>
  <c r="D53" i="17"/>
  <c r="C5" i="18"/>
  <c r="U4" i="25"/>
  <c r="AH4" i="25" s="1"/>
  <c r="CH4" i="23"/>
  <c r="U12" i="25"/>
  <c r="CH12" i="23"/>
  <c r="U28" i="25"/>
  <c r="CH28" i="23"/>
  <c r="F104" i="25"/>
  <c r="T104" i="23"/>
  <c r="S104" i="23"/>
  <c r="F104" i="26" s="1"/>
  <c r="U138" i="25"/>
  <c r="CH138" i="23"/>
  <c r="T43" i="11"/>
  <c r="T47" i="11"/>
  <c r="T51" i="11"/>
  <c r="T55" i="11"/>
  <c r="S55" i="11"/>
  <c r="F5" i="18"/>
  <c r="H53" i="17"/>
  <c r="AB9" i="26"/>
  <c r="AB25" i="26"/>
  <c r="K32" i="25"/>
  <c r="AN32" i="23"/>
  <c r="AM32" i="23"/>
  <c r="K32" i="26" s="1"/>
  <c r="Q36" i="25"/>
  <c r="Z36" i="25" s="1"/>
  <c r="BL36" i="23"/>
  <c r="BK36" i="23"/>
  <c r="Q36" i="26" s="1"/>
  <c r="Z36" i="26" s="1"/>
  <c r="D42" i="25"/>
  <c r="Y42" i="25" s="1"/>
  <c r="L42" i="23"/>
  <c r="K42" i="23"/>
  <c r="D42" i="26" s="1"/>
  <c r="Y42" i="26" s="1"/>
  <c r="S51" i="25"/>
  <c r="AB51" i="25" s="1"/>
  <c r="BS51" i="23"/>
  <c r="S51" i="26" s="1"/>
  <c r="AB51" i="26" s="1"/>
  <c r="BT51" i="23"/>
  <c r="G55" i="25"/>
  <c r="W55" i="23"/>
  <c r="G55" i="26" s="1"/>
  <c r="X55" i="23"/>
  <c r="G59" i="25"/>
  <c r="W59" i="23"/>
  <c r="G59" i="26" s="1"/>
  <c r="X59" i="23"/>
  <c r="M63" i="25"/>
  <c r="AV63" i="23"/>
  <c r="AU63" i="23"/>
  <c r="M63" i="26" s="1"/>
  <c r="C67" i="25"/>
  <c r="X67" i="25" s="1"/>
  <c r="H67" i="23"/>
  <c r="BY67" i="23"/>
  <c r="G67" i="23"/>
  <c r="C83" i="25"/>
  <c r="X83" i="25" s="1"/>
  <c r="H83" i="23"/>
  <c r="BY83" i="23"/>
  <c r="G83" i="23"/>
  <c r="L173" i="25"/>
  <c r="AR173" i="23"/>
  <c r="AQ173" i="23"/>
  <c r="L173" i="26" s="1"/>
  <c r="K97" i="17"/>
  <c r="E4" i="25"/>
  <c r="P4" i="23"/>
  <c r="O4" i="23"/>
  <c r="E4" i="26" s="1"/>
  <c r="I4" i="25"/>
  <c r="AF4" i="23"/>
  <c r="AE4" i="23"/>
  <c r="I4" i="26" s="1"/>
  <c r="M4" i="25"/>
  <c r="AV4" i="23"/>
  <c r="AU4" i="23"/>
  <c r="M4" i="26" s="1"/>
  <c r="Q4" i="25"/>
  <c r="Z4" i="25" s="1"/>
  <c r="BL4" i="23"/>
  <c r="BK4" i="23"/>
  <c r="Q4" i="26" s="1"/>
  <c r="Z4" i="26" s="1"/>
  <c r="D6" i="25"/>
  <c r="Y6" i="25" s="1"/>
  <c r="L6" i="23"/>
  <c r="K6" i="23"/>
  <c r="D6" i="26" s="1"/>
  <c r="Y6" i="26" s="1"/>
  <c r="H6" i="25"/>
  <c r="AB6" i="23"/>
  <c r="AA6" i="23"/>
  <c r="H6" i="26" s="1"/>
  <c r="L6" i="25"/>
  <c r="AR6" i="23"/>
  <c r="AQ6" i="23"/>
  <c r="L6" i="26" s="1"/>
  <c r="P6" i="25"/>
  <c r="BH6" i="23"/>
  <c r="BG6" i="23"/>
  <c r="P6" i="26" s="1"/>
  <c r="T6" i="25"/>
  <c r="BX6" i="23"/>
  <c r="BW6" i="23"/>
  <c r="T6" i="26" s="1"/>
  <c r="C7" i="26"/>
  <c r="X7" i="26" s="1"/>
  <c r="AC7" i="26"/>
  <c r="C8" i="25"/>
  <c r="X8" i="25" s="1"/>
  <c r="H8" i="23"/>
  <c r="G8" i="23"/>
  <c r="G8" i="25"/>
  <c r="X8" i="23"/>
  <c r="W8" i="23"/>
  <c r="G8" i="26" s="1"/>
  <c r="K8" i="25"/>
  <c r="AN8" i="23"/>
  <c r="AM8" i="23"/>
  <c r="K8" i="26" s="1"/>
  <c r="O8" i="25"/>
  <c r="BD8" i="23"/>
  <c r="BC8" i="23"/>
  <c r="O8" i="26" s="1"/>
  <c r="S8" i="25"/>
  <c r="AB8" i="25" s="1"/>
  <c r="BT8" i="23"/>
  <c r="BS8" i="23"/>
  <c r="S8" i="26" s="1"/>
  <c r="F10" i="25"/>
  <c r="T10" i="23"/>
  <c r="S10" i="23"/>
  <c r="F10" i="26" s="1"/>
  <c r="J10" i="25"/>
  <c r="AJ10" i="23"/>
  <c r="AI10" i="23"/>
  <c r="J10" i="26" s="1"/>
  <c r="N10" i="25"/>
  <c r="AZ10" i="23"/>
  <c r="AY10" i="23"/>
  <c r="N10" i="26" s="1"/>
  <c r="R10" i="25"/>
  <c r="AB10" i="25" s="1"/>
  <c r="BP10" i="23"/>
  <c r="BO10" i="23"/>
  <c r="R10" i="26" s="1"/>
  <c r="E12" i="25"/>
  <c r="P12" i="23"/>
  <c r="O12" i="23"/>
  <c r="E12" i="26" s="1"/>
  <c r="I12" i="25"/>
  <c r="AF12" i="23"/>
  <c r="AE12" i="23"/>
  <c r="I12" i="26" s="1"/>
  <c r="M12" i="25"/>
  <c r="AV12" i="23"/>
  <c r="AU12" i="23"/>
  <c r="M12" i="26" s="1"/>
  <c r="Q12" i="25"/>
  <c r="Z12" i="25" s="1"/>
  <c r="BL12" i="23"/>
  <c r="BK12" i="23"/>
  <c r="Q12" i="26" s="1"/>
  <c r="Z12" i="26" s="1"/>
  <c r="D14" i="25"/>
  <c r="Y14" i="25" s="1"/>
  <c r="L14" i="23"/>
  <c r="K14" i="23"/>
  <c r="D14" i="26" s="1"/>
  <c r="Y14" i="26" s="1"/>
  <c r="H14" i="25"/>
  <c r="AB14" i="23"/>
  <c r="AA14" i="23"/>
  <c r="H14" i="26" s="1"/>
  <c r="L14" i="25"/>
  <c r="AR14" i="23"/>
  <c r="AQ14" i="23"/>
  <c r="L14" i="26" s="1"/>
  <c r="P14" i="25"/>
  <c r="BH14" i="23"/>
  <c r="BG14" i="23"/>
  <c r="P14" i="26" s="1"/>
  <c r="T14" i="25"/>
  <c r="BX14" i="23"/>
  <c r="BW14" i="23"/>
  <c r="T14" i="26" s="1"/>
  <c r="C15" i="26"/>
  <c r="X15" i="26" s="1"/>
  <c r="AC15" i="26"/>
  <c r="C16" i="25"/>
  <c r="X16" i="25" s="1"/>
  <c r="H16" i="23"/>
  <c r="G16" i="23"/>
  <c r="G16" i="25"/>
  <c r="X16" i="23"/>
  <c r="W16" i="23"/>
  <c r="G16" i="26" s="1"/>
  <c r="K16" i="25"/>
  <c r="AN16" i="23"/>
  <c r="AM16" i="23"/>
  <c r="K16" i="26" s="1"/>
  <c r="O16" i="25"/>
  <c r="BD16" i="23"/>
  <c r="BC16" i="23"/>
  <c r="O16" i="26" s="1"/>
  <c r="S16" i="25"/>
  <c r="AB16" i="25" s="1"/>
  <c r="BT16" i="23"/>
  <c r="BS16" i="23"/>
  <c r="S16" i="26" s="1"/>
  <c r="F18" i="25"/>
  <c r="T18" i="23"/>
  <c r="S18" i="23"/>
  <c r="F18" i="26" s="1"/>
  <c r="J18" i="25"/>
  <c r="AJ18" i="23"/>
  <c r="AI18" i="23"/>
  <c r="J18" i="26" s="1"/>
  <c r="N18" i="25"/>
  <c r="AZ18" i="23"/>
  <c r="AY18" i="23"/>
  <c r="N18" i="26" s="1"/>
  <c r="R18" i="25"/>
  <c r="BP18" i="23"/>
  <c r="BO18" i="23"/>
  <c r="R18" i="26" s="1"/>
  <c r="E20" i="25"/>
  <c r="P20" i="23"/>
  <c r="O20" i="23"/>
  <c r="E20" i="26" s="1"/>
  <c r="I20" i="25"/>
  <c r="AF20" i="23"/>
  <c r="AE20" i="23"/>
  <c r="I20" i="26" s="1"/>
  <c r="M20" i="25"/>
  <c r="AV20" i="23"/>
  <c r="AU20" i="23"/>
  <c r="M20" i="26" s="1"/>
  <c r="Q20" i="25"/>
  <c r="Z20" i="25" s="1"/>
  <c r="BL20" i="23"/>
  <c r="BK20" i="23"/>
  <c r="Q20" i="26" s="1"/>
  <c r="Z20" i="26" s="1"/>
  <c r="D22" i="25"/>
  <c r="Y22" i="25" s="1"/>
  <c r="L22" i="23"/>
  <c r="K22" i="23"/>
  <c r="D22" i="26" s="1"/>
  <c r="Y22" i="26" s="1"/>
  <c r="H22" i="25"/>
  <c r="AB22" i="23"/>
  <c r="AA22" i="23"/>
  <c r="H22" i="26" s="1"/>
  <c r="L22" i="25"/>
  <c r="AR22" i="23"/>
  <c r="AQ22" i="23"/>
  <c r="L22" i="26" s="1"/>
  <c r="P22" i="25"/>
  <c r="BH22" i="23"/>
  <c r="BG22" i="23"/>
  <c r="P22" i="26" s="1"/>
  <c r="T22" i="25"/>
  <c r="BX22" i="23"/>
  <c r="BW22" i="23"/>
  <c r="T22" i="26" s="1"/>
  <c r="C23" i="26"/>
  <c r="X23" i="26" s="1"/>
  <c r="BZ23" i="23"/>
  <c r="CD23" i="23" s="1"/>
  <c r="C24" i="25"/>
  <c r="X24" i="25" s="1"/>
  <c r="H24" i="23"/>
  <c r="G24" i="23"/>
  <c r="G24" i="25"/>
  <c r="X24" i="23"/>
  <c r="W24" i="23"/>
  <c r="G24" i="26" s="1"/>
  <c r="K24" i="25"/>
  <c r="AN24" i="23"/>
  <c r="AM24" i="23"/>
  <c r="K24" i="26" s="1"/>
  <c r="O24" i="25"/>
  <c r="BD24" i="23"/>
  <c r="BC24" i="23"/>
  <c r="O24" i="26" s="1"/>
  <c r="S24" i="25"/>
  <c r="BT24" i="23"/>
  <c r="BS24" i="23"/>
  <c r="S24" i="26" s="1"/>
  <c r="F26" i="25"/>
  <c r="T26" i="23"/>
  <c r="S26" i="23"/>
  <c r="F26" i="26" s="1"/>
  <c r="J26" i="25"/>
  <c r="AA26" i="25" s="1"/>
  <c r="AJ26" i="23"/>
  <c r="AI26" i="23"/>
  <c r="J26" i="26" s="1"/>
  <c r="N26" i="25"/>
  <c r="AZ26" i="23"/>
  <c r="AY26" i="23"/>
  <c r="N26" i="26" s="1"/>
  <c r="R26" i="25"/>
  <c r="BP26" i="23"/>
  <c r="BO26" i="23"/>
  <c r="R26" i="26" s="1"/>
  <c r="E28" i="25"/>
  <c r="P28" i="23"/>
  <c r="O28" i="23"/>
  <c r="E28" i="26" s="1"/>
  <c r="I28" i="25"/>
  <c r="AF28" i="23"/>
  <c r="AE28" i="23"/>
  <c r="I28" i="26" s="1"/>
  <c r="M28" i="25"/>
  <c r="AV28" i="23"/>
  <c r="AU28" i="23"/>
  <c r="M28" i="26" s="1"/>
  <c r="Q28" i="25"/>
  <c r="Z28" i="25" s="1"/>
  <c r="BL28" i="23"/>
  <c r="BK28" i="23"/>
  <c r="Q28" i="26" s="1"/>
  <c r="Z28" i="26" s="1"/>
  <c r="H36" i="25"/>
  <c r="AB36" i="23"/>
  <c r="AA36" i="23"/>
  <c r="H36" i="26" s="1"/>
  <c r="L40" i="25"/>
  <c r="AR40" i="23"/>
  <c r="AQ40" i="23"/>
  <c r="L40" i="26" s="1"/>
  <c r="L46" i="25"/>
  <c r="AR46" i="23"/>
  <c r="AQ46" i="23"/>
  <c r="L46" i="26" s="1"/>
  <c r="O47" i="25"/>
  <c r="BC47" i="23"/>
  <c r="O47" i="26" s="1"/>
  <c r="BD47" i="23"/>
  <c r="R76" i="25"/>
  <c r="BP76" i="23"/>
  <c r="BO76" i="23"/>
  <c r="R76" i="26" s="1"/>
  <c r="U79" i="25"/>
  <c r="CH79" i="23"/>
  <c r="N79" i="25"/>
  <c r="AZ79" i="23"/>
  <c r="AY79" i="23"/>
  <c r="N79" i="26" s="1"/>
  <c r="S82" i="25"/>
  <c r="BT82" i="23"/>
  <c r="BS82" i="23"/>
  <c r="S82" i="26" s="1"/>
  <c r="U113" i="25"/>
  <c r="CH113" i="23"/>
  <c r="J116" i="25"/>
  <c r="AJ116" i="23"/>
  <c r="AI116" i="23"/>
  <c r="J116" i="26" s="1"/>
  <c r="N57" i="25"/>
  <c r="AY57" i="23"/>
  <c r="N57" i="26" s="1"/>
  <c r="AZ57" i="23"/>
  <c r="S43" i="11"/>
  <c r="P30" i="25"/>
  <c r="BH30" i="23"/>
  <c r="BG30" i="23"/>
  <c r="P30" i="26" s="1"/>
  <c r="C35" i="26"/>
  <c r="X35" i="26" s="1"/>
  <c r="C36" i="26"/>
  <c r="X36" i="26" s="1"/>
  <c r="E37" i="25"/>
  <c r="P37" i="23"/>
  <c r="O37" i="23"/>
  <c r="E37" i="26" s="1"/>
  <c r="I37" i="25"/>
  <c r="AF37" i="23"/>
  <c r="AE37" i="23"/>
  <c r="I37" i="26" s="1"/>
  <c r="M37" i="25"/>
  <c r="AV37" i="23"/>
  <c r="AU37" i="23"/>
  <c r="M37" i="26" s="1"/>
  <c r="Q37" i="25"/>
  <c r="Z37" i="25" s="1"/>
  <c r="BL37" i="23"/>
  <c r="BK37" i="23"/>
  <c r="Q37" i="26" s="1"/>
  <c r="Z37" i="26" s="1"/>
  <c r="I40" i="25"/>
  <c r="AF40" i="23"/>
  <c r="AE40" i="23"/>
  <c r="I40" i="26" s="1"/>
  <c r="O42" i="25"/>
  <c r="BD42" i="23"/>
  <c r="BC42" i="23"/>
  <c r="O42" i="26" s="1"/>
  <c r="I46" i="25"/>
  <c r="AF46" i="23"/>
  <c r="AE46" i="23"/>
  <c r="I46" i="26" s="1"/>
  <c r="J49" i="25"/>
  <c r="AA49" i="25" s="1"/>
  <c r="AI49" i="23"/>
  <c r="J49" i="26" s="1"/>
  <c r="AJ49" i="23"/>
  <c r="U59" i="25"/>
  <c r="CH59" i="23"/>
  <c r="K66" i="25"/>
  <c r="AN66" i="23"/>
  <c r="AM66" i="23"/>
  <c r="K66" i="26" s="1"/>
  <c r="E97" i="25"/>
  <c r="P97" i="23"/>
  <c r="O97" i="23"/>
  <c r="E97" i="26" s="1"/>
  <c r="BY97" i="23"/>
  <c r="N97" i="25"/>
  <c r="AZ97" i="23"/>
  <c r="AY97" i="23"/>
  <c r="N97" i="26" s="1"/>
  <c r="D40" i="25"/>
  <c r="Y40" i="25" s="1"/>
  <c r="L40" i="23"/>
  <c r="K40" i="23"/>
  <c r="D40" i="26" s="1"/>
  <c r="Y40" i="26" s="1"/>
  <c r="G42" i="25"/>
  <c r="X42" i="23"/>
  <c r="W42" i="23"/>
  <c r="G42" i="26" s="1"/>
  <c r="J101" i="25"/>
  <c r="AJ101" i="23"/>
  <c r="AI101" i="23"/>
  <c r="J101" i="26" s="1"/>
  <c r="H102" i="25"/>
  <c r="AB102" i="23"/>
  <c r="AA102" i="23"/>
  <c r="H102" i="26" s="1"/>
  <c r="O104" i="25"/>
  <c r="BD104" i="23"/>
  <c r="BC104" i="23"/>
  <c r="O104" i="26" s="1"/>
  <c r="U119" i="25"/>
  <c r="CH119" i="23"/>
  <c r="T42" i="11"/>
  <c r="Q26" i="11"/>
  <c r="S42" i="11"/>
  <c r="T46" i="11"/>
  <c r="Q30" i="11"/>
  <c r="S46" i="11"/>
  <c r="T54" i="11"/>
  <c r="Q38" i="11"/>
  <c r="S54" i="11"/>
  <c r="K93" i="17"/>
  <c r="R50" i="17"/>
  <c r="N75" i="17" s="1"/>
  <c r="S45" i="11"/>
  <c r="G53" i="17"/>
  <c r="V75" i="17"/>
  <c r="R66" i="17"/>
  <c r="R75" i="17" s="1"/>
  <c r="AA11" i="26"/>
  <c r="AA27" i="26"/>
  <c r="G30" i="25"/>
  <c r="X30" i="23"/>
  <c r="W30" i="23"/>
  <c r="G30" i="26" s="1"/>
  <c r="BY32" i="23"/>
  <c r="F34" i="25"/>
  <c r="T34" i="23"/>
  <c r="S34" i="23"/>
  <c r="F34" i="26" s="1"/>
  <c r="T40" i="25"/>
  <c r="BX40" i="23"/>
  <c r="BW40" i="23"/>
  <c r="T40" i="26" s="1"/>
  <c r="L42" i="25"/>
  <c r="AR42" i="23"/>
  <c r="AQ42" i="23"/>
  <c r="L42" i="26" s="1"/>
  <c r="L48" i="25"/>
  <c r="AR48" i="23"/>
  <c r="AQ48" i="23"/>
  <c r="L48" i="26" s="1"/>
  <c r="N53" i="25"/>
  <c r="AY53" i="23"/>
  <c r="N53" i="26" s="1"/>
  <c r="AZ53" i="23"/>
  <c r="J61" i="25"/>
  <c r="AJ61" i="23"/>
  <c r="AI61" i="23"/>
  <c r="J61" i="26" s="1"/>
  <c r="R91" i="25"/>
  <c r="BP91" i="23"/>
  <c r="BO91" i="23"/>
  <c r="R91" i="26" s="1"/>
  <c r="T131" i="25"/>
  <c r="BX131" i="23"/>
  <c r="BW131" i="23"/>
  <c r="T131" i="26" s="1"/>
  <c r="AB131" i="26" s="1"/>
  <c r="C150" i="25"/>
  <c r="X150" i="25" s="1"/>
  <c r="G150" i="23"/>
  <c r="BY150" i="23"/>
  <c r="H150" i="23"/>
  <c r="M34" i="25"/>
  <c r="AV34" i="23"/>
  <c r="AU34" i="23"/>
  <c r="M34" i="26" s="1"/>
  <c r="T50" i="11"/>
  <c r="Q34" i="11"/>
  <c r="S50" i="11"/>
  <c r="S47" i="11"/>
  <c r="C53" i="17"/>
  <c r="K51" i="17"/>
  <c r="B5" i="18"/>
  <c r="K54" i="17"/>
  <c r="R32" i="25"/>
  <c r="BP32" i="23"/>
  <c r="BO32" i="23"/>
  <c r="R32" i="26" s="1"/>
  <c r="C39" i="26"/>
  <c r="X39" i="26" s="1"/>
  <c r="Q40" i="25"/>
  <c r="Z40" i="25" s="1"/>
  <c r="BL40" i="23"/>
  <c r="BK40" i="23"/>
  <c r="Q40" i="26" s="1"/>
  <c r="Z40" i="26" s="1"/>
  <c r="E50" i="25"/>
  <c r="P50" i="23"/>
  <c r="O50" i="23"/>
  <c r="E50" i="26" s="1"/>
  <c r="C51" i="25"/>
  <c r="X51" i="25" s="1"/>
  <c r="G51" i="23"/>
  <c r="BY51" i="23"/>
  <c r="H51" i="23"/>
  <c r="H52" i="25"/>
  <c r="AB52" i="23"/>
  <c r="AA52" i="23"/>
  <c r="H52" i="26" s="1"/>
  <c r="C70" i="26"/>
  <c r="X70" i="26" s="1"/>
  <c r="M73" i="25"/>
  <c r="AV73" i="23"/>
  <c r="AU73" i="23"/>
  <c r="M73" i="26" s="1"/>
  <c r="T127" i="25"/>
  <c r="BX127" i="23"/>
  <c r="BW127" i="23"/>
  <c r="T127" i="26" s="1"/>
  <c r="U142" i="25"/>
  <c r="CH142" i="23"/>
  <c r="H144" i="25"/>
  <c r="AA144" i="23"/>
  <c r="H144" i="26" s="1"/>
  <c r="AB144" i="23"/>
  <c r="Q28" i="11"/>
  <c r="T44" i="11"/>
  <c r="S44" i="11"/>
  <c r="Q32" i="11"/>
  <c r="T48" i="11"/>
  <c r="S48" i="11"/>
  <c r="Q36" i="11"/>
  <c r="T52" i="11"/>
  <c r="S52" i="11"/>
  <c r="Q40" i="11"/>
  <c r="T56" i="11"/>
  <c r="S56" i="11"/>
  <c r="K87" i="17"/>
  <c r="R58" i="17"/>
  <c r="P75" i="17" s="1"/>
  <c r="C3" i="26"/>
  <c r="X3" i="26" s="1"/>
  <c r="C4" i="25"/>
  <c r="X4" i="25" s="1"/>
  <c r="H4" i="23"/>
  <c r="G4" i="23"/>
  <c r="G4" i="25"/>
  <c r="X4" i="23"/>
  <c r="W4" i="23"/>
  <c r="G4" i="26" s="1"/>
  <c r="K4" i="25"/>
  <c r="AN4" i="23"/>
  <c r="AM4" i="23"/>
  <c r="K4" i="26" s="1"/>
  <c r="O4" i="25"/>
  <c r="BD4" i="23"/>
  <c r="BC4" i="23"/>
  <c r="O4" i="26" s="1"/>
  <c r="S4" i="25"/>
  <c r="BT4" i="23"/>
  <c r="BS4" i="23"/>
  <c r="S4" i="26" s="1"/>
  <c r="F6" i="25"/>
  <c r="T6" i="23"/>
  <c r="S6" i="23"/>
  <c r="F6" i="26" s="1"/>
  <c r="J6" i="25"/>
  <c r="AJ6" i="23"/>
  <c r="AI6" i="23"/>
  <c r="J6" i="26" s="1"/>
  <c r="N6" i="25"/>
  <c r="AC6" i="25" s="1"/>
  <c r="AZ6" i="23"/>
  <c r="AY6" i="23"/>
  <c r="N6" i="26" s="1"/>
  <c r="R6" i="25"/>
  <c r="BP6" i="23"/>
  <c r="BO6" i="23"/>
  <c r="R6" i="26" s="1"/>
  <c r="E8" i="25"/>
  <c r="P8" i="23"/>
  <c r="O8" i="23"/>
  <c r="E8" i="26" s="1"/>
  <c r="I8" i="25"/>
  <c r="AF8" i="23"/>
  <c r="AE8" i="23"/>
  <c r="I8" i="26" s="1"/>
  <c r="M8" i="25"/>
  <c r="AV8" i="23"/>
  <c r="AU8" i="23"/>
  <c r="M8" i="26" s="1"/>
  <c r="Q8" i="25"/>
  <c r="Z8" i="25" s="1"/>
  <c r="BL8" i="23"/>
  <c r="BK8" i="23"/>
  <c r="Q8" i="26" s="1"/>
  <c r="Z8" i="26" s="1"/>
  <c r="BY8" i="23"/>
  <c r="D10" i="25"/>
  <c r="Y10" i="25" s="1"/>
  <c r="L10" i="23"/>
  <c r="K10" i="23"/>
  <c r="D10" i="26" s="1"/>
  <c r="Y10" i="26" s="1"/>
  <c r="H10" i="25"/>
  <c r="AB10" i="23"/>
  <c r="AA10" i="23"/>
  <c r="H10" i="26" s="1"/>
  <c r="L10" i="25"/>
  <c r="AR10" i="23"/>
  <c r="AQ10" i="23"/>
  <c r="L10" i="26" s="1"/>
  <c r="P10" i="25"/>
  <c r="BH10" i="23"/>
  <c r="BG10" i="23"/>
  <c r="P10" i="26" s="1"/>
  <c r="T10" i="25"/>
  <c r="BX10" i="23"/>
  <c r="BW10" i="23"/>
  <c r="T10" i="26" s="1"/>
  <c r="C11" i="26"/>
  <c r="X11" i="26" s="1"/>
  <c r="BZ11" i="23"/>
  <c r="CD11" i="23" s="1"/>
  <c r="C12" i="25"/>
  <c r="X12" i="25" s="1"/>
  <c r="H12" i="23"/>
  <c r="G12" i="23"/>
  <c r="G12" i="25"/>
  <c r="X12" i="23"/>
  <c r="W12" i="23"/>
  <c r="G12" i="26" s="1"/>
  <c r="K12" i="25"/>
  <c r="AN12" i="23"/>
  <c r="AM12" i="23"/>
  <c r="K12" i="26" s="1"/>
  <c r="O12" i="25"/>
  <c r="BD12" i="23"/>
  <c r="BC12" i="23"/>
  <c r="O12" i="26" s="1"/>
  <c r="S12" i="25"/>
  <c r="BT12" i="23"/>
  <c r="BS12" i="23"/>
  <c r="S12" i="26" s="1"/>
  <c r="F14" i="25"/>
  <c r="T14" i="23"/>
  <c r="S14" i="23"/>
  <c r="F14" i="26" s="1"/>
  <c r="J14" i="25"/>
  <c r="AJ14" i="23"/>
  <c r="AI14" i="23"/>
  <c r="J14" i="26" s="1"/>
  <c r="N14" i="25"/>
  <c r="AZ14" i="23"/>
  <c r="AY14" i="23"/>
  <c r="N14" i="26" s="1"/>
  <c r="R14" i="25"/>
  <c r="BP14" i="23"/>
  <c r="BO14" i="23"/>
  <c r="R14" i="26" s="1"/>
  <c r="E16" i="25"/>
  <c r="P16" i="23"/>
  <c r="O16" i="23"/>
  <c r="E16" i="26" s="1"/>
  <c r="I16" i="25"/>
  <c r="AF16" i="23"/>
  <c r="AE16" i="23"/>
  <c r="I16" i="26" s="1"/>
  <c r="M16" i="25"/>
  <c r="AV16" i="23"/>
  <c r="AU16" i="23"/>
  <c r="M16" i="26" s="1"/>
  <c r="Q16" i="25"/>
  <c r="Z16" i="25" s="1"/>
  <c r="BL16" i="23"/>
  <c r="BK16" i="23"/>
  <c r="Q16" i="26" s="1"/>
  <c r="Z16" i="26" s="1"/>
  <c r="BY16" i="23"/>
  <c r="D18" i="25"/>
  <c r="Y18" i="25" s="1"/>
  <c r="L18" i="23"/>
  <c r="K18" i="23"/>
  <c r="D18" i="26" s="1"/>
  <c r="Y18" i="26" s="1"/>
  <c r="H18" i="25"/>
  <c r="AB18" i="23"/>
  <c r="AA18" i="23"/>
  <c r="H18" i="26" s="1"/>
  <c r="L18" i="25"/>
  <c r="AR18" i="23"/>
  <c r="AQ18" i="23"/>
  <c r="L18" i="26" s="1"/>
  <c r="P18" i="25"/>
  <c r="BH18" i="23"/>
  <c r="BG18" i="23"/>
  <c r="P18" i="26" s="1"/>
  <c r="T18" i="25"/>
  <c r="BX18" i="23"/>
  <c r="BW18" i="23"/>
  <c r="T18" i="26" s="1"/>
  <c r="C19" i="26"/>
  <c r="X19" i="26" s="1"/>
  <c r="BZ19" i="23"/>
  <c r="CD19" i="23" s="1"/>
  <c r="C20" i="25"/>
  <c r="X20" i="25" s="1"/>
  <c r="H20" i="23"/>
  <c r="G20" i="23"/>
  <c r="G20" i="25"/>
  <c r="X20" i="23"/>
  <c r="W20" i="23"/>
  <c r="G20" i="26" s="1"/>
  <c r="K20" i="25"/>
  <c r="AN20" i="23"/>
  <c r="AM20" i="23"/>
  <c r="K20" i="26" s="1"/>
  <c r="O20" i="25"/>
  <c r="BD20" i="23"/>
  <c r="BC20" i="23"/>
  <c r="O20" i="26" s="1"/>
  <c r="S20" i="25"/>
  <c r="AB20" i="25" s="1"/>
  <c r="BT20" i="23"/>
  <c r="BS20" i="23"/>
  <c r="S20" i="26" s="1"/>
  <c r="F22" i="25"/>
  <c r="T22" i="23"/>
  <c r="S22" i="23"/>
  <c r="F22" i="26" s="1"/>
  <c r="J22" i="25"/>
  <c r="AJ22" i="23"/>
  <c r="AI22" i="23"/>
  <c r="J22" i="26" s="1"/>
  <c r="N22" i="25"/>
  <c r="AZ22" i="23"/>
  <c r="AY22" i="23"/>
  <c r="N22" i="26" s="1"/>
  <c r="R22" i="25"/>
  <c r="BP22" i="23"/>
  <c r="BO22" i="23"/>
  <c r="R22" i="26" s="1"/>
  <c r="E24" i="25"/>
  <c r="P24" i="23"/>
  <c r="O24" i="23"/>
  <c r="E24" i="26" s="1"/>
  <c r="I24" i="25"/>
  <c r="AF24" i="23"/>
  <c r="AE24" i="23"/>
  <c r="I24" i="26" s="1"/>
  <c r="M24" i="25"/>
  <c r="AV24" i="23"/>
  <c r="AU24" i="23"/>
  <c r="M24" i="26" s="1"/>
  <c r="Q24" i="25"/>
  <c r="Z24" i="25" s="1"/>
  <c r="BL24" i="23"/>
  <c r="BK24" i="23"/>
  <c r="Q24" i="26" s="1"/>
  <c r="Z24" i="26" s="1"/>
  <c r="BY24" i="23"/>
  <c r="D26" i="25"/>
  <c r="Y26" i="25" s="1"/>
  <c r="L26" i="23"/>
  <c r="K26" i="23"/>
  <c r="D26" i="26" s="1"/>
  <c r="Y26" i="26" s="1"/>
  <c r="H26" i="25"/>
  <c r="AB26" i="23"/>
  <c r="AA26" i="23"/>
  <c r="H26" i="26" s="1"/>
  <c r="L26" i="25"/>
  <c r="AC26" i="25" s="1"/>
  <c r="AN26" i="25" s="1"/>
  <c r="AR26" i="23"/>
  <c r="AQ26" i="23"/>
  <c r="L26" i="26" s="1"/>
  <c r="P26" i="25"/>
  <c r="BH26" i="23"/>
  <c r="BG26" i="23"/>
  <c r="P26" i="26" s="1"/>
  <c r="T26" i="25"/>
  <c r="BX26" i="23"/>
  <c r="BW26" i="23"/>
  <c r="T26" i="26" s="1"/>
  <c r="C27" i="26"/>
  <c r="X27" i="26" s="1"/>
  <c r="BZ27" i="23"/>
  <c r="CD27" i="23" s="1"/>
  <c r="C28" i="25"/>
  <c r="X28" i="25" s="1"/>
  <c r="H28" i="23"/>
  <c r="G28" i="23"/>
  <c r="G28" i="25"/>
  <c r="X28" i="23"/>
  <c r="W28" i="23"/>
  <c r="G28" i="26" s="1"/>
  <c r="K28" i="25"/>
  <c r="AN28" i="23"/>
  <c r="AM28" i="23"/>
  <c r="K28" i="26" s="1"/>
  <c r="O28" i="25"/>
  <c r="BD28" i="23"/>
  <c r="BC28" i="23"/>
  <c r="O28" i="26" s="1"/>
  <c r="S28" i="25"/>
  <c r="BT28" i="23"/>
  <c r="BS28" i="23"/>
  <c r="S28" i="26" s="1"/>
  <c r="BY40" i="23"/>
  <c r="U44" i="25"/>
  <c r="AH44" i="25" s="1"/>
  <c r="CH44" i="23"/>
  <c r="D106" i="25"/>
  <c r="Y106" i="25" s="1"/>
  <c r="L106" i="23"/>
  <c r="K106" i="23"/>
  <c r="D106" i="26" s="1"/>
  <c r="Y106" i="26" s="1"/>
  <c r="S51" i="11"/>
  <c r="F53" i="17"/>
  <c r="D5" i="18"/>
  <c r="C37" i="25"/>
  <c r="X37" i="25" s="1"/>
  <c r="BY37" i="23"/>
  <c r="H37" i="23"/>
  <c r="G37" i="23"/>
  <c r="G37" i="25"/>
  <c r="X37" i="23"/>
  <c r="W37" i="23"/>
  <c r="G37" i="26" s="1"/>
  <c r="K37" i="25"/>
  <c r="AN37" i="23"/>
  <c r="AM37" i="23"/>
  <c r="K37" i="26" s="1"/>
  <c r="O37" i="25"/>
  <c r="BD37" i="23"/>
  <c r="BC37" i="23"/>
  <c r="O37" i="26" s="1"/>
  <c r="T42" i="25"/>
  <c r="BX42" i="23"/>
  <c r="BW42" i="23"/>
  <c r="T42" i="26" s="1"/>
  <c r="Q54" i="25"/>
  <c r="Z54" i="25" s="1"/>
  <c r="BL54" i="23"/>
  <c r="BK54" i="23"/>
  <c r="Q54" i="26" s="1"/>
  <c r="Z54" i="26" s="1"/>
  <c r="C68" i="25"/>
  <c r="X68" i="25" s="1"/>
  <c r="H68" i="23"/>
  <c r="BY68" i="23"/>
  <c r="G68" i="23"/>
  <c r="E123" i="25"/>
  <c r="P123" i="23"/>
  <c r="O123" i="23"/>
  <c r="E123" i="26" s="1"/>
  <c r="BY123" i="23"/>
  <c r="H123" i="25"/>
  <c r="AB123" i="23"/>
  <c r="AA123" i="23"/>
  <c r="H123" i="26" s="1"/>
  <c r="G97" i="20"/>
  <c r="F110" i="20"/>
  <c r="C123" i="20"/>
  <c r="C136" i="20"/>
  <c r="C14" i="19"/>
  <c r="O14" i="19"/>
  <c r="W14" i="19"/>
  <c r="E27" i="19"/>
  <c r="Q27" i="19"/>
  <c r="Y27" i="19"/>
  <c r="D27" i="19"/>
  <c r="P27" i="19"/>
  <c r="M40" i="19"/>
  <c r="U40" i="19"/>
  <c r="E79" i="19"/>
  <c r="Q79" i="19"/>
  <c r="Y79" i="19"/>
  <c r="E92" i="19"/>
  <c r="Q92" i="19"/>
  <c r="Y92" i="19"/>
  <c r="H105" i="19"/>
  <c r="R105" i="19"/>
  <c r="H3" i="23"/>
  <c r="P3" i="23"/>
  <c r="X3" i="23"/>
  <c r="AF3" i="23"/>
  <c r="AN3" i="23"/>
  <c r="AV3" i="23"/>
  <c r="BD3" i="23"/>
  <c r="BL3" i="23"/>
  <c r="BT3" i="23"/>
  <c r="L5" i="23"/>
  <c r="T5" i="23"/>
  <c r="AB5" i="23"/>
  <c r="AJ5" i="23"/>
  <c r="AR5" i="23"/>
  <c r="AZ5" i="23"/>
  <c r="BH5" i="23"/>
  <c r="BP5" i="23"/>
  <c r="BX5" i="23"/>
  <c r="H7" i="23"/>
  <c r="P7" i="23"/>
  <c r="X7" i="23"/>
  <c r="AF7" i="23"/>
  <c r="AN7" i="23"/>
  <c r="AV7" i="23"/>
  <c r="BD7" i="23"/>
  <c r="BL7" i="23"/>
  <c r="BT7" i="23"/>
  <c r="L9" i="23"/>
  <c r="T9" i="23"/>
  <c r="AB9" i="23"/>
  <c r="AJ9" i="23"/>
  <c r="AR9" i="23"/>
  <c r="AZ9" i="23"/>
  <c r="BH9" i="23"/>
  <c r="BP9" i="23"/>
  <c r="BX9" i="23"/>
  <c r="H11" i="23"/>
  <c r="P11" i="23"/>
  <c r="X11" i="23"/>
  <c r="AF11" i="23"/>
  <c r="AN11" i="23"/>
  <c r="AV11" i="23"/>
  <c r="BD11" i="23"/>
  <c r="BL11" i="23"/>
  <c r="BT11" i="23"/>
  <c r="L13" i="23"/>
  <c r="T13" i="23"/>
  <c r="AB13" i="23"/>
  <c r="AJ13" i="23"/>
  <c r="AR13" i="23"/>
  <c r="AZ13" i="23"/>
  <c r="BH13" i="23"/>
  <c r="BP13" i="23"/>
  <c r="BX13" i="23"/>
  <c r="H15" i="23"/>
  <c r="P15" i="23"/>
  <c r="X15" i="23"/>
  <c r="AF15" i="23"/>
  <c r="AN15" i="23"/>
  <c r="AV15" i="23"/>
  <c r="BD15" i="23"/>
  <c r="BL15" i="23"/>
  <c r="BT15" i="23"/>
  <c r="L17" i="23"/>
  <c r="T17" i="23"/>
  <c r="AB17" i="23"/>
  <c r="AJ17" i="23"/>
  <c r="AR17" i="23"/>
  <c r="AZ17" i="23"/>
  <c r="BH17" i="23"/>
  <c r="BP17" i="23"/>
  <c r="BX17" i="23"/>
  <c r="H19" i="23"/>
  <c r="P19" i="23"/>
  <c r="X19" i="23"/>
  <c r="AF19" i="23"/>
  <c r="AN19" i="23"/>
  <c r="AV19" i="23"/>
  <c r="BD19" i="23"/>
  <c r="BL19" i="23"/>
  <c r="BT19" i="23"/>
  <c r="L21" i="23"/>
  <c r="T21" i="23"/>
  <c r="AB21" i="23"/>
  <c r="AJ21" i="23"/>
  <c r="AR21" i="23"/>
  <c r="AZ21" i="23"/>
  <c r="BH21" i="23"/>
  <c r="BP21" i="23"/>
  <c r="BX21" i="23"/>
  <c r="H23" i="23"/>
  <c r="P23" i="23"/>
  <c r="X23" i="23"/>
  <c r="AF23" i="23"/>
  <c r="AN23" i="23"/>
  <c r="AV23" i="23"/>
  <c r="BD23" i="23"/>
  <c r="BL23" i="23"/>
  <c r="BT23" i="23"/>
  <c r="L25" i="23"/>
  <c r="T25" i="23"/>
  <c r="AB25" i="23"/>
  <c r="AJ25" i="23"/>
  <c r="AR25" i="23"/>
  <c r="AZ25" i="23"/>
  <c r="BH25" i="23"/>
  <c r="BP25" i="23"/>
  <c r="BX25" i="23"/>
  <c r="H27" i="23"/>
  <c r="P27" i="23"/>
  <c r="X27" i="23"/>
  <c r="AF27" i="23"/>
  <c r="AN27" i="23"/>
  <c r="AV27" i="23"/>
  <c r="BD27" i="23"/>
  <c r="BL27" i="23"/>
  <c r="BT27" i="23"/>
  <c r="L29" i="23"/>
  <c r="T29" i="23"/>
  <c r="AB29" i="23"/>
  <c r="AJ29" i="23"/>
  <c r="AR29" i="23"/>
  <c r="AZ29" i="23"/>
  <c r="BH29" i="23"/>
  <c r="BP29" i="23"/>
  <c r="BX29" i="23"/>
  <c r="AE30" i="23"/>
  <c r="I30" i="26" s="1"/>
  <c r="AN30" i="23"/>
  <c r="N30" i="25"/>
  <c r="AZ30" i="23"/>
  <c r="BY30" i="23"/>
  <c r="K31" i="23"/>
  <c r="D31" i="26" s="1"/>
  <c r="Y31" i="26" s="1"/>
  <c r="S31" i="23"/>
  <c r="F31" i="26" s="1"/>
  <c r="AA31" i="23"/>
  <c r="H31" i="26" s="1"/>
  <c r="AI31" i="23"/>
  <c r="J31" i="26" s="1"/>
  <c r="AQ31" i="23"/>
  <c r="L31" i="26" s="1"/>
  <c r="AY31" i="23"/>
  <c r="N31" i="26" s="1"/>
  <c r="BG31" i="23"/>
  <c r="P31" i="26" s="1"/>
  <c r="BO31" i="23"/>
  <c r="R31" i="26" s="1"/>
  <c r="BW31" i="23"/>
  <c r="T31" i="26" s="1"/>
  <c r="K32" i="23"/>
  <c r="D32" i="26" s="1"/>
  <c r="Y32" i="26" s="1"/>
  <c r="T32" i="23"/>
  <c r="I32" i="25"/>
  <c r="AF32" i="23"/>
  <c r="BW32" i="23"/>
  <c r="T32" i="26" s="1"/>
  <c r="D34" i="25"/>
  <c r="Y34" i="25" s="1"/>
  <c r="L34" i="23"/>
  <c r="BC34" i="23"/>
  <c r="O34" i="26" s="1"/>
  <c r="BL34" i="23"/>
  <c r="T34" i="25"/>
  <c r="BX34" i="23"/>
  <c r="H35" i="23"/>
  <c r="P35" i="23"/>
  <c r="X35" i="23"/>
  <c r="AF35" i="23"/>
  <c r="AN35" i="23"/>
  <c r="AV35" i="23"/>
  <c r="BD35" i="23"/>
  <c r="BL35" i="23"/>
  <c r="BT35" i="23"/>
  <c r="AI36" i="23"/>
  <c r="J36" i="26" s="1"/>
  <c r="AR36" i="23"/>
  <c r="O36" i="25"/>
  <c r="BD36" i="23"/>
  <c r="G38" i="23"/>
  <c r="F38" i="25"/>
  <c r="T38" i="23"/>
  <c r="S38" i="23"/>
  <c r="F38" i="26" s="1"/>
  <c r="AM38" i="23"/>
  <c r="K38" i="26" s="1"/>
  <c r="N38" i="25"/>
  <c r="AZ38" i="23"/>
  <c r="AY38" i="23"/>
  <c r="N38" i="26" s="1"/>
  <c r="BS38" i="23"/>
  <c r="S38" i="26" s="1"/>
  <c r="H39" i="23"/>
  <c r="P39" i="23"/>
  <c r="X39" i="23"/>
  <c r="AF39" i="23"/>
  <c r="AN39" i="23"/>
  <c r="AV39" i="23"/>
  <c r="BD39" i="23"/>
  <c r="BL39" i="23"/>
  <c r="BT39" i="23"/>
  <c r="T40" i="23"/>
  <c r="AZ40" i="23"/>
  <c r="AF42" i="23"/>
  <c r="BL42" i="23"/>
  <c r="E44" i="25"/>
  <c r="P44" i="23"/>
  <c r="O44" i="23"/>
  <c r="E44" i="26" s="1"/>
  <c r="AI44" i="23"/>
  <c r="J44" i="26" s="1"/>
  <c r="M44" i="25"/>
  <c r="AV44" i="23"/>
  <c r="AU44" i="23"/>
  <c r="M44" i="26" s="1"/>
  <c r="BO44" i="23"/>
  <c r="R44" i="26" s="1"/>
  <c r="L45" i="23"/>
  <c r="T45" i="23"/>
  <c r="AB45" i="23"/>
  <c r="AJ45" i="23"/>
  <c r="AR45" i="23"/>
  <c r="AZ45" i="23"/>
  <c r="BH45" i="23"/>
  <c r="BP45" i="23"/>
  <c r="BX45" i="23"/>
  <c r="C46" i="25"/>
  <c r="X46" i="25" s="1"/>
  <c r="H46" i="23"/>
  <c r="F46" i="25"/>
  <c r="T46" i="23"/>
  <c r="S46" i="23"/>
  <c r="F46" i="26" s="1"/>
  <c r="S46" i="25"/>
  <c r="BT46" i="23"/>
  <c r="M47" i="25"/>
  <c r="AU47" i="23"/>
  <c r="M47" i="26" s="1"/>
  <c r="F48" i="25"/>
  <c r="T48" i="23"/>
  <c r="C49" i="26"/>
  <c r="X49" i="26" s="1"/>
  <c r="H49" i="25"/>
  <c r="AA49" i="23"/>
  <c r="H49" i="26" s="1"/>
  <c r="O50" i="25"/>
  <c r="BD50" i="23"/>
  <c r="Q51" i="25"/>
  <c r="Z51" i="25" s="1"/>
  <c r="BK51" i="23"/>
  <c r="Q51" i="26" s="1"/>
  <c r="Z51" i="26" s="1"/>
  <c r="R52" i="25"/>
  <c r="BP52" i="23"/>
  <c r="L53" i="25"/>
  <c r="AQ53" i="23"/>
  <c r="L53" i="26" s="1"/>
  <c r="K54" i="25"/>
  <c r="AN54" i="23"/>
  <c r="E55" i="25"/>
  <c r="O55" i="23"/>
  <c r="E55" i="26" s="1"/>
  <c r="L57" i="25"/>
  <c r="AQ57" i="23"/>
  <c r="L57" i="26" s="1"/>
  <c r="E59" i="25"/>
  <c r="O59" i="23"/>
  <c r="E59" i="26" s="1"/>
  <c r="S60" i="25"/>
  <c r="BT60" i="23"/>
  <c r="BS60" i="23"/>
  <c r="S60" i="26" s="1"/>
  <c r="H62" i="25"/>
  <c r="AB62" i="23"/>
  <c r="AA62" i="23"/>
  <c r="H62" i="26" s="1"/>
  <c r="BY64" i="23"/>
  <c r="N64" i="25"/>
  <c r="AZ64" i="23"/>
  <c r="AY64" i="23"/>
  <c r="N64" i="26" s="1"/>
  <c r="T64" i="25"/>
  <c r="AB64" i="25" s="1"/>
  <c r="BW64" i="23"/>
  <c r="T64" i="26" s="1"/>
  <c r="AB64" i="26" s="1"/>
  <c r="F65" i="25"/>
  <c r="T65" i="23"/>
  <c r="S65" i="23"/>
  <c r="F65" i="26" s="1"/>
  <c r="T66" i="25"/>
  <c r="BX66" i="23"/>
  <c r="BW66" i="23"/>
  <c r="T66" i="26" s="1"/>
  <c r="Q69" i="25"/>
  <c r="Z69" i="25" s="1"/>
  <c r="BL69" i="23"/>
  <c r="BK69" i="23"/>
  <c r="Q69" i="26" s="1"/>
  <c r="Z69" i="26" s="1"/>
  <c r="O70" i="25"/>
  <c r="BD70" i="23"/>
  <c r="BC70" i="23"/>
  <c r="O70" i="26" s="1"/>
  <c r="K74" i="25"/>
  <c r="AN74" i="23"/>
  <c r="AM74" i="23"/>
  <c r="K74" i="26" s="1"/>
  <c r="T74" i="25"/>
  <c r="BX74" i="23"/>
  <c r="BW74" i="23"/>
  <c r="T74" i="26" s="1"/>
  <c r="G80" i="25"/>
  <c r="X80" i="23"/>
  <c r="W80" i="23"/>
  <c r="G80" i="26" s="1"/>
  <c r="F89" i="25"/>
  <c r="T89" i="23"/>
  <c r="S89" i="23"/>
  <c r="F89" i="26" s="1"/>
  <c r="K92" i="25"/>
  <c r="AN92" i="23"/>
  <c r="AM92" i="23"/>
  <c r="K92" i="26" s="1"/>
  <c r="G95" i="25"/>
  <c r="X95" i="23"/>
  <c r="W95" i="23"/>
  <c r="G95" i="26" s="1"/>
  <c r="C98" i="25"/>
  <c r="X98" i="25" s="1"/>
  <c r="BY98" i="23"/>
  <c r="H98" i="23"/>
  <c r="G98" i="23"/>
  <c r="L98" i="25"/>
  <c r="AR98" i="23"/>
  <c r="AQ98" i="23"/>
  <c r="L98" i="26" s="1"/>
  <c r="F103" i="25"/>
  <c r="T103" i="23"/>
  <c r="S103" i="23"/>
  <c r="F103" i="26" s="1"/>
  <c r="O103" i="25"/>
  <c r="BD103" i="23"/>
  <c r="BC103" i="23"/>
  <c r="O103" i="26" s="1"/>
  <c r="C104" i="26"/>
  <c r="X104" i="26" s="1"/>
  <c r="K107" i="25"/>
  <c r="AN107" i="23"/>
  <c r="AM107" i="23"/>
  <c r="K107" i="26" s="1"/>
  <c r="BY108" i="23"/>
  <c r="J115" i="25"/>
  <c r="AJ115" i="23"/>
  <c r="AI115" i="23"/>
  <c r="J115" i="26" s="1"/>
  <c r="S115" i="25"/>
  <c r="BT115" i="23"/>
  <c r="BS115" i="23"/>
  <c r="S115" i="26" s="1"/>
  <c r="F117" i="25"/>
  <c r="T117" i="23"/>
  <c r="S117" i="23"/>
  <c r="F117" i="26" s="1"/>
  <c r="I117" i="25"/>
  <c r="AF117" i="23"/>
  <c r="AE117" i="23"/>
  <c r="I117" i="26" s="1"/>
  <c r="J120" i="25"/>
  <c r="AJ120" i="23"/>
  <c r="AI120" i="23"/>
  <c r="J120" i="26" s="1"/>
  <c r="S134" i="25"/>
  <c r="BS134" i="23"/>
  <c r="S134" i="26" s="1"/>
  <c r="BT134" i="23"/>
  <c r="D152" i="25"/>
  <c r="Y152" i="25" s="1"/>
  <c r="K152" i="23"/>
  <c r="D152" i="26" s="1"/>
  <c r="Y152" i="26" s="1"/>
  <c r="L152" i="23"/>
  <c r="E123" i="20"/>
  <c r="E136" i="20"/>
  <c r="C201" i="20"/>
  <c r="N119" i="10"/>
  <c r="N122" i="10"/>
  <c r="N124" i="10"/>
  <c r="N125" i="10"/>
  <c r="N126" i="10"/>
  <c r="N132" i="10"/>
  <c r="N134" i="10"/>
  <c r="N136" i="10"/>
  <c r="N139" i="10"/>
  <c r="N146" i="10"/>
  <c r="N148" i="10"/>
  <c r="D14" i="19"/>
  <c r="P14" i="19"/>
  <c r="H27" i="19"/>
  <c r="N40" i="19"/>
  <c r="V40" i="19"/>
  <c r="N53" i="19"/>
  <c r="V53" i="19"/>
  <c r="N66" i="19"/>
  <c r="V66" i="19"/>
  <c r="H79" i="19"/>
  <c r="R79" i="19"/>
  <c r="H92" i="19"/>
  <c r="R92" i="19"/>
  <c r="I105" i="19"/>
  <c r="S105" i="19"/>
  <c r="AB3" i="25"/>
  <c r="AA5" i="25"/>
  <c r="AC5" i="25"/>
  <c r="BY5" i="23"/>
  <c r="AB7" i="25"/>
  <c r="AA9" i="25"/>
  <c r="AC9" i="25"/>
  <c r="BY9" i="23"/>
  <c r="AB11" i="25"/>
  <c r="AA13" i="25"/>
  <c r="AC13" i="25"/>
  <c r="BY13" i="23"/>
  <c r="AB15" i="25"/>
  <c r="AA17" i="25"/>
  <c r="AC17" i="25"/>
  <c r="BY17" i="23"/>
  <c r="AB19" i="25"/>
  <c r="AA21" i="25"/>
  <c r="AC21" i="25"/>
  <c r="BY21" i="23"/>
  <c r="AB23" i="25"/>
  <c r="AA25" i="25"/>
  <c r="AC25" i="25"/>
  <c r="BY25" i="23"/>
  <c r="AB27" i="25"/>
  <c r="AA29" i="25"/>
  <c r="AC29" i="25"/>
  <c r="BY29" i="23"/>
  <c r="AF30" i="23"/>
  <c r="L30" i="25"/>
  <c r="AC30" i="25" s="1"/>
  <c r="AR30" i="23"/>
  <c r="L31" i="23"/>
  <c r="T31" i="23"/>
  <c r="AB31" i="23"/>
  <c r="AJ31" i="23"/>
  <c r="AR31" i="23"/>
  <c r="AZ31" i="23"/>
  <c r="BH31" i="23"/>
  <c r="BP31" i="23"/>
  <c r="BX31" i="23"/>
  <c r="L32" i="23"/>
  <c r="G32" i="25"/>
  <c r="X32" i="23"/>
  <c r="BX32" i="23"/>
  <c r="BD34" i="23"/>
  <c r="R34" i="25"/>
  <c r="BP34" i="23"/>
  <c r="AB35" i="25"/>
  <c r="AJ36" i="23"/>
  <c r="M36" i="25"/>
  <c r="AV36" i="23"/>
  <c r="H38" i="23"/>
  <c r="AN38" i="23"/>
  <c r="G40" i="25"/>
  <c r="X40" i="23"/>
  <c r="W40" i="23"/>
  <c r="G40" i="26" s="1"/>
  <c r="O40" i="25"/>
  <c r="BD40" i="23"/>
  <c r="BC40" i="23"/>
  <c r="O40" i="26" s="1"/>
  <c r="J42" i="25"/>
  <c r="AJ42" i="23"/>
  <c r="AI42" i="23"/>
  <c r="J42" i="26" s="1"/>
  <c r="R42" i="25"/>
  <c r="BP42" i="23"/>
  <c r="BO42" i="23"/>
  <c r="R42" i="26" s="1"/>
  <c r="BY42" i="23"/>
  <c r="M46" i="25"/>
  <c r="AV46" i="23"/>
  <c r="K47" i="25"/>
  <c r="AM47" i="23"/>
  <c r="K47" i="26" s="1"/>
  <c r="P48" i="25"/>
  <c r="BH48" i="23"/>
  <c r="F49" i="25"/>
  <c r="S49" i="23"/>
  <c r="F49" i="26" s="1"/>
  <c r="I50" i="25"/>
  <c r="AF50" i="23"/>
  <c r="O51" i="25"/>
  <c r="BC51" i="23"/>
  <c r="O51" i="26" s="1"/>
  <c r="L52" i="25"/>
  <c r="AR52" i="23"/>
  <c r="J53" i="25"/>
  <c r="AI53" i="23"/>
  <c r="J53" i="26" s="1"/>
  <c r="E54" i="25"/>
  <c r="P54" i="23"/>
  <c r="BY54" i="23"/>
  <c r="C55" i="25"/>
  <c r="X55" i="25" s="1"/>
  <c r="G55" i="23"/>
  <c r="S55" i="25"/>
  <c r="BS55" i="23"/>
  <c r="S55" i="26" s="1"/>
  <c r="J57" i="25"/>
  <c r="AI57" i="23"/>
  <c r="J57" i="26" s="1"/>
  <c r="AA57" i="26" s="1"/>
  <c r="C59" i="25"/>
  <c r="X59" i="25" s="1"/>
  <c r="G59" i="23"/>
  <c r="S59" i="25"/>
  <c r="AB59" i="25" s="1"/>
  <c r="AK59" i="25" s="1"/>
  <c r="BS59" i="23"/>
  <c r="S59" i="26" s="1"/>
  <c r="BY63" i="23"/>
  <c r="N63" i="25"/>
  <c r="AZ63" i="23"/>
  <c r="AY63" i="23"/>
  <c r="N63" i="26" s="1"/>
  <c r="T63" i="25"/>
  <c r="BW63" i="23"/>
  <c r="T63" i="26" s="1"/>
  <c r="AB63" i="26" s="1"/>
  <c r="F64" i="25"/>
  <c r="T64" i="23"/>
  <c r="S64" i="23"/>
  <c r="F64" i="26" s="1"/>
  <c r="T65" i="25"/>
  <c r="BX65" i="23"/>
  <c r="BW65" i="23"/>
  <c r="T65" i="26" s="1"/>
  <c r="AB65" i="26" s="1"/>
  <c r="C66" i="25"/>
  <c r="X66" i="25" s="1"/>
  <c r="BY66" i="23"/>
  <c r="H66" i="23"/>
  <c r="G66" i="23"/>
  <c r="L66" i="25"/>
  <c r="AR66" i="23"/>
  <c r="AQ66" i="23"/>
  <c r="L66" i="26" s="1"/>
  <c r="I69" i="25"/>
  <c r="AF69" i="23"/>
  <c r="AE69" i="23"/>
  <c r="I69" i="26" s="1"/>
  <c r="R75" i="25"/>
  <c r="BP75" i="23"/>
  <c r="BO75" i="23"/>
  <c r="R75" i="26" s="1"/>
  <c r="E81" i="25"/>
  <c r="P81" i="23"/>
  <c r="O81" i="23"/>
  <c r="E81" i="26" s="1"/>
  <c r="N81" i="25"/>
  <c r="AZ81" i="23"/>
  <c r="AY81" i="23"/>
  <c r="N81" i="26" s="1"/>
  <c r="J85" i="25"/>
  <c r="AJ85" i="23"/>
  <c r="AI85" i="23"/>
  <c r="J85" i="26" s="1"/>
  <c r="H86" i="25"/>
  <c r="AB86" i="23"/>
  <c r="AA86" i="23"/>
  <c r="H86" i="26" s="1"/>
  <c r="F88" i="25"/>
  <c r="T88" i="23"/>
  <c r="S88" i="23"/>
  <c r="F88" i="26" s="1"/>
  <c r="O88" i="25"/>
  <c r="BD88" i="23"/>
  <c r="BC88" i="23"/>
  <c r="O88" i="26" s="1"/>
  <c r="D90" i="25"/>
  <c r="Y90" i="25" s="1"/>
  <c r="L90" i="23"/>
  <c r="K90" i="23"/>
  <c r="D90" i="26" s="1"/>
  <c r="Y90" i="26" s="1"/>
  <c r="J100" i="25"/>
  <c r="AJ100" i="23"/>
  <c r="AI100" i="23"/>
  <c r="J100" i="26" s="1"/>
  <c r="S100" i="25"/>
  <c r="BT100" i="23"/>
  <c r="BS100" i="23"/>
  <c r="S100" i="26" s="1"/>
  <c r="C103" i="26"/>
  <c r="X103" i="26" s="1"/>
  <c r="I109" i="25"/>
  <c r="AF109" i="23"/>
  <c r="AE109" i="23"/>
  <c r="I109" i="26" s="1"/>
  <c r="R109" i="25"/>
  <c r="BP109" i="23"/>
  <c r="BO109" i="23"/>
  <c r="R109" i="26" s="1"/>
  <c r="AB109" i="26" s="1"/>
  <c r="G110" i="25"/>
  <c r="X110" i="23"/>
  <c r="W110" i="23"/>
  <c r="G110" i="26" s="1"/>
  <c r="P110" i="25"/>
  <c r="BH110" i="23"/>
  <c r="BG110" i="23"/>
  <c r="P110" i="26" s="1"/>
  <c r="U112" i="25"/>
  <c r="CH112" i="23"/>
  <c r="N112" i="25"/>
  <c r="AZ112" i="23"/>
  <c r="AY112" i="23"/>
  <c r="N112" i="26" s="1"/>
  <c r="M119" i="25"/>
  <c r="AV119" i="23"/>
  <c r="AU119" i="23"/>
  <c r="M119" i="26" s="1"/>
  <c r="P119" i="25"/>
  <c r="BH119" i="23"/>
  <c r="BG119" i="23"/>
  <c r="P119" i="26" s="1"/>
  <c r="F121" i="25"/>
  <c r="T121" i="23"/>
  <c r="S121" i="23"/>
  <c r="F121" i="26" s="1"/>
  <c r="I121" i="25"/>
  <c r="AF121" i="23"/>
  <c r="AE121" i="23"/>
  <c r="I121" i="26" s="1"/>
  <c r="J124" i="25"/>
  <c r="AJ124" i="23"/>
  <c r="AI124" i="23"/>
  <c r="J124" i="26" s="1"/>
  <c r="T125" i="25"/>
  <c r="BX125" i="23"/>
  <c r="BW125" i="23"/>
  <c r="T125" i="26" s="1"/>
  <c r="BY127" i="23"/>
  <c r="G127" i="25"/>
  <c r="X127" i="23"/>
  <c r="W127" i="23"/>
  <c r="G127" i="26" s="1"/>
  <c r="S129" i="25"/>
  <c r="BT129" i="23"/>
  <c r="BS129" i="23"/>
  <c r="S129" i="26" s="1"/>
  <c r="U133" i="25"/>
  <c r="CH133" i="23"/>
  <c r="Q133" i="25"/>
  <c r="Z133" i="25" s="1"/>
  <c r="BL133" i="23"/>
  <c r="BK133" i="23"/>
  <c r="Q133" i="26" s="1"/>
  <c r="Z133" i="26" s="1"/>
  <c r="P139" i="25"/>
  <c r="BH139" i="23"/>
  <c r="BG139" i="23"/>
  <c r="P139" i="26" s="1"/>
  <c r="K145" i="25"/>
  <c r="AN145" i="23"/>
  <c r="AM145" i="23"/>
  <c r="K145" i="26" s="1"/>
  <c r="C149" i="26"/>
  <c r="X149" i="26" s="1"/>
  <c r="C181" i="26"/>
  <c r="X181" i="26" s="1"/>
  <c r="E162" i="20"/>
  <c r="F123" i="20"/>
  <c r="F136" i="20"/>
  <c r="E14" i="19"/>
  <c r="Q14" i="19"/>
  <c r="Y14" i="19"/>
  <c r="I27" i="19"/>
  <c r="S27" i="19"/>
  <c r="O40" i="19"/>
  <c r="W40" i="19"/>
  <c r="I79" i="19"/>
  <c r="I92" i="19"/>
  <c r="S92" i="19"/>
  <c r="BZ9" i="23"/>
  <c r="BZ17" i="23"/>
  <c r="CD17" i="23" s="1"/>
  <c r="BZ21" i="23"/>
  <c r="BZ25" i="23"/>
  <c r="CD25" i="23" s="1"/>
  <c r="J30" i="25"/>
  <c r="AJ30" i="23"/>
  <c r="AN31" i="25"/>
  <c r="BY31" i="23"/>
  <c r="E32" i="25"/>
  <c r="P32" i="23"/>
  <c r="P34" i="25"/>
  <c r="BH34" i="23"/>
  <c r="K36" i="25"/>
  <c r="AC36" i="25" s="1"/>
  <c r="AN36" i="23"/>
  <c r="D38" i="25"/>
  <c r="Y38" i="25" s="1"/>
  <c r="L38" i="23"/>
  <c r="K38" i="23"/>
  <c r="D38" i="26" s="1"/>
  <c r="Y38" i="26" s="1"/>
  <c r="L38" i="25"/>
  <c r="AR38" i="23"/>
  <c r="AQ38" i="23"/>
  <c r="L38" i="26" s="1"/>
  <c r="T38" i="25"/>
  <c r="BX38" i="23"/>
  <c r="BW38" i="23"/>
  <c r="T38" i="26" s="1"/>
  <c r="AN43" i="25"/>
  <c r="BY43" i="23"/>
  <c r="C44" i="25"/>
  <c r="X44" i="25" s="1"/>
  <c r="H44" i="23"/>
  <c r="G44" i="23"/>
  <c r="K44" i="25"/>
  <c r="AN44" i="23"/>
  <c r="AM44" i="23"/>
  <c r="K44" i="26" s="1"/>
  <c r="S44" i="25"/>
  <c r="BT44" i="23"/>
  <c r="BS44" i="23"/>
  <c r="S44" i="26" s="1"/>
  <c r="G46" i="25"/>
  <c r="X46" i="23"/>
  <c r="J46" i="25"/>
  <c r="AJ46" i="23"/>
  <c r="AI46" i="23"/>
  <c r="J46" i="26" s="1"/>
  <c r="I47" i="25"/>
  <c r="AE47" i="23"/>
  <c r="I47" i="26" s="1"/>
  <c r="J48" i="25"/>
  <c r="AJ48" i="23"/>
  <c r="D49" i="25"/>
  <c r="Y49" i="25" s="1"/>
  <c r="K49" i="23"/>
  <c r="D49" i="26" s="1"/>
  <c r="Y49" i="26" s="1"/>
  <c r="T49" i="25"/>
  <c r="BW49" i="23"/>
  <c r="T49" i="26" s="1"/>
  <c r="C50" i="25"/>
  <c r="X50" i="25" s="1"/>
  <c r="H50" i="23"/>
  <c r="S50" i="25"/>
  <c r="BT50" i="23"/>
  <c r="M51" i="25"/>
  <c r="AU51" i="23"/>
  <c r="M51" i="26" s="1"/>
  <c r="F52" i="25"/>
  <c r="T52" i="23"/>
  <c r="C53" i="26"/>
  <c r="X53" i="26" s="1"/>
  <c r="H53" i="25"/>
  <c r="AA53" i="23"/>
  <c r="H53" i="26" s="1"/>
  <c r="O54" i="25"/>
  <c r="BD54" i="23"/>
  <c r="Q55" i="25"/>
  <c r="Z55" i="25" s="1"/>
  <c r="BK55" i="23"/>
  <c r="Q55" i="26" s="1"/>
  <c r="Z55" i="26" s="1"/>
  <c r="H57" i="25"/>
  <c r="AA57" i="23"/>
  <c r="H57" i="26" s="1"/>
  <c r="Q59" i="25"/>
  <c r="Z59" i="25" s="1"/>
  <c r="BK59" i="23"/>
  <c r="Q59" i="26" s="1"/>
  <c r="Z59" i="26" s="1"/>
  <c r="F63" i="25"/>
  <c r="T63" i="23"/>
  <c r="S63" i="23"/>
  <c r="F63" i="26" s="1"/>
  <c r="AA63" i="26" s="1"/>
  <c r="C64" i="26"/>
  <c r="X64" i="26" s="1"/>
  <c r="O64" i="25"/>
  <c r="BD64" i="23"/>
  <c r="BC64" i="23"/>
  <c r="O64" i="26" s="1"/>
  <c r="R67" i="25"/>
  <c r="BP67" i="23"/>
  <c r="BO67" i="23"/>
  <c r="R67" i="26" s="1"/>
  <c r="AB67" i="26" s="1"/>
  <c r="R68" i="25"/>
  <c r="BP68" i="23"/>
  <c r="BO68" i="23"/>
  <c r="R68" i="26" s="1"/>
  <c r="F73" i="25"/>
  <c r="T73" i="23"/>
  <c r="S73" i="23"/>
  <c r="F73" i="26" s="1"/>
  <c r="K76" i="25"/>
  <c r="AN76" i="23"/>
  <c r="AM76" i="23"/>
  <c r="K76" i="26" s="1"/>
  <c r="AC76" i="26" s="1"/>
  <c r="G79" i="25"/>
  <c r="X79" i="23"/>
  <c r="W79" i="23"/>
  <c r="G79" i="26" s="1"/>
  <c r="C82" i="25"/>
  <c r="X82" i="25" s="1"/>
  <c r="BY82" i="23"/>
  <c r="H82" i="23"/>
  <c r="G82" i="23"/>
  <c r="L82" i="25"/>
  <c r="AR82" i="23"/>
  <c r="AQ82" i="23"/>
  <c r="L82" i="26" s="1"/>
  <c r="F87" i="25"/>
  <c r="T87" i="23"/>
  <c r="S87" i="23"/>
  <c r="F87" i="26" s="1"/>
  <c r="O87" i="25"/>
  <c r="BD87" i="23"/>
  <c r="BC87" i="23"/>
  <c r="O87" i="26" s="1"/>
  <c r="C88" i="26"/>
  <c r="X88" i="26" s="1"/>
  <c r="K91" i="25"/>
  <c r="AN91" i="23"/>
  <c r="AM91" i="23"/>
  <c r="K91" i="26" s="1"/>
  <c r="BY92" i="23"/>
  <c r="J99" i="25"/>
  <c r="AJ99" i="23"/>
  <c r="AI99" i="23"/>
  <c r="J99" i="26" s="1"/>
  <c r="S99" i="25"/>
  <c r="BT99" i="23"/>
  <c r="BS99" i="23"/>
  <c r="S99" i="26" s="1"/>
  <c r="BY107" i="23"/>
  <c r="D109" i="26"/>
  <c r="Y109" i="26" s="1"/>
  <c r="C116" i="25"/>
  <c r="X116" i="25" s="1"/>
  <c r="H116" i="23"/>
  <c r="BY116" i="23"/>
  <c r="G116" i="23"/>
  <c r="M123" i="25"/>
  <c r="AV123" i="23"/>
  <c r="AU123" i="23"/>
  <c r="M123" i="26" s="1"/>
  <c r="P123" i="25"/>
  <c r="BH123" i="23"/>
  <c r="BG123" i="23"/>
  <c r="P123" i="26" s="1"/>
  <c r="K134" i="25"/>
  <c r="AM134" i="23"/>
  <c r="K134" i="26" s="1"/>
  <c r="AN134" i="23"/>
  <c r="C175" i="20"/>
  <c r="H14" i="19"/>
  <c r="L14" i="19"/>
  <c r="L27" i="19"/>
  <c r="C40" i="19"/>
  <c r="P40" i="19"/>
  <c r="X40" i="19"/>
  <c r="G40" i="19"/>
  <c r="L79" i="19"/>
  <c r="T79" i="19"/>
  <c r="L92" i="19"/>
  <c r="T92" i="19"/>
  <c r="M105" i="19"/>
  <c r="U105" i="19"/>
  <c r="AB3" i="26"/>
  <c r="AB4" i="25"/>
  <c r="AA5" i="26"/>
  <c r="AC5" i="26"/>
  <c r="BY6" i="23"/>
  <c r="AB7" i="26"/>
  <c r="AC9" i="26"/>
  <c r="BY10" i="23"/>
  <c r="AB11" i="26"/>
  <c r="AH12" i="25"/>
  <c r="AB12" i="25"/>
  <c r="AK12" i="25" s="1"/>
  <c r="AC13" i="26"/>
  <c r="BY14" i="23"/>
  <c r="AB15" i="26"/>
  <c r="AA17" i="26"/>
  <c r="AC17" i="26"/>
  <c r="AA18" i="25"/>
  <c r="BY18" i="23"/>
  <c r="AB19" i="26"/>
  <c r="AA21" i="26"/>
  <c r="AC21" i="26"/>
  <c r="BY22" i="23"/>
  <c r="AB23" i="26"/>
  <c r="AB24" i="25"/>
  <c r="AA25" i="26"/>
  <c r="AC25" i="26"/>
  <c r="BY26" i="23"/>
  <c r="AB27" i="26"/>
  <c r="AH28" i="25"/>
  <c r="AB28" i="25"/>
  <c r="AK28" i="25" s="1"/>
  <c r="C29" i="26"/>
  <c r="X29" i="26" s="1"/>
  <c r="BZ29" i="23"/>
  <c r="AA29" i="26"/>
  <c r="AC29" i="26"/>
  <c r="H30" i="25"/>
  <c r="AB30" i="23"/>
  <c r="C32" i="25"/>
  <c r="X32" i="25" s="1"/>
  <c r="H32" i="23"/>
  <c r="S32" i="25"/>
  <c r="BT32" i="23"/>
  <c r="N34" i="25"/>
  <c r="AZ34" i="23"/>
  <c r="BY34" i="23"/>
  <c r="AB35" i="26"/>
  <c r="I36" i="25"/>
  <c r="AF36" i="23"/>
  <c r="AB39" i="26"/>
  <c r="E40" i="25"/>
  <c r="P40" i="23"/>
  <c r="O40" i="23"/>
  <c r="E40" i="26" s="1"/>
  <c r="M40" i="25"/>
  <c r="AV40" i="23"/>
  <c r="AU40" i="23"/>
  <c r="M40" i="26" s="1"/>
  <c r="AB40" i="26"/>
  <c r="H42" i="25"/>
  <c r="AB42" i="23"/>
  <c r="AA42" i="23"/>
  <c r="H42" i="26" s="1"/>
  <c r="P42" i="25"/>
  <c r="BH42" i="23"/>
  <c r="BG42" i="23"/>
  <c r="P42" i="26" s="1"/>
  <c r="C45" i="26"/>
  <c r="X45" i="26" s="1"/>
  <c r="BZ45" i="23"/>
  <c r="CD45" i="23" s="1"/>
  <c r="AA45" i="26"/>
  <c r="D46" i="25"/>
  <c r="Y46" i="25" s="1"/>
  <c r="L46" i="23"/>
  <c r="K46" i="23"/>
  <c r="Q46" i="25"/>
  <c r="Z46" i="25" s="1"/>
  <c r="BL46" i="23"/>
  <c r="G47" i="25"/>
  <c r="W47" i="23"/>
  <c r="G47" i="26" s="1"/>
  <c r="D48" i="25"/>
  <c r="Y48" i="25" s="1"/>
  <c r="L48" i="23"/>
  <c r="T48" i="25"/>
  <c r="BX48" i="23"/>
  <c r="R49" i="25"/>
  <c r="AB49" i="25" s="1"/>
  <c r="BO49" i="23"/>
  <c r="R49" i="26" s="1"/>
  <c r="M50" i="25"/>
  <c r="AV50" i="23"/>
  <c r="K51" i="25"/>
  <c r="AM51" i="23"/>
  <c r="K51" i="26" s="1"/>
  <c r="P52" i="25"/>
  <c r="BH52" i="23"/>
  <c r="F53" i="25"/>
  <c r="S53" i="23"/>
  <c r="F53" i="26" s="1"/>
  <c r="I54" i="25"/>
  <c r="AF54" i="23"/>
  <c r="O55" i="25"/>
  <c r="BC55" i="23"/>
  <c r="O55" i="26" s="1"/>
  <c r="F57" i="25"/>
  <c r="S57" i="23"/>
  <c r="F57" i="26" s="1"/>
  <c r="O59" i="25"/>
  <c r="BC59" i="23"/>
  <c r="O59" i="26" s="1"/>
  <c r="H61" i="25"/>
  <c r="AB61" i="23"/>
  <c r="AA61" i="23"/>
  <c r="H61" i="26" s="1"/>
  <c r="Q61" i="25"/>
  <c r="Z61" i="25" s="1"/>
  <c r="BL61" i="23"/>
  <c r="BK61" i="23"/>
  <c r="Q61" i="26" s="1"/>
  <c r="Z61" i="26" s="1"/>
  <c r="C62" i="26"/>
  <c r="X62" i="26" s="1"/>
  <c r="C63" i="26"/>
  <c r="X63" i="26" s="1"/>
  <c r="O63" i="25"/>
  <c r="BD63" i="23"/>
  <c r="BC63" i="23"/>
  <c r="O63" i="26" s="1"/>
  <c r="D64" i="25"/>
  <c r="Y64" i="25" s="1"/>
  <c r="K64" i="23"/>
  <c r="G64" i="25"/>
  <c r="X64" i="23"/>
  <c r="W64" i="23"/>
  <c r="G64" i="26" s="1"/>
  <c r="U65" i="25"/>
  <c r="AI65" i="25" s="1"/>
  <c r="CH65" i="23"/>
  <c r="D66" i="25"/>
  <c r="Y66" i="25" s="1"/>
  <c r="L66" i="23"/>
  <c r="K66" i="23"/>
  <c r="D66" i="26" s="1"/>
  <c r="Y66" i="26" s="1"/>
  <c r="J69" i="25"/>
  <c r="AJ69" i="23"/>
  <c r="AI69" i="23"/>
  <c r="J69" i="26" s="1"/>
  <c r="H70" i="25"/>
  <c r="AB70" i="23"/>
  <c r="AA70" i="23"/>
  <c r="H70" i="26" s="1"/>
  <c r="F72" i="25"/>
  <c r="T72" i="23"/>
  <c r="S72" i="23"/>
  <c r="F72" i="26" s="1"/>
  <c r="O72" i="25"/>
  <c r="BD72" i="23"/>
  <c r="BC72" i="23"/>
  <c r="O72" i="26" s="1"/>
  <c r="D74" i="25"/>
  <c r="Y74" i="25" s="1"/>
  <c r="L74" i="23"/>
  <c r="K74" i="23"/>
  <c r="D74" i="26" s="1"/>
  <c r="Y74" i="26" s="1"/>
  <c r="J84" i="25"/>
  <c r="AJ84" i="23"/>
  <c r="AI84" i="23"/>
  <c r="J84" i="26" s="1"/>
  <c r="S84" i="25"/>
  <c r="AB84" i="25" s="1"/>
  <c r="BT84" i="23"/>
  <c r="BS84" i="23"/>
  <c r="S84" i="26" s="1"/>
  <c r="C87" i="26"/>
  <c r="X87" i="26" s="1"/>
  <c r="I93" i="25"/>
  <c r="AF93" i="23"/>
  <c r="AE93" i="23"/>
  <c r="I93" i="26" s="1"/>
  <c r="R93" i="25"/>
  <c r="BP93" i="23"/>
  <c r="BO93" i="23"/>
  <c r="R93" i="26" s="1"/>
  <c r="AB93" i="26" s="1"/>
  <c r="G94" i="25"/>
  <c r="X94" i="23"/>
  <c r="W94" i="23"/>
  <c r="G94" i="26" s="1"/>
  <c r="P94" i="25"/>
  <c r="BH94" i="23"/>
  <c r="BG94" i="23"/>
  <c r="P94" i="26" s="1"/>
  <c r="U96" i="25"/>
  <c r="CH96" i="23"/>
  <c r="N96" i="25"/>
  <c r="AZ96" i="23"/>
  <c r="AY96" i="23"/>
  <c r="N96" i="26" s="1"/>
  <c r="C102" i="26"/>
  <c r="X102" i="26" s="1"/>
  <c r="M105" i="25"/>
  <c r="AV105" i="23"/>
  <c r="AU105" i="23"/>
  <c r="M105" i="26" s="1"/>
  <c r="R108" i="25"/>
  <c r="BP108" i="23"/>
  <c r="BO108" i="23"/>
  <c r="R108" i="26" s="1"/>
  <c r="U111" i="25"/>
  <c r="AH111" i="25" s="1"/>
  <c r="CH111" i="23"/>
  <c r="N111" i="25"/>
  <c r="AZ111" i="23"/>
  <c r="AY111" i="23"/>
  <c r="N111" i="26" s="1"/>
  <c r="S114" i="25"/>
  <c r="BT114" i="23"/>
  <c r="BS114" i="23"/>
  <c r="S114" i="26" s="1"/>
  <c r="C115" i="25"/>
  <c r="X115" i="25" s="1"/>
  <c r="H115" i="23"/>
  <c r="BY115" i="23"/>
  <c r="G115" i="23"/>
  <c r="C117" i="26"/>
  <c r="X117" i="26" s="1"/>
  <c r="N117" i="25"/>
  <c r="AZ117" i="23"/>
  <c r="AY117" i="23"/>
  <c r="N117" i="26" s="1"/>
  <c r="Q117" i="25"/>
  <c r="Z117" i="25" s="1"/>
  <c r="BL117" i="23"/>
  <c r="BK117" i="23"/>
  <c r="Q117" i="26" s="1"/>
  <c r="Z117" i="26" s="1"/>
  <c r="BY125" i="23"/>
  <c r="Q125" i="25"/>
  <c r="Z125" i="25" s="1"/>
  <c r="BL125" i="23"/>
  <c r="BK125" i="23"/>
  <c r="Q125" i="26" s="1"/>
  <c r="Z125" i="26" s="1"/>
  <c r="D127" i="25"/>
  <c r="Y127" i="25" s="1"/>
  <c r="L127" i="23"/>
  <c r="K127" i="23"/>
  <c r="D127" i="26" s="1"/>
  <c r="Y127" i="26" s="1"/>
  <c r="F129" i="25"/>
  <c r="T129" i="23"/>
  <c r="S129" i="23"/>
  <c r="F129" i="26" s="1"/>
  <c r="K130" i="25"/>
  <c r="AC130" i="25" s="1"/>
  <c r="AN130" i="25" s="1"/>
  <c r="AN130" i="23"/>
  <c r="AM130" i="23"/>
  <c r="K130" i="26" s="1"/>
  <c r="D131" i="25"/>
  <c r="Y131" i="25" s="1"/>
  <c r="L131" i="23"/>
  <c r="K131" i="23"/>
  <c r="D131" i="26" s="1"/>
  <c r="Y131" i="26" s="1"/>
  <c r="R135" i="25"/>
  <c r="BP135" i="23"/>
  <c r="BO135" i="23"/>
  <c r="R135" i="26" s="1"/>
  <c r="M141" i="25"/>
  <c r="AV141" i="23"/>
  <c r="AU141" i="23"/>
  <c r="M141" i="26" s="1"/>
  <c r="M142" i="25"/>
  <c r="AU142" i="23"/>
  <c r="M142" i="26" s="1"/>
  <c r="AV142" i="23"/>
  <c r="F169" i="25"/>
  <c r="T169" i="23"/>
  <c r="S169" i="23"/>
  <c r="F169" i="26" s="1"/>
  <c r="F178" i="25"/>
  <c r="T178" i="23"/>
  <c r="S178" i="23"/>
  <c r="F178" i="26" s="1"/>
  <c r="N178" i="25"/>
  <c r="AZ178" i="23"/>
  <c r="AY178" i="23"/>
  <c r="N178" i="26" s="1"/>
  <c r="G123" i="20"/>
  <c r="G136" i="20"/>
  <c r="G149" i="20"/>
  <c r="R14" i="19"/>
  <c r="T27" i="19"/>
  <c r="AA34" i="11"/>
  <c r="K50" i="17"/>
  <c r="C188" i="20"/>
  <c r="E201" i="20"/>
  <c r="J269" i="10"/>
  <c r="I14" i="19"/>
  <c r="M27" i="19"/>
  <c r="U27" i="19"/>
  <c r="R27" i="19"/>
  <c r="D40" i="19"/>
  <c r="Q40" i="19"/>
  <c r="Y40" i="19"/>
  <c r="M79" i="19"/>
  <c r="U79" i="19"/>
  <c r="M92" i="19"/>
  <c r="U92" i="19"/>
  <c r="C105" i="19"/>
  <c r="N105" i="19"/>
  <c r="V105" i="19"/>
  <c r="L3" i="23"/>
  <c r="T3" i="23"/>
  <c r="AB3" i="23"/>
  <c r="AJ3" i="23"/>
  <c r="AR3" i="23"/>
  <c r="AZ3" i="23"/>
  <c r="BH3" i="23"/>
  <c r="BP3" i="23"/>
  <c r="BX3" i="23"/>
  <c r="H5" i="23"/>
  <c r="P5" i="23"/>
  <c r="X5" i="23"/>
  <c r="AF5" i="23"/>
  <c r="AN5" i="23"/>
  <c r="AV5" i="23"/>
  <c r="BD5" i="23"/>
  <c r="BL5" i="23"/>
  <c r="BT5" i="23"/>
  <c r="L7" i="23"/>
  <c r="T7" i="23"/>
  <c r="AB7" i="23"/>
  <c r="AJ7" i="23"/>
  <c r="AR7" i="23"/>
  <c r="AZ7" i="23"/>
  <c r="BH7" i="23"/>
  <c r="BP7" i="23"/>
  <c r="BX7" i="23"/>
  <c r="H9" i="23"/>
  <c r="P9" i="23"/>
  <c r="X9" i="23"/>
  <c r="AF9" i="23"/>
  <c r="AN9" i="23"/>
  <c r="AV9" i="23"/>
  <c r="BD9" i="23"/>
  <c r="BL9" i="23"/>
  <c r="BT9" i="23"/>
  <c r="L11" i="23"/>
  <c r="T11" i="23"/>
  <c r="AB11" i="23"/>
  <c r="AJ11" i="23"/>
  <c r="AR11" i="23"/>
  <c r="AZ11" i="23"/>
  <c r="BH11" i="23"/>
  <c r="BP11" i="23"/>
  <c r="BX11" i="23"/>
  <c r="H13" i="23"/>
  <c r="P13" i="23"/>
  <c r="X13" i="23"/>
  <c r="AF13" i="23"/>
  <c r="AN13" i="23"/>
  <c r="AV13" i="23"/>
  <c r="BD13" i="23"/>
  <c r="BL13" i="23"/>
  <c r="BT13" i="23"/>
  <c r="L15" i="23"/>
  <c r="T15" i="23"/>
  <c r="AB15" i="23"/>
  <c r="AJ15" i="23"/>
  <c r="AR15" i="23"/>
  <c r="AZ15" i="23"/>
  <c r="BH15" i="23"/>
  <c r="BP15" i="23"/>
  <c r="BX15" i="23"/>
  <c r="H17" i="23"/>
  <c r="P17" i="23"/>
  <c r="X17" i="23"/>
  <c r="AF17" i="23"/>
  <c r="AN17" i="23"/>
  <c r="AV17" i="23"/>
  <c r="BD17" i="23"/>
  <c r="BL17" i="23"/>
  <c r="BT17" i="23"/>
  <c r="L19" i="23"/>
  <c r="T19" i="23"/>
  <c r="AB19" i="23"/>
  <c r="AJ19" i="23"/>
  <c r="AR19" i="23"/>
  <c r="AZ19" i="23"/>
  <c r="BH19" i="23"/>
  <c r="BP19" i="23"/>
  <c r="BX19" i="23"/>
  <c r="H21" i="23"/>
  <c r="P21" i="23"/>
  <c r="X21" i="23"/>
  <c r="AF21" i="23"/>
  <c r="AN21" i="23"/>
  <c r="AV21" i="23"/>
  <c r="BD21" i="23"/>
  <c r="BL21" i="23"/>
  <c r="BT21" i="23"/>
  <c r="L23" i="23"/>
  <c r="T23" i="23"/>
  <c r="AB23" i="23"/>
  <c r="AJ23" i="23"/>
  <c r="AR23" i="23"/>
  <c r="AZ23" i="23"/>
  <c r="BH23" i="23"/>
  <c r="BP23" i="23"/>
  <c r="BX23" i="23"/>
  <c r="H25" i="23"/>
  <c r="P25" i="23"/>
  <c r="X25" i="23"/>
  <c r="AF25" i="23"/>
  <c r="AN25" i="23"/>
  <c r="AV25" i="23"/>
  <c r="BD25" i="23"/>
  <c r="BL25" i="23"/>
  <c r="BT25" i="23"/>
  <c r="L27" i="23"/>
  <c r="T27" i="23"/>
  <c r="AB27" i="23"/>
  <c r="AJ27" i="23"/>
  <c r="AR27" i="23"/>
  <c r="AZ27" i="23"/>
  <c r="BH27" i="23"/>
  <c r="BP27" i="23"/>
  <c r="BX27" i="23"/>
  <c r="H29" i="23"/>
  <c r="P29" i="23"/>
  <c r="X29" i="23"/>
  <c r="AF29" i="23"/>
  <c r="AN29" i="23"/>
  <c r="AV29" i="23"/>
  <c r="BD29" i="23"/>
  <c r="BL29" i="23"/>
  <c r="BT29" i="23"/>
  <c r="H30" i="23"/>
  <c r="F30" i="25"/>
  <c r="T30" i="23"/>
  <c r="AI30" i="23"/>
  <c r="J30" i="26" s="1"/>
  <c r="BK30" i="23"/>
  <c r="Q30" i="26" s="1"/>
  <c r="Z30" i="26" s="1"/>
  <c r="BT30" i="23"/>
  <c r="G31" i="23"/>
  <c r="O31" i="23"/>
  <c r="E31" i="26" s="1"/>
  <c r="W31" i="23"/>
  <c r="G31" i="26" s="1"/>
  <c r="AE31" i="23"/>
  <c r="I31" i="26" s="1"/>
  <c r="AM31" i="23"/>
  <c r="K31" i="26" s="1"/>
  <c r="AU31" i="23"/>
  <c r="M31" i="26" s="1"/>
  <c r="BC31" i="23"/>
  <c r="O31" i="26" s="1"/>
  <c r="BK31" i="23"/>
  <c r="Q31" i="26" s="1"/>
  <c r="Z31" i="26" s="1"/>
  <c r="BS31" i="23"/>
  <c r="S31" i="26" s="1"/>
  <c r="O32" i="23"/>
  <c r="E32" i="26" s="1"/>
  <c r="AQ32" i="23"/>
  <c r="L32" i="26" s="1"/>
  <c r="AZ32" i="23"/>
  <c r="Q32" i="25"/>
  <c r="Z32" i="25" s="1"/>
  <c r="BL32" i="23"/>
  <c r="AN33" i="25"/>
  <c r="BY33" i="23"/>
  <c r="W34" i="23"/>
  <c r="G34" i="26" s="1"/>
  <c r="AF34" i="23"/>
  <c r="L34" i="25"/>
  <c r="AR34" i="23"/>
  <c r="BG34" i="23"/>
  <c r="P34" i="26" s="1"/>
  <c r="L35" i="23"/>
  <c r="T35" i="23"/>
  <c r="AB35" i="23"/>
  <c r="AJ35" i="23"/>
  <c r="AR35" i="23"/>
  <c r="AZ35" i="23"/>
  <c r="BH35" i="23"/>
  <c r="BP35" i="23"/>
  <c r="BX35" i="23"/>
  <c r="L36" i="23"/>
  <c r="G36" i="25"/>
  <c r="X36" i="23"/>
  <c r="AM36" i="23"/>
  <c r="K36" i="26" s="1"/>
  <c r="BO36" i="23"/>
  <c r="R36" i="26" s="1"/>
  <c r="AB36" i="26" s="1"/>
  <c r="BX36" i="23"/>
  <c r="W38" i="23"/>
  <c r="G38" i="26" s="1"/>
  <c r="J38" i="25"/>
  <c r="AJ38" i="23"/>
  <c r="AI38" i="23"/>
  <c r="J38" i="26" s="1"/>
  <c r="BC38" i="23"/>
  <c r="O38" i="26" s="1"/>
  <c r="R38" i="25"/>
  <c r="BP38" i="23"/>
  <c r="BO38" i="23"/>
  <c r="R38" i="26" s="1"/>
  <c r="BY38" i="23"/>
  <c r="AJ40" i="23"/>
  <c r="BP40" i="23"/>
  <c r="P42" i="23"/>
  <c r="AV42" i="23"/>
  <c r="G43" i="23"/>
  <c r="O43" i="23"/>
  <c r="E43" i="26" s="1"/>
  <c r="W43" i="23"/>
  <c r="G43" i="26" s="1"/>
  <c r="AE43" i="23"/>
  <c r="I43" i="26" s="1"/>
  <c r="AM43" i="23"/>
  <c r="K43" i="26" s="1"/>
  <c r="AU43" i="23"/>
  <c r="M43" i="26" s="1"/>
  <c r="BC43" i="23"/>
  <c r="O43" i="26" s="1"/>
  <c r="BK43" i="23"/>
  <c r="Q43" i="26" s="1"/>
  <c r="Z43" i="26" s="1"/>
  <c r="BS43" i="23"/>
  <c r="S43" i="26" s="1"/>
  <c r="AB43" i="26" s="1"/>
  <c r="S44" i="23"/>
  <c r="F44" i="26" s="1"/>
  <c r="I44" i="25"/>
  <c r="AF44" i="23"/>
  <c r="AE44" i="23"/>
  <c r="I44" i="26" s="1"/>
  <c r="AY44" i="23"/>
  <c r="N44" i="26" s="1"/>
  <c r="Q44" i="25"/>
  <c r="Z44" i="25" s="1"/>
  <c r="BL44" i="23"/>
  <c r="BK44" i="23"/>
  <c r="Q44" i="26" s="1"/>
  <c r="Z44" i="26" s="1"/>
  <c r="W46" i="23"/>
  <c r="G46" i="26" s="1"/>
  <c r="K46" i="25"/>
  <c r="AN46" i="23"/>
  <c r="N46" i="25"/>
  <c r="AZ46" i="23"/>
  <c r="AY46" i="23"/>
  <c r="N46" i="26" s="1"/>
  <c r="E47" i="25"/>
  <c r="O47" i="23"/>
  <c r="E47" i="26" s="1"/>
  <c r="AF47" i="23"/>
  <c r="AI48" i="23"/>
  <c r="J48" i="26" s="1"/>
  <c r="N48" i="25"/>
  <c r="AC48" i="25" s="1"/>
  <c r="AN48" i="25" s="1"/>
  <c r="AZ48" i="23"/>
  <c r="L49" i="23"/>
  <c r="P49" i="25"/>
  <c r="BG49" i="23"/>
  <c r="P49" i="26" s="1"/>
  <c r="BX49" i="23"/>
  <c r="G50" i="23"/>
  <c r="G50" i="25"/>
  <c r="X50" i="23"/>
  <c r="BS50" i="23"/>
  <c r="S50" i="26" s="1"/>
  <c r="I51" i="25"/>
  <c r="AE51" i="23"/>
  <c r="I51" i="26" s="1"/>
  <c r="AV51" i="23"/>
  <c r="S52" i="23"/>
  <c r="F52" i="26" s="1"/>
  <c r="J52" i="25"/>
  <c r="AJ52" i="23"/>
  <c r="D53" i="25"/>
  <c r="Y53" i="25" s="1"/>
  <c r="K53" i="23"/>
  <c r="D53" i="26" s="1"/>
  <c r="Y53" i="26" s="1"/>
  <c r="AB53" i="23"/>
  <c r="T53" i="25"/>
  <c r="BW53" i="23"/>
  <c r="T53" i="26" s="1"/>
  <c r="C54" i="25"/>
  <c r="X54" i="25" s="1"/>
  <c r="H54" i="23"/>
  <c r="BC54" i="23"/>
  <c r="O54" i="26" s="1"/>
  <c r="S54" i="25"/>
  <c r="AB54" i="25" s="1"/>
  <c r="BT54" i="23"/>
  <c r="M55" i="25"/>
  <c r="AU55" i="23"/>
  <c r="M55" i="26" s="1"/>
  <c r="BL55" i="23"/>
  <c r="D57" i="25"/>
  <c r="Y57" i="25" s="1"/>
  <c r="K57" i="23"/>
  <c r="D57" i="26" s="1"/>
  <c r="Y57" i="26" s="1"/>
  <c r="AB57" i="23"/>
  <c r="T57" i="25"/>
  <c r="BW57" i="23"/>
  <c r="T57" i="26" s="1"/>
  <c r="M59" i="25"/>
  <c r="AU59" i="23"/>
  <c r="M59" i="26" s="1"/>
  <c r="BL59" i="23"/>
  <c r="Q60" i="25"/>
  <c r="Z60" i="25" s="1"/>
  <c r="BL60" i="23"/>
  <c r="BK60" i="23"/>
  <c r="Q60" i="26" s="1"/>
  <c r="Z60" i="26" s="1"/>
  <c r="C61" i="26"/>
  <c r="X61" i="26" s="1"/>
  <c r="F62" i="25"/>
  <c r="T62" i="23"/>
  <c r="S62" i="23"/>
  <c r="F62" i="26" s="1"/>
  <c r="O62" i="25"/>
  <c r="BD62" i="23"/>
  <c r="BC62" i="23"/>
  <c r="O62" i="26" s="1"/>
  <c r="AB62" i="26"/>
  <c r="D63" i="25"/>
  <c r="Y63" i="25" s="1"/>
  <c r="K63" i="23"/>
  <c r="D63" i="26" s="1"/>
  <c r="Y63" i="26" s="1"/>
  <c r="G63" i="25"/>
  <c r="X63" i="23"/>
  <c r="W63" i="23"/>
  <c r="G63" i="26" s="1"/>
  <c r="D65" i="25"/>
  <c r="Y65" i="25" s="1"/>
  <c r="L65" i="23"/>
  <c r="K65" i="23"/>
  <c r="M65" i="25"/>
  <c r="AV65" i="23"/>
  <c r="AU65" i="23"/>
  <c r="M65" i="26" s="1"/>
  <c r="J67" i="25"/>
  <c r="AJ67" i="23"/>
  <c r="AI67" i="23"/>
  <c r="J67" i="26" s="1"/>
  <c r="S67" i="25"/>
  <c r="BT67" i="23"/>
  <c r="BS67" i="23"/>
  <c r="S67" i="26" s="1"/>
  <c r="J68" i="25"/>
  <c r="AJ68" i="23"/>
  <c r="AI68" i="23"/>
  <c r="J68" i="26" s="1"/>
  <c r="S68" i="25"/>
  <c r="BT68" i="23"/>
  <c r="BS68" i="23"/>
  <c r="S68" i="26" s="1"/>
  <c r="F71" i="25"/>
  <c r="T71" i="23"/>
  <c r="S71" i="23"/>
  <c r="F71" i="26" s="1"/>
  <c r="O71" i="25"/>
  <c r="BD71" i="23"/>
  <c r="BC71" i="23"/>
  <c r="O71" i="26" s="1"/>
  <c r="C72" i="26"/>
  <c r="X72" i="26" s="1"/>
  <c r="K75" i="25"/>
  <c r="AN75" i="23"/>
  <c r="AM75" i="23"/>
  <c r="K75" i="26" s="1"/>
  <c r="AC75" i="26" s="1"/>
  <c r="BY76" i="23"/>
  <c r="J83" i="25"/>
  <c r="AJ83" i="23"/>
  <c r="AI83" i="23"/>
  <c r="J83" i="26" s="1"/>
  <c r="S83" i="25"/>
  <c r="AB83" i="25" s="1"/>
  <c r="BT83" i="23"/>
  <c r="BS83" i="23"/>
  <c r="S83" i="26" s="1"/>
  <c r="BY91" i="23"/>
  <c r="C100" i="25"/>
  <c r="X100" i="25" s="1"/>
  <c r="H100" i="23"/>
  <c r="BY100" i="23"/>
  <c r="G100" i="23"/>
  <c r="Q101" i="25"/>
  <c r="Z101" i="25" s="1"/>
  <c r="BL101" i="23"/>
  <c r="BK101" i="23"/>
  <c r="Q101" i="26" s="1"/>
  <c r="Z101" i="26" s="1"/>
  <c r="O102" i="25"/>
  <c r="BD102" i="23"/>
  <c r="BC102" i="23"/>
  <c r="O102" i="26" s="1"/>
  <c r="K106" i="25"/>
  <c r="AN106" i="23"/>
  <c r="AM106" i="23"/>
  <c r="K106" i="26" s="1"/>
  <c r="T106" i="25"/>
  <c r="BX106" i="23"/>
  <c r="BW106" i="23"/>
  <c r="T106" i="26" s="1"/>
  <c r="G112" i="25"/>
  <c r="X112" i="23"/>
  <c r="W112" i="23"/>
  <c r="G112" i="26" s="1"/>
  <c r="C121" i="26"/>
  <c r="X121" i="26" s="1"/>
  <c r="N121" i="25"/>
  <c r="AZ121" i="23"/>
  <c r="AY121" i="23"/>
  <c r="N121" i="26" s="1"/>
  <c r="Q121" i="25"/>
  <c r="Z121" i="25" s="1"/>
  <c r="BL121" i="23"/>
  <c r="BK121" i="23"/>
  <c r="Q121" i="26" s="1"/>
  <c r="Z121" i="26" s="1"/>
  <c r="C134" i="25"/>
  <c r="X134" i="25" s="1"/>
  <c r="G134" i="23"/>
  <c r="BY134" i="23"/>
  <c r="H134" i="23"/>
  <c r="N136" i="25"/>
  <c r="AY136" i="23"/>
  <c r="N136" i="26" s="1"/>
  <c r="AZ136" i="23"/>
  <c r="C141" i="26"/>
  <c r="X141" i="26" s="1"/>
  <c r="T152" i="25"/>
  <c r="BW152" i="23"/>
  <c r="T152" i="26" s="1"/>
  <c r="BX152" i="23"/>
  <c r="R167" i="25"/>
  <c r="BP167" i="23"/>
  <c r="BO167" i="23"/>
  <c r="R167" i="26" s="1"/>
  <c r="C193" i="26"/>
  <c r="X193" i="26" s="1"/>
  <c r="E175" i="20"/>
  <c r="F201" i="20"/>
  <c r="G214" i="20"/>
  <c r="T14" i="19"/>
  <c r="N27" i="19"/>
  <c r="V27" i="19"/>
  <c r="E40" i="19"/>
  <c r="R40" i="19"/>
  <c r="N79" i="19"/>
  <c r="V79" i="19"/>
  <c r="N92" i="19"/>
  <c r="V92" i="19"/>
  <c r="D105" i="19"/>
  <c r="O105" i="19"/>
  <c r="W105" i="19"/>
  <c r="AN3" i="25"/>
  <c r="BY3" i="23"/>
  <c r="K4" i="23"/>
  <c r="D4" i="26" s="1"/>
  <c r="Y4" i="26" s="1"/>
  <c r="S4" i="23"/>
  <c r="F4" i="26" s="1"/>
  <c r="AA4" i="23"/>
  <c r="H4" i="26" s="1"/>
  <c r="AI4" i="23"/>
  <c r="J4" i="26" s="1"/>
  <c r="AQ4" i="23"/>
  <c r="L4" i="26" s="1"/>
  <c r="AY4" i="23"/>
  <c r="N4" i="26" s="1"/>
  <c r="BG4" i="23"/>
  <c r="P4" i="26" s="1"/>
  <c r="BO4" i="23"/>
  <c r="R4" i="26" s="1"/>
  <c r="BW4" i="23"/>
  <c r="T4" i="26" s="1"/>
  <c r="G6" i="23"/>
  <c r="O6" i="23"/>
  <c r="E6" i="26" s="1"/>
  <c r="W6" i="23"/>
  <c r="G6" i="26" s="1"/>
  <c r="AE6" i="23"/>
  <c r="I6" i="26" s="1"/>
  <c r="AM6" i="23"/>
  <c r="K6" i="26" s="1"/>
  <c r="AU6" i="23"/>
  <c r="M6" i="26" s="1"/>
  <c r="BC6" i="23"/>
  <c r="O6" i="26" s="1"/>
  <c r="BK6" i="23"/>
  <c r="Q6" i="26" s="1"/>
  <c r="Z6" i="26" s="1"/>
  <c r="BS6" i="23"/>
  <c r="S6" i="26" s="1"/>
  <c r="BY7" i="23"/>
  <c r="K8" i="23"/>
  <c r="D8" i="26" s="1"/>
  <c r="Y8" i="26" s="1"/>
  <c r="S8" i="23"/>
  <c r="F8" i="26" s="1"/>
  <c r="AA8" i="23"/>
  <c r="H8" i="26" s="1"/>
  <c r="AI8" i="23"/>
  <c r="J8" i="26" s="1"/>
  <c r="AQ8" i="23"/>
  <c r="L8" i="26" s="1"/>
  <c r="AY8" i="23"/>
  <c r="N8" i="26" s="1"/>
  <c r="BG8" i="23"/>
  <c r="P8" i="26" s="1"/>
  <c r="BO8" i="23"/>
  <c r="R8" i="26" s="1"/>
  <c r="BW8" i="23"/>
  <c r="T8" i="26" s="1"/>
  <c r="G10" i="23"/>
  <c r="O10" i="23"/>
  <c r="E10" i="26" s="1"/>
  <c r="W10" i="23"/>
  <c r="G10" i="26" s="1"/>
  <c r="AE10" i="23"/>
  <c r="I10" i="26" s="1"/>
  <c r="AM10" i="23"/>
  <c r="K10" i="26" s="1"/>
  <c r="AU10" i="23"/>
  <c r="M10" i="26" s="1"/>
  <c r="BC10" i="23"/>
  <c r="O10" i="26" s="1"/>
  <c r="BK10" i="23"/>
  <c r="Q10" i="26" s="1"/>
  <c r="Z10" i="26" s="1"/>
  <c r="BS10" i="23"/>
  <c r="S10" i="26" s="1"/>
  <c r="AN11" i="25"/>
  <c r="BY11" i="23"/>
  <c r="K12" i="23"/>
  <c r="D12" i="26" s="1"/>
  <c r="Y12" i="26" s="1"/>
  <c r="S12" i="23"/>
  <c r="F12" i="26" s="1"/>
  <c r="AA12" i="23"/>
  <c r="H12" i="26" s="1"/>
  <c r="AI12" i="23"/>
  <c r="J12" i="26" s="1"/>
  <c r="AQ12" i="23"/>
  <c r="L12" i="26" s="1"/>
  <c r="AY12" i="23"/>
  <c r="N12" i="26" s="1"/>
  <c r="BG12" i="23"/>
  <c r="P12" i="26" s="1"/>
  <c r="BO12" i="23"/>
  <c r="R12" i="26" s="1"/>
  <c r="BW12" i="23"/>
  <c r="T12" i="26" s="1"/>
  <c r="G14" i="23"/>
  <c r="O14" i="23"/>
  <c r="E14" i="26" s="1"/>
  <c r="W14" i="23"/>
  <c r="G14" i="26" s="1"/>
  <c r="AE14" i="23"/>
  <c r="I14" i="26" s="1"/>
  <c r="AM14" i="23"/>
  <c r="K14" i="26" s="1"/>
  <c r="AU14" i="23"/>
  <c r="M14" i="26" s="1"/>
  <c r="BC14" i="23"/>
  <c r="O14" i="26" s="1"/>
  <c r="BK14" i="23"/>
  <c r="Q14" i="26" s="1"/>
  <c r="Z14" i="26" s="1"/>
  <c r="BS14" i="23"/>
  <c r="S14" i="26" s="1"/>
  <c r="AN15" i="25"/>
  <c r="BY15" i="23"/>
  <c r="K16" i="23"/>
  <c r="D16" i="26" s="1"/>
  <c r="Y16" i="26" s="1"/>
  <c r="S16" i="23"/>
  <c r="F16" i="26" s="1"/>
  <c r="AA16" i="23"/>
  <c r="H16" i="26" s="1"/>
  <c r="AI16" i="23"/>
  <c r="J16" i="26" s="1"/>
  <c r="AQ16" i="23"/>
  <c r="L16" i="26" s="1"/>
  <c r="AY16" i="23"/>
  <c r="N16" i="26" s="1"/>
  <c r="BG16" i="23"/>
  <c r="P16" i="26" s="1"/>
  <c r="BO16" i="23"/>
  <c r="R16" i="26" s="1"/>
  <c r="AB16" i="26" s="1"/>
  <c r="BW16" i="23"/>
  <c r="T16" i="26" s="1"/>
  <c r="G18" i="23"/>
  <c r="O18" i="23"/>
  <c r="E18" i="26" s="1"/>
  <c r="W18" i="23"/>
  <c r="G18" i="26" s="1"/>
  <c r="AE18" i="23"/>
  <c r="I18" i="26" s="1"/>
  <c r="AM18" i="23"/>
  <c r="K18" i="26" s="1"/>
  <c r="AU18" i="23"/>
  <c r="M18" i="26" s="1"/>
  <c r="BC18" i="23"/>
  <c r="O18" i="26" s="1"/>
  <c r="BK18" i="23"/>
  <c r="Q18" i="26" s="1"/>
  <c r="Z18" i="26" s="1"/>
  <c r="BS18" i="23"/>
  <c r="S18" i="26" s="1"/>
  <c r="AN19" i="25"/>
  <c r="BY19" i="23"/>
  <c r="K20" i="23"/>
  <c r="D20" i="26" s="1"/>
  <c r="Y20" i="26" s="1"/>
  <c r="S20" i="23"/>
  <c r="F20" i="26" s="1"/>
  <c r="AA20" i="23"/>
  <c r="H20" i="26" s="1"/>
  <c r="AI20" i="23"/>
  <c r="J20" i="26" s="1"/>
  <c r="AQ20" i="23"/>
  <c r="L20" i="26" s="1"/>
  <c r="AY20" i="23"/>
  <c r="N20" i="26" s="1"/>
  <c r="BG20" i="23"/>
  <c r="P20" i="26" s="1"/>
  <c r="BO20" i="23"/>
  <c r="R20" i="26" s="1"/>
  <c r="BW20" i="23"/>
  <c r="T20" i="26" s="1"/>
  <c r="G22" i="23"/>
  <c r="O22" i="23"/>
  <c r="E22" i="26" s="1"/>
  <c r="W22" i="23"/>
  <c r="G22" i="26" s="1"/>
  <c r="AE22" i="23"/>
  <c r="I22" i="26" s="1"/>
  <c r="AM22" i="23"/>
  <c r="K22" i="26" s="1"/>
  <c r="AU22" i="23"/>
  <c r="M22" i="26" s="1"/>
  <c r="BC22" i="23"/>
  <c r="O22" i="26" s="1"/>
  <c r="BK22" i="23"/>
  <c r="Q22" i="26" s="1"/>
  <c r="Z22" i="26" s="1"/>
  <c r="BS22" i="23"/>
  <c r="S22" i="26" s="1"/>
  <c r="AN23" i="25"/>
  <c r="BY23" i="23"/>
  <c r="K24" i="23"/>
  <c r="D24" i="26" s="1"/>
  <c r="Y24" i="26" s="1"/>
  <c r="S24" i="23"/>
  <c r="F24" i="26" s="1"/>
  <c r="AA24" i="23"/>
  <c r="H24" i="26" s="1"/>
  <c r="AI24" i="23"/>
  <c r="J24" i="26" s="1"/>
  <c r="AQ24" i="23"/>
  <c r="L24" i="26" s="1"/>
  <c r="AY24" i="23"/>
  <c r="N24" i="26" s="1"/>
  <c r="BG24" i="23"/>
  <c r="P24" i="26" s="1"/>
  <c r="BO24" i="23"/>
  <c r="R24" i="26" s="1"/>
  <c r="AB24" i="26" s="1"/>
  <c r="BW24" i="23"/>
  <c r="T24" i="26" s="1"/>
  <c r="G26" i="23"/>
  <c r="O26" i="23"/>
  <c r="E26" i="26" s="1"/>
  <c r="W26" i="23"/>
  <c r="G26" i="26" s="1"/>
  <c r="AE26" i="23"/>
  <c r="I26" i="26" s="1"/>
  <c r="AM26" i="23"/>
  <c r="K26" i="26" s="1"/>
  <c r="AU26" i="23"/>
  <c r="M26" i="26" s="1"/>
  <c r="BC26" i="23"/>
  <c r="O26" i="26" s="1"/>
  <c r="BK26" i="23"/>
  <c r="Q26" i="26" s="1"/>
  <c r="Z26" i="26" s="1"/>
  <c r="BS26" i="23"/>
  <c r="S26" i="26" s="1"/>
  <c r="AN27" i="25"/>
  <c r="BY27" i="23"/>
  <c r="K28" i="23"/>
  <c r="D28" i="26" s="1"/>
  <c r="Y28" i="26" s="1"/>
  <c r="S28" i="23"/>
  <c r="F28" i="26" s="1"/>
  <c r="AA28" i="23"/>
  <c r="H28" i="26" s="1"/>
  <c r="AI28" i="23"/>
  <c r="J28" i="26" s="1"/>
  <c r="AQ28" i="23"/>
  <c r="L28" i="26" s="1"/>
  <c r="AY28" i="23"/>
  <c r="N28" i="26" s="1"/>
  <c r="BG28" i="23"/>
  <c r="P28" i="26" s="1"/>
  <c r="BO28" i="23"/>
  <c r="R28" i="26" s="1"/>
  <c r="BW28" i="23"/>
  <c r="T28" i="26" s="1"/>
  <c r="CD29" i="23"/>
  <c r="D30" i="25"/>
  <c r="Y30" i="25" s="1"/>
  <c r="L30" i="23"/>
  <c r="AA30" i="23"/>
  <c r="H30" i="26" s="1"/>
  <c r="BC30" i="23"/>
  <c r="O30" i="26" s="1"/>
  <c r="T30" i="25"/>
  <c r="BX30" i="23"/>
  <c r="G32" i="23"/>
  <c r="AI32" i="23"/>
  <c r="J32" i="26" s="1"/>
  <c r="O32" i="25"/>
  <c r="BD32" i="23"/>
  <c r="BS32" i="23"/>
  <c r="S32" i="26" s="1"/>
  <c r="O34" i="23"/>
  <c r="E34" i="26" s="1"/>
  <c r="J34" i="25"/>
  <c r="AJ34" i="23"/>
  <c r="AY34" i="23"/>
  <c r="N34" i="26" s="1"/>
  <c r="AN35" i="25"/>
  <c r="BY35" i="23"/>
  <c r="E36" i="25"/>
  <c r="P36" i="23"/>
  <c r="AE36" i="23"/>
  <c r="I36" i="26" s="1"/>
  <c r="BG36" i="23"/>
  <c r="P36" i="26" s="1"/>
  <c r="BY36" i="23"/>
  <c r="K37" i="23"/>
  <c r="D37" i="26" s="1"/>
  <c r="Y37" i="26" s="1"/>
  <c r="S37" i="23"/>
  <c r="F37" i="26" s="1"/>
  <c r="AA37" i="23"/>
  <c r="H37" i="26" s="1"/>
  <c r="AI37" i="23"/>
  <c r="J37" i="26" s="1"/>
  <c r="AQ37" i="23"/>
  <c r="L37" i="26" s="1"/>
  <c r="AY37" i="23"/>
  <c r="N37" i="26" s="1"/>
  <c r="BG37" i="23"/>
  <c r="P37" i="26" s="1"/>
  <c r="BO37" i="23"/>
  <c r="R37" i="26" s="1"/>
  <c r="AB37" i="26" s="1"/>
  <c r="BW37" i="23"/>
  <c r="T37" i="26" s="1"/>
  <c r="AN39" i="25"/>
  <c r="BY39" i="23"/>
  <c r="C40" i="25"/>
  <c r="X40" i="25" s="1"/>
  <c r="H40" i="23"/>
  <c r="G40" i="23"/>
  <c r="AA40" i="23"/>
  <c r="H40" i="26" s="1"/>
  <c r="K40" i="25"/>
  <c r="AC40" i="25" s="1"/>
  <c r="AN40" i="23"/>
  <c r="AM40" i="23"/>
  <c r="K40" i="26" s="1"/>
  <c r="BG40" i="23"/>
  <c r="P40" i="26" s="1"/>
  <c r="S40" i="25"/>
  <c r="AB40" i="25" s="1"/>
  <c r="BT40" i="23"/>
  <c r="BS40" i="23"/>
  <c r="S40" i="26" s="1"/>
  <c r="F42" i="25"/>
  <c r="T42" i="23"/>
  <c r="S42" i="23"/>
  <c r="F42" i="26" s="1"/>
  <c r="N42" i="25"/>
  <c r="AC42" i="25" s="1"/>
  <c r="AZ42" i="23"/>
  <c r="AY42" i="23"/>
  <c r="N42" i="26" s="1"/>
  <c r="E46" i="25"/>
  <c r="P46" i="23"/>
  <c r="H46" i="25"/>
  <c r="AB46" i="23"/>
  <c r="AA46" i="23"/>
  <c r="H46" i="26" s="1"/>
  <c r="BK46" i="23"/>
  <c r="Q46" i="26" s="1"/>
  <c r="Z46" i="26" s="1"/>
  <c r="BY46" i="23"/>
  <c r="C47" i="25"/>
  <c r="X47" i="25" s="1"/>
  <c r="G47" i="23"/>
  <c r="X47" i="23"/>
  <c r="S47" i="25"/>
  <c r="AB47" i="25" s="1"/>
  <c r="BS47" i="23"/>
  <c r="S47" i="26" s="1"/>
  <c r="AB47" i="26" s="1"/>
  <c r="K48" i="23"/>
  <c r="D48" i="26" s="1"/>
  <c r="Y48" i="26" s="1"/>
  <c r="H48" i="25"/>
  <c r="AA48" i="25" s="1"/>
  <c r="AB48" i="23"/>
  <c r="BW48" i="23"/>
  <c r="T48" i="26" s="1"/>
  <c r="N49" i="25"/>
  <c r="AY49" i="23"/>
  <c r="N49" i="26" s="1"/>
  <c r="BP49" i="23"/>
  <c r="AU50" i="23"/>
  <c r="M50" i="26" s="1"/>
  <c r="Q50" i="25"/>
  <c r="Z50" i="25" s="1"/>
  <c r="BL50" i="23"/>
  <c r="G51" i="25"/>
  <c r="W51" i="23"/>
  <c r="G51" i="26" s="1"/>
  <c r="AN51" i="23"/>
  <c r="D52" i="25"/>
  <c r="Y52" i="25" s="1"/>
  <c r="L52" i="23"/>
  <c r="BG52" i="23"/>
  <c r="P52" i="26" s="1"/>
  <c r="T52" i="25"/>
  <c r="BX52" i="23"/>
  <c r="T53" i="23"/>
  <c r="R53" i="25"/>
  <c r="AB53" i="25" s="1"/>
  <c r="BO53" i="23"/>
  <c r="R53" i="26" s="1"/>
  <c r="M54" i="25"/>
  <c r="AV54" i="23"/>
  <c r="K55" i="25"/>
  <c r="AM55" i="23"/>
  <c r="K55" i="26" s="1"/>
  <c r="AC55" i="26" s="1"/>
  <c r="BD55" i="23"/>
  <c r="R57" i="25"/>
  <c r="BO57" i="23"/>
  <c r="R57" i="26" s="1"/>
  <c r="K59" i="25"/>
  <c r="AM59" i="23"/>
  <c r="K59" i="26" s="1"/>
  <c r="I61" i="25"/>
  <c r="AF61" i="23"/>
  <c r="AE61" i="23"/>
  <c r="I61" i="26" s="1"/>
  <c r="O61" i="25"/>
  <c r="BC61" i="23"/>
  <c r="O61" i="26" s="1"/>
  <c r="R61" i="25"/>
  <c r="BP61" i="23"/>
  <c r="BO61" i="23"/>
  <c r="R61" i="26" s="1"/>
  <c r="AB61" i="26" s="1"/>
  <c r="C71" i="26"/>
  <c r="X71" i="26" s="1"/>
  <c r="I77" i="25"/>
  <c r="AF77" i="23"/>
  <c r="AE77" i="23"/>
  <c r="I77" i="26" s="1"/>
  <c r="R77" i="25"/>
  <c r="BP77" i="23"/>
  <c r="BO77" i="23"/>
  <c r="R77" i="26" s="1"/>
  <c r="AB77" i="26" s="1"/>
  <c r="G78" i="25"/>
  <c r="X78" i="23"/>
  <c r="W78" i="23"/>
  <c r="G78" i="26" s="1"/>
  <c r="P78" i="25"/>
  <c r="BH78" i="23"/>
  <c r="BG78" i="23"/>
  <c r="P78" i="26" s="1"/>
  <c r="N80" i="25"/>
  <c r="AZ80" i="23"/>
  <c r="AY80" i="23"/>
  <c r="N80" i="26" s="1"/>
  <c r="C86" i="26"/>
  <c r="X86" i="26" s="1"/>
  <c r="M89" i="25"/>
  <c r="AV89" i="23"/>
  <c r="AU89" i="23"/>
  <c r="M89" i="26" s="1"/>
  <c r="R92" i="25"/>
  <c r="BP92" i="23"/>
  <c r="BO92" i="23"/>
  <c r="R92" i="26" s="1"/>
  <c r="U95" i="25"/>
  <c r="AH95" i="25" s="1"/>
  <c r="CH95" i="23"/>
  <c r="N95" i="25"/>
  <c r="AZ95" i="23"/>
  <c r="AY95" i="23"/>
  <c r="N95" i="26" s="1"/>
  <c r="S98" i="25"/>
  <c r="BT98" i="23"/>
  <c r="BS98" i="23"/>
  <c r="S98" i="26" s="1"/>
  <c r="C99" i="25"/>
  <c r="X99" i="25" s="1"/>
  <c r="H99" i="23"/>
  <c r="BY99" i="23"/>
  <c r="G99" i="23"/>
  <c r="R107" i="25"/>
  <c r="BP107" i="23"/>
  <c r="BO107" i="23"/>
  <c r="R107" i="26" s="1"/>
  <c r="E113" i="25"/>
  <c r="P113" i="23"/>
  <c r="O113" i="23"/>
  <c r="E113" i="26" s="1"/>
  <c r="N113" i="25"/>
  <c r="AZ113" i="23"/>
  <c r="AY113" i="23"/>
  <c r="N113" i="26" s="1"/>
  <c r="I118" i="25"/>
  <c r="AF118" i="23"/>
  <c r="AE118" i="23"/>
  <c r="I118" i="26" s="1"/>
  <c r="D125" i="25"/>
  <c r="Y125" i="25" s="1"/>
  <c r="L125" i="23"/>
  <c r="K125" i="23"/>
  <c r="D125" i="26" s="1"/>
  <c r="Y125" i="26" s="1"/>
  <c r="E126" i="25"/>
  <c r="AA126" i="25" s="1"/>
  <c r="P126" i="23"/>
  <c r="O126" i="23"/>
  <c r="E126" i="26" s="1"/>
  <c r="BY126" i="23"/>
  <c r="P128" i="25"/>
  <c r="AC128" i="25" s="1"/>
  <c r="BH128" i="23"/>
  <c r="BG128" i="23"/>
  <c r="P128" i="26" s="1"/>
  <c r="AC128" i="26" s="1"/>
  <c r="C129" i="25"/>
  <c r="X129" i="25" s="1"/>
  <c r="H129" i="23"/>
  <c r="BY129" i="23"/>
  <c r="G129" i="23"/>
  <c r="E142" i="25"/>
  <c r="O142" i="23"/>
  <c r="E142" i="26" s="1"/>
  <c r="P142" i="23"/>
  <c r="P144" i="25"/>
  <c r="BG144" i="23"/>
  <c r="P144" i="26" s="1"/>
  <c r="BH144" i="23"/>
  <c r="S150" i="25"/>
  <c r="BS150" i="23"/>
  <c r="S150" i="26" s="1"/>
  <c r="BT150" i="23"/>
  <c r="U163" i="25"/>
  <c r="CH163" i="23"/>
  <c r="U172" i="25"/>
  <c r="CH172" i="23"/>
  <c r="U175" i="25"/>
  <c r="N175" i="25"/>
  <c r="AZ175" i="23"/>
  <c r="AY175" i="23"/>
  <c r="N175" i="26" s="1"/>
  <c r="K187" i="25"/>
  <c r="AN187" i="23"/>
  <c r="AM187" i="23"/>
  <c r="K187" i="26" s="1"/>
  <c r="S189" i="25"/>
  <c r="BT189" i="23"/>
  <c r="BS189" i="23"/>
  <c r="S189" i="26" s="1"/>
  <c r="G15" i="20"/>
  <c r="G29" i="20"/>
  <c r="G43" i="20"/>
  <c r="G71" i="20"/>
  <c r="F84" i="20"/>
  <c r="F175" i="20"/>
  <c r="G201" i="20"/>
  <c r="L269" i="10"/>
  <c r="M14" i="19"/>
  <c r="U14" i="19"/>
  <c r="C27" i="19"/>
  <c r="O27" i="19"/>
  <c r="W27" i="19"/>
  <c r="I40" i="19"/>
  <c r="S40" i="19"/>
  <c r="C79" i="19"/>
  <c r="O79" i="19"/>
  <c r="W79" i="19"/>
  <c r="S79" i="19"/>
  <c r="W92" i="19"/>
  <c r="L4" i="23"/>
  <c r="T4" i="23"/>
  <c r="AB4" i="23"/>
  <c r="AJ4" i="23"/>
  <c r="AR4" i="23"/>
  <c r="AZ4" i="23"/>
  <c r="BH4" i="23"/>
  <c r="BP4" i="23"/>
  <c r="BX4" i="23"/>
  <c r="H6" i="23"/>
  <c r="P6" i="23"/>
  <c r="X6" i="23"/>
  <c r="AF6" i="23"/>
  <c r="AN6" i="23"/>
  <c r="AV6" i="23"/>
  <c r="BD6" i="23"/>
  <c r="BL6" i="23"/>
  <c r="BT6" i="23"/>
  <c r="L8" i="23"/>
  <c r="T8" i="23"/>
  <c r="AB8" i="23"/>
  <c r="AJ8" i="23"/>
  <c r="AR8" i="23"/>
  <c r="AZ8" i="23"/>
  <c r="BH8" i="23"/>
  <c r="BP8" i="23"/>
  <c r="BX8" i="23"/>
  <c r="CD9" i="23"/>
  <c r="H10" i="23"/>
  <c r="P10" i="23"/>
  <c r="X10" i="23"/>
  <c r="AF10" i="23"/>
  <c r="AN10" i="23"/>
  <c r="AV10" i="23"/>
  <c r="BD10" i="23"/>
  <c r="BL10" i="23"/>
  <c r="BT10" i="23"/>
  <c r="L12" i="23"/>
  <c r="T12" i="23"/>
  <c r="AB12" i="23"/>
  <c r="AJ12" i="23"/>
  <c r="AR12" i="23"/>
  <c r="AZ12" i="23"/>
  <c r="BH12" i="23"/>
  <c r="BP12" i="23"/>
  <c r="BX12" i="23"/>
  <c r="H14" i="23"/>
  <c r="P14" i="23"/>
  <c r="X14" i="23"/>
  <c r="AF14" i="23"/>
  <c r="AN14" i="23"/>
  <c r="AV14" i="23"/>
  <c r="BD14" i="23"/>
  <c r="BL14" i="23"/>
  <c r="BT14" i="23"/>
  <c r="L16" i="23"/>
  <c r="T16" i="23"/>
  <c r="AB16" i="23"/>
  <c r="AJ16" i="23"/>
  <c r="AR16" i="23"/>
  <c r="AZ16" i="23"/>
  <c r="BH16" i="23"/>
  <c r="BP16" i="23"/>
  <c r="BX16" i="23"/>
  <c r="H18" i="23"/>
  <c r="P18" i="23"/>
  <c r="X18" i="23"/>
  <c r="AF18" i="23"/>
  <c r="AN18" i="23"/>
  <c r="AV18" i="23"/>
  <c r="BD18" i="23"/>
  <c r="BL18" i="23"/>
  <c r="BT18" i="23"/>
  <c r="L20" i="23"/>
  <c r="T20" i="23"/>
  <c r="AB20" i="23"/>
  <c r="AJ20" i="23"/>
  <c r="AR20" i="23"/>
  <c r="AZ20" i="23"/>
  <c r="BH20" i="23"/>
  <c r="BP20" i="23"/>
  <c r="BX20" i="23"/>
  <c r="CD21" i="23"/>
  <c r="H22" i="23"/>
  <c r="P22" i="23"/>
  <c r="X22" i="23"/>
  <c r="AF22" i="23"/>
  <c r="AN22" i="23"/>
  <c r="AV22" i="23"/>
  <c r="BD22" i="23"/>
  <c r="BL22" i="23"/>
  <c r="BT22" i="23"/>
  <c r="L24" i="23"/>
  <c r="T24" i="23"/>
  <c r="AB24" i="23"/>
  <c r="AJ24" i="23"/>
  <c r="AR24" i="23"/>
  <c r="AZ24" i="23"/>
  <c r="BH24" i="23"/>
  <c r="BP24" i="23"/>
  <c r="BX24" i="23"/>
  <c r="H26" i="23"/>
  <c r="P26" i="23"/>
  <c r="X26" i="23"/>
  <c r="AF26" i="23"/>
  <c r="AN26" i="23"/>
  <c r="AV26" i="23"/>
  <c r="BD26" i="23"/>
  <c r="BL26" i="23"/>
  <c r="BT26" i="23"/>
  <c r="L28" i="23"/>
  <c r="T28" i="23"/>
  <c r="AB28" i="23"/>
  <c r="AJ28" i="23"/>
  <c r="AR28" i="23"/>
  <c r="AZ28" i="23"/>
  <c r="BH28" i="23"/>
  <c r="BP28" i="23"/>
  <c r="BX28" i="23"/>
  <c r="BD30" i="23"/>
  <c r="R30" i="25"/>
  <c r="AB30" i="25" s="1"/>
  <c r="BP30" i="23"/>
  <c r="AJ32" i="23"/>
  <c r="M32" i="25"/>
  <c r="AV32" i="23"/>
  <c r="C33" i="26"/>
  <c r="X33" i="26" s="1"/>
  <c r="BZ33" i="23"/>
  <c r="CD33" i="23" s="1"/>
  <c r="AC33" i="26"/>
  <c r="P34" i="23"/>
  <c r="H34" i="25"/>
  <c r="AB34" i="23"/>
  <c r="C36" i="25"/>
  <c r="X36" i="25" s="1"/>
  <c r="H36" i="23"/>
  <c r="BH36" i="23"/>
  <c r="S36" i="25"/>
  <c r="AB36" i="25" s="1"/>
  <c r="BT36" i="23"/>
  <c r="L37" i="23"/>
  <c r="T37" i="23"/>
  <c r="AB37" i="23"/>
  <c r="AJ37" i="23"/>
  <c r="AR37" i="23"/>
  <c r="AZ37" i="23"/>
  <c r="BH37" i="23"/>
  <c r="BP37" i="23"/>
  <c r="BX37" i="23"/>
  <c r="H38" i="25"/>
  <c r="AB38" i="23"/>
  <c r="AA38" i="23"/>
  <c r="H38" i="26" s="1"/>
  <c r="AC38" i="25"/>
  <c r="P38" i="25"/>
  <c r="BH38" i="23"/>
  <c r="BG38" i="23"/>
  <c r="P38" i="26" s="1"/>
  <c r="AB40" i="23"/>
  <c r="BH40" i="23"/>
  <c r="C41" i="26"/>
  <c r="X41" i="26" s="1"/>
  <c r="BZ41" i="23"/>
  <c r="AA41" i="26"/>
  <c r="H42" i="23"/>
  <c r="AN42" i="23"/>
  <c r="BT42" i="23"/>
  <c r="G44" i="25"/>
  <c r="X44" i="23"/>
  <c r="W44" i="23"/>
  <c r="G44" i="26" s="1"/>
  <c r="O44" i="25"/>
  <c r="BD44" i="23"/>
  <c r="BC44" i="23"/>
  <c r="O44" i="26" s="1"/>
  <c r="AB44" i="25"/>
  <c r="O46" i="25"/>
  <c r="BD46" i="23"/>
  <c r="Q47" i="25"/>
  <c r="Z47" i="25" s="1"/>
  <c r="BK47" i="23"/>
  <c r="Q47" i="26" s="1"/>
  <c r="Z47" i="26" s="1"/>
  <c r="R48" i="25"/>
  <c r="BP48" i="23"/>
  <c r="L49" i="25"/>
  <c r="AC49" i="25" s="1"/>
  <c r="AN49" i="25" s="1"/>
  <c r="AQ49" i="23"/>
  <c r="L49" i="26" s="1"/>
  <c r="AC49" i="26" s="1"/>
  <c r="K50" i="25"/>
  <c r="AN50" i="23"/>
  <c r="E51" i="25"/>
  <c r="O51" i="23"/>
  <c r="E51" i="26" s="1"/>
  <c r="N52" i="25"/>
  <c r="AZ52" i="23"/>
  <c r="P53" i="25"/>
  <c r="AC53" i="25" s="1"/>
  <c r="BG53" i="23"/>
  <c r="P53" i="26" s="1"/>
  <c r="G54" i="25"/>
  <c r="X54" i="23"/>
  <c r="I55" i="25"/>
  <c r="AE55" i="23"/>
  <c r="I55" i="26" s="1"/>
  <c r="P57" i="25"/>
  <c r="BG57" i="23"/>
  <c r="P57" i="26" s="1"/>
  <c r="I59" i="25"/>
  <c r="AE59" i="23"/>
  <c r="I59" i="26" s="1"/>
  <c r="R60" i="25"/>
  <c r="BP60" i="23"/>
  <c r="BO60" i="23"/>
  <c r="R60" i="26" s="1"/>
  <c r="G62" i="25"/>
  <c r="X62" i="23"/>
  <c r="W62" i="23"/>
  <c r="G62" i="26" s="1"/>
  <c r="M62" i="25"/>
  <c r="AU62" i="23"/>
  <c r="M62" i="26" s="1"/>
  <c r="P62" i="25"/>
  <c r="BH62" i="23"/>
  <c r="BG62" i="23"/>
  <c r="P62" i="26" s="1"/>
  <c r="M64" i="25"/>
  <c r="AV64" i="23"/>
  <c r="AU64" i="23"/>
  <c r="M64" i="26" s="1"/>
  <c r="E65" i="25"/>
  <c r="P65" i="23"/>
  <c r="O65" i="23"/>
  <c r="E65" i="26" s="1"/>
  <c r="K65" i="25"/>
  <c r="AM65" i="23"/>
  <c r="K65" i="26" s="1"/>
  <c r="AC65" i="26" s="1"/>
  <c r="N65" i="25"/>
  <c r="AZ65" i="23"/>
  <c r="AY65" i="23"/>
  <c r="N65" i="26" s="1"/>
  <c r="S66" i="25"/>
  <c r="BT66" i="23"/>
  <c r="BS66" i="23"/>
  <c r="S66" i="26" s="1"/>
  <c r="K67" i="25"/>
  <c r="AN67" i="23"/>
  <c r="AM67" i="23"/>
  <c r="K67" i="26" s="1"/>
  <c r="K68" i="25"/>
  <c r="AN68" i="23"/>
  <c r="AM68" i="23"/>
  <c r="K68" i="26" s="1"/>
  <c r="U75" i="25"/>
  <c r="CH75" i="23"/>
  <c r="U81" i="25"/>
  <c r="AI81" i="25" s="1"/>
  <c r="CH81" i="23"/>
  <c r="C84" i="25"/>
  <c r="X84" i="25" s="1"/>
  <c r="H84" i="23"/>
  <c r="BY84" i="23"/>
  <c r="G84" i="23"/>
  <c r="Q85" i="25"/>
  <c r="Z85" i="25" s="1"/>
  <c r="BL85" i="23"/>
  <c r="BK85" i="23"/>
  <c r="Q85" i="26" s="1"/>
  <c r="Z85" i="26" s="1"/>
  <c r="O86" i="25"/>
  <c r="BD86" i="23"/>
  <c r="BC86" i="23"/>
  <c r="O86" i="26" s="1"/>
  <c r="K90" i="25"/>
  <c r="AN90" i="23"/>
  <c r="AM90" i="23"/>
  <c r="K90" i="26" s="1"/>
  <c r="T90" i="25"/>
  <c r="BX90" i="23"/>
  <c r="BW90" i="23"/>
  <c r="T90" i="26" s="1"/>
  <c r="G96" i="25"/>
  <c r="X96" i="23"/>
  <c r="W96" i="23"/>
  <c r="G96" i="26" s="1"/>
  <c r="BY104" i="23"/>
  <c r="F105" i="25"/>
  <c r="T105" i="23"/>
  <c r="S105" i="23"/>
  <c r="F105" i="26" s="1"/>
  <c r="K108" i="25"/>
  <c r="AN108" i="23"/>
  <c r="AM108" i="23"/>
  <c r="K108" i="26" s="1"/>
  <c r="AC108" i="26" s="1"/>
  <c r="G111" i="25"/>
  <c r="X111" i="23"/>
  <c r="W111" i="23"/>
  <c r="G111" i="26" s="1"/>
  <c r="C114" i="25"/>
  <c r="X114" i="25" s="1"/>
  <c r="BY114" i="23"/>
  <c r="H114" i="23"/>
  <c r="G114" i="23"/>
  <c r="L114" i="25"/>
  <c r="AR114" i="23"/>
  <c r="AQ114" i="23"/>
  <c r="L114" i="26" s="1"/>
  <c r="E119" i="25"/>
  <c r="P119" i="23"/>
  <c r="O119" i="23"/>
  <c r="E119" i="26" s="1"/>
  <c r="H119" i="25"/>
  <c r="AB119" i="23"/>
  <c r="AA119" i="23"/>
  <c r="H119" i="26" s="1"/>
  <c r="I122" i="25"/>
  <c r="AF122" i="23"/>
  <c r="AE122" i="23"/>
  <c r="I122" i="26" s="1"/>
  <c r="F136" i="25"/>
  <c r="S136" i="23"/>
  <c r="F136" i="26" s="1"/>
  <c r="T136" i="23"/>
  <c r="O137" i="25"/>
  <c r="BD137" i="23"/>
  <c r="BC137" i="23"/>
  <c r="O137" i="26" s="1"/>
  <c r="N143" i="25"/>
  <c r="AZ143" i="23"/>
  <c r="AY143" i="23"/>
  <c r="N143" i="26" s="1"/>
  <c r="U145" i="25"/>
  <c r="AH145" i="25" s="1"/>
  <c r="CH145" i="23"/>
  <c r="K150" i="25"/>
  <c r="AM150" i="23"/>
  <c r="K150" i="26" s="1"/>
  <c r="AN150" i="23"/>
  <c r="L152" i="25"/>
  <c r="AQ152" i="23"/>
  <c r="L152" i="26" s="1"/>
  <c r="AR152" i="23"/>
  <c r="AB39" i="25"/>
  <c r="AA41" i="25"/>
  <c r="AC41" i="25"/>
  <c r="BY41" i="23"/>
  <c r="AB43" i="25"/>
  <c r="AA45" i="25"/>
  <c r="AC45" i="25"/>
  <c r="BY45" i="23"/>
  <c r="BG46" i="23"/>
  <c r="P46" i="26" s="1"/>
  <c r="BO46" i="23"/>
  <c r="R46" i="26" s="1"/>
  <c r="BW46" i="23"/>
  <c r="T46" i="26" s="1"/>
  <c r="G48" i="23"/>
  <c r="O48" i="23"/>
  <c r="E48" i="26" s="1"/>
  <c r="W48" i="23"/>
  <c r="G48" i="26" s="1"/>
  <c r="AE48" i="23"/>
  <c r="I48" i="26" s="1"/>
  <c r="AM48" i="23"/>
  <c r="K48" i="26" s="1"/>
  <c r="AU48" i="23"/>
  <c r="M48" i="26" s="1"/>
  <c r="BC48" i="23"/>
  <c r="O48" i="26" s="1"/>
  <c r="BK48" i="23"/>
  <c r="Q48" i="26" s="1"/>
  <c r="Z48" i="26" s="1"/>
  <c r="BS48" i="23"/>
  <c r="S48" i="26" s="1"/>
  <c r="AB48" i="26" s="1"/>
  <c r="BY49" i="23"/>
  <c r="K50" i="23"/>
  <c r="D50" i="26" s="1"/>
  <c r="Y50" i="26" s="1"/>
  <c r="S50" i="23"/>
  <c r="F50" i="26" s="1"/>
  <c r="AA50" i="23"/>
  <c r="H50" i="26" s="1"/>
  <c r="AI50" i="23"/>
  <c r="J50" i="26" s="1"/>
  <c r="AQ50" i="23"/>
  <c r="L50" i="26" s="1"/>
  <c r="AY50" i="23"/>
  <c r="N50" i="26" s="1"/>
  <c r="BG50" i="23"/>
  <c r="P50" i="26" s="1"/>
  <c r="BO50" i="23"/>
  <c r="R50" i="26" s="1"/>
  <c r="BW50" i="23"/>
  <c r="T50" i="26" s="1"/>
  <c r="G52" i="23"/>
  <c r="O52" i="23"/>
  <c r="E52" i="26" s="1"/>
  <c r="W52" i="23"/>
  <c r="G52" i="26" s="1"/>
  <c r="AE52" i="23"/>
  <c r="I52" i="26" s="1"/>
  <c r="AM52" i="23"/>
  <c r="K52" i="26" s="1"/>
  <c r="AU52" i="23"/>
  <c r="M52" i="26" s="1"/>
  <c r="BC52" i="23"/>
  <c r="O52" i="26" s="1"/>
  <c r="BK52" i="23"/>
  <c r="Q52" i="26" s="1"/>
  <c r="Z52" i="26" s="1"/>
  <c r="BS52" i="23"/>
  <c r="S52" i="26" s="1"/>
  <c r="AB52" i="26" s="1"/>
  <c r="AA53" i="25"/>
  <c r="BY53" i="23"/>
  <c r="K54" i="23"/>
  <c r="S54" i="23"/>
  <c r="F54" i="26" s="1"/>
  <c r="AA54" i="23"/>
  <c r="H54" i="26" s="1"/>
  <c r="AI54" i="23"/>
  <c r="J54" i="26" s="1"/>
  <c r="AQ54" i="23"/>
  <c r="L54" i="26" s="1"/>
  <c r="AY54" i="23"/>
  <c r="N54" i="26" s="1"/>
  <c r="BG54" i="23"/>
  <c r="P54" i="26" s="1"/>
  <c r="BO54" i="23"/>
  <c r="R54" i="26" s="1"/>
  <c r="BW54" i="23"/>
  <c r="T54" i="26" s="1"/>
  <c r="AB55" i="25"/>
  <c r="G56" i="23"/>
  <c r="O56" i="23"/>
  <c r="E56" i="26" s="1"/>
  <c r="W56" i="23"/>
  <c r="G56" i="26" s="1"/>
  <c r="AE56" i="23"/>
  <c r="I56" i="26" s="1"/>
  <c r="AM56" i="23"/>
  <c r="K56" i="26" s="1"/>
  <c r="AU56" i="23"/>
  <c r="M56" i="26" s="1"/>
  <c r="BC56" i="23"/>
  <c r="O56" i="26" s="1"/>
  <c r="BK56" i="23"/>
  <c r="Q56" i="26" s="1"/>
  <c r="Z56" i="26" s="1"/>
  <c r="BS56" i="23"/>
  <c r="S56" i="26" s="1"/>
  <c r="BY57" i="23"/>
  <c r="K58" i="23"/>
  <c r="D58" i="26" s="1"/>
  <c r="Y58" i="26" s="1"/>
  <c r="S58" i="23"/>
  <c r="F58" i="26" s="1"/>
  <c r="AA58" i="23"/>
  <c r="H58" i="26" s="1"/>
  <c r="AI58" i="23"/>
  <c r="J58" i="26" s="1"/>
  <c r="AQ58" i="23"/>
  <c r="L58" i="26" s="1"/>
  <c r="AY58" i="23"/>
  <c r="N58" i="26" s="1"/>
  <c r="BG58" i="23"/>
  <c r="P58" i="26" s="1"/>
  <c r="BO58" i="23"/>
  <c r="R58" i="26" s="1"/>
  <c r="BW58" i="23"/>
  <c r="T58" i="26" s="1"/>
  <c r="AH59" i="25"/>
  <c r="G60" i="23"/>
  <c r="O60" i="23"/>
  <c r="E60" i="26" s="1"/>
  <c r="W60" i="23"/>
  <c r="G60" i="26" s="1"/>
  <c r="AE60" i="23"/>
  <c r="I60" i="26" s="1"/>
  <c r="AM60" i="23"/>
  <c r="K60" i="26" s="1"/>
  <c r="AC60" i="26" s="1"/>
  <c r="BW60" i="23"/>
  <c r="T60" i="26" s="1"/>
  <c r="AM61" i="23"/>
  <c r="K61" i="26" s="1"/>
  <c r="AC61" i="26" s="1"/>
  <c r="AV61" i="23"/>
  <c r="P61" i="25"/>
  <c r="BH61" i="23"/>
  <c r="AE62" i="23"/>
  <c r="I62" i="26" s="1"/>
  <c r="AN62" i="23"/>
  <c r="N62" i="25"/>
  <c r="AZ62" i="23"/>
  <c r="BY62" i="23"/>
  <c r="E63" i="25"/>
  <c r="P63" i="23"/>
  <c r="BG63" i="23"/>
  <c r="P63" i="26" s="1"/>
  <c r="BP63" i="23"/>
  <c r="E64" i="25"/>
  <c r="P64" i="23"/>
  <c r="BG64" i="23"/>
  <c r="P64" i="26" s="1"/>
  <c r="BP64" i="23"/>
  <c r="W65" i="23"/>
  <c r="G65" i="26" s="1"/>
  <c r="AF65" i="23"/>
  <c r="L65" i="25"/>
  <c r="AR65" i="23"/>
  <c r="O66" i="23"/>
  <c r="E66" i="26" s="1"/>
  <c r="X66" i="23"/>
  <c r="J66" i="25"/>
  <c r="AJ66" i="23"/>
  <c r="AQ67" i="23"/>
  <c r="L67" i="26" s="1"/>
  <c r="AZ67" i="23"/>
  <c r="Q67" i="25"/>
  <c r="Z67" i="25" s="1"/>
  <c r="BL67" i="23"/>
  <c r="AQ68" i="23"/>
  <c r="L68" i="26" s="1"/>
  <c r="AZ68" i="23"/>
  <c r="Q68" i="25"/>
  <c r="Z68" i="25" s="1"/>
  <c r="BL68" i="23"/>
  <c r="G69" i="23"/>
  <c r="P69" i="23"/>
  <c r="H69" i="25"/>
  <c r="AB69" i="23"/>
  <c r="BS69" i="23"/>
  <c r="S69" i="26" s="1"/>
  <c r="H70" i="23"/>
  <c r="F70" i="25"/>
  <c r="T70" i="23"/>
  <c r="BK70" i="23"/>
  <c r="Q70" i="26" s="1"/>
  <c r="Z70" i="26" s="1"/>
  <c r="BT70" i="23"/>
  <c r="AA71" i="23"/>
  <c r="H71" i="26" s="1"/>
  <c r="AJ71" i="23"/>
  <c r="M71" i="25"/>
  <c r="AV71" i="23"/>
  <c r="AA72" i="23"/>
  <c r="H72" i="26" s="1"/>
  <c r="AJ72" i="23"/>
  <c r="M72" i="25"/>
  <c r="AV72" i="23"/>
  <c r="D73" i="25"/>
  <c r="Y73" i="25" s="1"/>
  <c r="L73" i="23"/>
  <c r="BC73" i="23"/>
  <c r="O73" i="26" s="1"/>
  <c r="BL73" i="23"/>
  <c r="T73" i="25"/>
  <c r="BX73" i="23"/>
  <c r="AU74" i="23"/>
  <c r="M74" i="26" s="1"/>
  <c r="BD74" i="23"/>
  <c r="R74" i="25"/>
  <c r="BP74" i="23"/>
  <c r="K75" i="23"/>
  <c r="D75" i="26" s="1"/>
  <c r="Y75" i="26" s="1"/>
  <c r="T75" i="23"/>
  <c r="I75" i="25"/>
  <c r="AF75" i="23"/>
  <c r="BW75" i="23"/>
  <c r="T75" i="26" s="1"/>
  <c r="K76" i="23"/>
  <c r="D76" i="26" s="1"/>
  <c r="Y76" i="26" s="1"/>
  <c r="T76" i="23"/>
  <c r="I76" i="25"/>
  <c r="AF76" i="23"/>
  <c r="BW76" i="23"/>
  <c r="T76" i="26" s="1"/>
  <c r="AM77" i="23"/>
  <c r="K77" i="26" s="1"/>
  <c r="AV77" i="23"/>
  <c r="P77" i="25"/>
  <c r="BH77" i="23"/>
  <c r="AE78" i="23"/>
  <c r="I78" i="26" s="1"/>
  <c r="AN78" i="23"/>
  <c r="N78" i="25"/>
  <c r="AZ78" i="23"/>
  <c r="BY78" i="23"/>
  <c r="E79" i="25"/>
  <c r="P79" i="23"/>
  <c r="BG79" i="23"/>
  <c r="P79" i="26" s="1"/>
  <c r="BP79" i="23"/>
  <c r="E80" i="25"/>
  <c r="P80" i="23"/>
  <c r="BG80" i="23"/>
  <c r="P80" i="26" s="1"/>
  <c r="BP80" i="23"/>
  <c r="W81" i="23"/>
  <c r="G81" i="26" s="1"/>
  <c r="AF81" i="23"/>
  <c r="L81" i="25"/>
  <c r="AR81" i="23"/>
  <c r="O82" i="23"/>
  <c r="E82" i="26" s="1"/>
  <c r="X82" i="23"/>
  <c r="J82" i="25"/>
  <c r="AJ82" i="23"/>
  <c r="AQ83" i="23"/>
  <c r="L83" i="26" s="1"/>
  <c r="AZ83" i="23"/>
  <c r="Q83" i="25"/>
  <c r="Z83" i="25" s="1"/>
  <c r="BL83" i="23"/>
  <c r="AQ84" i="23"/>
  <c r="L84" i="26" s="1"/>
  <c r="AZ84" i="23"/>
  <c r="Q84" i="25"/>
  <c r="Z84" i="25" s="1"/>
  <c r="BL84" i="23"/>
  <c r="G85" i="23"/>
  <c r="P85" i="23"/>
  <c r="H85" i="25"/>
  <c r="AB85" i="23"/>
  <c r="BS85" i="23"/>
  <c r="S85" i="26" s="1"/>
  <c r="H86" i="23"/>
  <c r="F86" i="25"/>
  <c r="T86" i="23"/>
  <c r="BK86" i="23"/>
  <c r="Q86" i="26" s="1"/>
  <c r="Z86" i="26" s="1"/>
  <c r="BT86" i="23"/>
  <c r="AA87" i="23"/>
  <c r="H87" i="26" s="1"/>
  <c r="AJ87" i="23"/>
  <c r="M87" i="25"/>
  <c r="AV87" i="23"/>
  <c r="AA88" i="23"/>
  <c r="H88" i="26" s="1"/>
  <c r="AJ88" i="23"/>
  <c r="M88" i="25"/>
  <c r="AV88" i="23"/>
  <c r="D89" i="25"/>
  <c r="Y89" i="25" s="1"/>
  <c r="L89" i="23"/>
  <c r="BC89" i="23"/>
  <c r="O89" i="26" s="1"/>
  <c r="BL89" i="23"/>
  <c r="T89" i="25"/>
  <c r="BX89" i="23"/>
  <c r="AU90" i="23"/>
  <c r="M90" i="26" s="1"/>
  <c r="BD90" i="23"/>
  <c r="R90" i="25"/>
  <c r="AB90" i="25" s="1"/>
  <c r="BP90" i="23"/>
  <c r="K91" i="23"/>
  <c r="D91" i="26" s="1"/>
  <c r="Y91" i="26" s="1"/>
  <c r="T91" i="23"/>
  <c r="I91" i="25"/>
  <c r="AF91" i="23"/>
  <c r="BW91" i="23"/>
  <c r="T91" i="26" s="1"/>
  <c r="K92" i="23"/>
  <c r="D92" i="26" s="1"/>
  <c r="Y92" i="26" s="1"/>
  <c r="T92" i="23"/>
  <c r="I92" i="25"/>
  <c r="AF92" i="23"/>
  <c r="BW92" i="23"/>
  <c r="T92" i="26" s="1"/>
  <c r="AM93" i="23"/>
  <c r="K93" i="26" s="1"/>
  <c r="AV93" i="23"/>
  <c r="P93" i="25"/>
  <c r="BH93" i="23"/>
  <c r="AE94" i="23"/>
  <c r="I94" i="26" s="1"/>
  <c r="AN94" i="23"/>
  <c r="N94" i="25"/>
  <c r="AZ94" i="23"/>
  <c r="BY94" i="23"/>
  <c r="E95" i="25"/>
  <c r="P95" i="23"/>
  <c r="BG95" i="23"/>
  <c r="P95" i="26" s="1"/>
  <c r="BP95" i="23"/>
  <c r="E96" i="25"/>
  <c r="P96" i="23"/>
  <c r="BG96" i="23"/>
  <c r="P96" i="26" s="1"/>
  <c r="BP96" i="23"/>
  <c r="W97" i="23"/>
  <c r="G97" i="26" s="1"/>
  <c r="AF97" i="23"/>
  <c r="L97" i="25"/>
  <c r="AR97" i="23"/>
  <c r="O98" i="23"/>
  <c r="E98" i="26" s="1"/>
  <c r="X98" i="23"/>
  <c r="J98" i="25"/>
  <c r="AJ98" i="23"/>
  <c r="AQ99" i="23"/>
  <c r="L99" i="26" s="1"/>
  <c r="AZ99" i="23"/>
  <c r="Q99" i="25"/>
  <c r="Z99" i="25" s="1"/>
  <c r="BL99" i="23"/>
  <c r="AQ100" i="23"/>
  <c r="L100" i="26" s="1"/>
  <c r="AZ100" i="23"/>
  <c r="Q100" i="25"/>
  <c r="Z100" i="25" s="1"/>
  <c r="BL100" i="23"/>
  <c r="G101" i="23"/>
  <c r="P101" i="23"/>
  <c r="H101" i="25"/>
  <c r="AB101" i="23"/>
  <c r="BS101" i="23"/>
  <c r="S101" i="26" s="1"/>
  <c r="H102" i="23"/>
  <c r="F102" i="25"/>
  <c r="T102" i="23"/>
  <c r="BK102" i="23"/>
  <c r="Q102" i="26" s="1"/>
  <c r="Z102" i="26" s="1"/>
  <c r="BT102" i="23"/>
  <c r="AA103" i="23"/>
  <c r="H103" i="26" s="1"/>
  <c r="AJ103" i="23"/>
  <c r="M103" i="25"/>
  <c r="AV103" i="23"/>
  <c r="AA104" i="23"/>
  <c r="H104" i="26" s="1"/>
  <c r="AJ104" i="23"/>
  <c r="M104" i="25"/>
  <c r="AV104" i="23"/>
  <c r="D105" i="25"/>
  <c r="Y105" i="25" s="1"/>
  <c r="L105" i="23"/>
  <c r="BC105" i="23"/>
  <c r="O105" i="26" s="1"/>
  <c r="BL105" i="23"/>
  <c r="T105" i="25"/>
  <c r="BX105" i="23"/>
  <c r="AU106" i="23"/>
  <c r="M106" i="26" s="1"/>
  <c r="BD106" i="23"/>
  <c r="R106" i="25"/>
  <c r="AB106" i="25" s="1"/>
  <c r="BP106" i="23"/>
  <c r="K107" i="23"/>
  <c r="D107" i="26" s="1"/>
  <c r="Y107" i="26" s="1"/>
  <c r="T107" i="23"/>
  <c r="I107" i="25"/>
  <c r="AF107" i="23"/>
  <c r="BW107" i="23"/>
  <c r="T107" i="26" s="1"/>
  <c r="K108" i="23"/>
  <c r="D108" i="26" s="1"/>
  <c r="Y108" i="26" s="1"/>
  <c r="T108" i="23"/>
  <c r="I108" i="25"/>
  <c r="AF108" i="23"/>
  <c r="BW108" i="23"/>
  <c r="T108" i="26" s="1"/>
  <c r="AM109" i="23"/>
  <c r="K109" i="26" s="1"/>
  <c r="AV109" i="23"/>
  <c r="P109" i="25"/>
  <c r="BH109" i="23"/>
  <c r="AE110" i="23"/>
  <c r="I110" i="26" s="1"/>
  <c r="AN110" i="23"/>
  <c r="N110" i="25"/>
  <c r="AZ110" i="23"/>
  <c r="BY110" i="23"/>
  <c r="E111" i="25"/>
  <c r="P111" i="23"/>
  <c r="BG111" i="23"/>
  <c r="P111" i="26" s="1"/>
  <c r="BP111" i="23"/>
  <c r="E112" i="25"/>
  <c r="P112" i="23"/>
  <c r="BG112" i="23"/>
  <c r="P112" i="26" s="1"/>
  <c r="BP112" i="23"/>
  <c r="AG113" i="25"/>
  <c r="W113" i="23"/>
  <c r="G113" i="26" s="1"/>
  <c r="AF113" i="23"/>
  <c r="L113" i="25"/>
  <c r="AR113" i="23"/>
  <c r="O114" i="23"/>
  <c r="E114" i="26" s="1"/>
  <c r="X114" i="23"/>
  <c r="J114" i="25"/>
  <c r="AJ114" i="23"/>
  <c r="AQ115" i="23"/>
  <c r="L115" i="26" s="1"/>
  <c r="AZ115" i="23"/>
  <c r="Q115" i="25"/>
  <c r="Z115" i="25" s="1"/>
  <c r="BL115" i="23"/>
  <c r="AQ116" i="23"/>
  <c r="L116" i="26" s="1"/>
  <c r="AZ116" i="23"/>
  <c r="H117" i="23"/>
  <c r="AN117" i="23"/>
  <c r="BT117" i="23"/>
  <c r="AM118" i="23"/>
  <c r="K118" i="26" s="1"/>
  <c r="AV118" i="23"/>
  <c r="AJ119" i="23"/>
  <c r="BP119" i="23"/>
  <c r="AQ120" i="23"/>
  <c r="L120" i="26" s="1"/>
  <c r="AZ120" i="23"/>
  <c r="H121" i="23"/>
  <c r="AN121" i="23"/>
  <c r="BT121" i="23"/>
  <c r="AM122" i="23"/>
  <c r="K122" i="26" s="1"/>
  <c r="AV122" i="23"/>
  <c r="AJ123" i="23"/>
  <c r="BP123" i="23"/>
  <c r="AQ124" i="23"/>
  <c r="L124" i="26" s="1"/>
  <c r="AZ124" i="23"/>
  <c r="K125" i="25"/>
  <c r="AN125" i="23"/>
  <c r="N125" i="25"/>
  <c r="AZ125" i="23"/>
  <c r="AY125" i="23"/>
  <c r="N125" i="26" s="1"/>
  <c r="W126" i="23"/>
  <c r="G126" i="26" s="1"/>
  <c r="AF126" i="23"/>
  <c r="N127" i="25"/>
  <c r="AZ127" i="23"/>
  <c r="Q127" i="25"/>
  <c r="Z127" i="25" s="1"/>
  <c r="BL127" i="23"/>
  <c r="BK127" i="23"/>
  <c r="Q127" i="26" s="1"/>
  <c r="Z127" i="26" s="1"/>
  <c r="L128" i="23"/>
  <c r="BO128" i="23"/>
  <c r="R128" i="26" s="1"/>
  <c r="AB128" i="26" s="1"/>
  <c r="BX128" i="23"/>
  <c r="M129" i="25"/>
  <c r="AV129" i="23"/>
  <c r="P129" i="25"/>
  <c r="BH129" i="23"/>
  <c r="BG129" i="23"/>
  <c r="P129" i="26" s="1"/>
  <c r="AU130" i="23"/>
  <c r="M130" i="26" s="1"/>
  <c r="BD130" i="23"/>
  <c r="BY130" i="23"/>
  <c r="N131" i="25"/>
  <c r="AZ131" i="23"/>
  <c r="H132" i="25"/>
  <c r="AA132" i="23"/>
  <c r="H132" i="26" s="1"/>
  <c r="P132" i="25"/>
  <c r="BG132" i="23"/>
  <c r="P132" i="26" s="1"/>
  <c r="K133" i="25"/>
  <c r="AN133" i="23"/>
  <c r="L135" i="25"/>
  <c r="AR135" i="23"/>
  <c r="C136" i="26"/>
  <c r="X136" i="26" s="1"/>
  <c r="I137" i="25"/>
  <c r="AF137" i="23"/>
  <c r="G138" i="25"/>
  <c r="W138" i="23"/>
  <c r="G138" i="26" s="1"/>
  <c r="O138" i="25"/>
  <c r="BC138" i="23"/>
  <c r="O138" i="26" s="1"/>
  <c r="J139" i="25"/>
  <c r="AJ139" i="23"/>
  <c r="J140" i="25"/>
  <c r="AI140" i="23"/>
  <c r="J140" i="26" s="1"/>
  <c r="R140" i="25"/>
  <c r="BO140" i="23"/>
  <c r="R140" i="26" s="1"/>
  <c r="G141" i="25"/>
  <c r="X141" i="23"/>
  <c r="H143" i="25"/>
  <c r="AB143" i="23"/>
  <c r="E145" i="25"/>
  <c r="P145" i="23"/>
  <c r="I146" i="25"/>
  <c r="AE146" i="23"/>
  <c r="I146" i="26" s="1"/>
  <c r="Q146" i="25"/>
  <c r="Z146" i="25" s="1"/>
  <c r="BK146" i="23"/>
  <c r="Q146" i="26" s="1"/>
  <c r="Z146" i="26" s="1"/>
  <c r="J148" i="25"/>
  <c r="AI148" i="23"/>
  <c r="J148" i="26" s="1"/>
  <c r="R148" i="25"/>
  <c r="BO148" i="23"/>
  <c r="R148" i="26" s="1"/>
  <c r="G165" i="25"/>
  <c r="X165" i="23"/>
  <c r="W165" i="23"/>
  <c r="G165" i="26" s="1"/>
  <c r="G172" i="25"/>
  <c r="X172" i="23"/>
  <c r="W172" i="23"/>
  <c r="G172" i="26" s="1"/>
  <c r="O172" i="25"/>
  <c r="BD172" i="23"/>
  <c r="BC172" i="23"/>
  <c r="O172" i="26" s="1"/>
  <c r="I177" i="25"/>
  <c r="AF177" i="23"/>
  <c r="AE177" i="23"/>
  <c r="I177" i="26" s="1"/>
  <c r="O181" i="25"/>
  <c r="BD181" i="23"/>
  <c r="BC181" i="23"/>
  <c r="O181" i="26" s="1"/>
  <c r="J183" i="25"/>
  <c r="AJ183" i="23"/>
  <c r="AI183" i="23"/>
  <c r="J183" i="26" s="1"/>
  <c r="AB188" i="26"/>
  <c r="C190" i="26"/>
  <c r="X190" i="26" s="1"/>
  <c r="BZ190" i="23"/>
  <c r="CD190" i="23" s="1"/>
  <c r="BY191" i="23"/>
  <c r="BH46" i="23"/>
  <c r="BP46" i="23"/>
  <c r="BX46" i="23"/>
  <c r="H48" i="23"/>
  <c r="P48" i="23"/>
  <c r="X48" i="23"/>
  <c r="AF48" i="23"/>
  <c r="AN48" i="23"/>
  <c r="AV48" i="23"/>
  <c r="BD48" i="23"/>
  <c r="BL48" i="23"/>
  <c r="BT48" i="23"/>
  <c r="L50" i="23"/>
  <c r="T50" i="23"/>
  <c r="AB50" i="23"/>
  <c r="AJ50" i="23"/>
  <c r="AR50" i="23"/>
  <c r="AZ50" i="23"/>
  <c r="BH50" i="23"/>
  <c r="BP50" i="23"/>
  <c r="BX50" i="23"/>
  <c r="H52" i="23"/>
  <c r="P52" i="23"/>
  <c r="X52" i="23"/>
  <c r="AF52" i="23"/>
  <c r="AN52" i="23"/>
  <c r="AV52" i="23"/>
  <c r="BD52" i="23"/>
  <c r="BL52" i="23"/>
  <c r="BT52" i="23"/>
  <c r="L54" i="23"/>
  <c r="T54" i="23"/>
  <c r="AB54" i="23"/>
  <c r="AJ54" i="23"/>
  <c r="AR54" i="23"/>
  <c r="AZ54" i="23"/>
  <c r="BH54" i="23"/>
  <c r="BP54" i="23"/>
  <c r="BX54" i="23"/>
  <c r="H56" i="23"/>
  <c r="P56" i="23"/>
  <c r="X56" i="23"/>
  <c r="AF56" i="23"/>
  <c r="AN56" i="23"/>
  <c r="AV56" i="23"/>
  <c r="BD56" i="23"/>
  <c r="BL56" i="23"/>
  <c r="BT56" i="23"/>
  <c r="N61" i="25"/>
  <c r="AZ61" i="23"/>
  <c r="BY61" i="23"/>
  <c r="L62" i="25"/>
  <c r="AR62" i="23"/>
  <c r="C63" i="25"/>
  <c r="X63" i="25" s="1"/>
  <c r="H63" i="23"/>
  <c r="S63" i="25"/>
  <c r="AB63" i="25" s="1"/>
  <c r="BT63" i="23"/>
  <c r="C64" i="25"/>
  <c r="X64" i="25" s="1"/>
  <c r="H64" i="23"/>
  <c r="S64" i="25"/>
  <c r="BT64" i="23"/>
  <c r="J65" i="25"/>
  <c r="AJ65" i="23"/>
  <c r="H66" i="25"/>
  <c r="AA66" i="25" s="1"/>
  <c r="AB66" i="23"/>
  <c r="O67" i="25"/>
  <c r="BD67" i="23"/>
  <c r="O68" i="25"/>
  <c r="BD68" i="23"/>
  <c r="F69" i="25"/>
  <c r="T69" i="23"/>
  <c r="D70" i="25"/>
  <c r="Y70" i="25" s="1"/>
  <c r="L70" i="23"/>
  <c r="T70" i="25"/>
  <c r="BX70" i="23"/>
  <c r="K71" i="25"/>
  <c r="AN71" i="23"/>
  <c r="K72" i="25"/>
  <c r="AN72" i="23"/>
  <c r="R73" i="25"/>
  <c r="AB73" i="25" s="1"/>
  <c r="BP73" i="23"/>
  <c r="P74" i="25"/>
  <c r="BH74" i="23"/>
  <c r="G75" i="25"/>
  <c r="X75" i="23"/>
  <c r="G76" i="25"/>
  <c r="X76" i="23"/>
  <c r="N77" i="25"/>
  <c r="AZ77" i="23"/>
  <c r="BY77" i="23"/>
  <c r="L78" i="25"/>
  <c r="AR78" i="23"/>
  <c r="C79" i="25"/>
  <c r="X79" i="25" s="1"/>
  <c r="H79" i="23"/>
  <c r="S79" i="25"/>
  <c r="AB79" i="25" s="1"/>
  <c r="AK79" i="25" s="1"/>
  <c r="BT79" i="23"/>
  <c r="C80" i="25"/>
  <c r="X80" i="25" s="1"/>
  <c r="H80" i="23"/>
  <c r="S80" i="25"/>
  <c r="BT80" i="23"/>
  <c r="J81" i="25"/>
  <c r="AJ81" i="23"/>
  <c r="H82" i="25"/>
  <c r="AB82" i="23"/>
  <c r="O83" i="25"/>
  <c r="BD83" i="23"/>
  <c r="O84" i="25"/>
  <c r="BD84" i="23"/>
  <c r="F85" i="25"/>
  <c r="T85" i="23"/>
  <c r="D86" i="25"/>
  <c r="Y86" i="25" s="1"/>
  <c r="L86" i="23"/>
  <c r="T86" i="25"/>
  <c r="BX86" i="23"/>
  <c r="K87" i="25"/>
  <c r="AN87" i="23"/>
  <c r="K88" i="25"/>
  <c r="AC88" i="25" s="1"/>
  <c r="AN88" i="23"/>
  <c r="R89" i="25"/>
  <c r="AB89" i="25" s="1"/>
  <c r="BP89" i="23"/>
  <c r="P90" i="25"/>
  <c r="BH90" i="23"/>
  <c r="G91" i="25"/>
  <c r="X91" i="23"/>
  <c r="G92" i="25"/>
  <c r="X92" i="23"/>
  <c r="N93" i="25"/>
  <c r="AZ93" i="23"/>
  <c r="BY93" i="23"/>
  <c r="L94" i="25"/>
  <c r="AC94" i="25" s="1"/>
  <c r="AN94" i="25" s="1"/>
  <c r="AR94" i="23"/>
  <c r="C95" i="25"/>
  <c r="X95" i="25" s="1"/>
  <c r="H95" i="23"/>
  <c r="S95" i="25"/>
  <c r="AB95" i="25" s="1"/>
  <c r="BT95" i="23"/>
  <c r="C96" i="25"/>
  <c r="X96" i="25" s="1"/>
  <c r="H96" i="23"/>
  <c r="S96" i="25"/>
  <c r="BT96" i="23"/>
  <c r="J97" i="25"/>
  <c r="AJ97" i="23"/>
  <c r="H98" i="25"/>
  <c r="AB98" i="23"/>
  <c r="O99" i="25"/>
  <c r="BD99" i="23"/>
  <c r="O100" i="25"/>
  <c r="BD100" i="23"/>
  <c r="F101" i="25"/>
  <c r="T101" i="23"/>
  <c r="D102" i="25"/>
  <c r="Y102" i="25" s="1"/>
  <c r="L102" i="23"/>
  <c r="T102" i="25"/>
  <c r="BX102" i="23"/>
  <c r="K103" i="25"/>
  <c r="AC103" i="25" s="1"/>
  <c r="AN103" i="23"/>
  <c r="K104" i="25"/>
  <c r="AN104" i="23"/>
  <c r="R105" i="25"/>
  <c r="AB105" i="25" s="1"/>
  <c r="BP105" i="23"/>
  <c r="P106" i="25"/>
  <c r="BH106" i="23"/>
  <c r="G107" i="25"/>
  <c r="X107" i="23"/>
  <c r="G108" i="25"/>
  <c r="X108" i="23"/>
  <c r="N109" i="25"/>
  <c r="AZ109" i="23"/>
  <c r="BY109" i="23"/>
  <c r="L110" i="25"/>
  <c r="AR110" i="23"/>
  <c r="C111" i="25"/>
  <c r="X111" i="25" s="1"/>
  <c r="H111" i="23"/>
  <c r="S111" i="25"/>
  <c r="BT111" i="23"/>
  <c r="C112" i="25"/>
  <c r="X112" i="25" s="1"/>
  <c r="H112" i="23"/>
  <c r="S112" i="25"/>
  <c r="AB112" i="25" s="1"/>
  <c r="AK112" i="25" s="1"/>
  <c r="BT112" i="23"/>
  <c r="J113" i="25"/>
  <c r="AJ113" i="23"/>
  <c r="AI113" i="25"/>
  <c r="H114" i="25"/>
  <c r="AA114" i="25" s="1"/>
  <c r="AB114" i="23"/>
  <c r="O115" i="25"/>
  <c r="BD115" i="23"/>
  <c r="O116" i="25"/>
  <c r="BD116" i="23"/>
  <c r="D117" i="25"/>
  <c r="Y117" i="25" s="1"/>
  <c r="L117" i="23"/>
  <c r="K117" i="23"/>
  <c r="L117" i="25"/>
  <c r="AR117" i="23"/>
  <c r="AQ117" i="23"/>
  <c r="L117" i="26" s="1"/>
  <c r="T117" i="25"/>
  <c r="BX117" i="23"/>
  <c r="BW117" i="23"/>
  <c r="T117" i="26" s="1"/>
  <c r="AA118" i="25"/>
  <c r="AN118" i="23"/>
  <c r="AB118" i="26"/>
  <c r="BY118" i="23"/>
  <c r="C119" i="25"/>
  <c r="X119" i="25" s="1"/>
  <c r="H119" i="23"/>
  <c r="G119" i="23"/>
  <c r="K119" i="25"/>
  <c r="AN119" i="23"/>
  <c r="AM119" i="23"/>
  <c r="K119" i="26" s="1"/>
  <c r="S119" i="25"/>
  <c r="BT119" i="23"/>
  <c r="BS119" i="23"/>
  <c r="S119" i="26" s="1"/>
  <c r="C120" i="26"/>
  <c r="X120" i="26" s="1"/>
  <c r="AR120" i="23"/>
  <c r="D121" i="25"/>
  <c r="Y121" i="25" s="1"/>
  <c r="L121" i="23"/>
  <c r="K121" i="23"/>
  <c r="L121" i="25"/>
  <c r="AR121" i="23"/>
  <c r="AQ121" i="23"/>
  <c r="L121" i="26" s="1"/>
  <c r="T121" i="25"/>
  <c r="BX121" i="23"/>
  <c r="BW121" i="23"/>
  <c r="T121" i="26" s="1"/>
  <c r="AA122" i="25"/>
  <c r="AN122" i="23"/>
  <c r="AB122" i="26"/>
  <c r="BY122" i="23"/>
  <c r="C123" i="25"/>
  <c r="X123" i="25" s="1"/>
  <c r="H123" i="23"/>
  <c r="G123" i="23"/>
  <c r="K123" i="25"/>
  <c r="AN123" i="23"/>
  <c r="AM123" i="23"/>
  <c r="K123" i="26" s="1"/>
  <c r="S123" i="25"/>
  <c r="AB123" i="25" s="1"/>
  <c r="BT123" i="23"/>
  <c r="BS123" i="23"/>
  <c r="S123" i="26" s="1"/>
  <c r="C124" i="26"/>
  <c r="X124" i="26" s="1"/>
  <c r="AR124" i="23"/>
  <c r="E125" i="25"/>
  <c r="P125" i="23"/>
  <c r="H125" i="25"/>
  <c r="AB125" i="23"/>
  <c r="AA125" i="23"/>
  <c r="H125" i="26" s="1"/>
  <c r="X126" i="23"/>
  <c r="H127" i="25"/>
  <c r="AB127" i="23"/>
  <c r="K127" i="25"/>
  <c r="AN127" i="23"/>
  <c r="AM127" i="23"/>
  <c r="K127" i="26" s="1"/>
  <c r="BP128" i="23"/>
  <c r="G129" i="25"/>
  <c r="X129" i="23"/>
  <c r="J129" i="25"/>
  <c r="AJ129" i="23"/>
  <c r="AI129" i="23"/>
  <c r="J129" i="26" s="1"/>
  <c r="AV130" i="23"/>
  <c r="H131" i="25"/>
  <c r="AB131" i="23"/>
  <c r="E133" i="25"/>
  <c r="P133" i="23"/>
  <c r="I134" i="25"/>
  <c r="AE134" i="23"/>
  <c r="I134" i="26" s="1"/>
  <c r="Q134" i="25"/>
  <c r="Z134" i="25" s="1"/>
  <c r="BK134" i="23"/>
  <c r="Q134" i="26" s="1"/>
  <c r="Z134" i="26" s="1"/>
  <c r="F135" i="25"/>
  <c r="T135" i="23"/>
  <c r="D136" i="25"/>
  <c r="Y136" i="25" s="1"/>
  <c r="K136" i="23"/>
  <c r="D136" i="26" s="1"/>
  <c r="Y136" i="26" s="1"/>
  <c r="L136" i="25"/>
  <c r="AQ136" i="23"/>
  <c r="L136" i="26" s="1"/>
  <c r="T136" i="25"/>
  <c r="BW136" i="23"/>
  <c r="T136" i="26" s="1"/>
  <c r="C137" i="25"/>
  <c r="X137" i="25" s="1"/>
  <c r="H137" i="23"/>
  <c r="S137" i="25"/>
  <c r="BT137" i="23"/>
  <c r="D139" i="25"/>
  <c r="Y139" i="25" s="1"/>
  <c r="L139" i="23"/>
  <c r="T139" i="25"/>
  <c r="BX139" i="23"/>
  <c r="Q141" i="25"/>
  <c r="Z141" i="25" s="1"/>
  <c r="BL141" i="23"/>
  <c r="C142" i="25"/>
  <c r="X142" i="25" s="1"/>
  <c r="G142" i="23"/>
  <c r="K142" i="25"/>
  <c r="AM142" i="23"/>
  <c r="K142" i="26" s="1"/>
  <c r="S142" i="25"/>
  <c r="BS142" i="23"/>
  <c r="S142" i="26" s="1"/>
  <c r="AB142" i="26" s="1"/>
  <c r="R143" i="25"/>
  <c r="BP143" i="23"/>
  <c r="F144" i="25"/>
  <c r="S144" i="23"/>
  <c r="F144" i="26" s="1"/>
  <c r="N144" i="25"/>
  <c r="AY144" i="23"/>
  <c r="N144" i="26" s="1"/>
  <c r="O145" i="25"/>
  <c r="BD145" i="23"/>
  <c r="I150" i="25"/>
  <c r="AE150" i="23"/>
  <c r="I150" i="26" s="1"/>
  <c r="Q150" i="25"/>
  <c r="Z150" i="25" s="1"/>
  <c r="BK150" i="23"/>
  <c r="Q150" i="26" s="1"/>
  <c r="Z150" i="26" s="1"/>
  <c r="J152" i="25"/>
  <c r="AI152" i="23"/>
  <c r="J152" i="26" s="1"/>
  <c r="R152" i="25"/>
  <c r="BO152" i="23"/>
  <c r="R152" i="26" s="1"/>
  <c r="AB152" i="26" s="1"/>
  <c r="P165" i="25"/>
  <c r="BH165" i="23"/>
  <c r="BG165" i="23"/>
  <c r="P165" i="26" s="1"/>
  <c r="R177" i="25"/>
  <c r="BP177" i="23"/>
  <c r="BO177" i="23"/>
  <c r="R177" i="26" s="1"/>
  <c r="AB177" i="26" s="1"/>
  <c r="D178" i="25"/>
  <c r="Y178" i="25" s="1"/>
  <c r="L178" i="23"/>
  <c r="K178" i="23"/>
  <c r="D178" i="26" s="1"/>
  <c r="Y178" i="26" s="1"/>
  <c r="L178" i="25"/>
  <c r="AC178" i="25" s="1"/>
  <c r="AN178" i="25" s="1"/>
  <c r="AR178" i="23"/>
  <c r="AQ178" i="23"/>
  <c r="L178" i="26" s="1"/>
  <c r="T178" i="25"/>
  <c r="BX178" i="23"/>
  <c r="BW178" i="23"/>
  <c r="T178" i="26" s="1"/>
  <c r="D179" i="25"/>
  <c r="Y179" i="25" s="1"/>
  <c r="L179" i="23"/>
  <c r="K179" i="23"/>
  <c r="D179" i="26" s="1"/>
  <c r="Y179" i="26" s="1"/>
  <c r="S183" i="25"/>
  <c r="AB183" i="25" s="1"/>
  <c r="BT183" i="23"/>
  <c r="BS183" i="23"/>
  <c r="S183" i="26" s="1"/>
  <c r="H187" i="25"/>
  <c r="AB187" i="23"/>
  <c r="AA187" i="23"/>
  <c r="H187" i="26" s="1"/>
  <c r="F189" i="25"/>
  <c r="T189" i="23"/>
  <c r="S189" i="23"/>
  <c r="F189" i="26" s="1"/>
  <c r="AC57" i="26"/>
  <c r="AN58" i="25"/>
  <c r="BY58" i="23"/>
  <c r="BY60" i="23"/>
  <c r="L61" i="25"/>
  <c r="AR61" i="23"/>
  <c r="J62" i="25"/>
  <c r="AJ62" i="23"/>
  <c r="Q63" i="25"/>
  <c r="Z63" i="25" s="1"/>
  <c r="BL63" i="23"/>
  <c r="AA64" i="26"/>
  <c r="Q64" i="25"/>
  <c r="Z64" i="25" s="1"/>
  <c r="BL64" i="23"/>
  <c r="C65" i="26"/>
  <c r="X65" i="26" s="1"/>
  <c r="H65" i="25"/>
  <c r="AB65" i="23"/>
  <c r="F66" i="25"/>
  <c r="T66" i="23"/>
  <c r="M67" i="25"/>
  <c r="AV67" i="23"/>
  <c r="M68" i="25"/>
  <c r="AV68" i="23"/>
  <c r="D69" i="25"/>
  <c r="Y69" i="25" s="1"/>
  <c r="L69" i="23"/>
  <c r="T69" i="25"/>
  <c r="BX69" i="23"/>
  <c r="R70" i="25"/>
  <c r="BP70" i="23"/>
  <c r="I71" i="25"/>
  <c r="AF71" i="23"/>
  <c r="I72" i="25"/>
  <c r="AF72" i="23"/>
  <c r="P73" i="25"/>
  <c r="BH73" i="23"/>
  <c r="N74" i="25"/>
  <c r="AZ74" i="23"/>
  <c r="BY74" i="23"/>
  <c r="E75" i="25"/>
  <c r="P75" i="23"/>
  <c r="E76" i="25"/>
  <c r="P76" i="23"/>
  <c r="L77" i="25"/>
  <c r="AR77" i="23"/>
  <c r="J78" i="25"/>
  <c r="AJ78" i="23"/>
  <c r="Q79" i="25"/>
  <c r="Z79" i="25" s="1"/>
  <c r="AI79" i="25" s="1"/>
  <c r="BL79" i="23"/>
  <c r="Q80" i="25"/>
  <c r="Z80" i="25" s="1"/>
  <c r="BL80" i="23"/>
  <c r="C81" i="26"/>
  <c r="X81" i="26" s="1"/>
  <c r="H81" i="25"/>
  <c r="AB81" i="23"/>
  <c r="F82" i="25"/>
  <c r="T82" i="23"/>
  <c r="M83" i="25"/>
  <c r="AV83" i="23"/>
  <c r="M84" i="25"/>
  <c r="AV84" i="23"/>
  <c r="D85" i="25"/>
  <c r="Y85" i="25" s="1"/>
  <c r="L85" i="23"/>
  <c r="T85" i="25"/>
  <c r="BX85" i="23"/>
  <c r="R86" i="25"/>
  <c r="BP86" i="23"/>
  <c r="I87" i="25"/>
  <c r="AF87" i="23"/>
  <c r="I88" i="25"/>
  <c r="AF88" i="23"/>
  <c r="P89" i="25"/>
  <c r="BH89" i="23"/>
  <c r="N90" i="25"/>
  <c r="AZ90" i="23"/>
  <c r="BY90" i="23"/>
  <c r="E91" i="25"/>
  <c r="P91" i="23"/>
  <c r="E92" i="25"/>
  <c r="P92" i="23"/>
  <c r="L93" i="25"/>
  <c r="AR93" i="23"/>
  <c r="J94" i="25"/>
  <c r="AJ94" i="23"/>
  <c r="Q95" i="25"/>
  <c r="Z95" i="25" s="1"/>
  <c r="BL95" i="23"/>
  <c r="Q96" i="25"/>
  <c r="Z96" i="25" s="1"/>
  <c r="AI96" i="25" s="1"/>
  <c r="BL96" i="23"/>
  <c r="C97" i="26"/>
  <c r="X97" i="26" s="1"/>
  <c r="H97" i="25"/>
  <c r="AB97" i="23"/>
  <c r="F98" i="25"/>
  <c r="T98" i="23"/>
  <c r="M99" i="25"/>
  <c r="AV99" i="23"/>
  <c r="M100" i="25"/>
  <c r="AV100" i="23"/>
  <c r="D101" i="25"/>
  <c r="Y101" i="25" s="1"/>
  <c r="L101" i="23"/>
  <c r="T101" i="25"/>
  <c r="BX101" i="23"/>
  <c r="R102" i="25"/>
  <c r="AB102" i="25" s="1"/>
  <c r="BP102" i="23"/>
  <c r="I103" i="25"/>
  <c r="AF103" i="23"/>
  <c r="I104" i="25"/>
  <c r="AF104" i="23"/>
  <c r="P105" i="25"/>
  <c r="BH105" i="23"/>
  <c r="N106" i="25"/>
  <c r="AZ106" i="23"/>
  <c r="BY106" i="23"/>
  <c r="E107" i="25"/>
  <c r="P107" i="23"/>
  <c r="E108" i="25"/>
  <c r="P108" i="23"/>
  <c r="L109" i="25"/>
  <c r="AR109" i="23"/>
  <c r="J110" i="25"/>
  <c r="AJ110" i="23"/>
  <c r="Q111" i="25"/>
  <c r="Z111" i="25" s="1"/>
  <c r="AI111" i="25" s="1"/>
  <c r="BL111" i="23"/>
  <c r="Q112" i="25"/>
  <c r="Z112" i="25" s="1"/>
  <c r="AI112" i="25" s="1"/>
  <c r="BL112" i="23"/>
  <c r="C113" i="26"/>
  <c r="X113" i="26" s="1"/>
  <c r="H113" i="25"/>
  <c r="AB113" i="23"/>
  <c r="F114" i="25"/>
  <c r="T114" i="23"/>
  <c r="M115" i="25"/>
  <c r="AV115" i="23"/>
  <c r="M116" i="25"/>
  <c r="AV116" i="23"/>
  <c r="O125" i="25"/>
  <c r="BD125" i="23"/>
  <c r="R125" i="25"/>
  <c r="BP125" i="23"/>
  <c r="BO125" i="23"/>
  <c r="R125" i="26" s="1"/>
  <c r="C126" i="26"/>
  <c r="X126" i="26" s="1"/>
  <c r="E127" i="25"/>
  <c r="P127" i="23"/>
  <c r="O127" i="23"/>
  <c r="E127" i="26" s="1"/>
  <c r="R127" i="25"/>
  <c r="BP127" i="23"/>
  <c r="D129" i="25"/>
  <c r="Y129" i="25" s="1"/>
  <c r="L129" i="23"/>
  <c r="K129" i="23"/>
  <c r="D129" i="26" s="1"/>
  <c r="Y129" i="26" s="1"/>
  <c r="Q129" i="25"/>
  <c r="Z129" i="25" s="1"/>
  <c r="BL129" i="23"/>
  <c r="T129" i="25"/>
  <c r="BX129" i="23"/>
  <c r="BW129" i="23"/>
  <c r="T129" i="26" s="1"/>
  <c r="S130" i="25"/>
  <c r="BS130" i="23"/>
  <c r="S130" i="26" s="1"/>
  <c r="R131" i="25"/>
  <c r="AB131" i="25" s="1"/>
  <c r="BP131" i="23"/>
  <c r="F132" i="25"/>
  <c r="S132" i="23"/>
  <c r="F132" i="26" s="1"/>
  <c r="N132" i="25"/>
  <c r="AY132" i="23"/>
  <c r="N132" i="26" s="1"/>
  <c r="O133" i="25"/>
  <c r="BD133" i="23"/>
  <c r="P135" i="25"/>
  <c r="BH135" i="23"/>
  <c r="M137" i="25"/>
  <c r="AV137" i="23"/>
  <c r="E138" i="25"/>
  <c r="O138" i="23"/>
  <c r="E138" i="26" s="1"/>
  <c r="M138" i="25"/>
  <c r="AU138" i="23"/>
  <c r="M138" i="26" s="1"/>
  <c r="N139" i="25"/>
  <c r="AZ139" i="23"/>
  <c r="H140" i="25"/>
  <c r="AA140" i="25" s="1"/>
  <c r="AA140" i="23"/>
  <c r="H140" i="26" s="1"/>
  <c r="P140" i="25"/>
  <c r="BG140" i="23"/>
  <c r="P140" i="26" s="1"/>
  <c r="K141" i="25"/>
  <c r="AN141" i="23"/>
  <c r="L143" i="25"/>
  <c r="AR143" i="23"/>
  <c r="C144" i="26"/>
  <c r="X144" i="26" s="1"/>
  <c r="O145" i="23"/>
  <c r="E145" i="26" s="1"/>
  <c r="I145" i="25"/>
  <c r="AF145" i="23"/>
  <c r="G146" i="25"/>
  <c r="W146" i="23"/>
  <c r="G146" i="26" s="1"/>
  <c r="AF146" i="23"/>
  <c r="O146" i="25"/>
  <c r="BC146" i="23"/>
  <c r="O146" i="26" s="1"/>
  <c r="BL146" i="23"/>
  <c r="H148" i="25"/>
  <c r="AA148" i="23"/>
  <c r="H148" i="26" s="1"/>
  <c r="AJ148" i="23"/>
  <c r="P148" i="25"/>
  <c r="BG148" i="23"/>
  <c r="P148" i="26" s="1"/>
  <c r="BP148" i="23"/>
  <c r="E172" i="25"/>
  <c r="P172" i="23"/>
  <c r="O172" i="23"/>
  <c r="E172" i="26" s="1"/>
  <c r="M172" i="25"/>
  <c r="AV172" i="23"/>
  <c r="AU172" i="23"/>
  <c r="M172" i="26" s="1"/>
  <c r="M179" i="25"/>
  <c r="AV179" i="23"/>
  <c r="AU179" i="23"/>
  <c r="M179" i="26" s="1"/>
  <c r="AC179" i="26" s="1"/>
  <c r="BY185" i="23"/>
  <c r="K191" i="25"/>
  <c r="AN191" i="23"/>
  <c r="AM191" i="23"/>
  <c r="K191" i="26" s="1"/>
  <c r="R69" i="25"/>
  <c r="BP69" i="23"/>
  <c r="P70" i="25"/>
  <c r="BH70" i="23"/>
  <c r="G71" i="25"/>
  <c r="X71" i="23"/>
  <c r="AB71" i="26"/>
  <c r="G72" i="25"/>
  <c r="X72" i="23"/>
  <c r="N73" i="25"/>
  <c r="AZ73" i="23"/>
  <c r="BY73" i="23"/>
  <c r="L74" i="25"/>
  <c r="AR74" i="23"/>
  <c r="C75" i="25"/>
  <c r="X75" i="25" s="1"/>
  <c r="H75" i="23"/>
  <c r="S75" i="25"/>
  <c r="BT75" i="23"/>
  <c r="C76" i="25"/>
  <c r="X76" i="25" s="1"/>
  <c r="H76" i="23"/>
  <c r="S76" i="25"/>
  <c r="BT76" i="23"/>
  <c r="J77" i="25"/>
  <c r="AJ77" i="23"/>
  <c r="C78" i="26"/>
  <c r="X78" i="26" s="1"/>
  <c r="H78" i="25"/>
  <c r="AB78" i="23"/>
  <c r="C79" i="26"/>
  <c r="X79" i="26" s="1"/>
  <c r="O79" i="25"/>
  <c r="BD79" i="23"/>
  <c r="C80" i="26"/>
  <c r="X80" i="26" s="1"/>
  <c r="O80" i="25"/>
  <c r="BD80" i="23"/>
  <c r="F81" i="25"/>
  <c r="T81" i="23"/>
  <c r="D82" i="25"/>
  <c r="Y82" i="25" s="1"/>
  <c r="L82" i="23"/>
  <c r="T82" i="25"/>
  <c r="BX82" i="23"/>
  <c r="K83" i="25"/>
  <c r="AN83" i="23"/>
  <c r="K84" i="25"/>
  <c r="AN84" i="23"/>
  <c r="R85" i="25"/>
  <c r="BP85" i="23"/>
  <c r="P86" i="25"/>
  <c r="BH86" i="23"/>
  <c r="G87" i="25"/>
  <c r="X87" i="23"/>
  <c r="AB87" i="26"/>
  <c r="G88" i="25"/>
  <c r="X88" i="23"/>
  <c r="AB88" i="26"/>
  <c r="N89" i="25"/>
  <c r="AZ89" i="23"/>
  <c r="BY89" i="23"/>
  <c r="L90" i="25"/>
  <c r="AR90" i="23"/>
  <c r="C91" i="25"/>
  <c r="X91" i="25" s="1"/>
  <c r="H91" i="23"/>
  <c r="S91" i="25"/>
  <c r="BT91" i="23"/>
  <c r="C92" i="25"/>
  <c r="X92" i="25" s="1"/>
  <c r="H92" i="23"/>
  <c r="S92" i="25"/>
  <c r="BT92" i="23"/>
  <c r="J93" i="25"/>
  <c r="AJ93" i="23"/>
  <c r="C94" i="26"/>
  <c r="X94" i="26" s="1"/>
  <c r="H94" i="25"/>
  <c r="AB94" i="23"/>
  <c r="C95" i="26"/>
  <c r="X95" i="26" s="1"/>
  <c r="O95" i="25"/>
  <c r="BD95" i="23"/>
  <c r="C96" i="26"/>
  <c r="X96" i="26" s="1"/>
  <c r="O96" i="25"/>
  <c r="BD96" i="23"/>
  <c r="F97" i="25"/>
  <c r="T97" i="23"/>
  <c r="D98" i="25"/>
  <c r="Y98" i="25" s="1"/>
  <c r="L98" i="23"/>
  <c r="T98" i="25"/>
  <c r="BX98" i="23"/>
  <c r="K99" i="25"/>
  <c r="AN99" i="23"/>
  <c r="AB99" i="25"/>
  <c r="K100" i="25"/>
  <c r="AN100" i="23"/>
  <c r="AB100" i="25"/>
  <c r="R101" i="25"/>
  <c r="BP101" i="23"/>
  <c r="P102" i="25"/>
  <c r="BH102" i="23"/>
  <c r="G103" i="25"/>
  <c r="X103" i="23"/>
  <c r="AB103" i="26"/>
  <c r="G104" i="25"/>
  <c r="X104" i="23"/>
  <c r="AB104" i="26"/>
  <c r="N105" i="25"/>
  <c r="AZ105" i="23"/>
  <c r="BY105" i="23"/>
  <c r="L106" i="25"/>
  <c r="AR106" i="23"/>
  <c r="C107" i="25"/>
  <c r="X107" i="25" s="1"/>
  <c r="H107" i="23"/>
  <c r="S107" i="25"/>
  <c r="BT107" i="23"/>
  <c r="C108" i="25"/>
  <c r="X108" i="25" s="1"/>
  <c r="H108" i="23"/>
  <c r="S108" i="25"/>
  <c r="BT108" i="23"/>
  <c r="J109" i="25"/>
  <c r="AJ109" i="23"/>
  <c r="H110" i="25"/>
  <c r="AB110" i="23"/>
  <c r="C111" i="26"/>
  <c r="X111" i="26" s="1"/>
  <c r="O111" i="25"/>
  <c r="BD111" i="23"/>
  <c r="C112" i="26"/>
  <c r="X112" i="26" s="1"/>
  <c r="O112" i="25"/>
  <c r="BD112" i="23"/>
  <c r="F113" i="25"/>
  <c r="T113" i="23"/>
  <c r="D114" i="25"/>
  <c r="Y114" i="25" s="1"/>
  <c r="L114" i="23"/>
  <c r="T114" i="25"/>
  <c r="BX114" i="23"/>
  <c r="K115" i="25"/>
  <c r="AN115" i="23"/>
  <c r="AB115" i="25"/>
  <c r="K116" i="25"/>
  <c r="AN116" i="23"/>
  <c r="J117" i="25"/>
  <c r="AJ117" i="23"/>
  <c r="AI117" i="23"/>
  <c r="J117" i="26" s="1"/>
  <c r="R117" i="25"/>
  <c r="BP117" i="23"/>
  <c r="BO117" i="23"/>
  <c r="R117" i="26" s="1"/>
  <c r="AB117" i="26" s="1"/>
  <c r="BY117" i="23"/>
  <c r="AH119" i="25"/>
  <c r="I119" i="25"/>
  <c r="AF119" i="23"/>
  <c r="AE119" i="23"/>
  <c r="I119" i="26" s="1"/>
  <c r="Q119" i="25"/>
  <c r="Z119" i="25" s="1"/>
  <c r="BL119" i="23"/>
  <c r="BK119" i="23"/>
  <c r="Q119" i="26" s="1"/>
  <c r="Z119" i="26" s="1"/>
  <c r="J121" i="25"/>
  <c r="AJ121" i="23"/>
  <c r="AI121" i="23"/>
  <c r="J121" i="26" s="1"/>
  <c r="R121" i="25"/>
  <c r="BP121" i="23"/>
  <c r="BO121" i="23"/>
  <c r="R121" i="26" s="1"/>
  <c r="AB121" i="26" s="1"/>
  <c r="BY121" i="23"/>
  <c r="I123" i="25"/>
  <c r="AF123" i="23"/>
  <c r="AE123" i="23"/>
  <c r="I123" i="26" s="1"/>
  <c r="Q123" i="25"/>
  <c r="Z123" i="25" s="1"/>
  <c r="BL123" i="23"/>
  <c r="BK123" i="23"/>
  <c r="Q123" i="26" s="1"/>
  <c r="Z123" i="26" s="1"/>
  <c r="I125" i="25"/>
  <c r="AF125" i="23"/>
  <c r="L125" i="25"/>
  <c r="AR125" i="23"/>
  <c r="AQ125" i="23"/>
  <c r="L125" i="26" s="1"/>
  <c r="AC125" i="26" s="1"/>
  <c r="L127" i="25"/>
  <c r="AR127" i="23"/>
  <c r="O127" i="25"/>
  <c r="BD127" i="23"/>
  <c r="BC127" i="23"/>
  <c r="O127" i="26" s="1"/>
  <c r="K129" i="25"/>
  <c r="AN129" i="23"/>
  <c r="N129" i="25"/>
  <c r="AZ129" i="23"/>
  <c r="AY129" i="23"/>
  <c r="N129" i="26" s="1"/>
  <c r="L131" i="25"/>
  <c r="AR131" i="23"/>
  <c r="I133" i="25"/>
  <c r="AF133" i="23"/>
  <c r="G134" i="25"/>
  <c r="W134" i="23"/>
  <c r="G134" i="26" s="1"/>
  <c r="O134" i="25"/>
  <c r="BC134" i="23"/>
  <c r="O134" i="26" s="1"/>
  <c r="J135" i="25"/>
  <c r="AJ135" i="23"/>
  <c r="J136" i="25"/>
  <c r="AI136" i="23"/>
  <c r="J136" i="26" s="1"/>
  <c r="R136" i="25"/>
  <c r="AB136" i="25" s="1"/>
  <c r="BO136" i="23"/>
  <c r="R136" i="26" s="1"/>
  <c r="C137" i="26"/>
  <c r="X137" i="26" s="1"/>
  <c r="G137" i="25"/>
  <c r="X137" i="23"/>
  <c r="H139" i="25"/>
  <c r="AB139" i="23"/>
  <c r="E141" i="25"/>
  <c r="P141" i="23"/>
  <c r="BY141" i="23"/>
  <c r="I142" i="25"/>
  <c r="AE142" i="23"/>
  <c r="I142" i="26" s="1"/>
  <c r="Q142" i="25"/>
  <c r="Z142" i="25" s="1"/>
  <c r="BK142" i="23"/>
  <c r="Q142" i="26" s="1"/>
  <c r="Z142" i="26" s="1"/>
  <c r="F143" i="25"/>
  <c r="T143" i="23"/>
  <c r="D144" i="25"/>
  <c r="Y144" i="25" s="1"/>
  <c r="K144" i="23"/>
  <c r="D144" i="26" s="1"/>
  <c r="Y144" i="26" s="1"/>
  <c r="L144" i="25"/>
  <c r="AQ144" i="23"/>
  <c r="L144" i="26" s="1"/>
  <c r="AC144" i="26" s="1"/>
  <c r="T144" i="25"/>
  <c r="BW144" i="23"/>
  <c r="T144" i="26" s="1"/>
  <c r="C145" i="25"/>
  <c r="X145" i="25" s="1"/>
  <c r="H145" i="23"/>
  <c r="S145" i="25"/>
  <c r="AB145" i="25" s="1"/>
  <c r="AK145" i="25" s="1"/>
  <c r="BT145" i="23"/>
  <c r="G150" i="25"/>
  <c r="W150" i="23"/>
  <c r="G150" i="26" s="1"/>
  <c r="O150" i="25"/>
  <c r="BC150" i="23"/>
  <c r="O150" i="26" s="1"/>
  <c r="H152" i="25"/>
  <c r="AA152" i="25" s="1"/>
  <c r="AA152" i="23"/>
  <c r="H152" i="26" s="1"/>
  <c r="AA152" i="26" s="1"/>
  <c r="P152" i="25"/>
  <c r="BG152" i="23"/>
  <c r="P152" i="26" s="1"/>
  <c r="K167" i="25"/>
  <c r="AN167" i="23"/>
  <c r="AM167" i="23"/>
  <c r="K167" i="26" s="1"/>
  <c r="M169" i="25"/>
  <c r="AV169" i="23"/>
  <c r="AU169" i="23"/>
  <c r="M169" i="26" s="1"/>
  <c r="S173" i="25"/>
  <c r="BT173" i="23"/>
  <c r="BS173" i="23"/>
  <c r="S173" i="26" s="1"/>
  <c r="G175" i="25"/>
  <c r="X175" i="23"/>
  <c r="W175" i="23"/>
  <c r="G175" i="26" s="1"/>
  <c r="J178" i="25"/>
  <c r="AJ178" i="23"/>
  <c r="AI178" i="23"/>
  <c r="J178" i="26" s="1"/>
  <c r="R178" i="25"/>
  <c r="AB178" i="25" s="1"/>
  <c r="BP178" i="23"/>
  <c r="BO178" i="23"/>
  <c r="R178" i="26" s="1"/>
  <c r="C189" i="25"/>
  <c r="X189" i="25" s="1"/>
  <c r="H189" i="23"/>
  <c r="BY189" i="23"/>
  <c r="G189" i="23"/>
  <c r="R66" i="25"/>
  <c r="BP66" i="23"/>
  <c r="I67" i="25"/>
  <c r="AF67" i="23"/>
  <c r="I68" i="25"/>
  <c r="AF68" i="23"/>
  <c r="P69" i="25"/>
  <c r="BH69" i="23"/>
  <c r="N70" i="25"/>
  <c r="AZ70" i="23"/>
  <c r="AB70" i="26"/>
  <c r="BY70" i="23"/>
  <c r="E71" i="25"/>
  <c r="P71" i="23"/>
  <c r="BY71" i="23"/>
  <c r="E72" i="25"/>
  <c r="P72" i="23"/>
  <c r="BY72" i="23"/>
  <c r="L73" i="25"/>
  <c r="AR73" i="23"/>
  <c r="J74" i="25"/>
  <c r="AJ74" i="23"/>
  <c r="Q75" i="25"/>
  <c r="Z75" i="25" s="1"/>
  <c r="AI75" i="25" s="1"/>
  <c r="BL75" i="23"/>
  <c r="Q76" i="25"/>
  <c r="Z76" i="25" s="1"/>
  <c r="BL76" i="23"/>
  <c r="C77" i="26"/>
  <c r="X77" i="26" s="1"/>
  <c r="H77" i="25"/>
  <c r="AB77" i="23"/>
  <c r="F78" i="25"/>
  <c r="T78" i="23"/>
  <c r="AH79" i="25"/>
  <c r="M79" i="25"/>
  <c r="AV79" i="23"/>
  <c r="M80" i="25"/>
  <c r="AV80" i="23"/>
  <c r="D81" i="25"/>
  <c r="Y81" i="25" s="1"/>
  <c r="L81" i="23"/>
  <c r="T81" i="25"/>
  <c r="BX81" i="23"/>
  <c r="R82" i="25"/>
  <c r="BP82" i="23"/>
  <c r="I83" i="25"/>
  <c r="AF83" i="23"/>
  <c r="I84" i="25"/>
  <c r="AF84" i="23"/>
  <c r="P85" i="25"/>
  <c r="BH85" i="23"/>
  <c r="N86" i="25"/>
  <c r="AZ86" i="23"/>
  <c r="AB86" i="26"/>
  <c r="BY86" i="23"/>
  <c r="E87" i="25"/>
  <c r="P87" i="23"/>
  <c r="BY87" i="23"/>
  <c r="E88" i="25"/>
  <c r="P88" i="23"/>
  <c r="BY88" i="23"/>
  <c r="L89" i="25"/>
  <c r="AC89" i="25" s="1"/>
  <c r="AR89" i="23"/>
  <c r="J90" i="25"/>
  <c r="AJ90" i="23"/>
  <c r="Q91" i="25"/>
  <c r="Z91" i="25" s="1"/>
  <c r="BL91" i="23"/>
  <c r="Q92" i="25"/>
  <c r="Z92" i="25" s="1"/>
  <c r="BL92" i="23"/>
  <c r="C93" i="26"/>
  <c r="X93" i="26" s="1"/>
  <c r="H93" i="25"/>
  <c r="AB93" i="23"/>
  <c r="F94" i="25"/>
  <c r="AA94" i="25" s="1"/>
  <c r="T94" i="23"/>
  <c r="M95" i="25"/>
  <c r="AV95" i="23"/>
  <c r="M96" i="25"/>
  <c r="AV96" i="23"/>
  <c r="D97" i="25"/>
  <c r="Y97" i="25" s="1"/>
  <c r="L97" i="23"/>
  <c r="T97" i="25"/>
  <c r="BX97" i="23"/>
  <c r="R98" i="25"/>
  <c r="BP98" i="23"/>
  <c r="I99" i="25"/>
  <c r="AF99" i="23"/>
  <c r="I100" i="25"/>
  <c r="AF100" i="23"/>
  <c r="P101" i="25"/>
  <c r="BH101" i="23"/>
  <c r="N102" i="25"/>
  <c r="AZ102" i="23"/>
  <c r="AB102" i="26"/>
  <c r="BY102" i="23"/>
  <c r="E103" i="25"/>
  <c r="P103" i="23"/>
  <c r="E104" i="25"/>
  <c r="P104" i="23"/>
  <c r="L105" i="25"/>
  <c r="AR105" i="23"/>
  <c r="J106" i="25"/>
  <c r="AJ106" i="23"/>
  <c r="Q107" i="25"/>
  <c r="Z107" i="25" s="1"/>
  <c r="BL107" i="23"/>
  <c r="Q108" i="25"/>
  <c r="Z108" i="25" s="1"/>
  <c r="BL108" i="23"/>
  <c r="C109" i="26"/>
  <c r="X109" i="26" s="1"/>
  <c r="H109" i="25"/>
  <c r="AB109" i="23"/>
  <c r="F110" i="25"/>
  <c r="T110" i="23"/>
  <c r="M111" i="25"/>
  <c r="AV111" i="23"/>
  <c r="AH112" i="25"/>
  <c r="M112" i="25"/>
  <c r="AV112" i="23"/>
  <c r="D113" i="25"/>
  <c r="Y113" i="25" s="1"/>
  <c r="AH113" i="25" s="1"/>
  <c r="L113" i="23"/>
  <c r="T113" i="25"/>
  <c r="BX113" i="23"/>
  <c r="R114" i="25"/>
  <c r="BP114" i="23"/>
  <c r="I115" i="25"/>
  <c r="AF115" i="23"/>
  <c r="I116" i="25"/>
  <c r="AF116" i="23"/>
  <c r="C118" i="26"/>
  <c r="X118" i="26" s="1"/>
  <c r="C122" i="26"/>
  <c r="X122" i="26" s="1"/>
  <c r="C125" i="25"/>
  <c r="X125" i="25" s="1"/>
  <c r="H125" i="23"/>
  <c r="F125" i="25"/>
  <c r="T125" i="23"/>
  <c r="S125" i="23"/>
  <c r="F125" i="26" s="1"/>
  <c r="S125" i="25"/>
  <c r="BT125" i="23"/>
  <c r="AC126" i="25"/>
  <c r="F127" i="25"/>
  <c r="T127" i="23"/>
  <c r="I127" i="25"/>
  <c r="AF127" i="23"/>
  <c r="AE127" i="23"/>
  <c r="I127" i="26" s="1"/>
  <c r="C128" i="26"/>
  <c r="X128" i="26" s="1"/>
  <c r="E129" i="25"/>
  <c r="P129" i="23"/>
  <c r="H129" i="25"/>
  <c r="AB129" i="23"/>
  <c r="AA129" i="23"/>
  <c r="H129" i="26" s="1"/>
  <c r="AA130" i="26"/>
  <c r="Q130" i="25"/>
  <c r="Z130" i="25" s="1"/>
  <c r="BK130" i="23"/>
  <c r="Q130" i="26" s="1"/>
  <c r="Z130" i="26" s="1"/>
  <c r="F131" i="25"/>
  <c r="AA131" i="25" s="1"/>
  <c r="T131" i="23"/>
  <c r="D132" i="25"/>
  <c r="Y132" i="25" s="1"/>
  <c r="K132" i="23"/>
  <c r="D132" i="26" s="1"/>
  <c r="Y132" i="26" s="1"/>
  <c r="L132" i="25"/>
  <c r="AC132" i="25" s="1"/>
  <c r="AN132" i="25" s="1"/>
  <c r="AQ132" i="23"/>
  <c r="L132" i="26" s="1"/>
  <c r="T132" i="25"/>
  <c r="BW132" i="23"/>
  <c r="T132" i="26" s="1"/>
  <c r="C133" i="25"/>
  <c r="X133" i="25" s="1"/>
  <c r="H133" i="23"/>
  <c r="S133" i="25"/>
  <c r="BT133" i="23"/>
  <c r="D135" i="25"/>
  <c r="Y135" i="25" s="1"/>
  <c r="L135" i="23"/>
  <c r="T135" i="25"/>
  <c r="BX135" i="23"/>
  <c r="Q137" i="25"/>
  <c r="Z137" i="25" s="1"/>
  <c r="BL137" i="23"/>
  <c r="C138" i="25"/>
  <c r="X138" i="25" s="1"/>
  <c r="G138" i="23"/>
  <c r="K138" i="25"/>
  <c r="AM138" i="23"/>
  <c r="K138" i="26" s="1"/>
  <c r="S138" i="25"/>
  <c r="BS138" i="23"/>
  <c r="S138" i="26" s="1"/>
  <c r="AB138" i="26" s="1"/>
  <c r="R139" i="25"/>
  <c r="AB139" i="25" s="1"/>
  <c r="BP139" i="23"/>
  <c r="F140" i="25"/>
  <c r="S140" i="23"/>
  <c r="F140" i="26" s="1"/>
  <c r="N140" i="25"/>
  <c r="AY140" i="23"/>
  <c r="N140" i="26" s="1"/>
  <c r="O141" i="25"/>
  <c r="BD141" i="23"/>
  <c r="P143" i="25"/>
  <c r="BH143" i="23"/>
  <c r="M145" i="25"/>
  <c r="AV145" i="23"/>
  <c r="E146" i="25"/>
  <c r="AA146" i="25" s="1"/>
  <c r="O146" i="23"/>
  <c r="E146" i="26" s="1"/>
  <c r="AA146" i="26" s="1"/>
  <c r="M146" i="25"/>
  <c r="AU146" i="23"/>
  <c r="M146" i="26" s="1"/>
  <c r="BY146" i="23"/>
  <c r="F148" i="25"/>
  <c r="S148" i="23"/>
  <c r="F148" i="26" s="1"/>
  <c r="N148" i="25"/>
  <c r="AY148" i="23"/>
  <c r="N148" i="26" s="1"/>
  <c r="H171" i="25"/>
  <c r="AB171" i="23"/>
  <c r="AA171" i="23"/>
  <c r="H171" i="26" s="1"/>
  <c r="C172" i="25"/>
  <c r="X172" i="25" s="1"/>
  <c r="H172" i="23"/>
  <c r="G172" i="23"/>
  <c r="K172" i="25"/>
  <c r="AN172" i="23"/>
  <c r="AM172" i="23"/>
  <c r="K172" i="26" s="1"/>
  <c r="S172" i="25"/>
  <c r="BT172" i="23"/>
  <c r="BS172" i="23"/>
  <c r="S172" i="26" s="1"/>
  <c r="AB172" i="26" s="1"/>
  <c r="H181" i="25"/>
  <c r="AB181" i="23"/>
  <c r="AA181" i="23"/>
  <c r="H181" i="26" s="1"/>
  <c r="C183" i="25"/>
  <c r="X183" i="25" s="1"/>
  <c r="H183" i="23"/>
  <c r="BY183" i="23"/>
  <c r="G183" i="23"/>
  <c r="E185" i="25"/>
  <c r="P185" i="23"/>
  <c r="O185" i="23"/>
  <c r="E185" i="26" s="1"/>
  <c r="AC190" i="26"/>
  <c r="H191" i="25"/>
  <c r="AB191" i="23"/>
  <c r="AA191" i="23"/>
  <c r="H191" i="26" s="1"/>
  <c r="L56" i="23"/>
  <c r="T56" i="23"/>
  <c r="AB56" i="23"/>
  <c r="AJ56" i="23"/>
  <c r="AR56" i="23"/>
  <c r="AZ56" i="23"/>
  <c r="BH56" i="23"/>
  <c r="BP56" i="23"/>
  <c r="BX56" i="23"/>
  <c r="O60" i="25"/>
  <c r="BD60" i="23"/>
  <c r="F61" i="25"/>
  <c r="T61" i="23"/>
  <c r="D62" i="25"/>
  <c r="Y62" i="25" s="1"/>
  <c r="L62" i="23"/>
  <c r="AC62" i="25"/>
  <c r="T62" i="25"/>
  <c r="BX62" i="23"/>
  <c r="K63" i="25"/>
  <c r="AN63" i="23"/>
  <c r="K64" i="25"/>
  <c r="AN64" i="23"/>
  <c r="R65" i="25"/>
  <c r="AB65" i="25" s="1"/>
  <c r="AK65" i="25" s="1"/>
  <c r="BP65" i="23"/>
  <c r="P66" i="25"/>
  <c r="BH66" i="23"/>
  <c r="G67" i="25"/>
  <c r="X67" i="23"/>
  <c r="G68" i="25"/>
  <c r="X68" i="23"/>
  <c r="N69" i="25"/>
  <c r="AZ69" i="23"/>
  <c r="BO69" i="23"/>
  <c r="R69" i="26" s="1"/>
  <c r="AB69" i="26" s="1"/>
  <c r="BY69" i="23"/>
  <c r="W70" i="23"/>
  <c r="G70" i="26" s="1"/>
  <c r="L70" i="25"/>
  <c r="AR70" i="23"/>
  <c r="BG70" i="23"/>
  <c r="P70" i="26" s="1"/>
  <c r="C71" i="25"/>
  <c r="X71" i="25" s="1"/>
  <c r="H71" i="23"/>
  <c r="W71" i="23"/>
  <c r="G71" i="26" s="1"/>
  <c r="AY71" i="23"/>
  <c r="N71" i="26" s="1"/>
  <c r="S71" i="25"/>
  <c r="AB71" i="25" s="1"/>
  <c r="BT71" i="23"/>
  <c r="C72" i="25"/>
  <c r="X72" i="25" s="1"/>
  <c r="H72" i="23"/>
  <c r="W72" i="23"/>
  <c r="G72" i="26" s="1"/>
  <c r="AY72" i="23"/>
  <c r="N72" i="26" s="1"/>
  <c r="S72" i="25"/>
  <c r="AB72" i="25" s="1"/>
  <c r="BT72" i="23"/>
  <c r="O73" i="23"/>
  <c r="E73" i="26" s="1"/>
  <c r="J73" i="25"/>
  <c r="AJ73" i="23"/>
  <c r="AY73" i="23"/>
  <c r="N73" i="26" s="1"/>
  <c r="G74" i="23"/>
  <c r="H74" i="25"/>
  <c r="AB74" i="23"/>
  <c r="AQ74" i="23"/>
  <c r="L74" i="26" s="1"/>
  <c r="BS74" i="23"/>
  <c r="S74" i="26" s="1"/>
  <c r="AB74" i="26" s="1"/>
  <c r="G75" i="23"/>
  <c r="AI75" i="23"/>
  <c r="J75" i="26" s="1"/>
  <c r="O75" i="25"/>
  <c r="BD75" i="23"/>
  <c r="BS75" i="23"/>
  <c r="S75" i="26" s="1"/>
  <c r="G76" i="23"/>
  <c r="AI76" i="23"/>
  <c r="J76" i="26" s="1"/>
  <c r="O76" i="25"/>
  <c r="BD76" i="23"/>
  <c r="BS76" i="23"/>
  <c r="S76" i="26" s="1"/>
  <c r="F77" i="25"/>
  <c r="T77" i="23"/>
  <c r="AI77" i="23"/>
  <c r="J77" i="26" s="1"/>
  <c r="BK77" i="23"/>
  <c r="Q77" i="26" s="1"/>
  <c r="Z77" i="26" s="1"/>
  <c r="D78" i="25"/>
  <c r="Y78" i="25" s="1"/>
  <c r="L78" i="23"/>
  <c r="AA78" i="23"/>
  <c r="H78" i="26" s="1"/>
  <c r="AC78" i="25"/>
  <c r="BC78" i="23"/>
  <c r="O78" i="26" s="1"/>
  <c r="T78" i="25"/>
  <c r="BX78" i="23"/>
  <c r="S79" i="23"/>
  <c r="F79" i="26" s="1"/>
  <c r="AA79" i="26" s="1"/>
  <c r="K79" i="25"/>
  <c r="AC79" i="25" s="1"/>
  <c r="AL79" i="25" s="1"/>
  <c r="AN79" i="23"/>
  <c r="BC79" i="23"/>
  <c r="O79" i="26" s="1"/>
  <c r="S80" i="23"/>
  <c r="F80" i="26" s="1"/>
  <c r="AA80" i="26" s="1"/>
  <c r="K80" i="25"/>
  <c r="AN80" i="23"/>
  <c r="BC80" i="23"/>
  <c r="O80" i="26" s="1"/>
  <c r="AB80" i="25"/>
  <c r="S81" i="23"/>
  <c r="F81" i="26" s="1"/>
  <c r="AU81" i="23"/>
  <c r="M81" i="26" s="1"/>
  <c r="R81" i="25"/>
  <c r="BP81" i="23"/>
  <c r="K82" i="23"/>
  <c r="D82" i="26" s="1"/>
  <c r="Y82" i="26" s="1"/>
  <c r="AM82" i="23"/>
  <c r="K82" i="26" s="1"/>
  <c r="AC82" i="26" s="1"/>
  <c r="P82" i="25"/>
  <c r="BH82" i="23"/>
  <c r="BW82" i="23"/>
  <c r="T82" i="26" s="1"/>
  <c r="G83" i="25"/>
  <c r="X83" i="23"/>
  <c r="AM83" i="23"/>
  <c r="K83" i="26" s="1"/>
  <c r="BO83" i="23"/>
  <c r="R83" i="26" s="1"/>
  <c r="G84" i="25"/>
  <c r="X84" i="23"/>
  <c r="AM84" i="23"/>
  <c r="K84" i="26" s="1"/>
  <c r="BO84" i="23"/>
  <c r="R84" i="26" s="1"/>
  <c r="AE85" i="23"/>
  <c r="I85" i="26" s="1"/>
  <c r="N85" i="25"/>
  <c r="AZ85" i="23"/>
  <c r="BO85" i="23"/>
  <c r="R85" i="26" s="1"/>
  <c r="BY85" i="23"/>
  <c r="W86" i="23"/>
  <c r="G86" i="26" s="1"/>
  <c r="L86" i="25"/>
  <c r="AR86" i="23"/>
  <c r="BG86" i="23"/>
  <c r="P86" i="26" s="1"/>
  <c r="C87" i="25"/>
  <c r="X87" i="25" s="1"/>
  <c r="H87" i="23"/>
  <c r="W87" i="23"/>
  <c r="G87" i="26" s="1"/>
  <c r="AY87" i="23"/>
  <c r="N87" i="26" s="1"/>
  <c r="S87" i="25"/>
  <c r="AB87" i="25" s="1"/>
  <c r="BT87" i="23"/>
  <c r="C88" i="25"/>
  <c r="X88" i="25" s="1"/>
  <c r="H88" i="23"/>
  <c r="W88" i="23"/>
  <c r="G88" i="26" s="1"/>
  <c r="AY88" i="23"/>
  <c r="N88" i="26" s="1"/>
  <c r="S88" i="25"/>
  <c r="AB88" i="25" s="1"/>
  <c r="BT88" i="23"/>
  <c r="O89" i="23"/>
  <c r="E89" i="26" s="1"/>
  <c r="J89" i="25"/>
  <c r="AJ89" i="23"/>
  <c r="AY89" i="23"/>
  <c r="N89" i="26" s="1"/>
  <c r="G90" i="23"/>
  <c r="H90" i="25"/>
  <c r="AB90" i="23"/>
  <c r="AQ90" i="23"/>
  <c r="L90" i="26" s="1"/>
  <c r="BS90" i="23"/>
  <c r="S90" i="26" s="1"/>
  <c r="G91" i="23"/>
  <c r="AI91" i="23"/>
  <c r="J91" i="26" s="1"/>
  <c r="O91" i="25"/>
  <c r="BD91" i="23"/>
  <c r="BS91" i="23"/>
  <c r="S91" i="26" s="1"/>
  <c r="G92" i="23"/>
  <c r="AI92" i="23"/>
  <c r="J92" i="26" s="1"/>
  <c r="O92" i="25"/>
  <c r="BD92" i="23"/>
  <c r="BS92" i="23"/>
  <c r="S92" i="26" s="1"/>
  <c r="F93" i="25"/>
  <c r="T93" i="23"/>
  <c r="AI93" i="23"/>
  <c r="J93" i="26" s="1"/>
  <c r="BK93" i="23"/>
  <c r="Q93" i="26" s="1"/>
  <c r="Z93" i="26" s="1"/>
  <c r="D94" i="25"/>
  <c r="Y94" i="25" s="1"/>
  <c r="L94" i="23"/>
  <c r="AA94" i="23"/>
  <c r="H94" i="26" s="1"/>
  <c r="BC94" i="23"/>
  <c r="O94" i="26" s="1"/>
  <c r="T94" i="25"/>
  <c r="BX94" i="23"/>
  <c r="S95" i="23"/>
  <c r="F95" i="26" s="1"/>
  <c r="AA95" i="26" s="1"/>
  <c r="K95" i="25"/>
  <c r="AN95" i="23"/>
  <c r="BC95" i="23"/>
  <c r="O95" i="26" s="1"/>
  <c r="S96" i="23"/>
  <c r="F96" i="26" s="1"/>
  <c r="AA96" i="26" s="1"/>
  <c r="K96" i="25"/>
  <c r="AN96" i="23"/>
  <c r="BC96" i="23"/>
  <c r="O96" i="26" s="1"/>
  <c r="AB96" i="25"/>
  <c r="AK96" i="25" s="1"/>
  <c r="S97" i="23"/>
  <c r="F97" i="26" s="1"/>
  <c r="AU97" i="23"/>
  <c r="M97" i="26" s="1"/>
  <c r="R97" i="25"/>
  <c r="BP97" i="23"/>
  <c r="K98" i="23"/>
  <c r="D98" i="26" s="1"/>
  <c r="Y98" i="26" s="1"/>
  <c r="AM98" i="23"/>
  <c r="K98" i="26" s="1"/>
  <c r="AC98" i="26" s="1"/>
  <c r="P98" i="25"/>
  <c r="BH98" i="23"/>
  <c r="BW98" i="23"/>
  <c r="T98" i="26" s="1"/>
  <c r="G99" i="25"/>
  <c r="X99" i="23"/>
  <c r="AM99" i="23"/>
  <c r="K99" i="26" s="1"/>
  <c r="BO99" i="23"/>
  <c r="R99" i="26" s="1"/>
  <c r="G100" i="25"/>
  <c r="X100" i="23"/>
  <c r="AM100" i="23"/>
  <c r="K100" i="26" s="1"/>
  <c r="BO100" i="23"/>
  <c r="R100" i="26" s="1"/>
  <c r="AE101" i="23"/>
  <c r="I101" i="26" s="1"/>
  <c r="N101" i="25"/>
  <c r="AZ101" i="23"/>
  <c r="BO101" i="23"/>
  <c r="R101" i="26" s="1"/>
  <c r="BY101" i="23"/>
  <c r="W102" i="23"/>
  <c r="G102" i="26" s="1"/>
  <c r="L102" i="25"/>
  <c r="AC102" i="25" s="1"/>
  <c r="AR102" i="23"/>
  <c r="BG102" i="23"/>
  <c r="P102" i="26" s="1"/>
  <c r="C103" i="25"/>
  <c r="X103" i="25" s="1"/>
  <c r="H103" i="23"/>
  <c r="W103" i="23"/>
  <c r="G103" i="26" s="1"/>
  <c r="AY103" i="23"/>
  <c r="N103" i="26" s="1"/>
  <c r="S103" i="25"/>
  <c r="AB103" i="25" s="1"/>
  <c r="BT103" i="23"/>
  <c r="C104" i="25"/>
  <c r="X104" i="25" s="1"/>
  <c r="H104" i="23"/>
  <c r="W104" i="23"/>
  <c r="G104" i="26" s="1"/>
  <c r="AY104" i="23"/>
  <c r="N104" i="26" s="1"/>
  <c r="S104" i="25"/>
  <c r="AB104" i="25" s="1"/>
  <c r="BT104" i="23"/>
  <c r="O105" i="23"/>
  <c r="E105" i="26" s="1"/>
  <c r="AA105" i="26" s="1"/>
  <c r="J105" i="25"/>
  <c r="AJ105" i="23"/>
  <c r="AY105" i="23"/>
  <c r="N105" i="26" s="1"/>
  <c r="G106" i="23"/>
  <c r="H106" i="25"/>
  <c r="AB106" i="23"/>
  <c r="AQ106" i="23"/>
  <c r="L106" i="26" s="1"/>
  <c r="BS106" i="23"/>
  <c r="S106" i="26" s="1"/>
  <c r="AB106" i="26" s="1"/>
  <c r="G107" i="23"/>
  <c r="AI107" i="23"/>
  <c r="J107" i="26" s="1"/>
  <c r="O107" i="25"/>
  <c r="BD107" i="23"/>
  <c r="BS107" i="23"/>
  <c r="S107" i="26" s="1"/>
  <c r="G108" i="23"/>
  <c r="AI108" i="23"/>
  <c r="J108" i="26" s="1"/>
  <c r="O108" i="25"/>
  <c r="BD108" i="23"/>
  <c r="BS108" i="23"/>
  <c r="S108" i="26" s="1"/>
  <c r="F109" i="25"/>
  <c r="T109" i="23"/>
  <c r="AI109" i="23"/>
  <c r="J109" i="26" s="1"/>
  <c r="BK109" i="23"/>
  <c r="Q109" i="26" s="1"/>
  <c r="Z109" i="26" s="1"/>
  <c r="D110" i="25"/>
  <c r="Y110" i="25" s="1"/>
  <c r="L110" i="23"/>
  <c r="AA110" i="23"/>
  <c r="H110" i="26" s="1"/>
  <c r="BC110" i="23"/>
  <c r="O110" i="26" s="1"/>
  <c r="T110" i="25"/>
  <c r="BX110" i="23"/>
  <c r="S111" i="23"/>
  <c r="F111" i="26" s="1"/>
  <c r="AA111" i="26" s="1"/>
  <c r="K111" i="25"/>
  <c r="AN111" i="23"/>
  <c r="BC111" i="23"/>
  <c r="O111" i="26" s="1"/>
  <c r="AB111" i="25"/>
  <c r="AK111" i="25" s="1"/>
  <c r="S112" i="23"/>
  <c r="F112" i="26" s="1"/>
  <c r="K112" i="25"/>
  <c r="AN112" i="23"/>
  <c r="BC112" i="23"/>
  <c r="O112" i="26" s="1"/>
  <c r="S113" i="23"/>
  <c r="F113" i="26" s="1"/>
  <c r="AU113" i="23"/>
  <c r="M113" i="26" s="1"/>
  <c r="R113" i="25"/>
  <c r="AB113" i="25" s="1"/>
  <c r="AK113" i="25" s="1"/>
  <c r="BP113" i="23"/>
  <c r="K114" i="23"/>
  <c r="D114" i="26" s="1"/>
  <c r="Y114" i="26" s="1"/>
  <c r="AM114" i="23"/>
  <c r="K114" i="26" s="1"/>
  <c r="AC114" i="26" s="1"/>
  <c r="P114" i="25"/>
  <c r="BH114" i="23"/>
  <c r="BW114" i="23"/>
  <c r="T114" i="26" s="1"/>
  <c r="G115" i="25"/>
  <c r="X115" i="23"/>
  <c r="AM115" i="23"/>
  <c r="K115" i="26" s="1"/>
  <c r="BO115" i="23"/>
  <c r="R115" i="26" s="1"/>
  <c r="AB115" i="26" s="1"/>
  <c r="G116" i="25"/>
  <c r="X116" i="23"/>
  <c r="AM116" i="23"/>
  <c r="K116" i="26" s="1"/>
  <c r="BO116" i="23"/>
  <c r="R116" i="26" s="1"/>
  <c r="AB116" i="26" s="1"/>
  <c r="O117" i="23"/>
  <c r="E117" i="26" s="1"/>
  <c r="H117" i="25"/>
  <c r="AA117" i="25" s="1"/>
  <c r="AB117" i="23"/>
  <c r="AA117" i="23"/>
  <c r="H117" i="26" s="1"/>
  <c r="AU117" i="23"/>
  <c r="M117" i="26" s="1"/>
  <c r="P117" i="25"/>
  <c r="BH117" i="23"/>
  <c r="BG117" i="23"/>
  <c r="P117" i="26" s="1"/>
  <c r="BK118" i="23"/>
  <c r="Q118" i="26" s="1"/>
  <c r="Z118" i="26" s="1"/>
  <c r="K119" i="23"/>
  <c r="D119" i="26" s="1"/>
  <c r="Y119" i="26" s="1"/>
  <c r="G119" i="25"/>
  <c r="X119" i="23"/>
  <c r="W119" i="23"/>
  <c r="G119" i="26" s="1"/>
  <c r="AQ119" i="23"/>
  <c r="L119" i="26" s="1"/>
  <c r="O119" i="25"/>
  <c r="BD119" i="23"/>
  <c r="BC119" i="23"/>
  <c r="O119" i="26" s="1"/>
  <c r="AB119" i="25"/>
  <c r="AK119" i="25" s="1"/>
  <c r="BW119" i="23"/>
  <c r="T119" i="26" s="1"/>
  <c r="BO120" i="23"/>
  <c r="R120" i="26" s="1"/>
  <c r="AB120" i="26" s="1"/>
  <c r="O121" i="23"/>
  <c r="E121" i="26" s="1"/>
  <c r="H121" i="25"/>
  <c r="AB121" i="23"/>
  <c r="AA121" i="23"/>
  <c r="H121" i="26" s="1"/>
  <c r="AU121" i="23"/>
  <c r="M121" i="26" s="1"/>
  <c r="P121" i="25"/>
  <c r="AC121" i="25" s="1"/>
  <c r="BH121" i="23"/>
  <c r="BG121" i="23"/>
  <c r="P121" i="26" s="1"/>
  <c r="BK122" i="23"/>
  <c r="Q122" i="26" s="1"/>
  <c r="Z122" i="26" s="1"/>
  <c r="K123" i="23"/>
  <c r="D123" i="26" s="1"/>
  <c r="Y123" i="26" s="1"/>
  <c r="G123" i="25"/>
  <c r="X123" i="23"/>
  <c r="W123" i="23"/>
  <c r="G123" i="26" s="1"/>
  <c r="AQ123" i="23"/>
  <c r="L123" i="26" s="1"/>
  <c r="O123" i="25"/>
  <c r="BD123" i="23"/>
  <c r="BC123" i="23"/>
  <c r="O123" i="26" s="1"/>
  <c r="BW123" i="23"/>
  <c r="T123" i="26" s="1"/>
  <c r="BO124" i="23"/>
  <c r="R124" i="26" s="1"/>
  <c r="AB124" i="26" s="1"/>
  <c r="AE125" i="23"/>
  <c r="I125" i="26" s="1"/>
  <c r="M125" i="25"/>
  <c r="AV125" i="23"/>
  <c r="P125" i="25"/>
  <c r="BH125" i="23"/>
  <c r="BG125" i="23"/>
  <c r="P125" i="26" s="1"/>
  <c r="AU126" i="23"/>
  <c r="M126" i="26" s="1"/>
  <c r="C127" i="25"/>
  <c r="X127" i="25" s="1"/>
  <c r="H127" i="23"/>
  <c r="G127" i="23"/>
  <c r="AQ127" i="23"/>
  <c r="L127" i="26" s="1"/>
  <c r="P127" i="25"/>
  <c r="BH127" i="23"/>
  <c r="S127" i="25"/>
  <c r="BT127" i="23"/>
  <c r="BS127" i="23"/>
  <c r="S127" i="26" s="1"/>
  <c r="AA128" i="23"/>
  <c r="H128" i="26" s="1"/>
  <c r="AM129" i="23"/>
  <c r="K129" i="26" s="1"/>
  <c r="O129" i="25"/>
  <c r="BD129" i="23"/>
  <c r="R129" i="25"/>
  <c r="BP129" i="23"/>
  <c r="BO129" i="23"/>
  <c r="R129" i="26" s="1"/>
  <c r="G130" i="23"/>
  <c r="AQ131" i="23"/>
  <c r="L131" i="26" s="1"/>
  <c r="P131" i="25"/>
  <c r="BH131" i="23"/>
  <c r="AE133" i="23"/>
  <c r="I133" i="26" s="1"/>
  <c r="M133" i="25"/>
  <c r="AV133" i="23"/>
  <c r="E134" i="25"/>
  <c r="O134" i="23"/>
  <c r="E134" i="26" s="1"/>
  <c r="X134" i="23"/>
  <c r="M134" i="25"/>
  <c r="AU134" i="23"/>
  <c r="M134" i="26" s="1"/>
  <c r="BD134" i="23"/>
  <c r="AI135" i="23"/>
  <c r="J135" i="26" s="1"/>
  <c r="N135" i="25"/>
  <c r="AZ135" i="23"/>
  <c r="H136" i="25"/>
  <c r="AA136" i="25" s="1"/>
  <c r="AA136" i="23"/>
  <c r="H136" i="26" s="1"/>
  <c r="AJ136" i="23"/>
  <c r="P136" i="25"/>
  <c r="BG136" i="23"/>
  <c r="P136" i="26" s="1"/>
  <c r="BP136" i="23"/>
  <c r="W137" i="23"/>
  <c r="G137" i="26" s="1"/>
  <c r="K137" i="25"/>
  <c r="AN137" i="23"/>
  <c r="AA139" i="23"/>
  <c r="H139" i="26" s="1"/>
  <c r="L139" i="25"/>
  <c r="AR139" i="23"/>
  <c r="C140" i="26"/>
  <c r="X140" i="26" s="1"/>
  <c r="O141" i="23"/>
  <c r="E141" i="26" s="1"/>
  <c r="I141" i="25"/>
  <c r="AF141" i="23"/>
  <c r="G142" i="25"/>
  <c r="W142" i="23"/>
  <c r="G142" i="26" s="1"/>
  <c r="AF142" i="23"/>
  <c r="O142" i="25"/>
  <c r="BC142" i="23"/>
  <c r="O142" i="26" s="1"/>
  <c r="BL142" i="23"/>
  <c r="S143" i="23"/>
  <c r="F143" i="26" s="1"/>
  <c r="J143" i="25"/>
  <c r="AJ143" i="23"/>
  <c r="L144" i="23"/>
  <c r="J144" i="25"/>
  <c r="AI144" i="23"/>
  <c r="J144" i="26" s="1"/>
  <c r="AR144" i="23"/>
  <c r="R144" i="25"/>
  <c r="AB144" i="25" s="1"/>
  <c r="BO144" i="23"/>
  <c r="R144" i="26" s="1"/>
  <c r="C145" i="26"/>
  <c r="X145" i="26" s="1"/>
  <c r="G145" i="25"/>
  <c r="X145" i="23"/>
  <c r="E150" i="25"/>
  <c r="O150" i="23"/>
  <c r="E150" i="26" s="1"/>
  <c r="AA150" i="26" s="1"/>
  <c r="M150" i="25"/>
  <c r="AU150" i="23"/>
  <c r="M150" i="26" s="1"/>
  <c r="F152" i="25"/>
  <c r="S152" i="23"/>
  <c r="F152" i="26" s="1"/>
  <c r="AB152" i="23"/>
  <c r="N152" i="25"/>
  <c r="AY152" i="23"/>
  <c r="N152" i="26" s="1"/>
  <c r="BH152" i="23"/>
  <c r="Q171" i="25"/>
  <c r="Z171" i="25" s="1"/>
  <c r="BL171" i="23"/>
  <c r="BK171" i="23"/>
  <c r="Q171" i="26" s="1"/>
  <c r="Z171" i="26" s="1"/>
  <c r="H178" i="25"/>
  <c r="AB178" i="23"/>
  <c r="AA178" i="23"/>
  <c r="H178" i="26" s="1"/>
  <c r="P178" i="25"/>
  <c r="BH178" i="23"/>
  <c r="BG178" i="23"/>
  <c r="P178" i="26" s="1"/>
  <c r="BY187" i="23"/>
  <c r="E194" i="25"/>
  <c r="O194" i="23"/>
  <c r="E194" i="26" s="1"/>
  <c r="P194" i="23"/>
  <c r="L196" i="25"/>
  <c r="AQ196" i="23"/>
  <c r="L196" i="26" s="1"/>
  <c r="AR196" i="23"/>
  <c r="AB46" i="25"/>
  <c r="BY48" i="23"/>
  <c r="AB50" i="25"/>
  <c r="AA52" i="25"/>
  <c r="AC52" i="25"/>
  <c r="AN52" i="25" s="1"/>
  <c r="BY52" i="23"/>
  <c r="AA56" i="25"/>
  <c r="AC56" i="25"/>
  <c r="AN56" i="25" s="1"/>
  <c r="BY56" i="23"/>
  <c r="AB58" i="25"/>
  <c r="AA60" i="25"/>
  <c r="M60" i="25"/>
  <c r="AC60" i="25" s="1"/>
  <c r="AV60" i="23"/>
  <c r="D61" i="25"/>
  <c r="Y61" i="25" s="1"/>
  <c r="L61" i="23"/>
  <c r="T61" i="25"/>
  <c r="BX61" i="23"/>
  <c r="R62" i="25"/>
  <c r="BP62" i="23"/>
  <c r="I63" i="25"/>
  <c r="AF63" i="23"/>
  <c r="I64" i="25"/>
  <c r="AF64" i="23"/>
  <c r="P65" i="25"/>
  <c r="BH65" i="23"/>
  <c r="AE66" i="23"/>
  <c r="I66" i="26" s="1"/>
  <c r="N66" i="25"/>
  <c r="AZ66" i="23"/>
  <c r="BO66" i="23"/>
  <c r="R66" i="26" s="1"/>
  <c r="AB66" i="26" s="1"/>
  <c r="E67" i="25"/>
  <c r="P67" i="23"/>
  <c r="AE67" i="23"/>
  <c r="I67" i="26" s="1"/>
  <c r="BG67" i="23"/>
  <c r="P67" i="26" s="1"/>
  <c r="E68" i="25"/>
  <c r="P68" i="23"/>
  <c r="AE68" i="23"/>
  <c r="I68" i="26" s="1"/>
  <c r="AA68" i="26" s="1"/>
  <c r="BG68" i="23"/>
  <c r="P68" i="26" s="1"/>
  <c r="W69" i="23"/>
  <c r="G69" i="26" s="1"/>
  <c r="L69" i="25"/>
  <c r="AR69" i="23"/>
  <c r="BG69" i="23"/>
  <c r="P69" i="26" s="1"/>
  <c r="AC69" i="26" s="1"/>
  <c r="O70" i="23"/>
  <c r="E70" i="26" s="1"/>
  <c r="X70" i="23"/>
  <c r="J70" i="25"/>
  <c r="AJ70" i="23"/>
  <c r="AY70" i="23"/>
  <c r="N70" i="26" s="1"/>
  <c r="O71" i="23"/>
  <c r="E71" i="26" s="1"/>
  <c r="AQ71" i="23"/>
  <c r="L71" i="26" s="1"/>
  <c r="AZ71" i="23"/>
  <c r="Q71" i="25"/>
  <c r="Z71" i="25" s="1"/>
  <c r="BL71" i="23"/>
  <c r="O72" i="23"/>
  <c r="E72" i="26" s="1"/>
  <c r="AQ72" i="23"/>
  <c r="L72" i="26" s="1"/>
  <c r="AZ72" i="23"/>
  <c r="Q72" i="25"/>
  <c r="Z72" i="25" s="1"/>
  <c r="BL72" i="23"/>
  <c r="G73" i="23"/>
  <c r="P73" i="23"/>
  <c r="H73" i="25"/>
  <c r="AA73" i="25" s="1"/>
  <c r="AB73" i="23"/>
  <c r="AQ73" i="23"/>
  <c r="L73" i="26" s="1"/>
  <c r="BS73" i="23"/>
  <c r="S73" i="26" s="1"/>
  <c r="AB73" i="26" s="1"/>
  <c r="H74" i="23"/>
  <c r="F74" i="25"/>
  <c r="T74" i="23"/>
  <c r="AI74" i="23"/>
  <c r="J74" i="26" s="1"/>
  <c r="AA74" i="26" s="1"/>
  <c r="BK74" i="23"/>
  <c r="Q74" i="26" s="1"/>
  <c r="Z74" i="26" s="1"/>
  <c r="BT74" i="23"/>
  <c r="AH75" i="25"/>
  <c r="AA75" i="23"/>
  <c r="H75" i="26" s="1"/>
  <c r="AJ75" i="23"/>
  <c r="M75" i="25"/>
  <c r="AV75" i="23"/>
  <c r="BK75" i="23"/>
  <c r="Q75" i="26" s="1"/>
  <c r="Z75" i="26" s="1"/>
  <c r="AA76" i="23"/>
  <c r="H76" i="26" s="1"/>
  <c r="AJ76" i="23"/>
  <c r="M76" i="25"/>
  <c r="AV76" i="23"/>
  <c r="BK76" i="23"/>
  <c r="Q76" i="26" s="1"/>
  <c r="Z76" i="26" s="1"/>
  <c r="D77" i="25"/>
  <c r="Y77" i="25" s="1"/>
  <c r="L77" i="23"/>
  <c r="AA77" i="23"/>
  <c r="H77" i="26" s="1"/>
  <c r="BC77" i="23"/>
  <c r="O77" i="26" s="1"/>
  <c r="BL77" i="23"/>
  <c r="T77" i="25"/>
  <c r="BX77" i="23"/>
  <c r="S78" i="23"/>
  <c r="F78" i="26" s="1"/>
  <c r="AU78" i="23"/>
  <c r="M78" i="26" s="1"/>
  <c r="BD78" i="23"/>
  <c r="R78" i="25"/>
  <c r="BP78" i="23"/>
  <c r="K79" i="23"/>
  <c r="D79" i="26" s="1"/>
  <c r="Y79" i="26" s="1"/>
  <c r="T79" i="23"/>
  <c r="I79" i="25"/>
  <c r="AF79" i="23"/>
  <c r="AU79" i="23"/>
  <c r="M79" i="26" s="1"/>
  <c r="BW79" i="23"/>
  <c r="T79" i="26" s="1"/>
  <c r="AB79" i="26" s="1"/>
  <c r="K80" i="23"/>
  <c r="D80" i="26" s="1"/>
  <c r="Y80" i="26" s="1"/>
  <c r="T80" i="23"/>
  <c r="I80" i="25"/>
  <c r="AF80" i="23"/>
  <c r="AU80" i="23"/>
  <c r="M80" i="26" s="1"/>
  <c r="BW80" i="23"/>
  <c r="T80" i="26" s="1"/>
  <c r="AB80" i="26" s="1"/>
  <c r="K81" i="23"/>
  <c r="AM81" i="23"/>
  <c r="K81" i="26" s="1"/>
  <c r="AC81" i="26" s="1"/>
  <c r="AV81" i="23"/>
  <c r="P81" i="25"/>
  <c r="BH81" i="23"/>
  <c r="BW81" i="23"/>
  <c r="T81" i="26" s="1"/>
  <c r="AB81" i="26" s="1"/>
  <c r="AE82" i="23"/>
  <c r="I82" i="26" s="1"/>
  <c r="AN82" i="23"/>
  <c r="N82" i="25"/>
  <c r="AZ82" i="23"/>
  <c r="BO82" i="23"/>
  <c r="R82" i="26" s="1"/>
  <c r="E83" i="25"/>
  <c r="P83" i="23"/>
  <c r="AE83" i="23"/>
  <c r="I83" i="26" s="1"/>
  <c r="BG83" i="23"/>
  <c r="P83" i="26" s="1"/>
  <c r="BP83" i="23"/>
  <c r="E84" i="25"/>
  <c r="P84" i="23"/>
  <c r="AE84" i="23"/>
  <c r="I84" i="26" s="1"/>
  <c r="AA84" i="26" s="1"/>
  <c r="BG84" i="23"/>
  <c r="P84" i="26" s="1"/>
  <c r="BP84" i="23"/>
  <c r="W85" i="23"/>
  <c r="G85" i="26" s="1"/>
  <c r="AF85" i="23"/>
  <c r="L85" i="25"/>
  <c r="AR85" i="23"/>
  <c r="BG85" i="23"/>
  <c r="P85" i="26" s="1"/>
  <c r="AC85" i="26" s="1"/>
  <c r="O86" i="23"/>
  <c r="E86" i="26" s="1"/>
  <c r="AA86" i="26" s="1"/>
  <c r="X86" i="23"/>
  <c r="J86" i="25"/>
  <c r="AA86" i="25" s="1"/>
  <c r="AJ86" i="23"/>
  <c r="AY86" i="23"/>
  <c r="N86" i="26" s="1"/>
  <c r="O87" i="23"/>
  <c r="E87" i="26" s="1"/>
  <c r="AQ87" i="23"/>
  <c r="L87" i="26" s="1"/>
  <c r="AZ87" i="23"/>
  <c r="Q87" i="25"/>
  <c r="Z87" i="25" s="1"/>
  <c r="BL87" i="23"/>
  <c r="O88" i="23"/>
  <c r="E88" i="26" s="1"/>
  <c r="AA88" i="26" s="1"/>
  <c r="AQ88" i="23"/>
  <c r="L88" i="26" s="1"/>
  <c r="AZ88" i="23"/>
  <c r="Q88" i="25"/>
  <c r="Z88" i="25" s="1"/>
  <c r="BL88" i="23"/>
  <c r="G89" i="23"/>
  <c r="P89" i="23"/>
  <c r="H89" i="25"/>
  <c r="AA89" i="25" s="1"/>
  <c r="AB89" i="23"/>
  <c r="AQ89" i="23"/>
  <c r="L89" i="26" s="1"/>
  <c r="BS89" i="23"/>
  <c r="S89" i="26" s="1"/>
  <c r="AB89" i="26" s="1"/>
  <c r="H90" i="23"/>
  <c r="F90" i="25"/>
  <c r="T90" i="23"/>
  <c r="AI90" i="23"/>
  <c r="J90" i="26" s="1"/>
  <c r="AA90" i="26" s="1"/>
  <c r="BK90" i="23"/>
  <c r="Q90" i="26" s="1"/>
  <c r="Z90" i="26" s="1"/>
  <c r="BT90" i="23"/>
  <c r="AA91" i="23"/>
  <c r="H91" i="26" s="1"/>
  <c r="AA91" i="26" s="1"/>
  <c r="AJ91" i="23"/>
  <c r="M91" i="25"/>
  <c r="AV91" i="23"/>
  <c r="BK91" i="23"/>
  <c r="Q91" i="26" s="1"/>
  <c r="Z91" i="26" s="1"/>
  <c r="AA92" i="23"/>
  <c r="H92" i="26" s="1"/>
  <c r="AJ92" i="23"/>
  <c r="M92" i="25"/>
  <c r="AV92" i="23"/>
  <c r="BK92" i="23"/>
  <c r="Q92" i="26" s="1"/>
  <c r="Z92" i="26" s="1"/>
  <c r="D93" i="25"/>
  <c r="Y93" i="25" s="1"/>
  <c r="L93" i="23"/>
  <c r="AA93" i="23"/>
  <c r="H93" i="26" s="1"/>
  <c r="AA93" i="26" s="1"/>
  <c r="BC93" i="23"/>
  <c r="O93" i="26" s="1"/>
  <c r="BL93" i="23"/>
  <c r="T93" i="25"/>
  <c r="BX93" i="23"/>
  <c r="S94" i="23"/>
  <c r="F94" i="26" s="1"/>
  <c r="AU94" i="23"/>
  <c r="M94" i="26" s="1"/>
  <c r="BD94" i="23"/>
  <c r="R94" i="25"/>
  <c r="BP94" i="23"/>
  <c r="K95" i="23"/>
  <c r="D95" i="26" s="1"/>
  <c r="Y95" i="26" s="1"/>
  <c r="T95" i="23"/>
  <c r="I95" i="25"/>
  <c r="AF95" i="23"/>
  <c r="AU95" i="23"/>
  <c r="M95" i="26" s="1"/>
  <c r="BW95" i="23"/>
  <c r="T95" i="26" s="1"/>
  <c r="AB95" i="26" s="1"/>
  <c r="K96" i="23"/>
  <c r="D96" i="26" s="1"/>
  <c r="Y96" i="26" s="1"/>
  <c r="T96" i="23"/>
  <c r="I96" i="25"/>
  <c r="AF96" i="23"/>
  <c r="AU96" i="23"/>
  <c r="M96" i="26" s="1"/>
  <c r="BW96" i="23"/>
  <c r="T96" i="26" s="1"/>
  <c r="AB96" i="26" s="1"/>
  <c r="K97" i="23"/>
  <c r="AM97" i="23"/>
  <c r="K97" i="26" s="1"/>
  <c r="AV97" i="23"/>
  <c r="P97" i="25"/>
  <c r="BH97" i="23"/>
  <c r="BW97" i="23"/>
  <c r="T97" i="26" s="1"/>
  <c r="AB97" i="26" s="1"/>
  <c r="AE98" i="23"/>
  <c r="I98" i="26" s="1"/>
  <c r="AN98" i="23"/>
  <c r="N98" i="25"/>
  <c r="AZ98" i="23"/>
  <c r="BO98" i="23"/>
  <c r="R98" i="26" s="1"/>
  <c r="E99" i="25"/>
  <c r="AA99" i="25" s="1"/>
  <c r="P99" i="23"/>
  <c r="AE99" i="23"/>
  <c r="I99" i="26" s="1"/>
  <c r="BG99" i="23"/>
  <c r="P99" i="26" s="1"/>
  <c r="BP99" i="23"/>
  <c r="E100" i="25"/>
  <c r="P100" i="23"/>
  <c r="AE100" i="23"/>
  <c r="I100" i="26" s="1"/>
  <c r="AA100" i="26" s="1"/>
  <c r="BG100" i="23"/>
  <c r="P100" i="26" s="1"/>
  <c r="BP100" i="23"/>
  <c r="W101" i="23"/>
  <c r="G101" i="26" s="1"/>
  <c r="AA101" i="26" s="1"/>
  <c r="AF101" i="23"/>
  <c r="L101" i="25"/>
  <c r="AR101" i="23"/>
  <c r="BG101" i="23"/>
  <c r="P101" i="26" s="1"/>
  <c r="O102" i="23"/>
  <c r="E102" i="26" s="1"/>
  <c r="X102" i="23"/>
  <c r="J102" i="25"/>
  <c r="AJ102" i="23"/>
  <c r="AY102" i="23"/>
  <c r="N102" i="26" s="1"/>
  <c r="O103" i="23"/>
  <c r="E103" i="26" s="1"/>
  <c r="AQ103" i="23"/>
  <c r="L103" i="26" s="1"/>
  <c r="AZ103" i="23"/>
  <c r="Q103" i="25"/>
  <c r="Z103" i="25" s="1"/>
  <c r="BL103" i="23"/>
  <c r="O104" i="23"/>
  <c r="E104" i="26" s="1"/>
  <c r="AA104" i="26" s="1"/>
  <c r="AQ104" i="23"/>
  <c r="L104" i="26" s="1"/>
  <c r="AZ104" i="23"/>
  <c r="Q104" i="25"/>
  <c r="Z104" i="25" s="1"/>
  <c r="BL104" i="23"/>
  <c r="G105" i="23"/>
  <c r="P105" i="23"/>
  <c r="H105" i="25"/>
  <c r="AA105" i="25" s="1"/>
  <c r="AB105" i="23"/>
  <c r="AQ105" i="23"/>
  <c r="L105" i="26" s="1"/>
  <c r="AC105" i="26" s="1"/>
  <c r="BS105" i="23"/>
  <c r="S105" i="26" s="1"/>
  <c r="AB105" i="26" s="1"/>
  <c r="H106" i="23"/>
  <c r="F106" i="25"/>
  <c r="T106" i="23"/>
  <c r="AI106" i="23"/>
  <c r="J106" i="26" s="1"/>
  <c r="AA106" i="26" s="1"/>
  <c r="BK106" i="23"/>
  <c r="Q106" i="26" s="1"/>
  <c r="Z106" i="26" s="1"/>
  <c r="BT106" i="23"/>
  <c r="AA107" i="23"/>
  <c r="H107" i="26" s="1"/>
  <c r="AA107" i="26" s="1"/>
  <c r="AJ107" i="23"/>
  <c r="M107" i="25"/>
  <c r="AV107" i="23"/>
  <c r="BK107" i="23"/>
  <c r="Q107" i="26" s="1"/>
  <c r="Z107" i="26" s="1"/>
  <c r="AA108" i="23"/>
  <c r="H108" i="26" s="1"/>
  <c r="AA108" i="26" s="1"/>
  <c r="AJ108" i="23"/>
  <c r="M108" i="25"/>
  <c r="AV108" i="23"/>
  <c r="BK108" i="23"/>
  <c r="Q108" i="26" s="1"/>
  <c r="Z108" i="26" s="1"/>
  <c r="D109" i="25"/>
  <c r="Y109" i="25" s="1"/>
  <c r="L109" i="23"/>
  <c r="AA109" i="23"/>
  <c r="H109" i="26" s="1"/>
  <c r="BC109" i="23"/>
  <c r="O109" i="26" s="1"/>
  <c r="BL109" i="23"/>
  <c r="T109" i="25"/>
  <c r="BX109" i="23"/>
  <c r="S110" i="23"/>
  <c r="F110" i="26" s="1"/>
  <c r="AU110" i="23"/>
  <c r="M110" i="26" s="1"/>
  <c r="AC110" i="26" s="1"/>
  <c r="BD110" i="23"/>
  <c r="R110" i="25"/>
  <c r="BP110" i="23"/>
  <c r="K111" i="23"/>
  <c r="D111" i="26" s="1"/>
  <c r="Y111" i="26" s="1"/>
  <c r="T111" i="23"/>
  <c r="I111" i="25"/>
  <c r="AF111" i="23"/>
  <c r="AU111" i="23"/>
  <c r="M111" i="26" s="1"/>
  <c r="BW111" i="23"/>
  <c r="T111" i="26" s="1"/>
  <c r="AB111" i="26" s="1"/>
  <c r="K112" i="23"/>
  <c r="D112" i="26" s="1"/>
  <c r="Y112" i="26" s="1"/>
  <c r="T112" i="23"/>
  <c r="I112" i="25"/>
  <c r="AF112" i="23"/>
  <c r="AU112" i="23"/>
  <c r="M112" i="26" s="1"/>
  <c r="BW112" i="23"/>
  <c r="T112" i="26" s="1"/>
  <c r="AB112" i="26" s="1"/>
  <c r="K113" i="23"/>
  <c r="AM113" i="23"/>
  <c r="K113" i="26" s="1"/>
  <c r="AV113" i="23"/>
  <c r="P113" i="25"/>
  <c r="BH113" i="23"/>
  <c r="BW113" i="23"/>
  <c r="T113" i="26" s="1"/>
  <c r="AB113" i="26" s="1"/>
  <c r="AE114" i="23"/>
  <c r="I114" i="26" s="1"/>
  <c r="AN114" i="23"/>
  <c r="N114" i="25"/>
  <c r="AZ114" i="23"/>
  <c r="BO114" i="23"/>
  <c r="R114" i="26" s="1"/>
  <c r="E115" i="25"/>
  <c r="P115" i="23"/>
  <c r="AE115" i="23"/>
  <c r="I115" i="26" s="1"/>
  <c r="AA115" i="26" s="1"/>
  <c r="BG115" i="23"/>
  <c r="P115" i="26" s="1"/>
  <c r="BP115" i="23"/>
  <c r="E116" i="25"/>
  <c r="P116" i="23"/>
  <c r="AE116" i="23"/>
  <c r="I116" i="26" s="1"/>
  <c r="BG116" i="23"/>
  <c r="P116" i="26" s="1"/>
  <c r="BP116" i="23"/>
  <c r="P117" i="23"/>
  <c r="AV117" i="23"/>
  <c r="AC118" i="25"/>
  <c r="AN118" i="25" s="1"/>
  <c r="BC118" i="23"/>
  <c r="O118" i="26" s="1"/>
  <c r="BL118" i="23"/>
  <c r="L119" i="23"/>
  <c r="AR119" i="23"/>
  <c r="BX119" i="23"/>
  <c r="BG120" i="23"/>
  <c r="P120" i="26" s="1"/>
  <c r="BP120" i="23"/>
  <c r="P121" i="23"/>
  <c r="AV121" i="23"/>
  <c r="AC122" i="25"/>
  <c r="AN122" i="25" s="1"/>
  <c r="BC122" i="23"/>
  <c r="O122" i="26" s="1"/>
  <c r="BL122" i="23"/>
  <c r="L123" i="23"/>
  <c r="AR123" i="23"/>
  <c r="BX123" i="23"/>
  <c r="BG124" i="23"/>
  <c r="P124" i="26" s="1"/>
  <c r="AC124" i="26" s="1"/>
  <c r="BP124" i="23"/>
  <c r="G125" i="23"/>
  <c r="G125" i="25"/>
  <c r="X125" i="23"/>
  <c r="J125" i="25"/>
  <c r="AJ125" i="23"/>
  <c r="AI125" i="23"/>
  <c r="J125" i="26" s="1"/>
  <c r="BS125" i="23"/>
  <c r="S125" i="26" s="1"/>
  <c r="AM126" i="23"/>
  <c r="K126" i="26" s="1"/>
  <c r="AC126" i="26" s="1"/>
  <c r="AV126" i="23"/>
  <c r="S127" i="23"/>
  <c r="F127" i="26" s="1"/>
  <c r="J127" i="25"/>
  <c r="AJ127" i="23"/>
  <c r="M127" i="25"/>
  <c r="AV127" i="23"/>
  <c r="AU127" i="23"/>
  <c r="M127" i="26" s="1"/>
  <c r="S128" i="23"/>
  <c r="F128" i="26" s="1"/>
  <c r="AB128" i="23"/>
  <c r="AB128" i="25"/>
  <c r="O129" i="23"/>
  <c r="E129" i="26" s="1"/>
  <c r="I129" i="25"/>
  <c r="AF129" i="23"/>
  <c r="L129" i="25"/>
  <c r="AR129" i="23"/>
  <c r="AQ129" i="23"/>
  <c r="L129" i="26" s="1"/>
  <c r="H130" i="23"/>
  <c r="BL130" i="23"/>
  <c r="S131" i="23"/>
  <c r="F131" i="26" s="1"/>
  <c r="J131" i="25"/>
  <c r="AJ131" i="23"/>
  <c r="L132" i="23"/>
  <c r="J132" i="25"/>
  <c r="AI132" i="23"/>
  <c r="J132" i="26" s="1"/>
  <c r="AR132" i="23"/>
  <c r="R132" i="25"/>
  <c r="BO132" i="23"/>
  <c r="R132" i="26" s="1"/>
  <c r="AB132" i="26" s="1"/>
  <c r="BX132" i="23"/>
  <c r="G133" i="23"/>
  <c r="G133" i="25"/>
  <c r="X133" i="23"/>
  <c r="BS133" i="23"/>
  <c r="S133" i="26" s="1"/>
  <c r="K135" i="23"/>
  <c r="D135" i="26" s="1"/>
  <c r="Y135" i="26" s="1"/>
  <c r="H135" i="25"/>
  <c r="AB135" i="23"/>
  <c r="BW135" i="23"/>
  <c r="T135" i="26" s="1"/>
  <c r="AA136" i="26"/>
  <c r="E137" i="25"/>
  <c r="P137" i="23"/>
  <c r="BK137" i="23"/>
  <c r="Q137" i="26" s="1"/>
  <c r="Z137" i="26" s="1"/>
  <c r="BY137" i="23"/>
  <c r="H138" i="23"/>
  <c r="I138" i="25"/>
  <c r="AE138" i="23"/>
  <c r="I138" i="26" s="1"/>
  <c r="AN138" i="23"/>
  <c r="Q138" i="25"/>
  <c r="Z138" i="25" s="1"/>
  <c r="AI138" i="25" s="1"/>
  <c r="BK138" i="23"/>
  <c r="Q138" i="26" s="1"/>
  <c r="Z138" i="26" s="1"/>
  <c r="BT138" i="23"/>
  <c r="F139" i="25"/>
  <c r="T139" i="23"/>
  <c r="BO139" i="23"/>
  <c r="R139" i="26" s="1"/>
  <c r="D140" i="25"/>
  <c r="Y140" i="25" s="1"/>
  <c r="K140" i="23"/>
  <c r="D140" i="26" s="1"/>
  <c r="Y140" i="26" s="1"/>
  <c r="T140" i="23"/>
  <c r="L140" i="25"/>
  <c r="AQ140" i="23"/>
  <c r="L140" i="26" s="1"/>
  <c r="AZ140" i="23"/>
  <c r="T140" i="25"/>
  <c r="BW140" i="23"/>
  <c r="T140" i="26" s="1"/>
  <c r="C141" i="25"/>
  <c r="X141" i="25" s="1"/>
  <c r="H141" i="23"/>
  <c r="BC141" i="23"/>
  <c r="O141" i="26" s="1"/>
  <c r="S141" i="25"/>
  <c r="AB141" i="25" s="1"/>
  <c r="BT141" i="23"/>
  <c r="D143" i="25"/>
  <c r="Y143" i="25" s="1"/>
  <c r="L143" i="23"/>
  <c r="BG143" i="23"/>
  <c r="P143" i="26" s="1"/>
  <c r="T143" i="25"/>
  <c r="BX143" i="23"/>
  <c r="AU145" i="23"/>
  <c r="M145" i="26" s="1"/>
  <c r="Q145" i="25"/>
  <c r="Z145" i="25" s="1"/>
  <c r="BL145" i="23"/>
  <c r="C146" i="25"/>
  <c r="X146" i="25" s="1"/>
  <c r="G146" i="23"/>
  <c r="P146" i="23"/>
  <c r="K146" i="25"/>
  <c r="AM146" i="23"/>
  <c r="K146" i="26" s="1"/>
  <c r="AV146" i="23"/>
  <c r="S146" i="25"/>
  <c r="AB146" i="25" s="1"/>
  <c r="BS146" i="23"/>
  <c r="S146" i="26" s="1"/>
  <c r="D148" i="25"/>
  <c r="Y148" i="25" s="1"/>
  <c r="K148" i="23"/>
  <c r="D148" i="26" s="1"/>
  <c r="Y148" i="26" s="1"/>
  <c r="T148" i="23"/>
  <c r="L148" i="25"/>
  <c r="AC148" i="25" s="1"/>
  <c r="AQ148" i="23"/>
  <c r="L148" i="26" s="1"/>
  <c r="AC148" i="26" s="1"/>
  <c r="AZ148" i="23"/>
  <c r="T148" i="25"/>
  <c r="BW148" i="23"/>
  <c r="T148" i="26" s="1"/>
  <c r="L163" i="25"/>
  <c r="AR163" i="23"/>
  <c r="AQ163" i="23"/>
  <c r="L163" i="26" s="1"/>
  <c r="C170" i="26"/>
  <c r="X170" i="26" s="1"/>
  <c r="C171" i="26"/>
  <c r="X171" i="26" s="1"/>
  <c r="I172" i="25"/>
  <c r="AF172" i="23"/>
  <c r="AE172" i="23"/>
  <c r="I172" i="26" s="1"/>
  <c r="Q172" i="25"/>
  <c r="Z172" i="25" s="1"/>
  <c r="BL172" i="23"/>
  <c r="BK172" i="23"/>
  <c r="Q172" i="26" s="1"/>
  <c r="Z172" i="26" s="1"/>
  <c r="C173" i="25"/>
  <c r="X173" i="25" s="1"/>
  <c r="BY173" i="23"/>
  <c r="H173" i="23"/>
  <c r="G173" i="23"/>
  <c r="T179" i="25"/>
  <c r="BX179" i="23"/>
  <c r="BW179" i="23"/>
  <c r="T179" i="26" s="1"/>
  <c r="C180" i="26"/>
  <c r="X180" i="26" s="1"/>
  <c r="O198" i="25"/>
  <c r="BC198" i="23"/>
  <c r="O198" i="26" s="1"/>
  <c r="BD198" i="23"/>
  <c r="M212" i="25"/>
  <c r="AU212" i="23"/>
  <c r="M212" i="26" s="1"/>
  <c r="K216" i="25"/>
  <c r="AN216" i="23"/>
  <c r="AM216" i="23"/>
  <c r="K216" i="26" s="1"/>
  <c r="P220" i="25"/>
  <c r="BH220" i="23"/>
  <c r="BG220" i="23"/>
  <c r="P220" i="26" s="1"/>
  <c r="AB118" i="25"/>
  <c r="AC120" i="25"/>
  <c r="AN120" i="25" s="1"/>
  <c r="BY120" i="23"/>
  <c r="AB122" i="25"/>
  <c r="AA124" i="25"/>
  <c r="AC124" i="25"/>
  <c r="AN124" i="25" s="1"/>
  <c r="BY124" i="23"/>
  <c r="AB126" i="25"/>
  <c r="AA128" i="25"/>
  <c r="BY128" i="23"/>
  <c r="AB130" i="25"/>
  <c r="G131" i="23"/>
  <c r="O131" i="23"/>
  <c r="E131" i="26" s="1"/>
  <c r="W131" i="23"/>
  <c r="G131" i="26" s="1"/>
  <c r="AE131" i="23"/>
  <c r="I131" i="26" s="1"/>
  <c r="AM131" i="23"/>
  <c r="K131" i="26" s="1"/>
  <c r="AU131" i="23"/>
  <c r="M131" i="26" s="1"/>
  <c r="BC131" i="23"/>
  <c r="O131" i="26" s="1"/>
  <c r="BK131" i="23"/>
  <c r="Q131" i="26" s="1"/>
  <c r="Z131" i="26" s="1"/>
  <c r="BS131" i="23"/>
  <c r="S131" i="26" s="1"/>
  <c r="AA132" i="25"/>
  <c r="BY132" i="23"/>
  <c r="K133" i="23"/>
  <c r="D133" i="26" s="1"/>
  <c r="Y133" i="26" s="1"/>
  <c r="S133" i="23"/>
  <c r="F133" i="26" s="1"/>
  <c r="AA133" i="23"/>
  <c r="H133" i="26" s="1"/>
  <c r="AI133" i="23"/>
  <c r="J133" i="26" s="1"/>
  <c r="AQ133" i="23"/>
  <c r="L133" i="26" s="1"/>
  <c r="AY133" i="23"/>
  <c r="N133" i="26" s="1"/>
  <c r="BG133" i="23"/>
  <c r="P133" i="26" s="1"/>
  <c r="BO133" i="23"/>
  <c r="R133" i="26" s="1"/>
  <c r="BW133" i="23"/>
  <c r="T133" i="26" s="1"/>
  <c r="AB134" i="25"/>
  <c r="G135" i="23"/>
  <c r="O135" i="23"/>
  <c r="E135" i="26" s="1"/>
  <c r="W135" i="23"/>
  <c r="G135" i="26" s="1"/>
  <c r="AE135" i="23"/>
  <c r="I135" i="26" s="1"/>
  <c r="AM135" i="23"/>
  <c r="K135" i="26" s="1"/>
  <c r="AU135" i="23"/>
  <c r="M135" i="26" s="1"/>
  <c r="BC135" i="23"/>
  <c r="O135" i="26" s="1"/>
  <c r="BK135" i="23"/>
  <c r="Q135" i="26" s="1"/>
  <c r="Z135" i="26" s="1"/>
  <c r="BS135" i="23"/>
  <c r="S135" i="26" s="1"/>
  <c r="BY136" i="23"/>
  <c r="K137" i="23"/>
  <c r="D137" i="26" s="1"/>
  <c r="Y137" i="26" s="1"/>
  <c r="S137" i="23"/>
  <c r="F137" i="26" s="1"/>
  <c r="AA137" i="23"/>
  <c r="H137" i="26" s="1"/>
  <c r="AI137" i="23"/>
  <c r="J137" i="26" s="1"/>
  <c r="AQ137" i="23"/>
  <c r="L137" i="26" s="1"/>
  <c r="AY137" i="23"/>
  <c r="N137" i="26" s="1"/>
  <c r="BG137" i="23"/>
  <c r="P137" i="26" s="1"/>
  <c r="BO137" i="23"/>
  <c r="R137" i="26" s="1"/>
  <c r="BW137" i="23"/>
  <c r="T137" i="26" s="1"/>
  <c r="AH138" i="25"/>
  <c r="AB138" i="25"/>
  <c r="AK138" i="25" s="1"/>
  <c r="G139" i="23"/>
  <c r="O139" i="23"/>
  <c r="E139" i="26" s="1"/>
  <c r="W139" i="23"/>
  <c r="G139" i="26" s="1"/>
  <c r="AE139" i="23"/>
  <c r="I139" i="26" s="1"/>
  <c r="AM139" i="23"/>
  <c r="K139" i="26" s="1"/>
  <c r="AU139" i="23"/>
  <c r="M139" i="26" s="1"/>
  <c r="BC139" i="23"/>
  <c r="O139" i="26" s="1"/>
  <c r="BK139" i="23"/>
  <c r="Q139" i="26" s="1"/>
  <c r="Z139" i="26" s="1"/>
  <c r="BS139" i="23"/>
  <c r="S139" i="26" s="1"/>
  <c r="AC140" i="25"/>
  <c r="BY140" i="23"/>
  <c r="K141" i="23"/>
  <c r="D141" i="26" s="1"/>
  <c r="Y141" i="26" s="1"/>
  <c r="S141" i="23"/>
  <c r="F141" i="26" s="1"/>
  <c r="AA141" i="23"/>
  <c r="H141" i="26" s="1"/>
  <c r="AI141" i="23"/>
  <c r="J141" i="26" s="1"/>
  <c r="AQ141" i="23"/>
  <c r="L141" i="26" s="1"/>
  <c r="AY141" i="23"/>
  <c r="N141" i="26" s="1"/>
  <c r="BG141" i="23"/>
  <c r="P141" i="26" s="1"/>
  <c r="BO141" i="23"/>
  <c r="R141" i="26" s="1"/>
  <c r="BW141" i="23"/>
  <c r="T141" i="26" s="1"/>
  <c r="AH142" i="25"/>
  <c r="AB142" i="25"/>
  <c r="AK142" i="25" s="1"/>
  <c r="G143" i="23"/>
  <c r="O143" i="23"/>
  <c r="E143" i="26" s="1"/>
  <c r="W143" i="23"/>
  <c r="G143" i="26" s="1"/>
  <c r="AE143" i="23"/>
  <c r="I143" i="26" s="1"/>
  <c r="AM143" i="23"/>
  <c r="K143" i="26" s="1"/>
  <c r="AU143" i="23"/>
  <c r="M143" i="26" s="1"/>
  <c r="BC143" i="23"/>
  <c r="O143" i="26" s="1"/>
  <c r="BK143" i="23"/>
  <c r="Q143" i="26" s="1"/>
  <c r="Z143" i="26" s="1"/>
  <c r="BS143" i="23"/>
  <c r="S143" i="26" s="1"/>
  <c r="AB143" i="26" s="1"/>
  <c r="BY144" i="23"/>
  <c r="K145" i="23"/>
  <c r="D145" i="26" s="1"/>
  <c r="Y145" i="26" s="1"/>
  <c r="S145" i="23"/>
  <c r="F145" i="26" s="1"/>
  <c r="AA145" i="23"/>
  <c r="H145" i="26" s="1"/>
  <c r="AI145" i="23"/>
  <c r="J145" i="26" s="1"/>
  <c r="AQ145" i="23"/>
  <c r="L145" i="26" s="1"/>
  <c r="AY145" i="23"/>
  <c r="N145" i="26" s="1"/>
  <c r="BG145" i="23"/>
  <c r="P145" i="26" s="1"/>
  <c r="BO145" i="23"/>
  <c r="R145" i="26" s="1"/>
  <c r="BW145" i="23"/>
  <c r="T145" i="26" s="1"/>
  <c r="G147" i="23"/>
  <c r="O147" i="23"/>
  <c r="E147" i="26" s="1"/>
  <c r="W147" i="23"/>
  <c r="G147" i="26" s="1"/>
  <c r="AE147" i="23"/>
  <c r="I147" i="26" s="1"/>
  <c r="AM147" i="23"/>
  <c r="K147" i="26" s="1"/>
  <c r="AU147" i="23"/>
  <c r="M147" i="26" s="1"/>
  <c r="BC147" i="23"/>
  <c r="O147" i="26" s="1"/>
  <c r="BK147" i="23"/>
  <c r="Q147" i="26" s="1"/>
  <c r="Z147" i="26" s="1"/>
  <c r="BS147" i="23"/>
  <c r="S147" i="26" s="1"/>
  <c r="AB147" i="26" s="1"/>
  <c r="BY148" i="23"/>
  <c r="K149" i="23"/>
  <c r="D149" i="26" s="1"/>
  <c r="Y149" i="26" s="1"/>
  <c r="S149" i="23"/>
  <c r="F149" i="26" s="1"/>
  <c r="AA149" i="26" s="1"/>
  <c r="AA149" i="23"/>
  <c r="H149" i="26" s="1"/>
  <c r="AI149" i="23"/>
  <c r="J149" i="26" s="1"/>
  <c r="AQ149" i="23"/>
  <c r="L149" i="26" s="1"/>
  <c r="AY149" i="23"/>
  <c r="N149" i="26" s="1"/>
  <c r="BG149" i="23"/>
  <c r="P149" i="26" s="1"/>
  <c r="BO149" i="23"/>
  <c r="R149" i="26" s="1"/>
  <c r="BW149" i="23"/>
  <c r="T149" i="26" s="1"/>
  <c r="AB150" i="25"/>
  <c r="G151" i="23"/>
  <c r="O151" i="23"/>
  <c r="E151" i="26" s="1"/>
  <c r="W151" i="23"/>
  <c r="G151" i="26" s="1"/>
  <c r="AE151" i="23"/>
  <c r="I151" i="26" s="1"/>
  <c r="AM151" i="23"/>
  <c r="K151" i="26" s="1"/>
  <c r="AU151" i="23"/>
  <c r="M151" i="26" s="1"/>
  <c r="BC151" i="23"/>
  <c r="O151" i="26" s="1"/>
  <c r="BK151" i="23"/>
  <c r="Q151" i="26" s="1"/>
  <c r="Z151" i="26" s="1"/>
  <c r="BS151" i="23"/>
  <c r="S151" i="26" s="1"/>
  <c r="AB151" i="26" s="1"/>
  <c r="BY152" i="23"/>
  <c r="K153" i="23"/>
  <c r="S153" i="23"/>
  <c r="F153" i="26" s="1"/>
  <c r="AA153" i="23"/>
  <c r="H153" i="26" s="1"/>
  <c r="AA153" i="26" s="1"/>
  <c r="AI153" i="23"/>
  <c r="J153" i="26" s="1"/>
  <c r="AQ153" i="23"/>
  <c r="L153" i="26" s="1"/>
  <c r="AY153" i="23"/>
  <c r="N153" i="26" s="1"/>
  <c r="AC153" i="26" s="1"/>
  <c r="BG153" i="23"/>
  <c r="P153" i="26" s="1"/>
  <c r="BO153" i="23"/>
  <c r="R153" i="26" s="1"/>
  <c r="AB153" i="26" s="1"/>
  <c r="BW153" i="23"/>
  <c r="T153" i="26" s="1"/>
  <c r="AB154" i="25"/>
  <c r="G155" i="23"/>
  <c r="O155" i="23"/>
  <c r="E155" i="26" s="1"/>
  <c r="W155" i="23"/>
  <c r="G155" i="26" s="1"/>
  <c r="AE155" i="23"/>
  <c r="I155" i="26" s="1"/>
  <c r="AM155" i="23"/>
  <c r="K155" i="26" s="1"/>
  <c r="AU155" i="23"/>
  <c r="M155" i="26" s="1"/>
  <c r="BC155" i="23"/>
  <c r="O155" i="26" s="1"/>
  <c r="BK155" i="23"/>
  <c r="Q155" i="26" s="1"/>
  <c r="Z155" i="26" s="1"/>
  <c r="BS155" i="23"/>
  <c r="S155" i="26" s="1"/>
  <c r="AB155" i="26" s="1"/>
  <c r="AC156" i="25"/>
  <c r="BY156" i="23"/>
  <c r="K157" i="23"/>
  <c r="S157" i="23"/>
  <c r="F157" i="26" s="1"/>
  <c r="AA157" i="26" s="1"/>
  <c r="AA157" i="23"/>
  <c r="H157" i="26" s="1"/>
  <c r="AI157" i="23"/>
  <c r="J157" i="26" s="1"/>
  <c r="AQ157" i="23"/>
  <c r="L157" i="26" s="1"/>
  <c r="AY157" i="23"/>
  <c r="N157" i="26" s="1"/>
  <c r="BG157" i="23"/>
  <c r="P157" i="26" s="1"/>
  <c r="BO157" i="23"/>
  <c r="R157" i="26" s="1"/>
  <c r="BW157" i="23"/>
  <c r="T157" i="26" s="1"/>
  <c r="AB158" i="25"/>
  <c r="G159" i="23"/>
  <c r="O159" i="23"/>
  <c r="E159" i="26" s="1"/>
  <c r="W159" i="23"/>
  <c r="G159" i="26" s="1"/>
  <c r="AE159" i="23"/>
  <c r="I159" i="26" s="1"/>
  <c r="AM159" i="23"/>
  <c r="K159" i="26" s="1"/>
  <c r="AU159" i="23"/>
  <c r="M159" i="26" s="1"/>
  <c r="BC159" i="23"/>
  <c r="O159" i="26" s="1"/>
  <c r="BK159" i="23"/>
  <c r="Q159" i="26" s="1"/>
  <c r="Z159" i="26" s="1"/>
  <c r="BS159" i="23"/>
  <c r="S159" i="26" s="1"/>
  <c r="AA160" i="25"/>
  <c r="BY160" i="23"/>
  <c r="K161" i="23"/>
  <c r="S161" i="23"/>
  <c r="F161" i="26" s="1"/>
  <c r="AA161" i="26" s="1"/>
  <c r="AA161" i="23"/>
  <c r="H161" i="26" s="1"/>
  <c r="AI161" i="23"/>
  <c r="J161" i="26" s="1"/>
  <c r="AQ161" i="23"/>
  <c r="L161" i="26" s="1"/>
  <c r="AY161" i="23"/>
  <c r="N161" i="26" s="1"/>
  <c r="BG161" i="23"/>
  <c r="P161" i="26" s="1"/>
  <c r="BO161" i="23"/>
  <c r="R161" i="26" s="1"/>
  <c r="BW161" i="23"/>
  <c r="T161" i="26" s="1"/>
  <c r="G163" i="23"/>
  <c r="O163" i="23"/>
  <c r="E163" i="26" s="1"/>
  <c r="AY163" i="23"/>
  <c r="N163" i="26" s="1"/>
  <c r="BH163" i="23"/>
  <c r="S163" i="25"/>
  <c r="AB163" i="25" s="1"/>
  <c r="AK163" i="25" s="1"/>
  <c r="BT163" i="23"/>
  <c r="L164" i="23"/>
  <c r="T164" i="23"/>
  <c r="AB164" i="23"/>
  <c r="AJ164" i="23"/>
  <c r="AR164" i="23"/>
  <c r="AZ164" i="23"/>
  <c r="BH164" i="23"/>
  <c r="BP164" i="23"/>
  <c r="BX164" i="23"/>
  <c r="AE165" i="23"/>
  <c r="I165" i="26" s="1"/>
  <c r="AN165" i="23"/>
  <c r="N165" i="25"/>
  <c r="AC165" i="25" s="1"/>
  <c r="AZ165" i="23"/>
  <c r="BY165" i="23"/>
  <c r="K166" i="23"/>
  <c r="D166" i="26" s="1"/>
  <c r="Y166" i="26" s="1"/>
  <c r="S166" i="23"/>
  <c r="F166" i="26" s="1"/>
  <c r="AA166" i="23"/>
  <c r="H166" i="26" s="1"/>
  <c r="AI166" i="23"/>
  <c r="J166" i="26" s="1"/>
  <c r="AQ166" i="23"/>
  <c r="L166" i="26" s="1"/>
  <c r="AY166" i="23"/>
  <c r="N166" i="26" s="1"/>
  <c r="BG166" i="23"/>
  <c r="P166" i="26" s="1"/>
  <c r="BO166" i="23"/>
  <c r="R166" i="26" s="1"/>
  <c r="BW166" i="23"/>
  <c r="T166" i="26" s="1"/>
  <c r="K167" i="23"/>
  <c r="T167" i="23"/>
  <c r="I167" i="25"/>
  <c r="AF167" i="23"/>
  <c r="BW167" i="23"/>
  <c r="T167" i="26" s="1"/>
  <c r="AB168" i="25"/>
  <c r="D169" i="25"/>
  <c r="Y169" i="25" s="1"/>
  <c r="L169" i="23"/>
  <c r="BC169" i="23"/>
  <c r="O169" i="26" s="1"/>
  <c r="BL169" i="23"/>
  <c r="T169" i="25"/>
  <c r="BX169" i="23"/>
  <c r="H170" i="23"/>
  <c r="P170" i="23"/>
  <c r="X170" i="23"/>
  <c r="AF170" i="23"/>
  <c r="AN170" i="23"/>
  <c r="AV170" i="23"/>
  <c r="BD170" i="23"/>
  <c r="BL170" i="23"/>
  <c r="BT170" i="23"/>
  <c r="AI171" i="23"/>
  <c r="J171" i="26" s="1"/>
  <c r="AR171" i="23"/>
  <c r="O171" i="25"/>
  <c r="BD171" i="23"/>
  <c r="O173" i="23"/>
  <c r="E173" i="26" s="1"/>
  <c r="X173" i="23"/>
  <c r="J173" i="25"/>
  <c r="AJ173" i="23"/>
  <c r="AA174" i="25"/>
  <c r="AC174" i="25"/>
  <c r="BY174" i="23"/>
  <c r="E175" i="25"/>
  <c r="P175" i="23"/>
  <c r="BG175" i="23"/>
  <c r="P175" i="26" s="1"/>
  <c r="BP175" i="23"/>
  <c r="K176" i="23"/>
  <c r="D176" i="26" s="1"/>
  <c r="Y176" i="26" s="1"/>
  <c r="S176" i="23"/>
  <c r="F176" i="26" s="1"/>
  <c r="AA176" i="23"/>
  <c r="H176" i="26" s="1"/>
  <c r="AI176" i="23"/>
  <c r="J176" i="26" s="1"/>
  <c r="AQ176" i="23"/>
  <c r="L176" i="26" s="1"/>
  <c r="AY176" i="23"/>
  <c r="N176" i="26" s="1"/>
  <c r="BG176" i="23"/>
  <c r="P176" i="26" s="1"/>
  <c r="BO176" i="23"/>
  <c r="R176" i="26" s="1"/>
  <c r="BW176" i="23"/>
  <c r="T176" i="26" s="1"/>
  <c r="AM177" i="23"/>
  <c r="K177" i="26" s="1"/>
  <c r="AV177" i="23"/>
  <c r="P177" i="25"/>
  <c r="BH177" i="23"/>
  <c r="S179" i="23"/>
  <c r="F179" i="26" s="1"/>
  <c r="AB179" i="23"/>
  <c r="K179" i="25"/>
  <c r="AN179" i="23"/>
  <c r="H180" i="23"/>
  <c r="P180" i="23"/>
  <c r="X180" i="23"/>
  <c r="AF180" i="23"/>
  <c r="AN180" i="23"/>
  <c r="AV180" i="23"/>
  <c r="BD180" i="23"/>
  <c r="BL180" i="23"/>
  <c r="BT180" i="23"/>
  <c r="H181" i="23"/>
  <c r="F181" i="25"/>
  <c r="T181" i="23"/>
  <c r="BK181" i="23"/>
  <c r="Q181" i="26" s="1"/>
  <c r="Z181" i="26" s="1"/>
  <c r="BT181" i="23"/>
  <c r="G182" i="23"/>
  <c r="O182" i="23"/>
  <c r="E182" i="26" s="1"/>
  <c r="W182" i="23"/>
  <c r="G182" i="26" s="1"/>
  <c r="AE182" i="23"/>
  <c r="I182" i="26" s="1"/>
  <c r="AM182" i="23"/>
  <c r="K182" i="26" s="1"/>
  <c r="AU182" i="23"/>
  <c r="M182" i="26" s="1"/>
  <c r="BC182" i="23"/>
  <c r="O182" i="26" s="1"/>
  <c r="BK182" i="23"/>
  <c r="Q182" i="26" s="1"/>
  <c r="Z182" i="26" s="1"/>
  <c r="BS182" i="23"/>
  <c r="S182" i="26" s="1"/>
  <c r="AB182" i="26" s="1"/>
  <c r="AQ183" i="23"/>
  <c r="L183" i="26" s="1"/>
  <c r="AZ183" i="23"/>
  <c r="Q183" i="25"/>
  <c r="Z183" i="25" s="1"/>
  <c r="BL183" i="23"/>
  <c r="AC184" i="25"/>
  <c r="BY184" i="23"/>
  <c r="W185" i="23"/>
  <c r="G185" i="26" s="1"/>
  <c r="AF185" i="23"/>
  <c r="L185" i="25"/>
  <c r="AR185" i="23"/>
  <c r="AQ185" i="23"/>
  <c r="L185" i="26" s="1"/>
  <c r="BK185" i="23"/>
  <c r="Q185" i="26" s="1"/>
  <c r="Z185" i="26" s="1"/>
  <c r="T185" i="25"/>
  <c r="BX185" i="23"/>
  <c r="BW185" i="23"/>
  <c r="T185" i="26" s="1"/>
  <c r="E187" i="25"/>
  <c r="P187" i="23"/>
  <c r="O187" i="23"/>
  <c r="E187" i="26" s="1"/>
  <c r="R187" i="25"/>
  <c r="BP187" i="23"/>
  <c r="L188" i="23"/>
  <c r="T188" i="23"/>
  <c r="AB188" i="23"/>
  <c r="AJ188" i="23"/>
  <c r="AR188" i="23"/>
  <c r="AZ188" i="23"/>
  <c r="BH188" i="23"/>
  <c r="BP188" i="23"/>
  <c r="BX188" i="23"/>
  <c r="M189" i="25"/>
  <c r="AV189" i="23"/>
  <c r="P189" i="25"/>
  <c r="BH189" i="23"/>
  <c r="BG189" i="23"/>
  <c r="P189" i="26" s="1"/>
  <c r="H190" i="23"/>
  <c r="P190" i="23"/>
  <c r="X190" i="23"/>
  <c r="AF190" i="23"/>
  <c r="AN190" i="23"/>
  <c r="AV190" i="23"/>
  <c r="BD190" i="23"/>
  <c r="BL190" i="23"/>
  <c r="BT190" i="23"/>
  <c r="E191" i="25"/>
  <c r="P191" i="23"/>
  <c r="O191" i="23"/>
  <c r="E191" i="26" s="1"/>
  <c r="R191" i="25"/>
  <c r="BP191" i="23"/>
  <c r="C194" i="25"/>
  <c r="X194" i="25" s="1"/>
  <c r="G194" i="23"/>
  <c r="S194" i="25"/>
  <c r="AB194" i="25" s="1"/>
  <c r="BS194" i="23"/>
  <c r="S194" i="26" s="1"/>
  <c r="AB194" i="26" s="1"/>
  <c r="J196" i="25"/>
  <c r="AI196" i="23"/>
  <c r="J196" i="26" s="1"/>
  <c r="M198" i="25"/>
  <c r="AU198" i="23"/>
  <c r="M198" i="26" s="1"/>
  <c r="J211" i="25"/>
  <c r="AJ211" i="23"/>
  <c r="AI211" i="23"/>
  <c r="J211" i="26" s="1"/>
  <c r="L214" i="25"/>
  <c r="AQ214" i="23"/>
  <c r="L214" i="26" s="1"/>
  <c r="N223" i="25"/>
  <c r="AY223" i="23"/>
  <c r="N223" i="26" s="1"/>
  <c r="AZ223" i="23"/>
  <c r="H131" i="23"/>
  <c r="P131" i="23"/>
  <c r="X131" i="23"/>
  <c r="AF131" i="23"/>
  <c r="AN131" i="23"/>
  <c r="AV131" i="23"/>
  <c r="BD131" i="23"/>
  <c r="BL131" i="23"/>
  <c r="BT131" i="23"/>
  <c r="L133" i="23"/>
  <c r="T133" i="23"/>
  <c r="AB133" i="23"/>
  <c r="AJ133" i="23"/>
  <c r="AR133" i="23"/>
  <c r="AZ133" i="23"/>
  <c r="BH133" i="23"/>
  <c r="BP133" i="23"/>
  <c r="BX133" i="23"/>
  <c r="H135" i="23"/>
  <c r="P135" i="23"/>
  <c r="X135" i="23"/>
  <c r="AF135" i="23"/>
  <c r="AN135" i="23"/>
  <c r="AV135" i="23"/>
  <c r="BD135" i="23"/>
  <c r="BL135" i="23"/>
  <c r="BT135" i="23"/>
  <c r="L137" i="23"/>
  <c r="T137" i="23"/>
  <c r="AB137" i="23"/>
  <c r="AJ137" i="23"/>
  <c r="AR137" i="23"/>
  <c r="AZ137" i="23"/>
  <c r="BH137" i="23"/>
  <c r="BP137" i="23"/>
  <c r="BX137" i="23"/>
  <c r="H139" i="23"/>
  <c r="P139" i="23"/>
  <c r="X139" i="23"/>
  <c r="AF139" i="23"/>
  <c r="AN139" i="23"/>
  <c r="AV139" i="23"/>
  <c r="BD139" i="23"/>
  <c r="BL139" i="23"/>
  <c r="BT139" i="23"/>
  <c r="L141" i="23"/>
  <c r="T141" i="23"/>
  <c r="AB141" i="23"/>
  <c r="AJ141" i="23"/>
  <c r="AR141" i="23"/>
  <c r="AZ141" i="23"/>
  <c r="BH141" i="23"/>
  <c r="BP141" i="23"/>
  <c r="BX141" i="23"/>
  <c r="H143" i="23"/>
  <c r="P143" i="23"/>
  <c r="X143" i="23"/>
  <c r="AF143" i="23"/>
  <c r="AN143" i="23"/>
  <c r="AV143" i="23"/>
  <c r="BD143" i="23"/>
  <c r="BL143" i="23"/>
  <c r="BT143" i="23"/>
  <c r="L145" i="23"/>
  <c r="T145" i="23"/>
  <c r="AB145" i="23"/>
  <c r="AJ145" i="23"/>
  <c r="AR145" i="23"/>
  <c r="AZ145" i="23"/>
  <c r="BH145" i="23"/>
  <c r="BP145" i="23"/>
  <c r="BX145" i="23"/>
  <c r="H147" i="23"/>
  <c r="P147" i="23"/>
  <c r="X147" i="23"/>
  <c r="AF147" i="23"/>
  <c r="AN147" i="23"/>
  <c r="AV147" i="23"/>
  <c r="BD147" i="23"/>
  <c r="BL147" i="23"/>
  <c r="BT147" i="23"/>
  <c r="L149" i="23"/>
  <c r="T149" i="23"/>
  <c r="AB149" i="23"/>
  <c r="AJ149" i="23"/>
  <c r="AR149" i="23"/>
  <c r="AZ149" i="23"/>
  <c r="BH149" i="23"/>
  <c r="BP149" i="23"/>
  <c r="BX149" i="23"/>
  <c r="H151" i="23"/>
  <c r="P151" i="23"/>
  <c r="X151" i="23"/>
  <c r="AF151" i="23"/>
  <c r="AN151" i="23"/>
  <c r="AV151" i="23"/>
  <c r="BD151" i="23"/>
  <c r="BL151" i="23"/>
  <c r="BT151" i="23"/>
  <c r="L153" i="23"/>
  <c r="T153" i="23"/>
  <c r="AB153" i="23"/>
  <c r="AJ153" i="23"/>
  <c r="AR153" i="23"/>
  <c r="AZ153" i="23"/>
  <c r="BH153" i="23"/>
  <c r="BP153" i="23"/>
  <c r="BX153" i="23"/>
  <c r="H155" i="23"/>
  <c r="P155" i="23"/>
  <c r="X155" i="23"/>
  <c r="AF155" i="23"/>
  <c r="AN155" i="23"/>
  <c r="AV155" i="23"/>
  <c r="BD155" i="23"/>
  <c r="BL155" i="23"/>
  <c r="BT155" i="23"/>
  <c r="L157" i="23"/>
  <c r="T157" i="23"/>
  <c r="AB157" i="23"/>
  <c r="AJ157" i="23"/>
  <c r="AR157" i="23"/>
  <c r="AZ157" i="23"/>
  <c r="BH157" i="23"/>
  <c r="BP157" i="23"/>
  <c r="BX157" i="23"/>
  <c r="H159" i="23"/>
  <c r="P159" i="23"/>
  <c r="X159" i="23"/>
  <c r="AF159" i="23"/>
  <c r="AN159" i="23"/>
  <c r="AV159" i="23"/>
  <c r="BD159" i="23"/>
  <c r="BL159" i="23"/>
  <c r="BT159" i="23"/>
  <c r="L161" i="23"/>
  <c r="T161" i="23"/>
  <c r="AB161" i="23"/>
  <c r="AJ161" i="23"/>
  <c r="AR161" i="23"/>
  <c r="AZ161" i="23"/>
  <c r="BH161" i="23"/>
  <c r="BP161" i="23"/>
  <c r="BX161" i="23"/>
  <c r="H163" i="23"/>
  <c r="P163" i="23"/>
  <c r="AZ163" i="23"/>
  <c r="Q163" i="25"/>
  <c r="Z163" i="25" s="1"/>
  <c r="BL163" i="23"/>
  <c r="AA164" i="25"/>
  <c r="AC164" i="25"/>
  <c r="BY164" i="23"/>
  <c r="AF165" i="23"/>
  <c r="L165" i="25"/>
  <c r="AR165" i="23"/>
  <c r="L166" i="23"/>
  <c r="T166" i="23"/>
  <c r="AB166" i="23"/>
  <c r="AJ166" i="23"/>
  <c r="AR166" i="23"/>
  <c r="AZ166" i="23"/>
  <c r="BH166" i="23"/>
  <c r="BP166" i="23"/>
  <c r="BX166" i="23"/>
  <c r="L167" i="23"/>
  <c r="G167" i="25"/>
  <c r="X167" i="23"/>
  <c r="BX167" i="23"/>
  <c r="BD169" i="23"/>
  <c r="R169" i="25"/>
  <c r="BP169" i="23"/>
  <c r="AB170" i="25"/>
  <c r="AJ171" i="23"/>
  <c r="M171" i="25"/>
  <c r="AV171" i="23"/>
  <c r="P173" i="23"/>
  <c r="H173" i="25"/>
  <c r="AB173" i="23"/>
  <c r="C175" i="25"/>
  <c r="X175" i="25" s="1"/>
  <c r="H175" i="23"/>
  <c r="BH175" i="23"/>
  <c r="S175" i="25"/>
  <c r="AB175" i="25" s="1"/>
  <c r="AK175" i="25" s="1"/>
  <c r="BT175" i="23"/>
  <c r="L176" i="23"/>
  <c r="T176" i="23"/>
  <c r="AB176" i="23"/>
  <c r="AJ176" i="23"/>
  <c r="AR176" i="23"/>
  <c r="AZ176" i="23"/>
  <c r="BH176" i="23"/>
  <c r="BP176" i="23"/>
  <c r="BX176" i="23"/>
  <c r="AN177" i="23"/>
  <c r="N177" i="25"/>
  <c r="AZ177" i="23"/>
  <c r="BY177" i="23"/>
  <c r="T179" i="23"/>
  <c r="I179" i="25"/>
  <c r="AF179" i="23"/>
  <c r="AB180" i="25"/>
  <c r="D181" i="25"/>
  <c r="Y181" i="25" s="1"/>
  <c r="L181" i="23"/>
  <c r="BL181" i="23"/>
  <c r="T181" i="25"/>
  <c r="BX181" i="23"/>
  <c r="H182" i="23"/>
  <c r="P182" i="23"/>
  <c r="X182" i="23"/>
  <c r="AF182" i="23"/>
  <c r="AN182" i="23"/>
  <c r="AV182" i="23"/>
  <c r="BD182" i="23"/>
  <c r="BL182" i="23"/>
  <c r="BT182" i="23"/>
  <c r="AR183" i="23"/>
  <c r="O183" i="25"/>
  <c r="BD183" i="23"/>
  <c r="X185" i="23"/>
  <c r="J185" i="25"/>
  <c r="AJ185" i="23"/>
  <c r="BL185" i="23"/>
  <c r="AB186" i="26"/>
  <c r="L187" i="25"/>
  <c r="AR187" i="23"/>
  <c r="O187" i="25"/>
  <c r="BD187" i="23"/>
  <c r="BC187" i="23"/>
  <c r="O187" i="26" s="1"/>
  <c r="G189" i="25"/>
  <c r="X189" i="23"/>
  <c r="J189" i="25"/>
  <c r="AJ189" i="23"/>
  <c r="AI189" i="23"/>
  <c r="J189" i="26" s="1"/>
  <c r="L191" i="25"/>
  <c r="AR191" i="23"/>
  <c r="O191" i="25"/>
  <c r="BD191" i="23"/>
  <c r="BC191" i="23"/>
  <c r="O191" i="26" s="1"/>
  <c r="D193" i="25"/>
  <c r="Y193" i="25" s="1"/>
  <c r="L193" i="23"/>
  <c r="K193" i="23"/>
  <c r="D193" i="26" s="1"/>
  <c r="Y193" i="26" s="1"/>
  <c r="Q194" i="25"/>
  <c r="Z194" i="25" s="1"/>
  <c r="BK194" i="23"/>
  <c r="Q194" i="26" s="1"/>
  <c r="Z194" i="26" s="1"/>
  <c r="H196" i="25"/>
  <c r="AA196" i="23"/>
  <c r="H196" i="26" s="1"/>
  <c r="K198" i="25"/>
  <c r="AM198" i="23"/>
  <c r="K198" i="26" s="1"/>
  <c r="AC198" i="26" s="1"/>
  <c r="S216" i="23"/>
  <c r="F216" i="26" s="1"/>
  <c r="T216" i="23"/>
  <c r="J220" i="25"/>
  <c r="AJ220" i="23"/>
  <c r="AI220" i="23"/>
  <c r="J220" i="26" s="1"/>
  <c r="K221" i="25"/>
  <c r="AM221" i="23"/>
  <c r="K221" i="26" s="1"/>
  <c r="AN221" i="23"/>
  <c r="M224" i="25"/>
  <c r="AV224" i="23"/>
  <c r="AU224" i="23"/>
  <c r="M224" i="26" s="1"/>
  <c r="R230" i="25"/>
  <c r="BP230" i="23"/>
  <c r="AB146" i="26"/>
  <c r="AN149" i="25"/>
  <c r="BY149" i="23"/>
  <c r="AB150" i="26"/>
  <c r="AN153" i="25"/>
  <c r="BY153" i="23"/>
  <c r="AN157" i="25"/>
  <c r="BY157" i="23"/>
  <c r="AN161" i="25"/>
  <c r="BY161" i="23"/>
  <c r="AH163" i="25"/>
  <c r="O163" i="25"/>
  <c r="BD163" i="23"/>
  <c r="J165" i="25"/>
  <c r="AJ165" i="23"/>
  <c r="BY166" i="23"/>
  <c r="E167" i="25"/>
  <c r="P167" i="23"/>
  <c r="BY167" i="23"/>
  <c r="P169" i="25"/>
  <c r="BH169" i="23"/>
  <c r="K171" i="25"/>
  <c r="AN171" i="23"/>
  <c r="F173" i="25"/>
  <c r="T173" i="23"/>
  <c r="C174" i="26"/>
  <c r="X174" i="26" s="1"/>
  <c r="Q175" i="25"/>
  <c r="Z175" i="25" s="1"/>
  <c r="AI175" i="25" s="1"/>
  <c r="BL175" i="23"/>
  <c r="BY176" i="23"/>
  <c r="L177" i="25"/>
  <c r="AR177" i="23"/>
  <c r="G179" i="25"/>
  <c r="X179" i="23"/>
  <c r="R181" i="25"/>
  <c r="BP181" i="23"/>
  <c r="M183" i="25"/>
  <c r="AV183" i="23"/>
  <c r="C184" i="26"/>
  <c r="X184" i="26" s="1"/>
  <c r="H185" i="25"/>
  <c r="AB185" i="23"/>
  <c r="R185" i="25"/>
  <c r="BP185" i="23"/>
  <c r="BO185" i="23"/>
  <c r="R185" i="26" s="1"/>
  <c r="F187" i="25"/>
  <c r="T187" i="23"/>
  <c r="I187" i="25"/>
  <c r="AF187" i="23"/>
  <c r="AE187" i="23"/>
  <c r="I187" i="26" s="1"/>
  <c r="D189" i="25"/>
  <c r="Y189" i="25" s="1"/>
  <c r="L189" i="23"/>
  <c r="K189" i="23"/>
  <c r="D189" i="26" s="1"/>
  <c r="Y189" i="26" s="1"/>
  <c r="Q189" i="25"/>
  <c r="Z189" i="25" s="1"/>
  <c r="BL189" i="23"/>
  <c r="T189" i="25"/>
  <c r="BX189" i="23"/>
  <c r="BW189" i="23"/>
  <c r="T189" i="26" s="1"/>
  <c r="F191" i="25"/>
  <c r="T191" i="23"/>
  <c r="I191" i="25"/>
  <c r="AF191" i="23"/>
  <c r="AE191" i="23"/>
  <c r="I191" i="26" s="1"/>
  <c r="AB191" i="26"/>
  <c r="O194" i="25"/>
  <c r="BC194" i="23"/>
  <c r="O194" i="26" s="1"/>
  <c r="F196" i="25"/>
  <c r="S196" i="23"/>
  <c r="F196" i="26" s="1"/>
  <c r="AA196" i="26" s="1"/>
  <c r="I198" i="25"/>
  <c r="AE198" i="23"/>
  <c r="I198" i="26" s="1"/>
  <c r="I214" i="25"/>
  <c r="AE214" i="23"/>
  <c r="I214" i="26" s="1"/>
  <c r="T225" i="25"/>
  <c r="BX225" i="23"/>
  <c r="BW225" i="23"/>
  <c r="T225" i="26" s="1"/>
  <c r="P227" i="25"/>
  <c r="BG227" i="23"/>
  <c r="P227" i="26" s="1"/>
  <c r="BL116" i="23"/>
  <c r="BT116" i="23"/>
  <c r="L118" i="23"/>
  <c r="T118" i="23"/>
  <c r="AB118" i="23"/>
  <c r="AJ118" i="23"/>
  <c r="AR118" i="23"/>
  <c r="AZ118" i="23"/>
  <c r="BH118" i="23"/>
  <c r="BP118" i="23"/>
  <c r="BX118" i="23"/>
  <c r="H120" i="23"/>
  <c r="P120" i="23"/>
  <c r="X120" i="23"/>
  <c r="AF120" i="23"/>
  <c r="AN120" i="23"/>
  <c r="AV120" i="23"/>
  <c r="BD120" i="23"/>
  <c r="BL120" i="23"/>
  <c r="BT120" i="23"/>
  <c r="L122" i="23"/>
  <c r="T122" i="23"/>
  <c r="AB122" i="23"/>
  <c r="AJ122" i="23"/>
  <c r="AR122" i="23"/>
  <c r="AZ122" i="23"/>
  <c r="BH122" i="23"/>
  <c r="BP122" i="23"/>
  <c r="BX122" i="23"/>
  <c r="H124" i="23"/>
  <c r="P124" i="23"/>
  <c r="X124" i="23"/>
  <c r="AF124" i="23"/>
  <c r="AN124" i="23"/>
  <c r="AV124" i="23"/>
  <c r="BD124" i="23"/>
  <c r="BL124" i="23"/>
  <c r="BT124" i="23"/>
  <c r="L126" i="23"/>
  <c r="T126" i="23"/>
  <c r="AB126" i="23"/>
  <c r="AJ126" i="23"/>
  <c r="AR126" i="23"/>
  <c r="AZ126" i="23"/>
  <c r="BH126" i="23"/>
  <c r="BP126" i="23"/>
  <c r="BX126" i="23"/>
  <c r="H128" i="23"/>
  <c r="P128" i="23"/>
  <c r="X128" i="23"/>
  <c r="AF128" i="23"/>
  <c r="AN128" i="23"/>
  <c r="AV128" i="23"/>
  <c r="BD128" i="23"/>
  <c r="BL128" i="23"/>
  <c r="BT128" i="23"/>
  <c r="L130" i="23"/>
  <c r="T130" i="23"/>
  <c r="AB130" i="23"/>
  <c r="AJ130" i="23"/>
  <c r="AR130" i="23"/>
  <c r="AZ130" i="23"/>
  <c r="BH130" i="23"/>
  <c r="BP130" i="23"/>
  <c r="BX130" i="23"/>
  <c r="H132" i="23"/>
  <c r="P132" i="23"/>
  <c r="X132" i="23"/>
  <c r="AF132" i="23"/>
  <c r="AN132" i="23"/>
  <c r="AV132" i="23"/>
  <c r="BD132" i="23"/>
  <c r="BL132" i="23"/>
  <c r="BT132" i="23"/>
  <c r="L134" i="23"/>
  <c r="T134" i="23"/>
  <c r="AB134" i="23"/>
  <c r="AJ134" i="23"/>
  <c r="AR134" i="23"/>
  <c r="AZ134" i="23"/>
  <c r="BH134" i="23"/>
  <c r="BP134" i="23"/>
  <c r="BX134" i="23"/>
  <c r="H136" i="23"/>
  <c r="P136" i="23"/>
  <c r="X136" i="23"/>
  <c r="AF136" i="23"/>
  <c r="AN136" i="23"/>
  <c r="AV136" i="23"/>
  <c r="BD136" i="23"/>
  <c r="BL136" i="23"/>
  <c r="BT136" i="23"/>
  <c r="L138" i="23"/>
  <c r="T138" i="23"/>
  <c r="AB138" i="23"/>
  <c r="AJ138" i="23"/>
  <c r="AR138" i="23"/>
  <c r="AZ138" i="23"/>
  <c r="BH138" i="23"/>
  <c r="BP138" i="23"/>
  <c r="BX138" i="23"/>
  <c r="H140" i="23"/>
  <c r="P140" i="23"/>
  <c r="X140" i="23"/>
  <c r="AF140" i="23"/>
  <c r="AN140" i="23"/>
  <c r="AV140" i="23"/>
  <c r="BD140" i="23"/>
  <c r="BL140" i="23"/>
  <c r="BT140" i="23"/>
  <c r="L142" i="23"/>
  <c r="T142" i="23"/>
  <c r="AB142" i="23"/>
  <c r="AJ142" i="23"/>
  <c r="AR142" i="23"/>
  <c r="AZ142" i="23"/>
  <c r="BH142" i="23"/>
  <c r="BP142" i="23"/>
  <c r="BX142" i="23"/>
  <c r="H144" i="23"/>
  <c r="P144" i="23"/>
  <c r="X144" i="23"/>
  <c r="AF144" i="23"/>
  <c r="AN144" i="23"/>
  <c r="AV144" i="23"/>
  <c r="BD144" i="23"/>
  <c r="BL144" i="23"/>
  <c r="BT144" i="23"/>
  <c r="L146" i="23"/>
  <c r="T146" i="23"/>
  <c r="AB146" i="23"/>
  <c r="AJ146" i="23"/>
  <c r="AR146" i="23"/>
  <c r="AZ146" i="23"/>
  <c r="BH146" i="23"/>
  <c r="BP146" i="23"/>
  <c r="BX146" i="23"/>
  <c r="H148" i="23"/>
  <c r="P148" i="23"/>
  <c r="X148" i="23"/>
  <c r="AF148" i="23"/>
  <c r="AN148" i="23"/>
  <c r="AV148" i="23"/>
  <c r="BD148" i="23"/>
  <c r="BL148" i="23"/>
  <c r="BT148" i="23"/>
  <c r="L150" i="23"/>
  <c r="T150" i="23"/>
  <c r="AB150" i="23"/>
  <c r="AJ150" i="23"/>
  <c r="AR150" i="23"/>
  <c r="AZ150" i="23"/>
  <c r="BH150" i="23"/>
  <c r="BP150" i="23"/>
  <c r="BX150" i="23"/>
  <c r="H152" i="23"/>
  <c r="P152" i="23"/>
  <c r="X152" i="23"/>
  <c r="AF152" i="23"/>
  <c r="AN152" i="23"/>
  <c r="AV152" i="23"/>
  <c r="BD152" i="23"/>
  <c r="BL152" i="23"/>
  <c r="BT152" i="23"/>
  <c r="L154" i="23"/>
  <c r="T154" i="23"/>
  <c r="AB154" i="23"/>
  <c r="AJ154" i="23"/>
  <c r="AR154" i="23"/>
  <c r="AZ154" i="23"/>
  <c r="BH154" i="23"/>
  <c r="BP154" i="23"/>
  <c r="BX154" i="23"/>
  <c r="H156" i="23"/>
  <c r="P156" i="23"/>
  <c r="X156" i="23"/>
  <c r="AF156" i="23"/>
  <c r="AN156" i="23"/>
  <c r="AV156" i="23"/>
  <c r="BD156" i="23"/>
  <c r="BL156" i="23"/>
  <c r="BT156" i="23"/>
  <c r="L158" i="23"/>
  <c r="T158" i="23"/>
  <c r="AB158" i="23"/>
  <c r="AJ158" i="23"/>
  <c r="AR158" i="23"/>
  <c r="AZ158" i="23"/>
  <c r="BH158" i="23"/>
  <c r="BP158" i="23"/>
  <c r="BX158" i="23"/>
  <c r="H160" i="23"/>
  <c r="P160" i="23"/>
  <c r="X160" i="23"/>
  <c r="AF160" i="23"/>
  <c r="AN160" i="23"/>
  <c r="AA163" i="23"/>
  <c r="H163" i="26" s="1"/>
  <c r="M163" i="25"/>
  <c r="AV163" i="23"/>
  <c r="BK163" i="23"/>
  <c r="Q163" i="26" s="1"/>
  <c r="Z163" i="26" s="1"/>
  <c r="G164" i="23"/>
  <c r="O164" i="23"/>
  <c r="E164" i="26" s="1"/>
  <c r="AA164" i="26" s="1"/>
  <c r="W164" i="23"/>
  <c r="G164" i="26" s="1"/>
  <c r="AE164" i="23"/>
  <c r="I164" i="26" s="1"/>
  <c r="AM164" i="23"/>
  <c r="K164" i="26" s="1"/>
  <c r="AU164" i="23"/>
  <c r="M164" i="26" s="1"/>
  <c r="BC164" i="23"/>
  <c r="O164" i="26" s="1"/>
  <c r="BK164" i="23"/>
  <c r="Q164" i="26" s="1"/>
  <c r="Z164" i="26" s="1"/>
  <c r="BS164" i="23"/>
  <c r="S164" i="26" s="1"/>
  <c r="AB164" i="26" s="1"/>
  <c r="G165" i="23"/>
  <c r="H165" i="25"/>
  <c r="AB165" i="23"/>
  <c r="AQ165" i="23"/>
  <c r="L165" i="26" s="1"/>
  <c r="BS165" i="23"/>
  <c r="S165" i="26" s="1"/>
  <c r="AB165" i="26" s="1"/>
  <c r="C167" i="25"/>
  <c r="X167" i="25" s="1"/>
  <c r="H167" i="23"/>
  <c r="W167" i="23"/>
  <c r="G167" i="26" s="1"/>
  <c r="AY167" i="23"/>
  <c r="N167" i="26" s="1"/>
  <c r="S167" i="25"/>
  <c r="BT167" i="23"/>
  <c r="AE169" i="23"/>
  <c r="I169" i="26" s="1"/>
  <c r="N169" i="25"/>
  <c r="AZ169" i="23"/>
  <c r="BO169" i="23"/>
  <c r="R169" i="26" s="1"/>
  <c r="BY169" i="23"/>
  <c r="K170" i="23"/>
  <c r="D170" i="26" s="1"/>
  <c r="Y170" i="26" s="1"/>
  <c r="S170" i="23"/>
  <c r="F170" i="26" s="1"/>
  <c r="AA170" i="23"/>
  <c r="H170" i="26" s="1"/>
  <c r="AI170" i="23"/>
  <c r="J170" i="26" s="1"/>
  <c r="AQ170" i="23"/>
  <c r="L170" i="26" s="1"/>
  <c r="AY170" i="23"/>
  <c r="N170" i="26" s="1"/>
  <c r="BG170" i="23"/>
  <c r="P170" i="26" s="1"/>
  <c r="BO170" i="23"/>
  <c r="R170" i="26" s="1"/>
  <c r="BW170" i="23"/>
  <c r="T170" i="26" s="1"/>
  <c r="K171" i="23"/>
  <c r="D171" i="26" s="1"/>
  <c r="Y171" i="26" s="1"/>
  <c r="I171" i="25"/>
  <c r="AF171" i="23"/>
  <c r="AU171" i="23"/>
  <c r="M171" i="26" s="1"/>
  <c r="BW171" i="23"/>
  <c r="T171" i="26" s="1"/>
  <c r="AB171" i="26" s="1"/>
  <c r="AH172" i="25"/>
  <c r="AB172" i="25"/>
  <c r="AK172" i="25" s="1"/>
  <c r="D173" i="25"/>
  <c r="Y173" i="25" s="1"/>
  <c r="L173" i="23"/>
  <c r="AA173" i="23"/>
  <c r="H173" i="26" s="1"/>
  <c r="BC173" i="23"/>
  <c r="O173" i="26" s="1"/>
  <c r="T173" i="25"/>
  <c r="BX173" i="23"/>
  <c r="G175" i="23"/>
  <c r="AI175" i="23"/>
  <c r="J175" i="26" s="1"/>
  <c r="AA175" i="26" s="1"/>
  <c r="O175" i="25"/>
  <c r="BD175" i="23"/>
  <c r="BS175" i="23"/>
  <c r="S175" i="26" s="1"/>
  <c r="O177" i="23"/>
  <c r="E177" i="26" s="1"/>
  <c r="J177" i="25"/>
  <c r="AJ177" i="23"/>
  <c r="AY177" i="23"/>
  <c r="N177" i="26" s="1"/>
  <c r="AA178" i="25"/>
  <c r="BY178" i="23"/>
  <c r="E179" i="25"/>
  <c r="P179" i="23"/>
  <c r="AE179" i="23"/>
  <c r="I179" i="26" s="1"/>
  <c r="BG179" i="23"/>
  <c r="P179" i="26" s="1"/>
  <c r="K180" i="23"/>
  <c r="D180" i="26" s="1"/>
  <c r="Y180" i="26" s="1"/>
  <c r="S180" i="23"/>
  <c r="F180" i="26" s="1"/>
  <c r="AA180" i="23"/>
  <c r="H180" i="26" s="1"/>
  <c r="AI180" i="23"/>
  <c r="J180" i="26" s="1"/>
  <c r="AQ180" i="23"/>
  <c r="L180" i="26" s="1"/>
  <c r="AY180" i="23"/>
  <c r="N180" i="26" s="1"/>
  <c r="BG180" i="23"/>
  <c r="P180" i="26" s="1"/>
  <c r="BO180" i="23"/>
  <c r="R180" i="26" s="1"/>
  <c r="BW180" i="23"/>
  <c r="T180" i="26" s="1"/>
  <c r="K181" i="23"/>
  <c r="D181" i="26" s="1"/>
  <c r="Y181" i="26" s="1"/>
  <c r="AM181" i="23"/>
  <c r="K181" i="26" s="1"/>
  <c r="P181" i="25"/>
  <c r="BH181" i="23"/>
  <c r="BW181" i="23"/>
  <c r="T181" i="26" s="1"/>
  <c r="S183" i="23"/>
  <c r="F183" i="26" s="1"/>
  <c r="K183" i="25"/>
  <c r="AN183" i="23"/>
  <c r="BC183" i="23"/>
  <c r="O183" i="26" s="1"/>
  <c r="F185" i="25"/>
  <c r="T185" i="23"/>
  <c r="AI185" i="23"/>
  <c r="J185" i="26" s="1"/>
  <c r="AN186" i="25"/>
  <c r="BY186" i="23"/>
  <c r="C187" i="25"/>
  <c r="X187" i="25" s="1"/>
  <c r="H187" i="23"/>
  <c r="G187" i="23"/>
  <c r="AQ187" i="23"/>
  <c r="L187" i="26" s="1"/>
  <c r="P187" i="25"/>
  <c r="BH187" i="23"/>
  <c r="S187" i="25"/>
  <c r="BT187" i="23"/>
  <c r="BS187" i="23"/>
  <c r="S187" i="26" s="1"/>
  <c r="AB187" i="26" s="1"/>
  <c r="C188" i="26"/>
  <c r="X188" i="26" s="1"/>
  <c r="BZ188" i="23"/>
  <c r="CD188" i="23" s="1"/>
  <c r="AA188" i="26"/>
  <c r="AC188" i="26"/>
  <c r="W189" i="23"/>
  <c r="G189" i="26" s="1"/>
  <c r="K189" i="25"/>
  <c r="AN189" i="23"/>
  <c r="N189" i="25"/>
  <c r="AZ189" i="23"/>
  <c r="AY189" i="23"/>
  <c r="N189" i="26" s="1"/>
  <c r="AB190" i="26"/>
  <c r="C191" i="25"/>
  <c r="X191" i="25" s="1"/>
  <c r="H191" i="23"/>
  <c r="G191" i="23"/>
  <c r="AQ191" i="23"/>
  <c r="L191" i="26" s="1"/>
  <c r="P191" i="25"/>
  <c r="BH191" i="23"/>
  <c r="S191" i="25"/>
  <c r="BT191" i="23"/>
  <c r="BS191" i="23"/>
  <c r="S191" i="26" s="1"/>
  <c r="M194" i="25"/>
  <c r="AU194" i="23"/>
  <c r="M194" i="26" s="1"/>
  <c r="BL194" i="23"/>
  <c r="D196" i="25"/>
  <c r="Y196" i="25" s="1"/>
  <c r="K196" i="23"/>
  <c r="AB196" i="23"/>
  <c r="T196" i="25"/>
  <c r="BW196" i="23"/>
  <c r="T196" i="26" s="1"/>
  <c r="G198" i="25"/>
  <c r="W198" i="23"/>
  <c r="G198" i="26" s="1"/>
  <c r="AN198" i="23"/>
  <c r="K209" i="25"/>
  <c r="AN209" i="23"/>
  <c r="M210" i="25"/>
  <c r="AC210" i="25" s="1"/>
  <c r="AU210" i="23"/>
  <c r="M210" i="26" s="1"/>
  <c r="F214" i="25"/>
  <c r="T214" i="23"/>
  <c r="S215" i="25"/>
  <c r="BT215" i="23"/>
  <c r="BS215" i="23"/>
  <c r="S215" i="26" s="1"/>
  <c r="P216" i="25"/>
  <c r="BH216" i="23"/>
  <c r="N225" i="25"/>
  <c r="AZ225" i="23"/>
  <c r="AY225" i="23"/>
  <c r="N225" i="26" s="1"/>
  <c r="BY154" i="23"/>
  <c r="BY158" i="23"/>
  <c r="AB159" i="26"/>
  <c r="AN162" i="25"/>
  <c r="BY162" i="23"/>
  <c r="K163" i="25"/>
  <c r="AC163" i="25" s="1"/>
  <c r="AN163" i="23"/>
  <c r="F165" i="25"/>
  <c r="T165" i="23"/>
  <c r="C166" i="26"/>
  <c r="X166" i="26" s="1"/>
  <c r="Q167" i="25"/>
  <c r="Z167" i="25" s="1"/>
  <c r="BL167" i="23"/>
  <c r="BY168" i="23"/>
  <c r="L169" i="25"/>
  <c r="AC169" i="25" s="1"/>
  <c r="AR169" i="23"/>
  <c r="G171" i="25"/>
  <c r="X171" i="23"/>
  <c r="R173" i="25"/>
  <c r="BP173" i="23"/>
  <c r="AH175" i="25"/>
  <c r="M175" i="25"/>
  <c r="AV175" i="23"/>
  <c r="C176" i="26"/>
  <c r="X176" i="26" s="1"/>
  <c r="H177" i="25"/>
  <c r="AB177" i="23"/>
  <c r="C179" i="25"/>
  <c r="X179" i="25" s="1"/>
  <c r="H179" i="23"/>
  <c r="S179" i="25"/>
  <c r="AB179" i="25" s="1"/>
  <c r="BT179" i="23"/>
  <c r="N181" i="25"/>
  <c r="AZ181" i="23"/>
  <c r="AB181" i="26"/>
  <c r="BY181" i="23"/>
  <c r="I183" i="25"/>
  <c r="AF183" i="23"/>
  <c r="D185" i="25"/>
  <c r="Y185" i="25" s="1"/>
  <c r="L185" i="23"/>
  <c r="P185" i="25"/>
  <c r="BH185" i="23"/>
  <c r="BG185" i="23"/>
  <c r="P185" i="26" s="1"/>
  <c r="J187" i="25"/>
  <c r="AJ187" i="23"/>
  <c r="M187" i="25"/>
  <c r="AV187" i="23"/>
  <c r="AU187" i="23"/>
  <c r="M187" i="26" s="1"/>
  <c r="E189" i="25"/>
  <c r="P189" i="23"/>
  <c r="H189" i="25"/>
  <c r="AB189" i="23"/>
  <c r="AA189" i="23"/>
  <c r="H189" i="26" s="1"/>
  <c r="J191" i="25"/>
  <c r="AJ191" i="23"/>
  <c r="M191" i="25"/>
  <c r="AV191" i="23"/>
  <c r="AU191" i="23"/>
  <c r="M191" i="26" s="1"/>
  <c r="K194" i="25"/>
  <c r="AM194" i="23"/>
  <c r="K194" i="26" s="1"/>
  <c r="AC194" i="26" s="1"/>
  <c r="R196" i="25"/>
  <c r="BO196" i="23"/>
  <c r="R196" i="26" s="1"/>
  <c r="C197" i="26"/>
  <c r="X197" i="26" s="1"/>
  <c r="E198" i="25"/>
  <c r="O198" i="23"/>
  <c r="E198" i="26" s="1"/>
  <c r="BY198" i="23"/>
  <c r="M215" i="25"/>
  <c r="AV215" i="23"/>
  <c r="AU215" i="23"/>
  <c r="M215" i="26" s="1"/>
  <c r="I219" i="25"/>
  <c r="AF219" i="23"/>
  <c r="F223" i="25"/>
  <c r="S223" i="23"/>
  <c r="F223" i="26" s="1"/>
  <c r="T223" i="23"/>
  <c r="L147" i="23"/>
  <c r="T147" i="23"/>
  <c r="AB147" i="23"/>
  <c r="AJ147" i="23"/>
  <c r="AR147" i="23"/>
  <c r="AZ147" i="23"/>
  <c r="BH147" i="23"/>
  <c r="BP147" i="23"/>
  <c r="BX147" i="23"/>
  <c r="H149" i="23"/>
  <c r="P149" i="23"/>
  <c r="X149" i="23"/>
  <c r="AF149" i="23"/>
  <c r="AN149" i="23"/>
  <c r="AV149" i="23"/>
  <c r="BD149" i="23"/>
  <c r="BL149" i="23"/>
  <c r="BT149" i="23"/>
  <c r="L151" i="23"/>
  <c r="T151" i="23"/>
  <c r="AB151" i="23"/>
  <c r="AJ151" i="23"/>
  <c r="AR151" i="23"/>
  <c r="AZ151" i="23"/>
  <c r="BH151" i="23"/>
  <c r="BP151" i="23"/>
  <c r="BX151" i="23"/>
  <c r="I163" i="25"/>
  <c r="AF163" i="23"/>
  <c r="D165" i="25"/>
  <c r="Y165" i="25" s="1"/>
  <c r="L165" i="23"/>
  <c r="T165" i="25"/>
  <c r="BX165" i="23"/>
  <c r="O167" i="25"/>
  <c r="BD167" i="23"/>
  <c r="J169" i="25"/>
  <c r="AJ169" i="23"/>
  <c r="AN170" i="25"/>
  <c r="BY170" i="23"/>
  <c r="E171" i="25"/>
  <c r="P171" i="23"/>
  <c r="BY171" i="23"/>
  <c r="AC173" i="26"/>
  <c r="P173" i="25"/>
  <c r="BH173" i="23"/>
  <c r="K175" i="25"/>
  <c r="AC175" i="25" s="1"/>
  <c r="AL175" i="25" s="1"/>
  <c r="AN175" i="23"/>
  <c r="F177" i="25"/>
  <c r="T177" i="23"/>
  <c r="C178" i="26"/>
  <c r="X178" i="26" s="1"/>
  <c r="Q179" i="25"/>
  <c r="Z179" i="25" s="1"/>
  <c r="BL179" i="23"/>
  <c r="AN180" i="25"/>
  <c r="BY180" i="23"/>
  <c r="L181" i="25"/>
  <c r="AR181" i="23"/>
  <c r="G183" i="25"/>
  <c r="X183" i="23"/>
  <c r="C186" i="26"/>
  <c r="X186" i="26" s="1"/>
  <c r="D187" i="25"/>
  <c r="Y187" i="25" s="1"/>
  <c r="L187" i="23"/>
  <c r="G187" i="25"/>
  <c r="X187" i="23"/>
  <c r="W187" i="23"/>
  <c r="G187" i="26" s="1"/>
  <c r="T187" i="25"/>
  <c r="BX187" i="23"/>
  <c r="O189" i="25"/>
  <c r="BD189" i="23"/>
  <c r="R189" i="25"/>
  <c r="BP189" i="23"/>
  <c r="BO189" i="23"/>
  <c r="R189" i="26" s="1"/>
  <c r="AB189" i="26" s="1"/>
  <c r="BY190" i="23"/>
  <c r="D191" i="25"/>
  <c r="Y191" i="25" s="1"/>
  <c r="L191" i="23"/>
  <c r="G191" i="25"/>
  <c r="X191" i="23"/>
  <c r="W191" i="23"/>
  <c r="G191" i="26" s="1"/>
  <c r="T191" i="25"/>
  <c r="BX191" i="23"/>
  <c r="I194" i="25"/>
  <c r="AE194" i="23"/>
  <c r="I194" i="26" s="1"/>
  <c r="P196" i="25"/>
  <c r="BG196" i="23"/>
  <c r="P196" i="26" s="1"/>
  <c r="C198" i="25"/>
  <c r="X198" i="25" s="1"/>
  <c r="G198" i="23"/>
  <c r="S198" i="25"/>
  <c r="AB198" i="25" s="1"/>
  <c r="BS198" i="23"/>
  <c r="S198" i="26" s="1"/>
  <c r="AB198" i="26" s="1"/>
  <c r="O229" i="25"/>
  <c r="BD229" i="23"/>
  <c r="BC229" i="23"/>
  <c r="O229" i="26" s="1"/>
  <c r="BY131" i="23"/>
  <c r="AH133" i="25"/>
  <c r="AB133" i="25"/>
  <c r="AK133" i="25" s="1"/>
  <c r="BY135" i="23"/>
  <c r="AB137" i="25"/>
  <c r="BY139" i="23"/>
  <c r="BY143" i="23"/>
  <c r="AA147" i="25"/>
  <c r="AC147" i="25"/>
  <c r="BY147" i="23"/>
  <c r="AB149" i="25"/>
  <c r="AA151" i="25"/>
  <c r="AC151" i="25"/>
  <c r="BY151" i="23"/>
  <c r="G154" i="23"/>
  <c r="O154" i="23"/>
  <c r="E154" i="26" s="1"/>
  <c r="W154" i="23"/>
  <c r="G154" i="26" s="1"/>
  <c r="AE154" i="23"/>
  <c r="I154" i="26" s="1"/>
  <c r="AM154" i="23"/>
  <c r="K154" i="26" s="1"/>
  <c r="AU154" i="23"/>
  <c r="M154" i="26" s="1"/>
  <c r="BC154" i="23"/>
  <c r="O154" i="26" s="1"/>
  <c r="BK154" i="23"/>
  <c r="Q154" i="26" s="1"/>
  <c r="Z154" i="26" s="1"/>
  <c r="BS154" i="23"/>
  <c r="S154" i="26" s="1"/>
  <c r="AB154" i="26" s="1"/>
  <c r="AA155" i="25"/>
  <c r="AC155" i="25"/>
  <c r="BY155" i="23"/>
  <c r="K156" i="23"/>
  <c r="S156" i="23"/>
  <c r="F156" i="26" s="1"/>
  <c r="AA156" i="26" s="1"/>
  <c r="AA156" i="23"/>
  <c r="H156" i="26" s="1"/>
  <c r="AI156" i="23"/>
  <c r="J156" i="26" s="1"/>
  <c r="AQ156" i="23"/>
  <c r="L156" i="26" s="1"/>
  <c r="AY156" i="23"/>
  <c r="N156" i="26" s="1"/>
  <c r="BG156" i="23"/>
  <c r="P156" i="26" s="1"/>
  <c r="BO156" i="23"/>
  <c r="R156" i="26" s="1"/>
  <c r="BW156" i="23"/>
  <c r="T156" i="26" s="1"/>
  <c r="AB157" i="25"/>
  <c r="G158" i="23"/>
  <c r="O158" i="23"/>
  <c r="E158" i="26" s="1"/>
  <c r="W158" i="23"/>
  <c r="G158" i="26" s="1"/>
  <c r="AE158" i="23"/>
  <c r="I158" i="26" s="1"/>
  <c r="AM158" i="23"/>
  <c r="K158" i="26" s="1"/>
  <c r="AC158" i="26" s="1"/>
  <c r="AU158" i="23"/>
  <c r="M158" i="26" s="1"/>
  <c r="BC158" i="23"/>
  <c r="O158" i="26" s="1"/>
  <c r="BK158" i="23"/>
  <c r="Q158" i="26" s="1"/>
  <c r="Z158" i="26" s="1"/>
  <c r="BS158" i="23"/>
  <c r="S158" i="26" s="1"/>
  <c r="AB158" i="26" s="1"/>
  <c r="AA159" i="25"/>
  <c r="AC159" i="25"/>
  <c r="BY159" i="23"/>
  <c r="K160" i="23"/>
  <c r="S160" i="23"/>
  <c r="F160" i="26" s="1"/>
  <c r="AA160" i="23"/>
  <c r="H160" i="26" s="1"/>
  <c r="AI160" i="23"/>
  <c r="J160" i="26" s="1"/>
  <c r="AQ160" i="23"/>
  <c r="L160" i="26" s="1"/>
  <c r="AY160" i="23"/>
  <c r="N160" i="26" s="1"/>
  <c r="BG160" i="23"/>
  <c r="P160" i="26" s="1"/>
  <c r="BO160" i="23"/>
  <c r="R160" i="26" s="1"/>
  <c r="BW160" i="23"/>
  <c r="T160" i="26" s="1"/>
  <c r="AB161" i="25"/>
  <c r="G162" i="23"/>
  <c r="O162" i="23"/>
  <c r="E162" i="26" s="1"/>
  <c r="W162" i="23"/>
  <c r="G162" i="26" s="1"/>
  <c r="AE162" i="23"/>
  <c r="I162" i="26" s="1"/>
  <c r="AM162" i="23"/>
  <c r="K162" i="26" s="1"/>
  <c r="AU162" i="23"/>
  <c r="M162" i="26" s="1"/>
  <c r="BC162" i="23"/>
  <c r="O162" i="26" s="1"/>
  <c r="BK162" i="23"/>
  <c r="Q162" i="26" s="1"/>
  <c r="Z162" i="26" s="1"/>
  <c r="BS162" i="23"/>
  <c r="S162" i="26" s="1"/>
  <c r="AB162" i="26" s="1"/>
  <c r="AG163" i="25"/>
  <c r="G163" i="25"/>
  <c r="X163" i="23"/>
  <c r="AM163" i="23"/>
  <c r="K163" i="26" s="1"/>
  <c r="BO163" i="23"/>
  <c r="R163" i="26" s="1"/>
  <c r="AB163" i="26" s="1"/>
  <c r="S165" i="23"/>
  <c r="F165" i="26" s="1"/>
  <c r="AA165" i="26" s="1"/>
  <c r="AU165" i="23"/>
  <c r="M165" i="26" s="1"/>
  <c r="R165" i="25"/>
  <c r="BP165" i="23"/>
  <c r="AB166" i="25"/>
  <c r="AA167" i="23"/>
  <c r="H167" i="26" s="1"/>
  <c r="M167" i="25"/>
  <c r="AV167" i="23"/>
  <c r="BK167" i="23"/>
  <c r="Q167" i="26" s="1"/>
  <c r="Z167" i="26" s="1"/>
  <c r="G168" i="23"/>
  <c r="O168" i="23"/>
  <c r="E168" i="26" s="1"/>
  <c r="W168" i="23"/>
  <c r="G168" i="26" s="1"/>
  <c r="AE168" i="23"/>
  <c r="I168" i="26" s="1"/>
  <c r="AM168" i="23"/>
  <c r="K168" i="26" s="1"/>
  <c r="AU168" i="23"/>
  <c r="M168" i="26" s="1"/>
  <c r="BC168" i="23"/>
  <c r="O168" i="26" s="1"/>
  <c r="BK168" i="23"/>
  <c r="Q168" i="26" s="1"/>
  <c r="Z168" i="26" s="1"/>
  <c r="BS168" i="23"/>
  <c r="S168" i="26" s="1"/>
  <c r="AB168" i="26" s="1"/>
  <c r="G169" i="23"/>
  <c r="H169" i="25"/>
  <c r="AB169" i="23"/>
  <c r="AQ169" i="23"/>
  <c r="L169" i="26" s="1"/>
  <c r="BS169" i="23"/>
  <c r="S169" i="26" s="1"/>
  <c r="C171" i="25"/>
  <c r="X171" i="25" s="1"/>
  <c r="H171" i="23"/>
  <c r="W171" i="23"/>
  <c r="G171" i="26" s="1"/>
  <c r="AY171" i="23"/>
  <c r="N171" i="26" s="1"/>
  <c r="S171" i="25"/>
  <c r="AB171" i="25" s="1"/>
  <c r="BT171" i="23"/>
  <c r="AE173" i="23"/>
  <c r="I173" i="26" s="1"/>
  <c r="N173" i="25"/>
  <c r="AC173" i="25" s="1"/>
  <c r="AZ173" i="23"/>
  <c r="BO173" i="23"/>
  <c r="R173" i="26" s="1"/>
  <c r="AB173" i="26" s="1"/>
  <c r="K174" i="23"/>
  <c r="D174" i="26" s="1"/>
  <c r="Y174" i="26" s="1"/>
  <c r="S174" i="23"/>
  <c r="F174" i="26" s="1"/>
  <c r="AA174" i="23"/>
  <c r="H174" i="26" s="1"/>
  <c r="AI174" i="23"/>
  <c r="J174" i="26" s="1"/>
  <c r="AQ174" i="23"/>
  <c r="L174" i="26" s="1"/>
  <c r="AY174" i="23"/>
  <c r="N174" i="26" s="1"/>
  <c r="BG174" i="23"/>
  <c r="P174" i="26" s="1"/>
  <c r="AC174" i="26" s="1"/>
  <c r="BO174" i="23"/>
  <c r="R174" i="26" s="1"/>
  <c r="BW174" i="23"/>
  <c r="T174" i="26" s="1"/>
  <c r="K175" i="23"/>
  <c r="D175" i="26" s="1"/>
  <c r="Y175" i="26" s="1"/>
  <c r="I175" i="25"/>
  <c r="AF175" i="23"/>
  <c r="AU175" i="23"/>
  <c r="M175" i="26" s="1"/>
  <c r="BW175" i="23"/>
  <c r="T175" i="26" s="1"/>
  <c r="AB176" i="25"/>
  <c r="D177" i="25"/>
  <c r="Y177" i="25" s="1"/>
  <c r="L177" i="23"/>
  <c r="AA177" i="23"/>
  <c r="H177" i="26" s="1"/>
  <c r="BC177" i="23"/>
  <c r="O177" i="26" s="1"/>
  <c r="T177" i="25"/>
  <c r="BX177" i="23"/>
  <c r="G179" i="23"/>
  <c r="AI179" i="23"/>
  <c r="J179" i="26" s="1"/>
  <c r="O179" i="25"/>
  <c r="BD179" i="23"/>
  <c r="BS179" i="23"/>
  <c r="S179" i="26" s="1"/>
  <c r="O181" i="23"/>
  <c r="E181" i="26" s="1"/>
  <c r="J181" i="25"/>
  <c r="AJ181" i="23"/>
  <c r="AY181" i="23"/>
  <c r="N181" i="26" s="1"/>
  <c r="AA182" i="25"/>
  <c r="AC182" i="25"/>
  <c r="AN182" i="25" s="1"/>
  <c r="BY182" i="23"/>
  <c r="E183" i="25"/>
  <c r="P183" i="23"/>
  <c r="AE183" i="23"/>
  <c r="I183" i="26" s="1"/>
  <c r="BG183" i="23"/>
  <c r="P183" i="26" s="1"/>
  <c r="K184" i="23"/>
  <c r="S184" i="23"/>
  <c r="F184" i="26" s="1"/>
  <c r="AA184" i="23"/>
  <c r="H184" i="26" s="1"/>
  <c r="AI184" i="23"/>
  <c r="J184" i="26" s="1"/>
  <c r="AQ184" i="23"/>
  <c r="L184" i="26" s="1"/>
  <c r="AY184" i="23"/>
  <c r="N184" i="26" s="1"/>
  <c r="BG184" i="23"/>
  <c r="P184" i="26" s="1"/>
  <c r="BO184" i="23"/>
  <c r="R184" i="26" s="1"/>
  <c r="BW184" i="23"/>
  <c r="T184" i="26" s="1"/>
  <c r="K185" i="23"/>
  <c r="AM185" i="23"/>
  <c r="K185" i="26" s="1"/>
  <c r="N185" i="25"/>
  <c r="AZ185" i="23"/>
  <c r="AY185" i="23"/>
  <c r="N185" i="26" s="1"/>
  <c r="BS185" i="23"/>
  <c r="S185" i="26" s="1"/>
  <c r="AI187" i="23"/>
  <c r="J187" i="26" s="1"/>
  <c r="N187" i="25"/>
  <c r="AZ187" i="23"/>
  <c r="Q187" i="25"/>
  <c r="Z187" i="25" s="1"/>
  <c r="BL187" i="23"/>
  <c r="BK187" i="23"/>
  <c r="Q187" i="26" s="1"/>
  <c r="Z187" i="26" s="1"/>
  <c r="O189" i="23"/>
  <c r="E189" i="26" s="1"/>
  <c r="I189" i="25"/>
  <c r="AF189" i="23"/>
  <c r="L189" i="25"/>
  <c r="AR189" i="23"/>
  <c r="AQ189" i="23"/>
  <c r="L189" i="26" s="1"/>
  <c r="AI191" i="23"/>
  <c r="J191" i="26" s="1"/>
  <c r="N191" i="25"/>
  <c r="AZ191" i="23"/>
  <c r="Q191" i="25"/>
  <c r="Z191" i="25" s="1"/>
  <c r="BL191" i="23"/>
  <c r="BK191" i="23"/>
  <c r="Q191" i="26" s="1"/>
  <c r="Z191" i="26" s="1"/>
  <c r="K192" i="23"/>
  <c r="D192" i="26" s="1"/>
  <c r="Y192" i="26" s="1"/>
  <c r="S192" i="23"/>
  <c r="F192" i="26" s="1"/>
  <c r="AA192" i="26" s="1"/>
  <c r="AA192" i="23"/>
  <c r="H192" i="26" s="1"/>
  <c r="AI192" i="23"/>
  <c r="J192" i="26" s="1"/>
  <c r="AQ192" i="23"/>
  <c r="L192" i="26" s="1"/>
  <c r="AY192" i="23"/>
  <c r="N192" i="26" s="1"/>
  <c r="BG192" i="23"/>
  <c r="P192" i="26" s="1"/>
  <c r="BO192" i="23"/>
  <c r="R192" i="26" s="1"/>
  <c r="BW192" i="23"/>
  <c r="T192" i="26" s="1"/>
  <c r="C193" i="25"/>
  <c r="X193" i="25" s="1"/>
  <c r="H193" i="23"/>
  <c r="BY193" i="23"/>
  <c r="F193" i="25"/>
  <c r="T193" i="23"/>
  <c r="S193" i="23"/>
  <c r="F193" i="26" s="1"/>
  <c r="G194" i="25"/>
  <c r="W194" i="23"/>
  <c r="G194" i="26" s="1"/>
  <c r="AN194" i="23"/>
  <c r="N196" i="25"/>
  <c r="AY196" i="23"/>
  <c r="N196" i="26" s="1"/>
  <c r="BP196" i="23"/>
  <c r="P198" i="23"/>
  <c r="Q198" i="25"/>
  <c r="Z198" i="25" s="1"/>
  <c r="BK198" i="23"/>
  <c r="Q198" i="26" s="1"/>
  <c r="Z198" i="26" s="1"/>
  <c r="F210" i="25"/>
  <c r="AA210" i="25" s="1"/>
  <c r="S210" i="23"/>
  <c r="F210" i="26" s="1"/>
  <c r="AB186" i="25"/>
  <c r="AA188" i="25"/>
  <c r="AC188" i="25"/>
  <c r="AN188" i="25" s="1"/>
  <c r="BY188" i="23"/>
  <c r="AB190" i="25"/>
  <c r="AC192" i="25"/>
  <c r="AN192" i="25" s="1"/>
  <c r="BY192" i="23"/>
  <c r="AA193" i="23"/>
  <c r="H193" i="26" s="1"/>
  <c r="AI193" i="23"/>
  <c r="J193" i="26" s="1"/>
  <c r="AQ193" i="23"/>
  <c r="L193" i="26" s="1"/>
  <c r="AY193" i="23"/>
  <c r="N193" i="26" s="1"/>
  <c r="BG193" i="23"/>
  <c r="P193" i="26" s="1"/>
  <c r="BO193" i="23"/>
  <c r="R193" i="26" s="1"/>
  <c r="BW193" i="23"/>
  <c r="T193" i="26" s="1"/>
  <c r="G195" i="23"/>
  <c r="O195" i="23"/>
  <c r="E195" i="26" s="1"/>
  <c r="W195" i="23"/>
  <c r="G195" i="26" s="1"/>
  <c r="AE195" i="23"/>
  <c r="I195" i="26" s="1"/>
  <c r="AM195" i="23"/>
  <c r="K195" i="26" s="1"/>
  <c r="AU195" i="23"/>
  <c r="M195" i="26" s="1"/>
  <c r="BC195" i="23"/>
  <c r="O195" i="26" s="1"/>
  <c r="BK195" i="23"/>
  <c r="Q195" i="26" s="1"/>
  <c r="Z195" i="26" s="1"/>
  <c r="BS195" i="23"/>
  <c r="S195" i="26" s="1"/>
  <c r="AB195" i="26" s="1"/>
  <c r="AA196" i="25"/>
  <c r="BY196" i="23"/>
  <c r="K197" i="23"/>
  <c r="D197" i="26" s="1"/>
  <c r="Y197" i="26" s="1"/>
  <c r="S197" i="23"/>
  <c r="F197" i="26" s="1"/>
  <c r="AA197" i="23"/>
  <c r="H197" i="26" s="1"/>
  <c r="AI197" i="23"/>
  <c r="J197" i="26" s="1"/>
  <c r="AQ197" i="23"/>
  <c r="L197" i="26" s="1"/>
  <c r="AY197" i="23"/>
  <c r="N197" i="26" s="1"/>
  <c r="BG197" i="23"/>
  <c r="P197" i="26" s="1"/>
  <c r="BO197" i="23"/>
  <c r="R197" i="26" s="1"/>
  <c r="BW197" i="23"/>
  <c r="T197" i="26" s="1"/>
  <c r="G199" i="23"/>
  <c r="O199" i="23"/>
  <c r="E199" i="26" s="1"/>
  <c r="W199" i="23"/>
  <c r="G199" i="26" s="1"/>
  <c r="AE199" i="23"/>
  <c r="I199" i="26" s="1"/>
  <c r="AM199" i="23"/>
  <c r="K199" i="26" s="1"/>
  <c r="AU199" i="23"/>
  <c r="M199" i="26" s="1"/>
  <c r="BC199" i="23"/>
  <c r="O199" i="26" s="1"/>
  <c r="BK199" i="23"/>
  <c r="Q199" i="26" s="1"/>
  <c r="Z199" i="26" s="1"/>
  <c r="BS199" i="23"/>
  <c r="S199" i="26" s="1"/>
  <c r="AB199" i="26" s="1"/>
  <c r="AA200" i="25"/>
  <c r="AC200" i="25"/>
  <c r="BY200" i="23"/>
  <c r="K201" i="23"/>
  <c r="S201" i="23"/>
  <c r="F201" i="26" s="1"/>
  <c r="AA201" i="23"/>
  <c r="H201" i="26" s="1"/>
  <c r="AI201" i="23"/>
  <c r="J201" i="26" s="1"/>
  <c r="AQ201" i="23"/>
  <c r="L201" i="26" s="1"/>
  <c r="AY201" i="23"/>
  <c r="N201" i="26" s="1"/>
  <c r="BG201" i="23"/>
  <c r="P201" i="26" s="1"/>
  <c r="BO201" i="23"/>
  <c r="R201" i="26" s="1"/>
  <c r="BW201" i="23"/>
  <c r="T201" i="26" s="1"/>
  <c r="AB202" i="25"/>
  <c r="G203" i="23"/>
  <c r="O203" i="23"/>
  <c r="E203" i="26" s="1"/>
  <c r="W203" i="23"/>
  <c r="G203" i="26" s="1"/>
  <c r="AE203" i="23"/>
  <c r="I203" i="26" s="1"/>
  <c r="AM203" i="23"/>
  <c r="K203" i="26" s="1"/>
  <c r="AU203" i="23"/>
  <c r="M203" i="26" s="1"/>
  <c r="BC203" i="23"/>
  <c r="O203" i="26" s="1"/>
  <c r="BK203" i="23"/>
  <c r="Q203" i="26" s="1"/>
  <c r="Z203" i="26" s="1"/>
  <c r="BS203" i="23"/>
  <c r="S203" i="26" s="1"/>
  <c r="AA204" i="25"/>
  <c r="AC204" i="25"/>
  <c r="AN204" i="25" s="1"/>
  <c r="BY204" i="23"/>
  <c r="K205" i="23"/>
  <c r="S205" i="23"/>
  <c r="F205" i="26" s="1"/>
  <c r="AA205" i="23"/>
  <c r="H205" i="26" s="1"/>
  <c r="AI205" i="23"/>
  <c r="J205" i="26" s="1"/>
  <c r="AQ205" i="23"/>
  <c r="L205" i="26" s="1"/>
  <c r="AY205" i="23"/>
  <c r="N205" i="26" s="1"/>
  <c r="AC205" i="26" s="1"/>
  <c r="BG205" i="23"/>
  <c r="P205" i="26" s="1"/>
  <c r="BO205" i="23"/>
  <c r="R205" i="26" s="1"/>
  <c r="BW205" i="23"/>
  <c r="T205" i="26" s="1"/>
  <c r="AB206" i="25"/>
  <c r="S207" i="23"/>
  <c r="F207" i="26" s="1"/>
  <c r="AM207" i="23"/>
  <c r="K207" i="26" s="1"/>
  <c r="AU207" i="23"/>
  <c r="M207" i="26" s="1"/>
  <c r="BC207" i="23"/>
  <c r="O207" i="26" s="1"/>
  <c r="BK207" i="23"/>
  <c r="Q207" i="26" s="1"/>
  <c r="Z207" i="26" s="1"/>
  <c r="BS207" i="23"/>
  <c r="S207" i="26" s="1"/>
  <c r="AB207" i="26" s="1"/>
  <c r="AI208" i="23"/>
  <c r="J208" i="26" s="1"/>
  <c r="P209" i="23"/>
  <c r="BT209" i="23"/>
  <c r="AA210" i="23"/>
  <c r="H210" i="26" s="1"/>
  <c r="AR211" i="23"/>
  <c r="BW211" i="23"/>
  <c r="T211" i="26" s="1"/>
  <c r="BT212" i="23"/>
  <c r="C214" i="25"/>
  <c r="X214" i="25" s="1"/>
  <c r="G214" i="23"/>
  <c r="C214" i="26" s="1"/>
  <c r="X214" i="26" s="1"/>
  <c r="O214" i="25"/>
  <c r="BC214" i="23"/>
  <c r="O214" i="26" s="1"/>
  <c r="BX217" i="23"/>
  <c r="L219" i="23"/>
  <c r="AY219" i="23"/>
  <c r="N219" i="26" s="1"/>
  <c r="BG219" i="23"/>
  <c r="P219" i="26" s="1"/>
  <c r="BO219" i="23"/>
  <c r="R219" i="26" s="1"/>
  <c r="AB219" i="26" s="1"/>
  <c r="BW219" i="23"/>
  <c r="T219" i="26" s="1"/>
  <c r="BP220" i="23"/>
  <c r="F222" i="25"/>
  <c r="T222" i="23"/>
  <c r="I223" i="25"/>
  <c r="AF223" i="23"/>
  <c r="Q223" i="25"/>
  <c r="Z223" i="25" s="1"/>
  <c r="BL223" i="23"/>
  <c r="O224" i="23"/>
  <c r="E224" i="26" s="1"/>
  <c r="D226" i="25"/>
  <c r="Y226" i="25" s="1"/>
  <c r="K226" i="23"/>
  <c r="D226" i="26" s="1"/>
  <c r="Y226" i="26" s="1"/>
  <c r="AU226" i="23"/>
  <c r="M226" i="26" s="1"/>
  <c r="M226" i="25"/>
  <c r="BD226" i="23"/>
  <c r="E227" i="25"/>
  <c r="AA227" i="25" s="1"/>
  <c r="O227" i="23"/>
  <c r="E227" i="26" s="1"/>
  <c r="X227" i="23"/>
  <c r="S227" i="25"/>
  <c r="BS227" i="23"/>
  <c r="S227" i="26" s="1"/>
  <c r="AB227" i="26" s="1"/>
  <c r="L228" i="25"/>
  <c r="AR228" i="23"/>
  <c r="R228" i="25"/>
  <c r="BO228" i="23"/>
  <c r="R228" i="26" s="1"/>
  <c r="AR230" i="23"/>
  <c r="AB193" i="23"/>
  <c r="AJ193" i="23"/>
  <c r="AR193" i="23"/>
  <c r="AZ193" i="23"/>
  <c r="BH193" i="23"/>
  <c r="BP193" i="23"/>
  <c r="BX193" i="23"/>
  <c r="H195" i="23"/>
  <c r="P195" i="23"/>
  <c r="X195" i="23"/>
  <c r="AF195" i="23"/>
  <c r="AN195" i="23"/>
  <c r="AV195" i="23"/>
  <c r="BD195" i="23"/>
  <c r="BL195" i="23"/>
  <c r="BT195" i="23"/>
  <c r="L197" i="23"/>
  <c r="T197" i="23"/>
  <c r="AB197" i="23"/>
  <c r="AJ197" i="23"/>
  <c r="AR197" i="23"/>
  <c r="AZ197" i="23"/>
  <c r="BH197" i="23"/>
  <c r="BP197" i="23"/>
  <c r="BX197" i="23"/>
  <c r="H199" i="23"/>
  <c r="P199" i="23"/>
  <c r="X199" i="23"/>
  <c r="AF199" i="23"/>
  <c r="AN199" i="23"/>
  <c r="AV199" i="23"/>
  <c r="BD199" i="23"/>
  <c r="BL199" i="23"/>
  <c r="BT199" i="23"/>
  <c r="L201" i="23"/>
  <c r="T201" i="23"/>
  <c r="AB201" i="23"/>
  <c r="AJ201" i="23"/>
  <c r="AR201" i="23"/>
  <c r="AZ201" i="23"/>
  <c r="BH201" i="23"/>
  <c r="BP201" i="23"/>
  <c r="BX201" i="23"/>
  <c r="H203" i="23"/>
  <c r="P203" i="23"/>
  <c r="X203" i="23"/>
  <c r="AF203" i="23"/>
  <c r="AN203" i="23"/>
  <c r="AV203" i="23"/>
  <c r="BD203" i="23"/>
  <c r="BL203" i="23"/>
  <c r="BT203" i="23"/>
  <c r="L205" i="23"/>
  <c r="T205" i="23"/>
  <c r="AB205" i="23"/>
  <c r="AJ205" i="23"/>
  <c r="AR205" i="23"/>
  <c r="AZ205" i="23"/>
  <c r="BH205" i="23"/>
  <c r="BP205" i="23"/>
  <c r="BX205" i="23"/>
  <c r="T207" i="23"/>
  <c r="AN207" i="23"/>
  <c r="AV207" i="23"/>
  <c r="BD207" i="23"/>
  <c r="BL207" i="23"/>
  <c r="BT207" i="23"/>
  <c r="BX211" i="23"/>
  <c r="E215" i="25"/>
  <c r="P215" i="23"/>
  <c r="J219" i="25"/>
  <c r="AI219" i="23"/>
  <c r="J219" i="26" s="1"/>
  <c r="AZ219" i="23"/>
  <c r="BH219" i="23"/>
  <c r="BP219" i="23"/>
  <c r="BX219" i="23"/>
  <c r="S221" i="25"/>
  <c r="BS221" i="23"/>
  <c r="S221" i="26" s="1"/>
  <c r="N222" i="25"/>
  <c r="AZ222" i="23"/>
  <c r="D223" i="25"/>
  <c r="Y223" i="25" s="1"/>
  <c r="K223" i="23"/>
  <c r="D223" i="26" s="1"/>
  <c r="Y223" i="26" s="1"/>
  <c r="L223" i="25"/>
  <c r="AQ223" i="23"/>
  <c r="L223" i="26" s="1"/>
  <c r="T223" i="25"/>
  <c r="BW223" i="23"/>
  <c r="T223" i="26" s="1"/>
  <c r="P224" i="23"/>
  <c r="F225" i="25"/>
  <c r="T225" i="23"/>
  <c r="AA193" i="25"/>
  <c r="AC193" i="25"/>
  <c r="AB195" i="25"/>
  <c r="AA197" i="25"/>
  <c r="AC197" i="25"/>
  <c r="BY197" i="23"/>
  <c r="AB199" i="25"/>
  <c r="AA201" i="25"/>
  <c r="AC201" i="25"/>
  <c r="AN201" i="25" s="1"/>
  <c r="BY201" i="23"/>
  <c r="AB203" i="25"/>
  <c r="AA205" i="25"/>
  <c r="AC205" i="25"/>
  <c r="AN205" i="25" s="1"/>
  <c r="BY205" i="23"/>
  <c r="AB207" i="25"/>
  <c r="D214" i="25"/>
  <c r="Y214" i="25" s="1"/>
  <c r="K214" i="23"/>
  <c r="D214" i="26" s="1"/>
  <c r="Y214" i="26" s="1"/>
  <c r="Q215" i="25"/>
  <c r="Z215" i="25" s="1"/>
  <c r="BK215" i="23"/>
  <c r="Q215" i="26" s="1"/>
  <c r="Z215" i="26" s="1"/>
  <c r="BY220" i="23"/>
  <c r="CH220" i="23" s="1"/>
  <c r="N220" i="25"/>
  <c r="AY220" i="23"/>
  <c r="N220" i="26" s="1"/>
  <c r="G223" i="25"/>
  <c r="X223" i="23"/>
  <c r="O223" i="25"/>
  <c r="AC223" i="25" s="1"/>
  <c r="AN223" i="25" s="1"/>
  <c r="BD223" i="23"/>
  <c r="R225" i="25"/>
  <c r="BO225" i="23"/>
  <c r="R225" i="26" s="1"/>
  <c r="AA226" i="25"/>
  <c r="S226" i="25"/>
  <c r="BT226" i="23"/>
  <c r="N227" i="25"/>
  <c r="AY227" i="23"/>
  <c r="N227" i="26" s="1"/>
  <c r="S229" i="25"/>
  <c r="BT229" i="23"/>
  <c r="BS229" i="23"/>
  <c r="S229" i="26" s="1"/>
  <c r="P217" i="25"/>
  <c r="BG217" i="23"/>
  <c r="P217" i="26" s="1"/>
  <c r="G221" i="25"/>
  <c r="W221" i="23"/>
  <c r="G221" i="26" s="1"/>
  <c r="J223" i="25"/>
  <c r="AA223" i="25" s="1"/>
  <c r="AI223" i="23"/>
  <c r="J223" i="26" s="1"/>
  <c r="R223" i="25"/>
  <c r="BO223" i="23"/>
  <c r="R223" i="26" s="1"/>
  <c r="I224" i="25"/>
  <c r="AF224" i="23"/>
  <c r="Q224" i="25"/>
  <c r="Z224" i="25" s="1"/>
  <c r="BK224" i="23"/>
  <c r="Q224" i="26" s="1"/>
  <c r="Z224" i="26" s="1"/>
  <c r="BX227" i="23"/>
  <c r="T227" i="25"/>
  <c r="D228" i="25"/>
  <c r="Y228" i="25" s="1"/>
  <c r="L228" i="23"/>
  <c r="J228" i="25"/>
  <c r="AI228" i="23"/>
  <c r="J228" i="26" s="1"/>
  <c r="AN202" i="25"/>
  <c r="BY202" i="23"/>
  <c r="AB203" i="26"/>
  <c r="AN206" i="25"/>
  <c r="BY206" i="23"/>
  <c r="S214" i="25"/>
  <c r="BS214" i="23"/>
  <c r="S214" i="26" s="1"/>
  <c r="I215" i="25"/>
  <c r="AE215" i="23"/>
  <c r="I215" i="26" s="1"/>
  <c r="O216" i="25"/>
  <c r="BD216" i="23"/>
  <c r="BY217" i="23"/>
  <c r="AC219" i="25"/>
  <c r="F220" i="25"/>
  <c r="S220" i="23"/>
  <c r="F220" i="26" s="1"/>
  <c r="H222" i="25"/>
  <c r="AB222" i="23"/>
  <c r="E223" i="25"/>
  <c r="P223" i="23"/>
  <c r="M223" i="25"/>
  <c r="AV223" i="23"/>
  <c r="J225" i="25"/>
  <c r="AI225" i="23"/>
  <c r="J225" i="26" s="1"/>
  <c r="K226" i="25"/>
  <c r="AN226" i="23"/>
  <c r="T226" i="25"/>
  <c r="AB226" i="25" s="1"/>
  <c r="BW226" i="23"/>
  <c r="T226" i="26" s="1"/>
  <c r="G229" i="25"/>
  <c r="W229" i="23"/>
  <c r="G229" i="26" s="1"/>
  <c r="P193" i="23"/>
  <c r="X193" i="23"/>
  <c r="AF193" i="23"/>
  <c r="AN193" i="23"/>
  <c r="AV193" i="23"/>
  <c r="BD193" i="23"/>
  <c r="BL193" i="23"/>
  <c r="BT193" i="23"/>
  <c r="K209" i="23"/>
  <c r="D209" i="26" s="1"/>
  <c r="Y209" i="26" s="1"/>
  <c r="BD209" i="23"/>
  <c r="O212" i="23"/>
  <c r="E212" i="26" s="1"/>
  <c r="AB213" i="23"/>
  <c r="AQ213" i="23"/>
  <c r="L213" i="26" s="1"/>
  <c r="L213" i="25"/>
  <c r="N214" i="25"/>
  <c r="AZ214" i="23"/>
  <c r="G215" i="23"/>
  <c r="C215" i="26" s="1"/>
  <c r="X215" i="26" s="1"/>
  <c r="BH217" i="23"/>
  <c r="AA219" i="23"/>
  <c r="H219" i="26" s="1"/>
  <c r="AV219" i="23"/>
  <c r="X221" i="23"/>
  <c r="L222" i="23"/>
  <c r="L222" i="25"/>
  <c r="AR222" i="23"/>
  <c r="BG222" i="23"/>
  <c r="P222" i="26" s="1"/>
  <c r="P222" i="25"/>
  <c r="BP222" i="23"/>
  <c r="H223" i="25"/>
  <c r="AA223" i="23"/>
  <c r="H223" i="26" s="1"/>
  <c r="AJ223" i="23"/>
  <c r="P223" i="25"/>
  <c r="BG223" i="23"/>
  <c r="P223" i="26" s="1"/>
  <c r="BP223" i="23"/>
  <c r="G224" i="25"/>
  <c r="W224" i="23"/>
  <c r="G224" i="26" s="1"/>
  <c r="AE224" i="23"/>
  <c r="I224" i="26" s="1"/>
  <c r="BL224" i="23"/>
  <c r="K225" i="23"/>
  <c r="D225" i="26" s="1"/>
  <c r="Y225" i="26" s="1"/>
  <c r="AA226" i="23"/>
  <c r="H226" i="26" s="1"/>
  <c r="AY226" i="23"/>
  <c r="N226" i="26" s="1"/>
  <c r="S227" i="23"/>
  <c r="F227" i="26" s="1"/>
  <c r="BW227" i="23"/>
  <c r="T227" i="26" s="1"/>
  <c r="K228" i="23"/>
  <c r="D228" i="26" s="1"/>
  <c r="Y228" i="26" s="1"/>
  <c r="AJ228" i="23"/>
  <c r="T228" i="25"/>
  <c r="BX228" i="23"/>
  <c r="AN195" i="25"/>
  <c r="BY195" i="23"/>
  <c r="AN199" i="25"/>
  <c r="BY199" i="23"/>
  <c r="K200" i="23"/>
  <c r="S200" i="23"/>
  <c r="F200" i="26" s="1"/>
  <c r="AA200" i="23"/>
  <c r="H200" i="26" s="1"/>
  <c r="AI200" i="23"/>
  <c r="J200" i="26" s="1"/>
  <c r="AQ200" i="23"/>
  <c r="L200" i="26" s="1"/>
  <c r="AY200" i="23"/>
  <c r="N200" i="26" s="1"/>
  <c r="BG200" i="23"/>
  <c r="P200" i="26" s="1"/>
  <c r="BO200" i="23"/>
  <c r="R200" i="26" s="1"/>
  <c r="BW200" i="23"/>
  <c r="T200" i="26" s="1"/>
  <c r="G202" i="23"/>
  <c r="O202" i="23"/>
  <c r="E202" i="26" s="1"/>
  <c r="W202" i="23"/>
  <c r="G202" i="26" s="1"/>
  <c r="AE202" i="23"/>
  <c r="I202" i="26" s="1"/>
  <c r="AM202" i="23"/>
  <c r="K202" i="26" s="1"/>
  <c r="AU202" i="23"/>
  <c r="M202" i="26" s="1"/>
  <c r="BC202" i="23"/>
  <c r="O202" i="26" s="1"/>
  <c r="BK202" i="23"/>
  <c r="Q202" i="26" s="1"/>
  <c r="Z202" i="26" s="1"/>
  <c r="BS202" i="23"/>
  <c r="S202" i="26" s="1"/>
  <c r="BY203" i="23"/>
  <c r="K204" i="23"/>
  <c r="S204" i="23"/>
  <c r="F204" i="26" s="1"/>
  <c r="AA204" i="23"/>
  <c r="H204" i="26" s="1"/>
  <c r="AI204" i="23"/>
  <c r="J204" i="26" s="1"/>
  <c r="AQ204" i="23"/>
  <c r="L204" i="26" s="1"/>
  <c r="AY204" i="23"/>
  <c r="N204" i="26" s="1"/>
  <c r="BG204" i="23"/>
  <c r="P204" i="26" s="1"/>
  <c r="BO204" i="23"/>
  <c r="R204" i="26" s="1"/>
  <c r="BW204" i="23"/>
  <c r="T204" i="26" s="1"/>
  <c r="G206" i="23"/>
  <c r="O206" i="23"/>
  <c r="E206" i="26" s="1"/>
  <c r="W206" i="23"/>
  <c r="G206" i="26" s="1"/>
  <c r="AE206" i="23"/>
  <c r="I206" i="26" s="1"/>
  <c r="AM206" i="23"/>
  <c r="K206" i="26" s="1"/>
  <c r="AU206" i="23"/>
  <c r="M206" i="26" s="1"/>
  <c r="BC206" i="23"/>
  <c r="O206" i="26" s="1"/>
  <c r="BK206" i="23"/>
  <c r="Q206" i="26" s="1"/>
  <c r="Z206" i="26" s="1"/>
  <c r="BS206" i="23"/>
  <c r="S206" i="26" s="1"/>
  <c r="AB206" i="26" s="1"/>
  <c r="AA207" i="23"/>
  <c r="H207" i="26" s="1"/>
  <c r="K208" i="23"/>
  <c r="D208" i="26" s="1"/>
  <c r="Y208" i="26" s="1"/>
  <c r="AR208" i="23"/>
  <c r="BO208" i="23"/>
  <c r="R208" i="26" s="1"/>
  <c r="X209" i="23"/>
  <c r="O210" i="23"/>
  <c r="E210" i="26" s="1"/>
  <c r="AQ210" i="23"/>
  <c r="L210" i="26" s="1"/>
  <c r="AY211" i="23"/>
  <c r="N211" i="26" s="1"/>
  <c r="AE212" i="23"/>
  <c r="I212" i="26" s="1"/>
  <c r="O214" i="23"/>
  <c r="E214" i="26" s="1"/>
  <c r="AM214" i="23"/>
  <c r="K214" i="26" s="1"/>
  <c r="T214" i="25"/>
  <c r="BW214" i="23"/>
  <c r="T214" i="26" s="1"/>
  <c r="AF215" i="23"/>
  <c r="AJ216" i="23"/>
  <c r="M216" i="25"/>
  <c r="AC216" i="25" s="1"/>
  <c r="AU216" i="23"/>
  <c r="M216" i="26" s="1"/>
  <c r="BC216" i="23"/>
  <c r="O216" i="26" s="1"/>
  <c r="BX216" i="23"/>
  <c r="L217" i="23"/>
  <c r="AB219" i="23"/>
  <c r="AN219" i="23"/>
  <c r="T220" i="23"/>
  <c r="C223" i="25"/>
  <c r="X223" i="25" s="1"/>
  <c r="H223" i="23"/>
  <c r="O223" i="23"/>
  <c r="E223" i="26" s="1"/>
  <c r="K223" i="25"/>
  <c r="AN223" i="23"/>
  <c r="AU223" i="23"/>
  <c r="M223" i="26" s="1"/>
  <c r="AC223" i="26" s="1"/>
  <c r="S223" i="25"/>
  <c r="BT223" i="23"/>
  <c r="L225" i="23"/>
  <c r="AJ225" i="23"/>
  <c r="C226" i="25"/>
  <c r="X226" i="25" s="1"/>
  <c r="H226" i="23"/>
  <c r="L226" i="25"/>
  <c r="AQ226" i="23"/>
  <c r="L226" i="26" s="1"/>
  <c r="R227" i="25"/>
  <c r="BO227" i="23"/>
  <c r="R227" i="26" s="1"/>
  <c r="BW230" i="23"/>
  <c r="T230" i="26" s="1"/>
  <c r="AB216" i="25"/>
  <c r="BX218" i="23"/>
  <c r="T218" i="25"/>
  <c r="L220" i="23"/>
  <c r="AR220" i="23"/>
  <c r="AA228" i="23"/>
  <c r="H228" i="26" s="1"/>
  <c r="BG228" i="23"/>
  <c r="P228" i="26" s="1"/>
  <c r="O229" i="23"/>
  <c r="E229" i="26" s="1"/>
  <c r="BL229" i="23"/>
  <c r="K230" i="23"/>
  <c r="D230" i="26" s="1"/>
  <c r="Y230" i="26" s="1"/>
  <c r="BG230" i="23"/>
  <c r="P230" i="26" s="1"/>
  <c r="U217" i="25"/>
  <c r="CH217" i="23"/>
  <c r="BE218" i="1"/>
  <c r="C211" i="25"/>
  <c r="X211" i="25" s="1"/>
  <c r="G211" i="23"/>
  <c r="BY211" i="23"/>
  <c r="H211" i="23"/>
  <c r="M213" i="25"/>
  <c r="AV213" i="23"/>
  <c r="AU213" i="23"/>
  <c r="M213" i="26" s="1"/>
  <c r="O221" i="25"/>
  <c r="BD221" i="23"/>
  <c r="BC221" i="23"/>
  <c r="O221" i="26" s="1"/>
  <c r="K98" i="17"/>
  <c r="F149" i="20"/>
  <c r="F162" i="20"/>
  <c r="C53" i="19"/>
  <c r="O53" i="19"/>
  <c r="W53" i="19"/>
  <c r="C66" i="19"/>
  <c r="O66" i="19"/>
  <c r="W66" i="19"/>
  <c r="I207" i="25"/>
  <c r="AF207" i="23"/>
  <c r="AE207" i="23"/>
  <c r="I207" i="26" s="1"/>
  <c r="I208" i="25"/>
  <c r="AE208" i="23"/>
  <c r="I208" i="26" s="1"/>
  <c r="AF208" i="23"/>
  <c r="E216" i="25"/>
  <c r="P216" i="23"/>
  <c r="O216" i="23"/>
  <c r="E216" i="26" s="1"/>
  <c r="G207" i="25"/>
  <c r="X207" i="23"/>
  <c r="W207" i="23"/>
  <c r="G207" i="26" s="1"/>
  <c r="G208" i="25"/>
  <c r="W208" i="23"/>
  <c r="G208" i="26" s="1"/>
  <c r="X208" i="23"/>
  <c r="E213" i="25"/>
  <c r="P213" i="23"/>
  <c r="O213" i="23"/>
  <c r="E213" i="26" s="1"/>
  <c r="G217" i="25"/>
  <c r="W217" i="23"/>
  <c r="G217" i="26" s="1"/>
  <c r="X217" i="23"/>
  <c r="P208" i="25"/>
  <c r="BH208" i="23"/>
  <c r="BG208" i="23"/>
  <c r="P208" i="26" s="1"/>
  <c r="P209" i="25"/>
  <c r="BH209" i="23"/>
  <c r="BG209" i="23"/>
  <c r="P209" i="26" s="1"/>
  <c r="BS211" i="23"/>
  <c r="S211" i="26" s="1"/>
  <c r="S211" i="25"/>
  <c r="AB211" i="25" s="1"/>
  <c r="BT211" i="23"/>
  <c r="J217" i="25"/>
  <c r="AJ217" i="23"/>
  <c r="AI217" i="23"/>
  <c r="J217" i="26" s="1"/>
  <c r="E220" i="25"/>
  <c r="P220" i="23"/>
  <c r="O220" i="23"/>
  <c r="E220" i="26" s="1"/>
  <c r="M220" i="25"/>
  <c r="AV220" i="23"/>
  <c r="AU220" i="23"/>
  <c r="M220" i="26" s="1"/>
  <c r="E207" i="25"/>
  <c r="P207" i="23"/>
  <c r="O207" i="23"/>
  <c r="E207" i="26" s="1"/>
  <c r="H209" i="25"/>
  <c r="AB209" i="23"/>
  <c r="AA209" i="23"/>
  <c r="H209" i="26" s="1"/>
  <c r="BY213" i="23"/>
  <c r="J214" i="25"/>
  <c r="AJ214" i="23"/>
  <c r="AI214" i="23"/>
  <c r="J214" i="26" s="1"/>
  <c r="H230" i="25"/>
  <c r="AB230" i="23"/>
  <c r="AA230" i="23"/>
  <c r="H230" i="26" s="1"/>
  <c r="BE230" i="1"/>
  <c r="C210" i="25"/>
  <c r="X210" i="25" s="1"/>
  <c r="BY210" i="23"/>
  <c r="H210" i="23"/>
  <c r="G210" i="23"/>
  <c r="S218" i="25"/>
  <c r="BS218" i="23"/>
  <c r="S218" i="26" s="1"/>
  <c r="AB218" i="26" s="1"/>
  <c r="BT218" i="23"/>
  <c r="BY230" i="23"/>
  <c r="C207" i="25"/>
  <c r="X207" i="25" s="1"/>
  <c r="BY207" i="23"/>
  <c r="H207" i="23"/>
  <c r="G207" i="23"/>
  <c r="N208" i="25"/>
  <c r="AZ208" i="23"/>
  <c r="AY208" i="23"/>
  <c r="N208" i="26" s="1"/>
  <c r="S210" i="25"/>
  <c r="AB210" i="25" s="1"/>
  <c r="BT210" i="23"/>
  <c r="BS210" i="23"/>
  <c r="S210" i="26" s="1"/>
  <c r="P218" i="25"/>
  <c r="BH218" i="23"/>
  <c r="BG218" i="23"/>
  <c r="P218" i="26" s="1"/>
  <c r="E222" i="25"/>
  <c r="P222" i="23"/>
  <c r="O222" i="23"/>
  <c r="E222" i="26" s="1"/>
  <c r="BY222" i="23"/>
  <c r="G162" i="20"/>
  <c r="D53" i="19"/>
  <c r="P53" i="19"/>
  <c r="X53" i="19"/>
  <c r="D66" i="19"/>
  <c r="P66" i="19"/>
  <c r="X66" i="19"/>
  <c r="E208" i="25"/>
  <c r="O208" i="23"/>
  <c r="E208" i="26" s="1"/>
  <c r="BP208" i="23"/>
  <c r="BY208" i="23"/>
  <c r="C209" i="25"/>
  <c r="X209" i="25" s="1"/>
  <c r="G209" i="23"/>
  <c r="BY209" i="23"/>
  <c r="P210" i="23"/>
  <c r="O211" i="25"/>
  <c r="BC211" i="23"/>
  <c r="O211" i="26" s="1"/>
  <c r="AF212" i="23"/>
  <c r="BL212" i="23"/>
  <c r="C213" i="25"/>
  <c r="X213" i="25" s="1"/>
  <c r="H213" i="23"/>
  <c r="K213" i="25"/>
  <c r="AN213" i="23"/>
  <c r="S213" i="25"/>
  <c r="BT213" i="23"/>
  <c r="AR214" i="23"/>
  <c r="C216" i="25"/>
  <c r="X216" i="25" s="1"/>
  <c r="BY216" i="23"/>
  <c r="H216" i="23"/>
  <c r="E217" i="25"/>
  <c r="O217" i="23"/>
  <c r="E217" i="26" s="1"/>
  <c r="C220" i="25"/>
  <c r="X220" i="25" s="1"/>
  <c r="H220" i="23"/>
  <c r="G220" i="23"/>
  <c r="K220" i="25"/>
  <c r="AN220" i="23"/>
  <c r="AM220" i="23"/>
  <c r="K220" i="26" s="1"/>
  <c r="S220" i="25"/>
  <c r="AB220" i="25" s="1"/>
  <c r="BT220" i="23"/>
  <c r="BS220" i="23"/>
  <c r="S220" i="26" s="1"/>
  <c r="AB220" i="26" s="1"/>
  <c r="P224" i="25"/>
  <c r="BH224" i="23"/>
  <c r="BG224" i="23"/>
  <c r="P224" i="26" s="1"/>
  <c r="C229" i="26"/>
  <c r="X229" i="26" s="1"/>
  <c r="J229" i="25"/>
  <c r="AJ229" i="23"/>
  <c r="AI229" i="23"/>
  <c r="J229" i="26" s="1"/>
  <c r="BH229" i="23"/>
  <c r="P229" i="25"/>
  <c r="BG229" i="23"/>
  <c r="P229" i="26" s="1"/>
  <c r="D209" i="25"/>
  <c r="Y209" i="25" s="1"/>
  <c r="E53" i="19"/>
  <c r="Q53" i="19"/>
  <c r="Y53" i="19"/>
  <c r="I53" i="19"/>
  <c r="U53" i="19"/>
  <c r="E66" i="19"/>
  <c r="Q66" i="19"/>
  <c r="Y66" i="19"/>
  <c r="S208" i="25"/>
  <c r="AB208" i="25" s="1"/>
  <c r="BS208" i="23"/>
  <c r="S208" i="26" s="1"/>
  <c r="F209" i="25"/>
  <c r="T209" i="23"/>
  <c r="N209" i="25"/>
  <c r="AZ209" i="23"/>
  <c r="BK210" i="23"/>
  <c r="Q210" i="26" s="1"/>
  <c r="Z210" i="26" s="1"/>
  <c r="M211" i="25"/>
  <c r="AU211" i="23"/>
  <c r="M211" i="26" s="1"/>
  <c r="W212" i="23"/>
  <c r="G212" i="26" s="1"/>
  <c r="J212" i="25"/>
  <c r="AJ212" i="23"/>
  <c r="AI212" i="23"/>
  <c r="J212" i="26" s="1"/>
  <c r="BC212" i="23"/>
  <c r="O212" i="26" s="1"/>
  <c r="R212" i="25"/>
  <c r="BP212" i="23"/>
  <c r="BO212" i="23"/>
  <c r="R212" i="26" s="1"/>
  <c r="AA214" i="23"/>
  <c r="H214" i="26" s="1"/>
  <c r="J215" i="25"/>
  <c r="AJ215" i="23"/>
  <c r="AI215" i="23"/>
  <c r="J215" i="26" s="1"/>
  <c r="R215" i="25"/>
  <c r="BP215" i="23"/>
  <c r="BO215" i="23"/>
  <c r="R215" i="26" s="1"/>
  <c r="H217" i="25"/>
  <c r="AB217" i="23"/>
  <c r="AA217" i="23"/>
  <c r="H217" i="26" s="1"/>
  <c r="S217" i="25"/>
  <c r="AB217" i="25" s="1"/>
  <c r="BS217" i="23"/>
  <c r="S217" i="26" s="1"/>
  <c r="BT217" i="23"/>
  <c r="H218" i="25"/>
  <c r="AB218" i="23"/>
  <c r="K218" i="25"/>
  <c r="AM218" i="23"/>
  <c r="K218" i="26" s="1"/>
  <c r="Q218" i="25"/>
  <c r="Z218" i="25" s="1"/>
  <c r="BK218" i="23"/>
  <c r="Q218" i="26" s="1"/>
  <c r="Z218" i="26" s="1"/>
  <c r="BL218" i="23"/>
  <c r="E221" i="25"/>
  <c r="P221" i="23"/>
  <c r="J221" i="25"/>
  <c r="AI221" i="23"/>
  <c r="J221" i="26" s="1"/>
  <c r="AJ221" i="23"/>
  <c r="O222" i="25"/>
  <c r="BD222" i="23"/>
  <c r="C227" i="26"/>
  <c r="X227" i="26" s="1"/>
  <c r="D229" i="25"/>
  <c r="Y229" i="25" s="1"/>
  <c r="L229" i="23"/>
  <c r="K229" i="23"/>
  <c r="D229" i="26" s="1"/>
  <c r="Y229" i="26" s="1"/>
  <c r="L209" i="25"/>
  <c r="AC209" i="25" s="1"/>
  <c r="D215" i="25"/>
  <c r="Y215" i="25" s="1"/>
  <c r="L215" i="23"/>
  <c r="K215" i="23"/>
  <c r="D215" i="26" s="1"/>
  <c r="Y215" i="26" s="1"/>
  <c r="L215" i="25"/>
  <c r="AR215" i="23"/>
  <c r="AQ215" i="23"/>
  <c r="L215" i="26" s="1"/>
  <c r="T215" i="25"/>
  <c r="BX215" i="23"/>
  <c r="BW215" i="23"/>
  <c r="T215" i="26" s="1"/>
  <c r="M227" i="25"/>
  <c r="AV227" i="23"/>
  <c r="AU227" i="23"/>
  <c r="M227" i="26" s="1"/>
  <c r="H53" i="19"/>
  <c r="R53" i="19"/>
  <c r="H66" i="19"/>
  <c r="R66" i="19"/>
  <c r="G208" i="23"/>
  <c r="P208" i="23"/>
  <c r="AQ208" i="23"/>
  <c r="L208" i="26" s="1"/>
  <c r="Q208" i="25"/>
  <c r="Z208" i="25" s="1"/>
  <c r="BK208" i="23"/>
  <c r="Q208" i="26" s="1"/>
  <c r="Z208" i="26" s="1"/>
  <c r="H209" i="23"/>
  <c r="BC210" i="23"/>
  <c r="O210" i="26" s="1"/>
  <c r="BL210" i="23"/>
  <c r="K211" i="25"/>
  <c r="AM211" i="23"/>
  <c r="K211" i="26" s="1"/>
  <c r="BD211" i="23"/>
  <c r="X212" i="23"/>
  <c r="BD212" i="23"/>
  <c r="G213" i="23"/>
  <c r="I213" i="25"/>
  <c r="AF213" i="23"/>
  <c r="AM213" i="23"/>
  <c r="K213" i="26" s="1"/>
  <c r="Q213" i="25"/>
  <c r="Z213" i="25" s="1"/>
  <c r="BL213" i="23"/>
  <c r="BS213" i="23"/>
  <c r="S213" i="26" s="1"/>
  <c r="S214" i="23"/>
  <c r="F214" i="26" s="1"/>
  <c r="AB214" i="23"/>
  <c r="G216" i="23"/>
  <c r="P217" i="23"/>
  <c r="AY217" i="23"/>
  <c r="N217" i="26" s="1"/>
  <c r="N218" i="25"/>
  <c r="AZ218" i="23"/>
  <c r="AY218" i="23"/>
  <c r="N218" i="26" s="1"/>
  <c r="C219" i="25"/>
  <c r="X219" i="25" s="1"/>
  <c r="BY219" i="23"/>
  <c r="I220" i="25"/>
  <c r="AF220" i="23"/>
  <c r="AE220" i="23"/>
  <c r="I220" i="26" s="1"/>
  <c r="Q220" i="25"/>
  <c r="Z220" i="25" s="1"/>
  <c r="BL220" i="23"/>
  <c r="BK220" i="23"/>
  <c r="Q220" i="26" s="1"/>
  <c r="Z220" i="26" s="1"/>
  <c r="Q221" i="25"/>
  <c r="Z221" i="25" s="1"/>
  <c r="BL221" i="23"/>
  <c r="N224" i="25"/>
  <c r="AY224" i="23"/>
  <c r="N224" i="26" s="1"/>
  <c r="AZ224" i="23"/>
  <c r="K227" i="25"/>
  <c r="AN227" i="23"/>
  <c r="AM227" i="23"/>
  <c r="K227" i="26" s="1"/>
  <c r="E228" i="25"/>
  <c r="P228" i="23"/>
  <c r="O228" i="23"/>
  <c r="E228" i="26" s="1"/>
  <c r="M228" i="25"/>
  <c r="AV228" i="23"/>
  <c r="AU228" i="23"/>
  <c r="M228" i="26" s="1"/>
  <c r="BY228" i="23"/>
  <c r="N229" i="25"/>
  <c r="AZ229" i="23"/>
  <c r="AY229" i="23"/>
  <c r="N229" i="26" s="1"/>
  <c r="S53" i="19"/>
  <c r="I66" i="19"/>
  <c r="S66" i="19"/>
  <c r="O208" i="25"/>
  <c r="BC208" i="23"/>
  <c r="O208" i="26" s="1"/>
  <c r="T209" i="25"/>
  <c r="BX209" i="23"/>
  <c r="I211" i="25"/>
  <c r="AE211" i="23"/>
  <c r="I211" i="26" s="1"/>
  <c r="C212" i="25"/>
  <c r="X212" i="25" s="1"/>
  <c r="BY212" i="23"/>
  <c r="H212" i="25"/>
  <c r="AB212" i="23"/>
  <c r="AA212" i="23"/>
  <c r="H212" i="26" s="1"/>
  <c r="P212" i="25"/>
  <c r="BH212" i="23"/>
  <c r="BG212" i="23"/>
  <c r="P212" i="26" s="1"/>
  <c r="H215" i="25"/>
  <c r="AB215" i="23"/>
  <c r="AA215" i="23"/>
  <c r="H215" i="26" s="1"/>
  <c r="P215" i="25"/>
  <c r="BH215" i="23"/>
  <c r="BG215" i="23"/>
  <c r="P215" i="26" s="1"/>
  <c r="C217" i="25"/>
  <c r="X217" i="25" s="1"/>
  <c r="G217" i="23"/>
  <c r="H217" i="23"/>
  <c r="L217" i="25"/>
  <c r="AR217" i="23"/>
  <c r="Q217" i="25"/>
  <c r="Z217" i="25" s="1"/>
  <c r="BK217" i="23"/>
  <c r="Q217" i="26" s="1"/>
  <c r="Z217" i="26" s="1"/>
  <c r="BL217" i="23"/>
  <c r="T221" i="25"/>
  <c r="BX221" i="23"/>
  <c r="BW221" i="23"/>
  <c r="T221" i="26" s="1"/>
  <c r="G222" i="25"/>
  <c r="X222" i="23"/>
  <c r="BY225" i="23"/>
  <c r="Q211" i="25"/>
  <c r="Z211" i="25" s="1"/>
  <c r="BK211" i="23"/>
  <c r="Q211" i="26" s="1"/>
  <c r="Z211" i="26" s="1"/>
  <c r="D212" i="25"/>
  <c r="Y212" i="25" s="1"/>
  <c r="L212" i="23"/>
  <c r="K212" i="23"/>
  <c r="D212" i="26" s="1"/>
  <c r="Y212" i="26" s="1"/>
  <c r="L212" i="25"/>
  <c r="AR212" i="23"/>
  <c r="AQ212" i="23"/>
  <c r="L212" i="26" s="1"/>
  <c r="T212" i="25"/>
  <c r="BX212" i="23"/>
  <c r="BW212" i="23"/>
  <c r="T212" i="26" s="1"/>
  <c r="L221" i="25"/>
  <c r="AQ221" i="23"/>
  <c r="L221" i="26" s="1"/>
  <c r="AR221" i="23"/>
  <c r="G225" i="25"/>
  <c r="X225" i="23"/>
  <c r="W225" i="23"/>
  <c r="G225" i="26" s="1"/>
  <c r="O225" i="25"/>
  <c r="BD225" i="23"/>
  <c r="BC225" i="23"/>
  <c r="O225" i="26" s="1"/>
  <c r="E230" i="25"/>
  <c r="O230" i="23"/>
  <c r="E230" i="26" s="1"/>
  <c r="P230" i="23"/>
  <c r="C162" i="20"/>
  <c r="L53" i="19"/>
  <c r="T53" i="19"/>
  <c r="L66" i="19"/>
  <c r="T66" i="19"/>
  <c r="AJ208" i="23"/>
  <c r="M208" i="25"/>
  <c r="AU208" i="23"/>
  <c r="M208" i="26" s="1"/>
  <c r="AV210" i="23"/>
  <c r="AN211" i="23"/>
  <c r="P212" i="23"/>
  <c r="AV212" i="23"/>
  <c r="G213" i="25"/>
  <c r="X213" i="23"/>
  <c r="AE213" i="23"/>
  <c r="I213" i="26" s="1"/>
  <c r="O213" i="25"/>
  <c r="BD213" i="23"/>
  <c r="BK213" i="23"/>
  <c r="Q213" i="26" s="1"/>
  <c r="Z213" i="26" s="1"/>
  <c r="L214" i="23"/>
  <c r="BO214" i="23"/>
  <c r="R214" i="26" s="1"/>
  <c r="BX214" i="23"/>
  <c r="G216" i="25"/>
  <c r="X216" i="23"/>
  <c r="C218" i="25"/>
  <c r="X218" i="25" s="1"/>
  <c r="G218" i="23"/>
  <c r="BY218" i="23"/>
  <c r="AE218" i="23"/>
  <c r="I218" i="26" s="1"/>
  <c r="I218" i="25"/>
  <c r="AF218" i="23"/>
  <c r="G219" i="23"/>
  <c r="O219" i="23"/>
  <c r="E219" i="26" s="1"/>
  <c r="W219" i="23"/>
  <c r="G219" i="26" s="1"/>
  <c r="AE219" i="23"/>
  <c r="I219" i="26" s="1"/>
  <c r="AM219" i="23"/>
  <c r="K219" i="26" s="1"/>
  <c r="AU219" i="23"/>
  <c r="M219" i="26" s="1"/>
  <c r="G220" i="25"/>
  <c r="X220" i="23"/>
  <c r="W220" i="23"/>
  <c r="G220" i="26" s="1"/>
  <c r="O220" i="25"/>
  <c r="BD220" i="23"/>
  <c r="BC220" i="23"/>
  <c r="O220" i="26" s="1"/>
  <c r="C221" i="25"/>
  <c r="X221" i="25" s="1"/>
  <c r="BY221" i="23"/>
  <c r="H221" i="23"/>
  <c r="G221" i="23"/>
  <c r="N221" i="25"/>
  <c r="AZ221" i="23"/>
  <c r="AY221" i="23"/>
  <c r="N221" i="26" s="1"/>
  <c r="BK221" i="23"/>
  <c r="Q221" i="26" s="1"/>
  <c r="Z221" i="26" s="1"/>
  <c r="M222" i="25"/>
  <c r="AV222" i="23"/>
  <c r="AU222" i="23"/>
  <c r="M222" i="26" s="1"/>
  <c r="O227" i="25"/>
  <c r="BD227" i="23"/>
  <c r="C149" i="20"/>
  <c r="M53" i="19"/>
  <c r="M66" i="19"/>
  <c r="U66" i="19"/>
  <c r="K208" i="25"/>
  <c r="AM208" i="23"/>
  <c r="K208" i="26" s="1"/>
  <c r="J209" i="25"/>
  <c r="AJ209" i="23"/>
  <c r="R209" i="25"/>
  <c r="BP209" i="23"/>
  <c r="AB210" i="26"/>
  <c r="E211" i="25"/>
  <c r="O211" i="23"/>
  <c r="E211" i="26" s="1"/>
  <c r="C212" i="26"/>
  <c r="X212" i="26" s="1"/>
  <c r="F212" i="25"/>
  <c r="T212" i="23"/>
  <c r="S212" i="23"/>
  <c r="F212" i="26" s="1"/>
  <c r="AC212" i="26"/>
  <c r="N212" i="25"/>
  <c r="AZ212" i="23"/>
  <c r="AY212" i="23"/>
  <c r="N212" i="26" s="1"/>
  <c r="F215" i="25"/>
  <c r="T215" i="23"/>
  <c r="S215" i="23"/>
  <c r="F215" i="26" s="1"/>
  <c r="AZ215" i="23"/>
  <c r="AY215" i="23"/>
  <c r="N215" i="26" s="1"/>
  <c r="F218" i="25"/>
  <c r="T218" i="23"/>
  <c r="S218" i="23"/>
  <c r="F218" i="26" s="1"/>
  <c r="W222" i="23"/>
  <c r="G222" i="26" s="1"/>
  <c r="I225" i="25"/>
  <c r="AF225" i="23"/>
  <c r="AE225" i="23"/>
  <c r="I225" i="26" s="1"/>
  <c r="Q225" i="25"/>
  <c r="Z225" i="25" s="1"/>
  <c r="BL225" i="23"/>
  <c r="BK225" i="23"/>
  <c r="Q225" i="26" s="1"/>
  <c r="Z225" i="26" s="1"/>
  <c r="G211" i="25"/>
  <c r="BY214" i="23"/>
  <c r="O217" i="25"/>
  <c r="BC217" i="23"/>
  <c r="O217" i="26" s="1"/>
  <c r="D218" i="25"/>
  <c r="Y218" i="25" s="1"/>
  <c r="L218" i="23"/>
  <c r="L218" i="25"/>
  <c r="AR218" i="23"/>
  <c r="AB219" i="25"/>
  <c r="H221" i="25"/>
  <c r="AA221" i="23"/>
  <c r="H221" i="26" s="1"/>
  <c r="AQ224" i="23"/>
  <c r="L224" i="26" s="1"/>
  <c r="AC224" i="26" s="1"/>
  <c r="L224" i="25"/>
  <c r="C228" i="25"/>
  <c r="X228" i="25" s="1"/>
  <c r="H228" i="23"/>
  <c r="G228" i="23"/>
  <c r="K228" i="25"/>
  <c r="AN228" i="23"/>
  <c r="AM228" i="23"/>
  <c r="K228" i="26" s="1"/>
  <c r="S228" i="25"/>
  <c r="AB228" i="25" s="1"/>
  <c r="BT228" i="23"/>
  <c r="BS228" i="23"/>
  <c r="S228" i="26" s="1"/>
  <c r="H229" i="25"/>
  <c r="AB229" i="23"/>
  <c r="AA229" i="23"/>
  <c r="H229" i="26" s="1"/>
  <c r="F216" i="25"/>
  <c r="AB213" i="25"/>
  <c r="AH217" i="25"/>
  <c r="M217" i="25"/>
  <c r="AU217" i="23"/>
  <c r="M217" i="26" s="1"/>
  <c r="G218" i="25"/>
  <c r="W218" i="23"/>
  <c r="G218" i="26" s="1"/>
  <c r="O218" i="25"/>
  <c r="BC218" i="23"/>
  <c r="O218" i="26" s="1"/>
  <c r="F221" i="25"/>
  <c r="S221" i="23"/>
  <c r="F221" i="26" s="1"/>
  <c r="R221" i="25"/>
  <c r="BP221" i="23"/>
  <c r="BO221" i="23"/>
  <c r="R221" i="26" s="1"/>
  <c r="C222" i="25"/>
  <c r="X222" i="25" s="1"/>
  <c r="H222" i="23"/>
  <c r="K222" i="25"/>
  <c r="AN222" i="23"/>
  <c r="S222" i="25"/>
  <c r="AB222" i="25" s="1"/>
  <c r="BT222" i="23"/>
  <c r="J224" i="25"/>
  <c r="AI224" i="23"/>
  <c r="J224" i="26" s="1"/>
  <c r="E225" i="25"/>
  <c r="P225" i="23"/>
  <c r="O225" i="23"/>
  <c r="E225" i="26" s="1"/>
  <c r="M225" i="25"/>
  <c r="AV225" i="23"/>
  <c r="AU225" i="23"/>
  <c r="M225" i="26" s="1"/>
  <c r="T229" i="25"/>
  <c r="BX229" i="23"/>
  <c r="BW229" i="23"/>
  <c r="T229" i="26" s="1"/>
  <c r="E214" i="25"/>
  <c r="K217" i="25"/>
  <c r="AM217" i="23"/>
  <c r="K217" i="26" s="1"/>
  <c r="J218" i="25"/>
  <c r="AJ218" i="23"/>
  <c r="R218" i="25"/>
  <c r="BP218" i="23"/>
  <c r="D221" i="25"/>
  <c r="Y221" i="25" s="1"/>
  <c r="K221" i="23"/>
  <c r="D221" i="26" s="1"/>
  <c r="Y221" i="26" s="1"/>
  <c r="C223" i="26"/>
  <c r="X223" i="26" s="1"/>
  <c r="C224" i="26"/>
  <c r="X224" i="26" s="1"/>
  <c r="T224" i="25"/>
  <c r="BX224" i="23"/>
  <c r="BW224" i="23"/>
  <c r="T224" i="26" s="1"/>
  <c r="BY227" i="23"/>
  <c r="I228" i="25"/>
  <c r="AF228" i="23"/>
  <c r="AE228" i="23"/>
  <c r="I228" i="26" s="1"/>
  <c r="Q228" i="25"/>
  <c r="Z228" i="25" s="1"/>
  <c r="BL228" i="23"/>
  <c r="BK228" i="23"/>
  <c r="Q228" i="26" s="1"/>
  <c r="Z228" i="26" s="1"/>
  <c r="L229" i="25"/>
  <c r="AR229" i="23"/>
  <c r="AQ229" i="23"/>
  <c r="L229" i="26" s="1"/>
  <c r="G230" i="23"/>
  <c r="F230" i="25"/>
  <c r="T230" i="23"/>
  <c r="S230" i="23"/>
  <c r="F230" i="26" s="1"/>
  <c r="AC207" i="25"/>
  <c r="O209" i="23"/>
  <c r="E209" i="26" s="1"/>
  <c r="W209" i="23"/>
  <c r="G209" i="26" s="1"/>
  <c r="AE209" i="23"/>
  <c r="I209" i="26" s="1"/>
  <c r="AM209" i="23"/>
  <c r="K209" i="26" s="1"/>
  <c r="AU209" i="23"/>
  <c r="M209" i="26" s="1"/>
  <c r="BC209" i="23"/>
  <c r="O209" i="26" s="1"/>
  <c r="BK209" i="23"/>
  <c r="Q209" i="26" s="1"/>
  <c r="Z209" i="26" s="1"/>
  <c r="BS209" i="23"/>
  <c r="S209" i="26" s="1"/>
  <c r="AB209" i="26" s="1"/>
  <c r="L210" i="23"/>
  <c r="T210" i="23"/>
  <c r="AB210" i="23"/>
  <c r="AJ210" i="23"/>
  <c r="AR210" i="23"/>
  <c r="AZ210" i="23"/>
  <c r="BH210" i="23"/>
  <c r="BP210" i="23"/>
  <c r="BX210" i="23"/>
  <c r="K213" i="23"/>
  <c r="D213" i="26" s="1"/>
  <c r="Y213" i="26" s="1"/>
  <c r="S213" i="23"/>
  <c r="F213" i="26" s="1"/>
  <c r="AA213" i="23"/>
  <c r="H213" i="26" s="1"/>
  <c r="AI213" i="23"/>
  <c r="J213" i="26" s="1"/>
  <c r="AY213" i="23"/>
  <c r="N213" i="26" s="1"/>
  <c r="BG213" i="23"/>
  <c r="P213" i="26" s="1"/>
  <c r="BO213" i="23"/>
  <c r="R213" i="26" s="1"/>
  <c r="BW213" i="23"/>
  <c r="T213" i="26" s="1"/>
  <c r="H214" i="23"/>
  <c r="X214" i="23"/>
  <c r="AF214" i="23"/>
  <c r="AN214" i="23"/>
  <c r="AV214" i="23"/>
  <c r="BD214" i="23"/>
  <c r="BL214" i="23"/>
  <c r="BT214" i="23"/>
  <c r="C215" i="25"/>
  <c r="X215" i="25" s="1"/>
  <c r="BY215" i="23"/>
  <c r="AC215" i="25"/>
  <c r="K216" i="23"/>
  <c r="D216" i="26" s="1"/>
  <c r="Y216" i="26" s="1"/>
  <c r="AA216" i="23"/>
  <c r="H216" i="26" s="1"/>
  <c r="AI216" i="23"/>
  <c r="J216" i="26" s="1"/>
  <c r="AQ216" i="23"/>
  <c r="L216" i="26" s="1"/>
  <c r="AY216" i="23"/>
  <c r="N216" i="26" s="1"/>
  <c r="BG216" i="23"/>
  <c r="P216" i="26" s="1"/>
  <c r="BO216" i="23"/>
  <c r="R216" i="26" s="1"/>
  <c r="BW216" i="23"/>
  <c r="T216" i="26" s="1"/>
  <c r="K217" i="23"/>
  <c r="D217" i="26" s="1"/>
  <c r="Y217" i="26" s="1"/>
  <c r="T217" i="23"/>
  <c r="I217" i="25"/>
  <c r="AE217" i="23"/>
  <c r="I217" i="26" s="1"/>
  <c r="AV217" i="23"/>
  <c r="BW217" i="23"/>
  <c r="T217" i="26" s="1"/>
  <c r="E218" i="25"/>
  <c r="O218" i="23"/>
  <c r="E218" i="26" s="1"/>
  <c r="AA218" i="26" s="1"/>
  <c r="X218" i="23"/>
  <c r="AU218" i="23"/>
  <c r="M218" i="26" s="1"/>
  <c r="M218" i="25"/>
  <c r="BD218" i="23"/>
  <c r="T221" i="23"/>
  <c r="AU221" i="23"/>
  <c r="M221" i="26" s="1"/>
  <c r="P221" i="25"/>
  <c r="BH221" i="23"/>
  <c r="BG221" i="23"/>
  <c r="P221" i="26" s="1"/>
  <c r="G222" i="23"/>
  <c r="I222" i="25"/>
  <c r="AF222" i="23"/>
  <c r="AM222" i="23"/>
  <c r="K222" i="26" s="1"/>
  <c r="Q222" i="25"/>
  <c r="Z222" i="25" s="1"/>
  <c r="BL222" i="23"/>
  <c r="BS222" i="23"/>
  <c r="S222" i="26" s="1"/>
  <c r="F224" i="25"/>
  <c r="S224" i="23"/>
  <c r="F224" i="26" s="1"/>
  <c r="AJ224" i="23"/>
  <c r="C225" i="25"/>
  <c r="X225" i="25" s="1"/>
  <c r="H225" i="23"/>
  <c r="G225" i="23"/>
  <c r="K225" i="25"/>
  <c r="AN225" i="23"/>
  <c r="AM225" i="23"/>
  <c r="K225" i="26" s="1"/>
  <c r="S225" i="25"/>
  <c r="BT225" i="23"/>
  <c r="BS225" i="23"/>
  <c r="S225" i="26" s="1"/>
  <c r="AB225" i="26" s="1"/>
  <c r="W227" i="23"/>
  <c r="G227" i="26" s="1"/>
  <c r="F229" i="25"/>
  <c r="T229" i="23"/>
  <c r="S229" i="23"/>
  <c r="F229" i="26" s="1"/>
  <c r="AA229" i="26" s="1"/>
  <c r="R229" i="25"/>
  <c r="BP229" i="23"/>
  <c r="BO229" i="23"/>
  <c r="R229" i="26" s="1"/>
  <c r="H230" i="23"/>
  <c r="AQ230" i="23"/>
  <c r="L230" i="26" s="1"/>
  <c r="D224" i="25"/>
  <c r="Y224" i="25" s="1"/>
  <c r="K224" i="23"/>
  <c r="R224" i="25"/>
  <c r="BP224" i="23"/>
  <c r="BO224" i="23"/>
  <c r="R224" i="26" s="1"/>
  <c r="AB224" i="26" s="1"/>
  <c r="G228" i="25"/>
  <c r="X228" i="23"/>
  <c r="W228" i="23"/>
  <c r="G228" i="26" s="1"/>
  <c r="O228" i="25"/>
  <c r="BD228" i="23"/>
  <c r="BC228" i="23"/>
  <c r="O228" i="26" s="1"/>
  <c r="O230" i="25"/>
  <c r="BC230" i="23"/>
  <c r="O230" i="26" s="1"/>
  <c r="BD230" i="23"/>
  <c r="H224" i="25"/>
  <c r="BY223" i="23"/>
  <c r="L226" i="23"/>
  <c r="T226" i="23"/>
  <c r="AB226" i="23"/>
  <c r="AJ226" i="23"/>
  <c r="AR226" i="23"/>
  <c r="AZ226" i="23"/>
  <c r="BH226" i="23"/>
  <c r="BP226" i="23"/>
  <c r="BX226" i="23"/>
  <c r="AJ230" i="23"/>
  <c r="M230" i="25"/>
  <c r="AU230" i="23"/>
  <c r="M230" i="26" s="1"/>
  <c r="AC226" i="25"/>
  <c r="BY226" i="23"/>
  <c r="K230" i="25"/>
  <c r="AM230" i="23"/>
  <c r="K230" i="26" s="1"/>
  <c r="C229" i="25"/>
  <c r="X229" i="25" s="1"/>
  <c r="BY229" i="23"/>
  <c r="I230" i="25"/>
  <c r="AE230" i="23"/>
  <c r="I230" i="26" s="1"/>
  <c r="J222" i="25"/>
  <c r="K222" i="23"/>
  <c r="D222" i="26" s="1"/>
  <c r="Y222" i="26" s="1"/>
  <c r="S222" i="23"/>
  <c r="F222" i="26" s="1"/>
  <c r="AA222" i="23"/>
  <c r="H222" i="26" s="1"/>
  <c r="AQ222" i="23"/>
  <c r="L222" i="26" s="1"/>
  <c r="AY222" i="23"/>
  <c r="N222" i="26" s="1"/>
  <c r="BO222" i="23"/>
  <c r="R222" i="26" s="1"/>
  <c r="BW222" i="23"/>
  <c r="T222" i="26" s="1"/>
  <c r="BY224" i="23"/>
  <c r="G226" i="23"/>
  <c r="O226" i="23"/>
  <c r="E226" i="26" s="1"/>
  <c r="W226" i="23"/>
  <c r="G226" i="26" s="1"/>
  <c r="AE226" i="23"/>
  <c r="I226" i="26" s="1"/>
  <c r="AM226" i="23"/>
  <c r="K226" i="26" s="1"/>
  <c r="BC226" i="23"/>
  <c r="O226" i="26" s="1"/>
  <c r="BK226" i="23"/>
  <c r="Q226" i="26" s="1"/>
  <c r="Z226" i="26" s="1"/>
  <c r="BS226" i="23"/>
  <c r="S226" i="26" s="1"/>
  <c r="L227" i="23"/>
  <c r="T227" i="23"/>
  <c r="AB227" i="23"/>
  <c r="AJ227" i="23"/>
  <c r="AR227" i="23"/>
  <c r="AZ227" i="23"/>
  <c r="BH227" i="23"/>
  <c r="BP227" i="23"/>
  <c r="L230" i="23"/>
  <c r="G230" i="25"/>
  <c r="W230" i="23"/>
  <c r="G230" i="26" s="1"/>
  <c r="AN230" i="23"/>
  <c r="BO230" i="23"/>
  <c r="R230" i="26" s="1"/>
  <c r="BX230" i="23"/>
  <c r="H229" i="23"/>
  <c r="P229" i="23"/>
  <c r="X229" i="23"/>
  <c r="AF229" i="23"/>
  <c r="AN229" i="23"/>
  <c r="AV229" i="23"/>
  <c r="S230" i="25"/>
  <c r="BS230" i="23"/>
  <c r="S230" i="26" s="1"/>
  <c r="Q230" i="25"/>
  <c r="Z230" i="25" s="1"/>
  <c r="BK230" i="23"/>
  <c r="Q230" i="26" s="1"/>
  <c r="Z230" i="26" s="1"/>
  <c r="D269" i="10"/>
  <c r="M51" i="10"/>
  <c r="M59" i="10"/>
  <c r="C293" i="10"/>
  <c r="F292" i="10"/>
  <c r="I269" i="10"/>
  <c r="C317" i="10" s="1"/>
  <c r="H119" i="10"/>
  <c r="N68" i="10"/>
  <c r="N69" i="10"/>
  <c r="N70" i="10"/>
  <c r="N72" i="10"/>
  <c r="N80" i="10"/>
  <c r="H175" i="10"/>
  <c r="G181" i="10"/>
  <c r="G187" i="10"/>
  <c r="G190" i="10"/>
  <c r="G193" i="10"/>
  <c r="G196" i="10"/>
  <c r="G199" i="10"/>
  <c r="G202" i="10"/>
  <c r="G205" i="10"/>
  <c r="G208" i="10"/>
  <c r="H210" i="10"/>
  <c r="E269" i="10"/>
  <c r="G269" i="10" s="1"/>
  <c r="H21" i="10"/>
  <c r="H26" i="10"/>
  <c r="M150" i="10"/>
  <c r="M153" i="10"/>
  <c r="M154" i="10"/>
  <c r="M157" i="10"/>
  <c r="M158" i="10"/>
  <c r="M159" i="10"/>
  <c r="M160" i="10"/>
  <c r="M163" i="10"/>
  <c r="M164" i="10"/>
  <c r="M165" i="10"/>
  <c r="M166" i="10"/>
  <c r="M167" i="10"/>
  <c r="M172" i="10"/>
  <c r="M176" i="10"/>
  <c r="H17" i="10"/>
  <c r="K269" i="10"/>
  <c r="N32" i="10"/>
  <c r="H84" i="10"/>
  <c r="H86" i="10"/>
  <c r="H94" i="10"/>
  <c r="H96" i="10"/>
  <c r="G28" i="10"/>
  <c r="G29" i="10"/>
  <c r="N33" i="10"/>
  <c r="N34" i="10"/>
  <c r="N39" i="10"/>
  <c r="N42" i="10"/>
  <c r="M130" i="10"/>
  <c r="M134" i="10"/>
  <c r="M135" i="10"/>
  <c r="M139" i="10"/>
  <c r="M146" i="10"/>
  <c r="G150" i="10"/>
  <c r="G151" i="10"/>
  <c r="G153" i="10"/>
  <c r="H180" i="10"/>
  <c r="H184" i="10"/>
  <c r="H187" i="10"/>
  <c r="H189" i="10"/>
  <c r="H190" i="10"/>
  <c r="H193" i="10"/>
  <c r="H195" i="10"/>
  <c r="H196" i="10"/>
  <c r="H198" i="10"/>
  <c r="H199" i="10"/>
  <c r="H202" i="10"/>
  <c r="H204" i="10"/>
  <c r="H270" i="10"/>
  <c r="H205" i="10"/>
  <c r="H46" i="10"/>
  <c r="H48" i="10"/>
  <c r="H50" i="10"/>
  <c r="H52" i="10"/>
  <c r="H55" i="10"/>
  <c r="H57" i="10"/>
  <c r="G73" i="10"/>
  <c r="G75" i="10"/>
  <c r="G77" i="10"/>
  <c r="N153" i="10"/>
  <c r="N154" i="10"/>
  <c r="N160" i="10"/>
  <c r="N169" i="10"/>
  <c r="N171" i="10"/>
  <c r="N173" i="10"/>
  <c r="N174" i="10"/>
  <c r="N175" i="10"/>
  <c r="M179" i="10"/>
  <c r="M194" i="10"/>
  <c r="M197" i="10"/>
  <c r="M200" i="10"/>
  <c r="M203" i="10"/>
  <c r="M270" i="10"/>
  <c r="M9" i="10"/>
  <c r="M21" i="10"/>
  <c r="M22" i="10"/>
  <c r="M26" i="10"/>
  <c r="M27" i="10"/>
  <c r="M29" i="10"/>
  <c r="M30" i="10"/>
  <c r="M32" i="10"/>
  <c r="N270" i="10"/>
  <c r="N9" i="10"/>
  <c r="N15" i="10"/>
  <c r="N18" i="10"/>
  <c r="N20" i="10"/>
  <c r="N24" i="10"/>
  <c r="N25" i="10"/>
  <c r="N26" i="10"/>
  <c r="H157" i="10"/>
  <c r="H160" i="10"/>
  <c r="H162" i="10"/>
  <c r="H163" i="10"/>
  <c r="H72" i="10"/>
  <c r="G81" i="10"/>
  <c r="G64" i="10"/>
  <c r="G66" i="10"/>
  <c r="N48" i="10"/>
  <c r="N49" i="10"/>
  <c r="N53" i="10"/>
  <c r="N54" i="10"/>
  <c r="N55" i="10"/>
  <c r="N60" i="10"/>
  <c r="G130" i="10"/>
  <c r="G131" i="10"/>
  <c r="G134" i="10"/>
  <c r="G136" i="10"/>
  <c r="G138" i="10"/>
  <c r="G141" i="10"/>
  <c r="G142" i="10"/>
  <c r="G143" i="10"/>
  <c r="G144" i="10"/>
  <c r="G145" i="10"/>
  <c r="G148" i="10"/>
  <c r="G22" i="10"/>
  <c r="G27" i="10"/>
  <c r="M74" i="10"/>
  <c r="M76" i="10"/>
  <c r="H121" i="10"/>
  <c r="H123" i="10"/>
  <c r="H124" i="10"/>
  <c r="H126" i="10"/>
  <c r="H128" i="10"/>
  <c r="H129" i="10"/>
  <c r="D290" i="10"/>
  <c r="G37" i="10"/>
  <c r="G39" i="10"/>
  <c r="N45" i="10"/>
  <c r="N46" i="10"/>
  <c r="G84" i="10"/>
  <c r="G88" i="10"/>
  <c r="G91" i="10"/>
  <c r="G93" i="10"/>
  <c r="G94" i="10"/>
  <c r="G95" i="10"/>
  <c r="G111" i="10"/>
  <c r="G119" i="10"/>
  <c r="H192" i="10"/>
  <c r="H206" i="10"/>
  <c r="H207" i="10"/>
  <c r="H208" i="10"/>
  <c r="H34" i="10"/>
  <c r="G49" i="10"/>
  <c r="G57" i="10"/>
  <c r="G61" i="10"/>
  <c r="G62" i="10"/>
  <c r="M67" i="10"/>
  <c r="M68" i="10"/>
  <c r="H78" i="10"/>
  <c r="H79" i="10"/>
  <c r="H90" i="10"/>
  <c r="H98" i="10"/>
  <c r="H99" i="10"/>
  <c r="H101" i="10"/>
  <c r="H106" i="10"/>
  <c r="H108" i="10"/>
  <c r="H109" i="10"/>
  <c r="H114" i="10"/>
  <c r="H117" i="10"/>
  <c r="H118" i="10"/>
  <c r="G124" i="10"/>
  <c r="G125" i="10"/>
  <c r="G126" i="10"/>
  <c r="G127" i="10"/>
  <c r="N133" i="10"/>
  <c r="H176" i="10"/>
  <c r="H131" i="10"/>
  <c r="H134" i="10"/>
  <c r="H136" i="10"/>
  <c r="H137" i="10"/>
  <c r="H138" i="10"/>
  <c r="H141" i="10"/>
  <c r="H143" i="10"/>
  <c r="H144" i="10"/>
  <c r="H145" i="10"/>
  <c r="H147" i="10"/>
  <c r="N149" i="10"/>
  <c r="N155" i="10"/>
  <c r="M206" i="10"/>
  <c r="N211" i="10"/>
  <c r="M19" i="10"/>
  <c r="M38" i="10"/>
  <c r="M39" i="10"/>
  <c r="M42" i="10"/>
  <c r="N64" i="10"/>
  <c r="M86" i="10"/>
  <c r="M91" i="10"/>
  <c r="M93" i="10"/>
  <c r="M102" i="10"/>
  <c r="M110" i="10"/>
  <c r="M111" i="10"/>
  <c r="M118" i="10"/>
  <c r="H120" i="10"/>
  <c r="H122" i="10"/>
  <c r="M177" i="10"/>
  <c r="M178" i="10"/>
  <c r="N179" i="10"/>
  <c r="N180" i="10"/>
  <c r="N182" i="10"/>
  <c r="N187" i="10"/>
  <c r="N188" i="10"/>
  <c r="N190" i="10"/>
  <c r="N193" i="10"/>
  <c r="N194" i="10"/>
  <c r="N196" i="10"/>
  <c r="N197" i="10"/>
  <c r="N199" i="10"/>
  <c r="N200" i="10"/>
  <c r="N202" i="10"/>
  <c r="N203" i="10"/>
  <c r="N204" i="10"/>
  <c r="N205" i="10"/>
  <c r="N206" i="10"/>
  <c r="N207" i="10"/>
  <c r="N208" i="10"/>
  <c r="N14" i="10"/>
  <c r="N36" i="10"/>
  <c r="N37" i="10"/>
  <c r="N38" i="10"/>
  <c r="M50" i="10"/>
  <c r="M57" i="10"/>
  <c r="M58" i="10"/>
  <c r="M60" i="10"/>
  <c r="M61" i="10"/>
  <c r="M62" i="10"/>
  <c r="G65" i="10"/>
  <c r="G69" i="10"/>
  <c r="N73" i="10"/>
  <c r="N78" i="10"/>
  <c r="N85" i="10"/>
  <c r="N88" i="10"/>
  <c r="N90" i="10"/>
  <c r="N91" i="10"/>
  <c r="N96" i="10"/>
  <c r="N100" i="10"/>
  <c r="N101" i="10"/>
  <c r="N111" i="10"/>
  <c r="N112" i="10"/>
  <c r="N115" i="10"/>
  <c r="N116" i="10"/>
  <c r="N118" i="10"/>
  <c r="M127" i="10"/>
  <c r="M186" i="10"/>
  <c r="G118" i="19"/>
  <c r="W118" i="19"/>
  <c r="D162" i="20"/>
  <c r="D175" i="20"/>
  <c r="K278" i="10"/>
  <c r="N158" i="10"/>
  <c r="M10" i="10"/>
  <c r="G15" i="10"/>
  <c r="M16" i="10"/>
  <c r="G18" i="10"/>
  <c r="M45" i="10"/>
  <c r="M64" i="10"/>
  <c r="G67" i="10"/>
  <c r="N74" i="10"/>
  <c r="N84" i="10"/>
  <c r="N94" i="10"/>
  <c r="G96" i="10"/>
  <c r="N98" i="10"/>
  <c r="N110" i="10"/>
  <c r="N114" i="10"/>
  <c r="N130" i="10"/>
  <c r="G132" i="10"/>
  <c r="G139" i="10"/>
  <c r="G146" i="10"/>
  <c r="G154" i="10"/>
  <c r="G157" i="10"/>
  <c r="N164" i="10"/>
  <c r="G167" i="10"/>
  <c r="G170" i="10"/>
  <c r="M171" i="10"/>
  <c r="M174" i="10"/>
  <c r="N16" i="10"/>
  <c r="M48" i="10"/>
  <c r="N58" i="10"/>
  <c r="N63" i="10"/>
  <c r="M87" i="10"/>
  <c r="G102" i="10"/>
  <c r="M103" i="10"/>
  <c r="G105" i="10"/>
  <c r="N120" i="10"/>
  <c r="H132" i="10"/>
  <c r="N144" i="10"/>
  <c r="G163" i="10"/>
  <c r="H167" i="10"/>
  <c r="H170" i="10"/>
  <c r="H173" i="10"/>
  <c r="N177" i="10"/>
  <c r="G203" i="10"/>
  <c r="G206" i="10"/>
  <c r="M207" i="10"/>
  <c r="M12" i="10"/>
  <c r="M18" i="10"/>
  <c r="N31" i="10"/>
  <c r="G33" i="10"/>
  <c r="G43" i="10"/>
  <c r="M44" i="10"/>
  <c r="N51" i="10"/>
  <c r="N76" i="10"/>
  <c r="H85" i="10"/>
  <c r="N87" i="10"/>
  <c r="H95" i="10"/>
  <c r="G98" i="10"/>
  <c r="H105" i="10"/>
  <c r="N106" i="10"/>
  <c r="N109" i="10"/>
  <c r="N113" i="10"/>
  <c r="G121" i="10"/>
  <c r="H150" i="10"/>
  <c r="H153" i="10"/>
  <c r="G159" i="10"/>
  <c r="G169" i="10"/>
  <c r="N22" i="10"/>
  <c r="M41" i="10"/>
  <c r="G82" i="10"/>
  <c r="N157" i="10"/>
  <c r="N167" i="10"/>
  <c r="N57" i="10"/>
  <c r="N21" i="10"/>
  <c r="M37" i="10"/>
  <c r="G55" i="10"/>
  <c r="M56" i="10"/>
  <c r="G58" i="10"/>
  <c r="M66" i="10"/>
  <c r="M69" i="10"/>
  <c r="H159" i="10"/>
  <c r="J284" i="10"/>
  <c r="H165" i="10"/>
  <c r="G13" i="10"/>
  <c r="M14" i="10"/>
  <c r="G19" i="10"/>
  <c r="M33" i="10"/>
  <c r="H42" i="10"/>
  <c r="M43" i="10"/>
  <c r="M46" i="10"/>
  <c r="H61" i="10"/>
  <c r="N62" i="10"/>
  <c r="N75" i="10"/>
  <c r="H77" i="10"/>
  <c r="M78" i="10"/>
  <c r="G97" i="10"/>
  <c r="N102" i="10"/>
  <c r="H110" i="10"/>
  <c r="H130" i="10"/>
  <c r="H152" i="10"/>
  <c r="G168" i="10"/>
  <c r="G171" i="10"/>
  <c r="H89" i="10"/>
  <c r="H125" i="10"/>
  <c r="H172" i="10"/>
  <c r="N8" i="10"/>
  <c r="H10" i="10"/>
  <c r="H16" i="10"/>
  <c r="N17" i="10"/>
  <c r="M49" i="10"/>
  <c r="G51" i="10"/>
  <c r="H64" i="10"/>
  <c r="M75" i="10"/>
  <c r="G80" i="10"/>
  <c r="H97" i="10"/>
  <c r="M98" i="10"/>
  <c r="N121" i="10"/>
  <c r="H133" i="10"/>
  <c r="N135" i="10"/>
  <c r="N138" i="10"/>
  <c r="H158" i="10"/>
  <c r="G161" i="10"/>
  <c r="N165" i="10"/>
  <c r="H174" i="10"/>
  <c r="H177" i="10"/>
  <c r="M181" i="10"/>
  <c r="L282" i="10"/>
  <c r="K261" i="10"/>
  <c r="K266" i="10"/>
  <c r="N163" i="10"/>
  <c r="G166" i="10"/>
  <c r="M170" i="10"/>
  <c r="G177" i="10"/>
  <c r="G185" i="10"/>
  <c r="M20" i="10"/>
  <c r="F254" i="10"/>
  <c r="K255" i="10"/>
  <c r="M72" i="10"/>
  <c r="K283" i="10"/>
  <c r="G117" i="10"/>
  <c r="H151" i="10"/>
  <c r="N152" i="10"/>
  <c r="G158" i="10"/>
  <c r="G162" i="10"/>
  <c r="H166" i="10"/>
  <c r="G173" i="10"/>
  <c r="H22" i="10"/>
  <c r="M34" i="10"/>
  <c r="G40" i="10"/>
  <c r="H51" i="10"/>
  <c r="M52" i="10"/>
  <c r="H58" i="10"/>
  <c r="N67" i="10"/>
  <c r="G70" i="10"/>
  <c r="G78" i="10"/>
  <c r="M79" i="10"/>
  <c r="G89" i="10"/>
  <c r="H102" i="10"/>
  <c r="N103" i="10"/>
  <c r="M106" i="10"/>
  <c r="G113" i="10"/>
  <c r="M114" i="10"/>
  <c r="G120" i="10"/>
  <c r="M122" i="10"/>
  <c r="N127" i="10"/>
  <c r="G129" i="10"/>
  <c r="G137" i="10"/>
  <c r="M151" i="10"/>
  <c r="N159" i="10"/>
  <c r="G14" i="10"/>
  <c r="M15" i="10"/>
  <c r="G17" i="10"/>
  <c r="N19" i="10"/>
  <c r="G21" i="10"/>
  <c r="G25" i="10"/>
  <c r="N27" i="10"/>
  <c r="H40" i="10"/>
  <c r="N41" i="10"/>
  <c r="N52" i="10"/>
  <c r="H54" i="10"/>
  <c r="M55" i="10"/>
  <c r="H70" i="10"/>
  <c r="N79" i="10"/>
  <c r="H82" i="10"/>
  <c r="G85" i="10"/>
  <c r="M90" i="10"/>
  <c r="H93" i="10"/>
  <c r="M94" i="10"/>
  <c r="N99" i="10"/>
  <c r="G101" i="10"/>
  <c r="H113" i="10"/>
  <c r="M117" i="10"/>
  <c r="M126" i="10"/>
  <c r="N131" i="10"/>
  <c r="G133" i="10"/>
  <c r="M138" i="10"/>
  <c r="N147" i="10"/>
  <c r="N151" i="10"/>
  <c r="H154" i="10"/>
  <c r="K265" i="10"/>
  <c r="M162" i="10"/>
  <c r="G165" i="10"/>
  <c r="H169" i="10"/>
  <c r="N170" i="10"/>
  <c r="M173" i="10"/>
  <c r="H181" i="10"/>
  <c r="N183" i="10"/>
  <c r="E292" i="10"/>
  <c r="K293" i="10"/>
  <c r="M169" i="10"/>
  <c r="G172" i="10"/>
  <c r="G175" i="10"/>
  <c r="G180" i="10"/>
  <c r="M185" i="10"/>
  <c r="F269" i="10"/>
  <c r="K254" i="10"/>
  <c r="K277" i="10"/>
  <c r="C278" i="10"/>
  <c r="F286" i="10"/>
  <c r="K253" i="10"/>
  <c r="H28" i="10"/>
  <c r="N29" i="10"/>
  <c r="G31" i="10"/>
  <c r="M40" i="10"/>
  <c r="K280" i="10"/>
  <c r="G53" i="10"/>
  <c r="M54" i="10"/>
  <c r="N66" i="10"/>
  <c r="M70" i="10"/>
  <c r="M82" i="10"/>
  <c r="N86" i="10"/>
  <c r="G100" i="10"/>
  <c r="H112" i="10"/>
  <c r="C266" i="10"/>
  <c r="H161" i="10"/>
  <c r="L264" i="10"/>
  <c r="G16" i="10"/>
  <c r="M17" i="10"/>
  <c r="M25" i="10"/>
  <c r="M36" i="10"/>
  <c r="N40" i="10"/>
  <c r="N44" i="10"/>
  <c r="G46" i="10"/>
  <c r="F256" i="10"/>
  <c r="H53" i="10"/>
  <c r="N82" i="10"/>
  <c r="M85" i="10"/>
  <c r="N105" i="10"/>
  <c r="H115" i="10"/>
  <c r="F262" i="10"/>
  <c r="E287" i="10"/>
  <c r="H148" i="10"/>
  <c r="G149" i="10"/>
  <c r="D266" i="10"/>
  <c r="M161" i="10"/>
  <c r="H168" i="10"/>
  <c r="H171" i="10"/>
  <c r="N172" i="10"/>
  <c r="N181" i="10"/>
  <c r="F287" i="10"/>
  <c r="H149" i="10"/>
  <c r="G152" i="10"/>
  <c r="G160" i="10"/>
  <c r="N161" i="10"/>
  <c r="M168" i="10"/>
  <c r="G183" i="10"/>
  <c r="M184" i="10"/>
  <c r="N10" i="10"/>
  <c r="H12" i="10"/>
  <c r="M13" i="10"/>
  <c r="M28" i="10"/>
  <c r="E255" i="10"/>
  <c r="E303" i="10" s="1"/>
  <c r="H38" i="10"/>
  <c r="N43" i="10"/>
  <c r="G45" i="10"/>
  <c r="H49" i="10"/>
  <c r="N50" i="10"/>
  <c r="N61" i="10"/>
  <c r="N65" i="10"/>
  <c r="H76" i="10"/>
  <c r="N77" i="10"/>
  <c r="G79" i="10"/>
  <c r="G87" i="10"/>
  <c r="H91" i="10"/>
  <c r="N92" i="10"/>
  <c r="N97" i="10"/>
  <c r="H111" i="10"/>
  <c r="G122" i="10"/>
  <c r="H127" i="10"/>
  <c r="G135" i="10"/>
  <c r="H139" i="10"/>
  <c r="N145" i="10"/>
  <c r="M149" i="10"/>
  <c r="C265" i="10"/>
  <c r="H178" i="10"/>
  <c r="F268" i="10"/>
  <c r="M180" i="10"/>
  <c r="H183" i="10"/>
  <c r="N184" i="10"/>
  <c r="H186" i="10"/>
  <c r="M187" i="10"/>
  <c r="G189" i="10"/>
  <c r="M190" i="10"/>
  <c r="G192" i="10"/>
  <c r="M193" i="10"/>
  <c r="G195" i="10"/>
  <c r="M196" i="10"/>
  <c r="G198" i="10"/>
  <c r="M199" i="10"/>
  <c r="G201" i="10"/>
  <c r="M202" i="10"/>
  <c r="G204" i="10"/>
  <c r="M205" i="10"/>
  <c r="G207" i="10"/>
  <c r="M208" i="10"/>
  <c r="M211" i="10"/>
  <c r="K279" i="10"/>
  <c r="F282" i="10"/>
  <c r="F285" i="10"/>
  <c r="G12" i="10"/>
  <c r="N13" i="10"/>
  <c r="M24" i="10"/>
  <c r="N28" i="10"/>
  <c r="H30" i="10"/>
  <c r="M31" i="10"/>
  <c r="G34" i="10"/>
  <c r="G41" i="10"/>
  <c r="K256" i="10"/>
  <c r="G52" i="10"/>
  <c r="M53" i="10"/>
  <c r="H63" i="10"/>
  <c r="H67" i="10"/>
  <c r="H75" i="10"/>
  <c r="G76" i="10"/>
  <c r="H87" i="10"/>
  <c r="N89" i="10"/>
  <c r="M96" i="10"/>
  <c r="G99" i="10"/>
  <c r="H103" i="10"/>
  <c r="N104" i="10"/>
  <c r="M115" i="10"/>
  <c r="E263" i="10"/>
  <c r="H135" i="10"/>
  <c r="N137" i="10"/>
  <c r="M144" i="10"/>
  <c r="G147" i="10"/>
  <c r="M152" i="10"/>
  <c r="D265" i="10"/>
  <c r="H201" i="10"/>
  <c r="E277" i="10"/>
  <c r="I262" i="10"/>
  <c r="M119" i="10"/>
  <c r="I287" i="10"/>
  <c r="M128" i="10"/>
  <c r="F266" i="10"/>
  <c r="H156" i="10"/>
  <c r="J260" i="10"/>
  <c r="N95" i="10"/>
  <c r="H11" i="10"/>
  <c r="D253" i="10"/>
  <c r="L254" i="10"/>
  <c r="H29" i="10"/>
  <c r="L255" i="10"/>
  <c r="H41" i="10"/>
  <c r="C284" i="10"/>
  <c r="G92" i="10"/>
  <c r="K260" i="10"/>
  <c r="E265" i="10"/>
  <c r="G155" i="10"/>
  <c r="J266" i="10"/>
  <c r="N156" i="10"/>
  <c r="H179" i="10"/>
  <c r="F259" i="10"/>
  <c r="H83" i="10"/>
  <c r="C253" i="10"/>
  <c r="G11" i="10"/>
  <c r="I266" i="10"/>
  <c r="M156" i="10"/>
  <c r="J277" i="10"/>
  <c r="N12" i="10"/>
  <c r="D279" i="10"/>
  <c r="H32" i="10"/>
  <c r="D281" i="10"/>
  <c r="H56" i="10"/>
  <c r="L258" i="10"/>
  <c r="L260" i="10"/>
  <c r="E266" i="10"/>
  <c r="G156" i="10"/>
  <c r="E253" i="10"/>
  <c r="L256" i="10"/>
  <c r="D284" i="10"/>
  <c r="H92" i="10"/>
  <c r="G10" i="10"/>
  <c r="F277" i="10"/>
  <c r="F253" i="10"/>
  <c r="H24" i="10"/>
  <c r="H36" i="10"/>
  <c r="D280" i="10"/>
  <c r="H44" i="10"/>
  <c r="H60" i="10"/>
  <c r="G63" i="10"/>
  <c r="E284" i="10"/>
  <c r="G20" i="10"/>
  <c r="M73" i="10"/>
  <c r="F284" i="10"/>
  <c r="H142" i="10"/>
  <c r="N143" i="10"/>
  <c r="C257" i="10"/>
  <c r="G59" i="10"/>
  <c r="E285" i="10"/>
  <c r="C288" i="10"/>
  <c r="G140" i="10"/>
  <c r="I290" i="10"/>
  <c r="M142" i="10"/>
  <c r="K264" i="10"/>
  <c r="D255" i="10"/>
  <c r="C255" i="10"/>
  <c r="G35" i="10"/>
  <c r="D277" i="10"/>
  <c r="H8" i="10"/>
  <c r="G9" i="10"/>
  <c r="H13" i="10"/>
  <c r="C254" i="10"/>
  <c r="G23" i="10"/>
  <c r="J279" i="10"/>
  <c r="J281" i="10"/>
  <c r="N56" i="10"/>
  <c r="H59" i="10"/>
  <c r="D257" i="10"/>
  <c r="D288" i="10"/>
  <c r="H140" i="10"/>
  <c r="J290" i="10"/>
  <c r="N142" i="10"/>
  <c r="N166" i="10"/>
  <c r="H9" i="10"/>
  <c r="H23" i="10"/>
  <c r="D254" i="10"/>
  <c r="H35" i="10"/>
  <c r="J280" i="10"/>
  <c r="C256" i="10"/>
  <c r="G47" i="10"/>
  <c r="E257" i="10"/>
  <c r="M63" i="10"/>
  <c r="C258" i="10"/>
  <c r="G71" i="10"/>
  <c r="H104" i="10"/>
  <c r="I289" i="10"/>
  <c r="M141" i="10"/>
  <c r="K290" i="10"/>
  <c r="L278" i="10"/>
  <c r="E254" i="10"/>
  <c r="L279" i="10"/>
  <c r="H47" i="10"/>
  <c r="D256" i="10"/>
  <c r="L281" i="10"/>
  <c r="H71" i="10"/>
  <c r="D258" i="10"/>
  <c r="G74" i="10"/>
  <c r="I285" i="10"/>
  <c r="M104" i="10"/>
  <c r="M120" i="10"/>
  <c r="G123" i="10"/>
  <c r="C277" i="10"/>
  <c r="G8" i="10"/>
  <c r="F255" i="10"/>
  <c r="L280" i="10"/>
  <c r="E256" i="10"/>
  <c r="J283" i="10"/>
  <c r="E259" i="10"/>
  <c r="G83" i="10"/>
  <c r="F267" i="10"/>
  <c r="H164" i="10"/>
  <c r="K263" i="10"/>
  <c r="J259" i="10"/>
  <c r="E261" i="10"/>
  <c r="G107" i="10"/>
  <c r="I254" i="10"/>
  <c r="F261" i="10"/>
  <c r="H107" i="10"/>
  <c r="D286" i="10"/>
  <c r="H116" i="10"/>
  <c r="K262" i="10"/>
  <c r="I253" i="10"/>
  <c r="H19" i="10"/>
  <c r="E278" i="10"/>
  <c r="J254" i="10"/>
  <c r="H27" i="10"/>
  <c r="H33" i="10"/>
  <c r="J255" i="10"/>
  <c r="H39" i="10"/>
  <c r="H45" i="10"/>
  <c r="J256" i="10"/>
  <c r="J257" i="10"/>
  <c r="M65" i="10"/>
  <c r="J258" i="10"/>
  <c r="G90" i="10"/>
  <c r="M97" i="10"/>
  <c r="H100" i="10"/>
  <c r="N108" i="10"/>
  <c r="E286" i="10"/>
  <c r="L262" i="10"/>
  <c r="N123" i="10"/>
  <c r="M145" i="10"/>
  <c r="J265" i="10"/>
  <c r="N186" i="10"/>
  <c r="C292" i="10"/>
  <c r="G188" i="10"/>
  <c r="M189" i="10"/>
  <c r="G191" i="10"/>
  <c r="C268" i="10"/>
  <c r="M192" i="10"/>
  <c r="G194" i="10"/>
  <c r="M195" i="10"/>
  <c r="G197" i="10"/>
  <c r="M198" i="10"/>
  <c r="G200" i="10"/>
  <c r="M201" i="10"/>
  <c r="M204" i="10"/>
  <c r="C286" i="10"/>
  <c r="F265" i="10"/>
  <c r="H155" i="10"/>
  <c r="D278" i="10"/>
  <c r="H20" i="10"/>
  <c r="I255" i="10"/>
  <c r="M255" i="10" s="1"/>
  <c r="I256" i="10"/>
  <c r="I258" i="10"/>
  <c r="K259" i="10"/>
  <c r="K285" i="10"/>
  <c r="I265" i="10"/>
  <c r="M155" i="10"/>
  <c r="L266" i="10"/>
  <c r="I277" i="10"/>
  <c r="J253" i="10"/>
  <c r="H18" i="10"/>
  <c r="F278" i="10"/>
  <c r="G26" i="10"/>
  <c r="C279" i="10"/>
  <c r="G32" i="10"/>
  <c r="G38" i="10"/>
  <c r="C280" i="10"/>
  <c r="G44" i="10"/>
  <c r="G50" i="10"/>
  <c r="C281" i="10"/>
  <c r="G56" i="10"/>
  <c r="K257" i="10"/>
  <c r="H62" i="10"/>
  <c r="E282" i="10"/>
  <c r="H74" i="10"/>
  <c r="N83" i="10"/>
  <c r="K284" i="10"/>
  <c r="E260" i="10"/>
  <c r="J261" i="10"/>
  <c r="G115" i="10"/>
  <c r="N129" i="10"/>
  <c r="K288" i="10"/>
  <c r="N150" i="10"/>
  <c r="N168" i="10"/>
  <c r="D292" i="10"/>
  <c r="H188" i="10"/>
  <c r="N189" i="10"/>
  <c r="H191" i="10"/>
  <c r="D268" i="10"/>
  <c r="N192" i="10"/>
  <c r="H194" i="10"/>
  <c r="N195" i="10"/>
  <c r="H197" i="10"/>
  <c r="N198" i="10"/>
  <c r="H200" i="10"/>
  <c r="N201" i="10"/>
  <c r="H203" i="10"/>
  <c r="D293" i="10"/>
  <c r="J262" i="10"/>
  <c r="M23" i="10"/>
  <c r="M35" i="10"/>
  <c r="E281" i="10"/>
  <c r="M71" i="10"/>
  <c r="F283" i="10"/>
  <c r="L277" i="10"/>
  <c r="M11" i="10"/>
  <c r="H15" i="10"/>
  <c r="J278" i="10"/>
  <c r="N23" i="10"/>
  <c r="H25" i="10"/>
  <c r="H31" i="10"/>
  <c r="F279" i="10"/>
  <c r="N35" i="10"/>
  <c r="H37" i="10"/>
  <c r="H43" i="10"/>
  <c r="F280" i="10"/>
  <c r="N47" i="10"/>
  <c r="N59" i="10"/>
  <c r="J282" i="10"/>
  <c r="N71" i="10"/>
  <c r="H73" i="10"/>
  <c r="N107" i="10"/>
  <c r="G114" i="10"/>
  <c r="M121" i="10"/>
  <c r="K287" i="10"/>
  <c r="D289" i="10"/>
  <c r="N176" i="10"/>
  <c r="J291" i="10"/>
  <c r="N185" i="10"/>
  <c r="I292" i="10"/>
  <c r="M188" i="10"/>
  <c r="M191" i="10"/>
  <c r="I268" i="10"/>
  <c r="J292" i="10"/>
  <c r="L253" i="10"/>
  <c r="I278" i="10"/>
  <c r="E279" i="10"/>
  <c r="E280" i="10"/>
  <c r="E326" i="10" s="1"/>
  <c r="M47" i="10"/>
  <c r="I282" i="10"/>
  <c r="N128" i="10"/>
  <c r="J287" i="10"/>
  <c r="J285" i="10"/>
  <c r="M8" i="10"/>
  <c r="N11" i="10"/>
  <c r="H14" i="10"/>
  <c r="G24" i="10"/>
  <c r="G30" i="10"/>
  <c r="I279" i="10"/>
  <c r="G36" i="10"/>
  <c r="G42" i="10"/>
  <c r="I280" i="10"/>
  <c r="G48" i="10"/>
  <c r="G54" i="10"/>
  <c r="I281" i="10"/>
  <c r="G60" i="10"/>
  <c r="H66" i="10"/>
  <c r="K282" i="10"/>
  <c r="G72" i="10"/>
  <c r="I283" i="10"/>
  <c r="M80" i="10"/>
  <c r="N81" i="10"/>
  <c r="I260" i="10"/>
  <c r="M95" i="10"/>
  <c r="K286" i="10"/>
  <c r="E262" i="10"/>
  <c r="M143" i="10"/>
  <c r="N162" i="10"/>
  <c r="N191" i="10"/>
  <c r="J268" i="10"/>
  <c r="F281" i="10"/>
  <c r="F257" i="10"/>
  <c r="E258" i="10"/>
  <c r="C283" i="10"/>
  <c r="N93" i="10"/>
  <c r="M109" i="10"/>
  <c r="N117" i="10"/>
  <c r="M133" i="10"/>
  <c r="J289" i="10"/>
  <c r="N141" i="10"/>
  <c r="L290" i="10"/>
  <c r="C291" i="10"/>
  <c r="G176" i="10"/>
  <c r="K268" i="10"/>
  <c r="J286" i="10"/>
  <c r="C282" i="10"/>
  <c r="H69" i="10"/>
  <c r="F258" i="10"/>
  <c r="D283" i="10"/>
  <c r="M84" i="10"/>
  <c r="H88" i="10"/>
  <c r="I284" i="10"/>
  <c r="M92" i="10"/>
  <c r="M99" i="10"/>
  <c r="C285" i="10"/>
  <c r="M108" i="10"/>
  <c r="I286" i="10"/>
  <c r="M116" i="10"/>
  <c r="M123" i="10"/>
  <c r="C287" i="10"/>
  <c r="M132" i="10"/>
  <c r="I288" i="10"/>
  <c r="M288" i="10" s="1"/>
  <c r="M140" i="10"/>
  <c r="K289" i="10"/>
  <c r="M147" i="10"/>
  <c r="L265" i="10"/>
  <c r="L267" i="10"/>
  <c r="D291" i="10"/>
  <c r="L268" i="10"/>
  <c r="G182" i="10"/>
  <c r="G186" i="10"/>
  <c r="L292" i="10"/>
  <c r="I257" i="10"/>
  <c r="D282" i="10"/>
  <c r="H68" i="10"/>
  <c r="E283" i="10"/>
  <c r="I259" i="10"/>
  <c r="M83" i="10"/>
  <c r="D285" i="10"/>
  <c r="I261" i="10"/>
  <c r="M107" i="10"/>
  <c r="D287" i="10"/>
  <c r="I263" i="10"/>
  <c r="M131" i="10"/>
  <c r="N140" i="10"/>
  <c r="J288" i="10"/>
  <c r="L289" i="10"/>
  <c r="E267" i="10"/>
  <c r="G164" i="10"/>
  <c r="H182" i="10"/>
  <c r="M183" i="10"/>
  <c r="K281" i="10"/>
  <c r="L257" i="10"/>
  <c r="H65" i="10"/>
  <c r="G68" i="10"/>
  <c r="K258" i="10"/>
  <c r="H80" i="10"/>
  <c r="M81" i="10"/>
  <c r="L259" i="10"/>
  <c r="G86" i="10"/>
  <c r="F260" i="10"/>
  <c r="G104" i="10"/>
  <c r="M105" i="10"/>
  <c r="L261" i="10"/>
  <c r="G110" i="10"/>
  <c r="G128" i="10"/>
  <c r="M129" i="10"/>
  <c r="L263" i="10"/>
  <c r="C289" i="10"/>
  <c r="I291" i="10"/>
  <c r="G179" i="10"/>
  <c r="C267" i="10"/>
  <c r="M77" i="10"/>
  <c r="L283" i="10"/>
  <c r="C259" i="10"/>
  <c r="M89" i="10"/>
  <c r="L284" i="10"/>
  <c r="C260" i="10"/>
  <c r="M101" i="10"/>
  <c r="L285" i="10"/>
  <c r="C261" i="10"/>
  <c r="M113" i="10"/>
  <c r="L286" i="10"/>
  <c r="C262" i="10"/>
  <c r="M125" i="10"/>
  <c r="L287" i="10"/>
  <c r="C263" i="10"/>
  <c r="M137" i="10"/>
  <c r="L288" i="10"/>
  <c r="M175" i="10"/>
  <c r="K291" i="10"/>
  <c r="M182" i="10"/>
  <c r="D259" i="10"/>
  <c r="M88" i="10"/>
  <c r="D260" i="10"/>
  <c r="M100" i="10"/>
  <c r="D261" i="10"/>
  <c r="M112" i="10"/>
  <c r="D262" i="10"/>
  <c r="M124" i="10"/>
  <c r="D263" i="10"/>
  <c r="M136" i="10"/>
  <c r="C290" i="10"/>
  <c r="M148" i="10"/>
  <c r="L291" i="10"/>
  <c r="E268" i="10"/>
  <c r="E288" i="10"/>
  <c r="E289" i="10"/>
  <c r="E290" i="10"/>
  <c r="E264" i="10"/>
  <c r="G174" i="10"/>
  <c r="E291" i="10"/>
  <c r="I267" i="10"/>
  <c r="H185" i="10"/>
  <c r="E293" i="10"/>
  <c r="E339" i="10" s="1"/>
  <c r="F263" i="10"/>
  <c r="F288" i="10"/>
  <c r="F289" i="10"/>
  <c r="F290" i="10"/>
  <c r="F264" i="10"/>
  <c r="F291" i="10"/>
  <c r="J267" i="10"/>
  <c r="G184" i="10"/>
  <c r="F293" i="10"/>
  <c r="F339" i="10" s="1"/>
  <c r="K267" i="10"/>
  <c r="G178" i="10"/>
  <c r="D267" i="10"/>
  <c r="K292" i="10"/>
  <c r="I293" i="10"/>
  <c r="G211" i="10"/>
  <c r="J293" i="10"/>
  <c r="N293" i="10" s="1"/>
  <c r="H211" i="10"/>
  <c r="M210" i="10"/>
  <c r="I264" i="10"/>
  <c r="Q118" i="19"/>
  <c r="P118" i="19"/>
  <c r="O118" i="19"/>
  <c r="N118" i="19"/>
  <c r="J264" i="10"/>
  <c r="M118" i="19"/>
  <c r="J263" i="10"/>
  <c r="N210" i="10"/>
  <c r="L118" i="19"/>
  <c r="F214" i="20"/>
  <c r="Y118" i="19"/>
  <c r="X118" i="19"/>
  <c r="V118" i="19"/>
  <c r="U118" i="19"/>
  <c r="T118" i="19"/>
  <c r="S118" i="19"/>
  <c r="R118" i="19"/>
  <c r="I118" i="19"/>
  <c r="E214" i="20"/>
  <c r="H118" i="19"/>
  <c r="E118" i="19"/>
  <c r="D118" i="19"/>
  <c r="AY331" i="1"/>
  <c r="C214" i="20"/>
  <c r="C118" i="19"/>
  <c r="N209" i="10"/>
  <c r="M209" i="10"/>
  <c r="G209" i="10"/>
  <c r="D264" i="10"/>
  <c r="H209" i="10"/>
  <c r="C264" i="10"/>
  <c r="F328" i="10" l="1"/>
  <c r="E340" i="10"/>
  <c r="AC198" i="25"/>
  <c r="AA137" i="26"/>
  <c r="AC97" i="25"/>
  <c r="AB78" i="25"/>
  <c r="AA77" i="26"/>
  <c r="AC196" i="25"/>
  <c r="AN196" i="25" s="1"/>
  <c r="AC152" i="25"/>
  <c r="AA77" i="25"/>
  <c r="AA87" i="25"/>
  <c r="AC109" i="25"/>
  <c r="AN109" i="25" s="1"/>
  <c r="AI95" i="25"/>
  <c r="AC77" i="25"/>
  <c r="AH179" i="25"/>
  <c r="AG65" i="25"/>
  <c r="AC56" i="26"/>
  <c r="AB54" i="26"/>
  <c r="AC50" i="26"/>
  <c r="AA51" i="25"/>
  <c r="AA118" i="26"/>
  <c r="AI50" i="25"/>
  <c r="AB38" i="26"/>
  <c r="AA53" i="26"/>
  <c r="AK4" i="25"/>
  <c r="AA124" i="26"/>
  <c r="AD366" i="25"/>
  <c r="BZ186" i="23"/>
  <c r="AD241" i="25"/>
  <c r="H34" i="17"/>
  <c r="F24" i="18"/>
  <c r="AC204" i="26"/>
  <c r="AA184" i="26"/>
  <c r="AA110" i="25"/>
  <c r="AA71" i="25"/>
  <c r="AA143" i="25"/>
  <c r="AC143" i="25"/>
  <c r="AC139" i="25"/>
  <c r="AN139" i="25" s="1"/>
  <c r="AA98" i="25"/>
  <c r="AA85" i="25"/>
  <c r="AA38" i="25"/>
  <c r="AA34" i="25"/>
  <c r="AA47" i="26"/>
  <c r="CH194" i="23"/>
  <c r="AB6" i="25"/>
  <c r="I5" i="18"/>
  <c r="J5" i="18" s="1"/>
  <c r="AD434" i="26"/>
  <c r="AD406" i="26"/>
  <c r="AD397" i="26"/>
  <c r="AD333" i="26"/>
  <c r="AD295" i="26"/>
  <c r="AD296" i="26"/>
  <c r="AJ268" i="26"/>
  <c r="AD268" i="26"/>
  <c r="AD384" i="25"/>
  <c r="AD434" i="25"/>
  <c r="AD318" i="25"/>
  <c r="AD349" i="25"/>
  <c r="AD268" i="25"/>
  <c r="BZ185" i="23"/>
  <c r="AA212" i="25"/>
  <c r="AA135" i="25"/>
  <c r="AB62" i="25"/>
  <c r="AK50" i="25"/>
  <c r="AB127" i="26"/>
  <c r="AA207" i="25"/>
  <c r="AN226" i="25"/>
  <c r="AA199" i="26"/>
  <c r="AB184" i="26"/>
  <c r="AC175" i="26"/>
  <c r="AA167" i="26"/>
  <c r="AB196" i="26"/>
  <c r="AK179" i="25"/>
  <c r="AL163" i="25"/>
  <c r="AI163" i="25"/>
  <c r="AI172" i="25"/>
  <c r="AB132" i="25"/>
  <c r="AA116" i="26"/>
  <c r="AB110" i="25"/>
  <c r="AC101" i="26"/>
  <c r="AA90" i="25"/>
  <c r="AC87" i="26"/>
  <c r="AA84" i="25"/>
  <c r="AC82" i="25"/>
  <c r="AC79" i="26"/>
  <c r="AC78" i="26"/>
  <c r="AC71" i="26"/>
  <c r="AA67" i="26"/>
  <c r="AC137" i="25"/>
  <c r="AB129" i="26"/>
  <c r="AC99" i="26"/>
  <c r="AA93" i="25"/>
  <c r="AC86" i="26"/>
  <c r="AC64" i="25"/>
  <c r="AC138" i="26"/>
  <c r="AB69" i="25"/>
  <c r="AI80" i="25"/>
  <c r="AC104" i="25"/>
  <c r="AC48" i="26"/>
  <c r="AB60" i="25"/>
  <c r="CH80" i="23"/>
  <c r="CH179" i="23"/>
  <c r="AC91" i="26"/>
  <c r="AC22" i="25"/>
  <c r="AN22" i="25" s="1"/>
  <c r="AC18" i="25"/>
  <c r="AN18" i="25" s="1"/>
  <c r="AA6" i="25"/>
  <c r="BZ3" i="23"/>
  <c r="CH55" i="23"/>
  <c r="AC16" i="25"/>
  <c r="BZ15" i="23"/>
  <c r="CD15" i="23" s="1"/>
  <c r="AA10" i="25"/>
  <c r="CH20" i="23"/>
  <c r="CH50" i="23"/>
  <c r="AC166" i="25"/>
  <c r="AN166" i="25" s="1"/>
  <c r="AD433" i="26"/>
  <c r="AJ354" i="26"/>
  <c r="AD354" i="26"/>
  <c r="AD420" i="26"/>
  <c r="AD343" i="26"/>
  <c r="AD312" i="26"/>
  <c r="AL260" i="26"/>
  <c r="AD260" i="26"/>
  <c r="AJ420" i="25"/>
  <c r="AD420" i="25"/>
  <c r="AD248" i="26"/>
  <c r="AD330" i="26"/>
  <c r="AD275" i="26"/>
  <c r="AD291" i="26"/>
  <c r="AD413" i="25"/>
  <c r="AD452" i="25"/>
  <c r="AD306" i="25"/>
  <c r="AD293" i="25"/>
  <c r="AD335" i="25"/>
  <c r="AD302" i="25"/>
  <c r="AL256" i="25"/>
  <c r="AD256" i="25"/>
  <c r="Y27" i="11"/>
  <c r="P27" i="11"/>
  <c r="C10" i="17"/>
  <c r="K8" i="17"/>
  <c r="C34" i="17"/>
  <c r="B24" i="18"/>
  <c r="I24" i="18" s="1"/>
  <c r="K32" i="17"/>
  <c r="AB202" i="26"/>
  <c r="AA134" i="26"/>
  <c r="H262" i="10"/>
  <c r="AC229" i="25"/>
  <c r="AB215" i="25"/>
  <c r="AA212" i="26"/>
  <c r="AB214" i="25"/>
  <c r="AB228" i="26"/>
  <c r="AA181" i="25"/>
  <c r="AA163" i="25"/>
  <c r="AJ163" i="25" s="1"/>
  <c r="AC160" i="26"/>
  <c r="AB175" i="26"/>
  <c r="AA169" i="26"/>
  <c r="BZ152" i="23"/>
  <c r="AC214" i="25"/>
  <c r="AC176" i="26"/>
  <c r="AA166" i="26"/>
  <c r="AA155" i="26"/>
  <c r="AB149" i="26"/>
  <c r="AC103" i="26"/>
  <c r="AA100" i="25"/>
  <c r="AC95" i="26"/>
  <c r="AC94" i="26"/>
  <c r="AA78" i="26"/>
  <c r="AC69" i="25"/>
  <c r="AB144" i="26"/>
  <c r="AB97" i="25"/>
  <c r="AB84" i="26"/>
  <c r="AA73" i="26"/>
  <c r="AC172" i="25"/>
  <c r="AL172" i="25" s="1"/>
  <c r="AC73" i="25"/>
  <c r="AN73" i="25" s="1"/>
  <c r="AI142" i="25"/>
  <c r="AB140" i="26"/>
  <c r="AC120" i="26"/>
  <c r="AB53" i="26"/>
  <c r="AC30" i="26"/>
  <c r="BZ64" i="23"/>
  <c r="BZ5" i="23"/>
  <c r="CD5" i="23" s="1"/>
  <c r="AB42" i="26"/>
  <c r="AA46" i="26"/>
  <c r="AK20" i="25"/>
  <c r="AC14" i="25"/>
  <c r="AN14" i="25" s="1"/>
  <c r="AC10" i="25"/>
  <c r="AN10" i="25" s="1"/>
  <c r="AC4" i="25"/>
  <c r="AL4" i="25" s="1"/>
  <c r="BZ39" i="23"/>
  <c r="CD39" i="23" s="1"/>
  <c r="BZ7" i="23"/>
  <c r="CD7" i="23" s="1"/>
  <c r="AA162" i="25"/>
  <c r="AC154" i="25"/>
  <c r="AN154" i="25" s="1"/>
  <c r="AC3" i="26"/>
  <c r="T45" i="11"/>
  <c r="AJ408" i="26"/>
  <c r="AD408" i="26"/>
  <c r="AD422" i="26"/>
  <c r="AD455" i="26"/>
  <c r="AD449" i="26"/>
  <c r="AD372" i="26"/>
  <c r="AD348" i="26"/>
  <c r="AD452" i="26"/>
  <c r="AJ362" i="26"/>
  <c r="AD362" i="26"/>
  <c r="AD402" i="26"/>
  <c r="AD318" i="26"/>
  <c r="AD374" i="26"/>
  <c r="AJ311" i="26"/>
  <c r="AD311" i="26"/>
  <c r="AD338" i="26"/>
  <c r="AD313" i="26"/>
  <c r="AD325" i="26"/>
  <c r="AD314" i="26"/>
  <c r="AD293" i="26"/>
  <c r="AD274" i="26"/>
  <c r="AD258" i="26"/>
  <c r="AD431" i="25"/>
  <c r="AD418" i="25"/>
  <c r="AD437" i="25"/>
  <c r="AD240" i="26"/>
  <c r="AD425" i="25"/>
  <c r="AD426" i="25"/>
  <c r="AD250" i="26"/>
  <c r="AD377" i="25"/>
  <c r="AD390" i="25"/>
  <c r="AD326" i="25"/>
  <c r="AD380" i="25"/>
  <c r="AK294" i="25"/>
  <c r="AD294" i="25"/>
  <c r="AD339" i="25"/>
  <c r="AD375" i="25"/>
  <c r="AD346" i="25"/>
  <c r="AD290" i="25"/>
  <c r="AD383" i="25"/>
  <c r="AD277" i="25"/>
  <c r="AD421" i="26"/>
  <c r="AD247" i="25"/>
  <c r="Y40" i="11"/>
  <c r="P40" i="11"/>
  <c r="I18" i="18"/>
  <c r="AA209" i="25"/>
  <c r="AI179" i="25"/>
  <c r="AC196" i="26"/>
  <c r="AB169" i="25"/>
  <c r="AA176" i="26"/>
  <c r="AC161" i="26"/>
  <c r="AC157" i="26"/>
  <c r="AC111" i="26"/>
  <c r="AA103" i="26"/>
  <c r="AC101" i="25"/>
  <c r="AN101" i="25" s="1"/>
  <c r="AA75" i="26"/>
  <c r="AC70" i="26"/>
  <c r="AA69" i="26"/>
  <c r="AB129" i="25"/>
  <c r="AC112" i="25"/>
  <c r="AL112" i="25" s="1"/>
  <c r="AA109" i="25"/>
  <c r="AK80" i="25"/>
  <c r="AA61" i="25"/>
  <c r="AA140" i="26"/>
  <c r="AC105" i="25"/>
  <c r="AB178" i="26"/>
  <c r="AC131" i="25"/>
  <c r="AN131" i="25" s="1"/>
  <c r="AA148" i="26"/>
  <c r="AC93" i="25"/>
  <c r="AC178" i="26"/>
  <c r="AA144" i="26"/>
  <c r="AB56" i="26"/>
  <c r="AC51" i="26"/>
  <c r="AA62" i="26"/>
  <c r="AI28" i="25"/>
  <c r="AI20" i="25"/>
  <c r="AC190" i="25"/>
  <c r="AN190" i="25" s="1"/>
  <c r="AD407" i="26"/>
  <c r="AD346" i="26"/>
  <c r="AD327" i="26"/>
  <c r="AD309" i="26"/>
  <c r="AD305" i="26"/>
  <c r="AD310" i="26"/>
  <c r="AD454" i="26"/>
  <c r="AD340" i="26"/>
  <c r="AD286" i="26"/>
  <c r="AD450" i="25"/>
  <c r="AD231" i="26"/>
  <c r="AD433" i="25"/>
  <c r="AD289" i="26"/>
  <c r="AD242" i="26"/>
  <c r="AD246" i="26"/>
  <c r="AD412" i="25"/>
  <c r="AD403" i="25"/>
  <c r="AD374" i="25"/>
  <c r="AK378" i="25"/>
  <c r="AD378" i="25"/>
  <c r="AD360" i="25"/>
  <c r="AD417" i="25"/>
  <c r="AD442" i="25"/>
  <c r="AD379" i="25"/>
  <c r="AD347" i="25"/>
  <c r="AD300" i="25"/>
  <c r="AD338" i="25"/>
  <c r="AD313" i="25"/>
  <c r="AD301" i="25"/>
  <c r="AD325" i="25"/>
  <c r="AD250" i="25"/>
  <c r="AD392" i="26"/>
  <c r="P39" i="11"/>
  <c r="Y39" i="11"/>
  <c r="AA27" i="11"/>
  <c r="AB230" i="26"/>
  <c r="AB160" i="26"/>
  <c r="AC163" i="26"/>
  <c r="AB211" i="26"/>
  <c r="AB229" i="26"/>
  <c r="AB218" i="25"/>
  <c r="AK217" i="25"/>
  <c r="AB197" i="26"/>
  <c r="AA193" i="26"/>
  <c r="AC181" i="25"/>
  <c r="AA171" i="25"/>
  <c r="AC194" i="25"/>
  <c r="AC210" i="26"/>
  <c r="AA170" i="26"/>
  <c r="AA167" i="25"/>
  <c r="AC137" i="26"/>
  <c r="AA137" i="25"/>
  <c r="AA110" i="26"/>
  <c r="AC102" i="26"/>
  <c r="AC89" i="26"/>
  <c r="AC88" i="26"/>
  <c r="AA85" i="26"/>
  <c r="AA83" i="26"/>
  <c r="AC73" i="26"/>
  <c r="AC72" i="26"/>
  <c r="AA112" i="26"/>
  <c r="AB100" i="26"/>
  <c r="AC63" i="25"/>
  <c r="AA88" i="25"/>
  <c r="AB66" i="25"/>
  <c r="AC144" i="25"/>
  <c r="AN144" i="25" s="1"/>
  <c r="AI119" i="25"/>
  <c r="AA144" i="25"/>
  <c r="AB123" i="26"/>
  <c r="AC121" i="26"/>
  <c r="AB119" i="26"/>
  <c r="AC110" i="25"/>
  <c r="AN110" i="25" s="1"/>
  <c r="AB74" i="25"/>
  <c r="AK55" i="25"/>
  <c r="AC42" i="26"/>
  <c r="AA36" i="25"/>
  <c r="AA30" i="26"/>
  <c r="AB59" i="26"/>
  <c r="AB42" i="25"/>
  <c r="AB32" i="26"/>
  <c r="BZ35" i="23"/>
  <c r="CD35" i="23" s="1"/>
  <c r="AB13" i="26"/>
  <c r="AC23" i="26"/>
  <c r="AA3" i="26"/>
  <c r="AD410" i="26"/>
  <c r="AD417" i="26"/>
  <c r="AD441" i="26"/>
  <c r="AD446" i="26"/>
  <c r="AD413" i="26"/>
  <c r="AD429" i="26"/>
  <c r="AD431" i="26"/>
  <c r="AD436" i="26"/>
  <c r="AD393" i="26"/>
  <c r="AD359" i="26"/>
  <c r="AJ368" i="26"/>
  <c r="AD368" i="26"/>
  <c r="AD357" i="26"/>
  <c r="AD401" i="26"/>
  <c r="AD384" i="26"/>
  <c r="AD364" i="26"/>
  <c r="AD297" i="26"/>
  <c r="AD339" i="26"/>
  <c r="AD441" i="25"/>
  <c r="AD416" i="25"/>
  <c r="AD269" i="26"/>
  <c r="AD446" i="25"/>
  <c r="AD307" i="26"/>
  <c r="AD239" i="26"/>
  <c r="AD271" i="26"/>
  <c r="AD238" i="26"/>
  <c r="AD411" i="25"/>
  <c r="AD262" i="26"/>
  <c r="AD424" i="25"/>
  <c r="AD243" i="26"/>
  <c r="AD388" i="25"/>
  <c r="AD381" i="25"/>
  <c r="AD357" i="25"/>
  <c r="AD292" i="25"/>
  <c r="AD388" i="26"/>
  <c r="AD291" i="25"/>
  <c r="AD262" i="25"/>
  <c r="D24" i="18"/>
  <c r="F34" i="17"/>
  <c r="Y36" i="11"/>
  <c r="P36" i="11"/>
  <c r="AA210" i="26"/>
  <c r="AC185" i="25"/>
  <c r="AN185" i="25" s="1"/>
  <c r="AA171" i="26"/>
  <c r="AA180" i="26"/>
  <c r="AC149" i="26"/>
  <c r="AC146" i="26"/>
  <c r="AC112" i="26"/>
  <c r="AA99" i="26"/>
  <c r="AA72" i="26"/>
  <c r="AA70" i="25"/>
  <c r="AA148" i="25"/>
  <c r="AJ148" i="25" s="1"/>
  <c r="AC152" i="26"/>
  <c r="AI55" i="25"/>
  <c r="AC47" i="26"/>
  <c r="AA14" i="25"/>
  <c r="AC39" i="26"/>
  <c r="AJ394" i="26"/>
  <c r="AD394" i="26"/>
  <c r="AD423" i="26"/>
  <c r="AD383" i="26"/>
  <c r="AD386" i="26"/>
  <c r="AD324" i="26"/>
  <c r="AD300" i="26"/>
  <c r="AD294" i="26"/>
  <c r="AD299" i="26"/>
  <c r="AD276" i="26"/>
  <c r="AD450" i="26"/>
  <c r="AD244" i="26"/>
  <c r="AD448" i="25"/>
  <c r="AD427" i="25"/>
  <c r="AD454" i="25"/>
  <c r="AD267" i="26"/>
  <c r="AD237" i="26"/>
  <c r="AD235" i="26"/>
  <c r="AD285" i="26"/>
  <c r="AD449" i="25"/>
  <c r="AD376" i="25"/>
  <c r="AD264" i="26"/>
  <c r="AD299" i="25"/>
  <c r="AD279" i="25"/>
  <c r="AD391" i="25"/>
  <c r="AD327" i="25"/>
  <c r="AD319" i="25"/>
  <c r="AD287" i="25"/>
  <c r="AD351" i="25"/>
  <c r="AD367" i="25"/>
  <c r="AD340" i="25"/>
  <c r="K24" i="18"/>
  <c r="I36" i="17"/>
  <c r="I38" i="17" s="1"/>
  <c r="I40" i="17" s="1"/>
  <c r="I42" i="17" s="1"/>
  <c r="I44" i="17" s="1"/>
  <c r="I46" i="17" s="1"/>
  <c r="I48" i="17" s="1"/>
  <c r="G30" i="18"/>
  <c r="C84" i="17"/>
  <c r="K82" i="17"/>
  <c r="P31" i="11"/>
  <c r="Y31" i="11"/>
  <c r="AD435" i="26"/>
  <c r="AD416" i="26"/>
  <c r="AJ416" i="26"/>
  <c r="AJ378" i="26"/>
  <c r="AD378" i="26"/>
  <c r="AD366" i="26"/>
  <c r="AD351" i="26"/>
  <c r="AD336" i="26"/>
  <c r="AD349" i="26"/>
  <c r="AD298" i="26"/>
  <c r="AD320" i="26"/>
  <c r="AD266" i="26"/>
  <c r="AD435" i="25"/>
  <c r="AD404" i="25"/>
  <c r="AD372" i="25"/>
  <c r="AD308" i="25"/>
  <c r="AD316" i="25"/>
  <c r="AD284" i="25"/>
  <c r="AD237" i="25"/>
  <c r="AD350" i="25"/>
  <c r="AD244" i="25"/>
  <c r="AD356" i="25"/>
  <c r="AD258" i="25"/>
  <c r="D36" i="17"/>
  <c r="D38" i="17" s="1"/>
  <c r="D40" i="17" s="1"/>
  <c r="D42" i="17" s="1"/>
  <c r="D44" i="17" s="1"/>
  <c r="D46" i="17" s="1"/>
  <c r="D48" i="17" s="1"/>
  <c r="C30" i="18"/>
  <c r="M283" i="10"/>
  <c r="E329" i="10"/>
  <c r="F338" i="10"/>
  <c r="E335" i="10"/>
  <c r="E338" i="10"/>
  <c r="E309" i="10"/>
  <c r="E302" i="10"/>
  <c r="M265" i="10"/>
  <c r="F302" i="10"/>
  <c r="AC189" i="26"/>
  <c r="AC185" i="26"/>
  <c r="BZ160" i="23"/>
  <c r="CA160" i="23" s="1"/>
  <c r="CC160" i="23" s="1"/>
  <c r="AB173" i="25"/>
  <c r="AA106" i="25"/>
  <c r="AC98" i="25"/>
  <c r="AC132" i="26"/>
  <c r="AI47" i="25"/>
  <c r="AA7" i="26"/>
  <c r="AB33" i="26"/>
  <c r="AC177" i="25"/>
  <c r="AN177" i="25" s="1"/>
  <c r="AK103" i="25"/>
  <c r="AA125" i="26"/>
  <c r="AA127" i="25"/>
  <c r="AL103" i="25"/>
  <c r="AA101" i="25"/>
  <c r="AB76" i="25"/>
  <c r="AC35" i="26"/>
  <c r="AC208" i="25"/>
  <c r="AN208" i="25" s="1"/>
  <c r="AC221" i="25"/>
  <c r="AA204" i="26"/>
  <c r="AA197" i="26"/>
  <c r="AB193" i="26"/>
  <c r="AB192" i="26"/>
  <c r="AC162" i="26"/>
  <c r="AC156" i="26"/>
  <c r="AA198" i="26"/>
  <c r="AC139" i="26"/>
  <c r="AB137" i="26"/>
  <c r="AC133" i="26"/>
  <c r="AC146" i="25"/>
  <c r="AN146" i="25" s="1"/>
  <c r="AA94" i="26"/>
  <c r="AC85" i="25"/>
  <c r="AA74" i="25"/>
  <c r="AC116" i="26"/>
  <c r="AC111" i="25"/>
  <c r="AL111" i="25" s="1"/>
  <c r="AB83" i="26"/>
  <c r="AC80" i="25"/>
  <c r="AL80" i="25" s="1"/>
  <c r="AH81" i="25"/>
  <c r="AA78" i="25"/>
  <c r="AB136" i="26"/>
  <c r="AB85" i="25"/>
  <c r="AA108" i="25"/>
  <c r="AJ108" i="25" s="1"/>
  <c r="AC87" i="25"/>
  <c r="AC58" i="26"/>
  <c r="AA54" i="26"/>
  <c r="AC50" i="25"/>
  <c r="AL50" i="25" s="1"/>
  <c r="AC40" i="26"/>
  <c r="AA14" i="26"/>
  <c r="AA6" i="26"/>
  <c r="AC106" i="26"/>
  <c r="AC43" i="26"/>
  <c r="AB108" i="26"/>
  <c r="AA61" i="26"/>
  <c r="AC51" i="25"/>
  <c r="AN51" i="25" s="1"/>
  <c r="AA8" i="26"/>
  <c r="AC8" i="25"/>
  <c r="AB41" i="26"/>
  <c r="AA215" i="25"/>
  <c r="AB224" i="25"/>
  <c r="AB229" i="25"/>
  <c r="AC224" i="25"/>
  <c r="AB208" i="26"/>
  <c r="U220" i="25"/>
  <c r="AH220" i="25" s="1"/>
  <c r="BZ204" i="23"/>
  <c r="AC200" i="26"/>
  <c r="AA201" i="26"/>
  <c r="AC195" i="26"/>
  <c r="AC183" i="26"/>
  <c r="AC169" i="26"/>
  <c r="AB189" i="25"/>
  <c r="AA198" i="25"/>
  <c r="AC171" i="25"/>
  <c r="AC166" i="26"/>
  <c r="AA135" i="26"/>
  <c r="AC104" i="26"/>
  <c r="AC96" i="26"/>
  <c r="AC80" i="26"/>
  <c r="AA71" i="26"/>
  <c r="AC135" i="25"/>
  <c r="AB101" i="26"/>
  <c r="AC96" i="25"/>
  <c r="AL96" i="25" s="1"/>
  <c r="AA185" i="25"/>
  <c r="AB121" i="25"/>
  <c r="AB101" i="25"/>
  <c r="AC141" i="25"/>
  <c r="AN141" i="25" s="1"/>
  <c r="AB86" i="25"/>
  <c r="AA76" i="25"/>
  <c r="AC90" i="26"/>
  <c r="AC62" i="26"/>
  <c r="AK44" i="25"/>
  <c r="AA42" i="26"/>
  <c r="AC26" i="26"/>
  <c r="AC10" i="26"/>
  <c r="AH65" i="25"/>
  <c r="AI59" i="25"/>
  <c r="AC107" i="26"/>
  <c r="AA16" i="25"/>
  <c r="AA28" i="25"/>
  <c r="AJ28" i="25" s="1"/>
  <c r="AA33" i="26"/>
  <c r="AA183" i="26"/>
  <c r="AA179" i="26"/>
  <c r="AC117" i="26"/>
  <c r="BZ117" i="23"/>
  <c r="AG81" i="25"/>
  <c r="AB107" i="25"/>
  <c r="AK47" i="25"/>
  <c r="AA30" i="25"/>
  <c r="AC117" i="25"/>
  <c r="AN117" i="25" s="1"/>
  <c r="AA32" i="25"/>
  <c r="AA121" i="25"/>
  <c r="AB26" i="26"/>
  <c r="AA23" i="26"/>
  <c r="AB226" i="26"/>
  <c r="AC229" i="26"/>
  <c r="AC215" i="26"/>
  <c r="AA202" i="26"/>
  <c r="AA200" i="26"/>
  <c r="AB223" i="26"/>
  <c r="AA205" i="26"/>
  <c r="AC199" i="26"/>
  <c r="AC193" i="26"/>
  <c r="AC192" i="26"/>
  <c r="AA181" i="26"/>
  <c r="AA169" i="25"/>
  <c r="AA219" i="25"/>
  <c r="AC171" i="26"/>
  <c r="AC170" i="26"/>
  <c r="AA173" i="25"/>
  <c r="BZ157" i="23"/>
  <c r="CD157" i="23" s="1"/>
  <c r="AC155" i="26"/>
  <c r="AA151" i="26"/>
  <c r="AA139" i="26"/>
  <c r="AA133" i="26"/>
  <c r="AB114" i="26"/>
  <c r="AC113" i="25"/>
  <c r="AK95" i="25"/>
  <c r="AB114" i="25"/>
  <c r="BZ77" i="23"/>
  <c r="CD77" i="23" s="1"/>
  <c r="AA139" i="25"/>
  <c r="AC84" i="25"/>
  <c r="AA75" i="25"/>
  <c r="AJ75" i="25" s="1"/>
  <c r="AB152" i="25"/>
  <c r="AC61" i="25"/>
  <c r="AB148" i="26"/>
  <c r="AA58" i="26"/>
  <c r="AA52" i="26"/>
  <c r="AC64" i="26"/>
  <c r="AL64" i="26" s="1"/>
  <c r="AA42" i="25"/>
  <c r="AB20" i="26"/>
  <c r="AB4" i="26"/>
  <c r="AC34" i="25"/>
  <c r="AB49" i="26"/>
  <c r="BZ13" i="23"/>
  <c r="CD13" i="23" s="1"/>
  <c r="AC63" i="26"/>
  <c r="AC107" i="25"/>
  <c r="AB22" i="25"/>
  <c r="CH47" i="23"/>
  <c r="AA36" i="26"/>
  <c r="AA190" i="26"/>
  <c r="AC158" i="25"/>
  <c r="AN158" i="25" s="1"/>
  <c r="AA229" i="25"/>
  <c r="AB217" i="26"/>
  <c r="AK220" i="25"/>
  <c r="AA214" i="25"/>
  <c r="AB225" i="25"/>
  <c r="BZ196" i="23"/>
  <c r="CD196" i="23" s="1"/>
  <c r="AC184" i="26"/>
  <c r="AA183" i="25"/>
  <c r="AB179" i="26"/>
  <c r="AA174" i="26"/>
  <c r="AA168" i="26"/>
  <c r="AB165" i="25"/>
  <c r="BZ156" i="23"/>
  <c r="U156" i="26" s="1"/>
  <c r="AA177" i="25"/>
  <c r="AB196" i="25"/>
  <c r="AA165" i="25"/>
  <c r="AC180" i="26"/>
  <c r="AC165" i="26"/>
  <c r="AC141" i="26"/>
  <c r="AC140" i="26"/>
  <c r="AI103" i="25"/>
  <c r="AB98" i="26"/>
  <c r="AA83" i="25"/>
  <c r="AC81" i="25"/>
  <c r="AC86" i="25"/>
  <c r="AN86" i="25" s="1"/>
  <c r="AC70" i="25"/>
  <c r="AN70" i="25" s="1"/>
  <c r="AA104" i="25"/>
  <c r="AA145" i="26"/>
  <c r="AA132" i="26"/>
  <c r="AA92" i="25"/>
  <c r="AA62" i="25"/>
  <c r="AC136" i="26"/>
  <c r="AA82" i="25"/>
  <c r="BZ57" i="23"/>
  <c r="CD57" i="23" s="1"/>
  <c r="AA102" i="25"/>
  <c r="AC114" i="25"/>
  <c r="AC57" i="25"/>
  <c r="AB48" i="25"/>
  <c r="AB57" i="26"/>
  <c r="AB38" i="25"/>
  <c r="AC36" i="26"/>
  <c r="AA31" i="26"/>
  <c r="AB93" i="25"/>
  <c r="AA57" i="25"/>
  <c r="AA49" i="26"/>
  <c r="AC53" i="26"/>
  <c r="CH103" i="23"/>
  <c r="AA22" i="25"/>
  <c r="AI4" i="25"/>
  <c r="AA15" i="26"/>
  <c r="AB230" i="25"/>
  <c r="AA224" i="25"/>
  <c r="AC216" i="26"/>
  <c r="AB227" i="25"/>
  <c r="AA223" i="26"/>
  <c r="AA227" i="26"/>
  <c r="AC197" i="26"/>
  <c r="AA160" i="26"/>
  <c r="AB156" i="26"/>
  <c r="AC214" i="26"/>
  <c r="AB133" i="26"/>
  <c r="AI145" i="25"/>
  <c r="AA128" i="26"/>
  <c r="AA116" i="25"/>
  <c r="AA109" i="26"/>
  <c r="AA92" i="26"/>
  <c r="AA76" i="26"/>
  <c r="AA150" i="25"/>
  <c r="AB90" i="26"/>
  <c r="AC172" i="26"/>
  <c r="AC136" i="25"/>
  <c r="AA69" i="25"/>
  <c r="AC54" i="26"/>
  <c r="AB46" i="26"/>
  <c r="AA113" i="26"/>
  <c r="AC22" i="26"/>
  <c r="AC6" i="26"/>
  <c r="AB167" i="26"/>
  <c r="AI44" i="25"/>
  <c r="AA178" i="26"/>
  <c r="AI133" i="25"/>
  <c r="AC92" i="26"/>
  <c r="AA59" i="25"/>
  <c r="AJ59" i="25" s="1"/>
  <c r="AA38" i="26"/>
  <c r="AC34" i="26"/>
  <c r="BZ95" i="23"/>
  <c r="U95" i="26" s="1"/>
  <c r="AH95" i="26" s="1"/>
  <c r="AC46" i="26"/>
  <c r="AA4" i="25"/>
  <c r="AJ4" i="25" s="1"/>
  <c r="CE160" i="23"/>
  <c r="AN152" i="25"/>
  <c r="U64" i="26"/>
  <c r="CE64" i="23"/>
  <c r="CA64" i="23"/>
  <c r="CC64" i="23" s="1"/>
  <c r="U185" i="26"/>
  <c r="AL185" i="26" s="1"/>
  <c r="CE185" i="23"/>
  <c r="CA185" i="23"/>
  <c r="CC185" i="23" s="1"/>
  <c r="AN42" i="25"/>
  <c r="AN148" i="25"/>
  <c r="AN85" i="25"/>
  <c r="AN6" i="25"/>
  <c r="U204" i="26"/>
  <c r="CE204" i="23"/>
  <c r="CA204" i="23"/>
  <c r="CC204" i="23" s="1"/>
  <c r="AN69" i="25"/>
  <c r="AN135" i="25"/>
  <c r="AN89" i="25"/>
  <c r="U117" i="26"/>
  <c r="AG117" i="26" s="1"/>
  <c r="CE117" i="23"/>
  <c r="CA117" i="23"/>
  <c r="CC117" i="23" s="1"/>
  <c r="AN53" i="25"/>
  <c r="AN169" i="25"/>
  <c r="CA157" i="23"/>
  <c r="CC157" i="23" s="1"/>
  <c r="CE157" i="23"/>
  <c r="AL113" i="25"/>
  <c r="AN113" i="25"/>
  <c r="AN61" i="25"/>
  <c r="AN34" i="25"/>
  <c r="AN181" i="25"/>
  <c r="AN97" i="25"/>
  <c r="AL81" i="25"/>
  <c r="AN81" i="25"/>
  <c r="AN121" i="25"/>
  <c r="AN136" i="25"/>
  <c r="U157" i="25"/>
  <c r="CH157" i="23"/>
  <c r="C90" i="26"/>
  <c r="X90" i="26" s="1"/>
  <c r="BZ90" i="23"/>
  <c r="CD90" i="23" s="1"/>
  <c r="CE77" i="23"/>
  <c r="AC129" i="25"/>
  <c r="BZ110" i="23"/>
  <c r="AK64" i="26"/>
  <c r="C24" i="26"/>
  <c r="X24" i="26" s="1"/>
  <c r="BZ24" i="23"/>
  <c r="E308" i="10"/>
  <c r="AC225" i="25"/>
  <c r="AN225" i="25" s="1"/>
  <c r="AA218" i="25"/>
  <c r="AA225" i="25"/>
  <c r="AA215" i="26"/>
  <c r="AB209" i="25"/>
  <c r="AC213" i="26"/>
  <c r="AC211" i="25"/>
  <c r="AC213" i="25"/>
  <c r="AC206" i="26"/>
  <c r="AB204" i="26"/>
  <c r="U203" i="25"/>
  <c r="CH203" i="23"/>
  <c r="U206" i="25"/>
  <c r="CH206" i="23"/>
  <c r="AB205" i="26"/>
  <c r="U204" i="25"/>
  <c r="CH204" i="23"/>
  <c r="C199" i="26"/>
  <c r="X199" i="26" s="1"/>
  <c r="BZ199" i="23"/>
  <c r="D184" i="26"/>
  <c r="Y184" i="26" s="1"/>
  <c r="AN171" i="25"/>
  <c r="AN163" i="25"/>
  <c r="AA162" i="26"/>
  <c r="U151" i="25"/>
  <c r="AL151" i="25" s="1"/>
  <c r="CH151" i="23"/>
  <c r="U147" i="25"/>
  <c r="AL147" i="25" s="1"/>
  <c r="CH147" i="23"/>
  <c r="U143" i="25"/>
  <c r="CH143" i="23"/>
  <c r="U139" i="25"/>
  <c r="CH139" i="23"/>
  <c r="U135" i="25"/>
  <c r="AL135" i="25" s="1"/>
  <c r="CH135" i="23"/>
  <c r="U131" i="25"/>
  <c r="AK131" i="25" s="1"/>
  <c r="CH131" i="23"/>
  <c r="U170" i="25"/>
  <c r="CH170" i="23"/>
  <c r="BZ197" i="23"/>
  <c r="U154" i="25"/>
  <c r="CH154" i="23"/>
  <c r="C187" i="26"/>
  <c r="X187" i="26" s="1"/>
  <c r="BZ187" i="23"/>
  <c r="CD187" i="23" s="1"/>
  <c r="AC183" i="25"/>
  <c r="AB180" i="26"/>
  <c r="BZ177" i="23"/>
  <c r="AA191" i="25"/>
  <c r="U184" i="25"/>
  <c r="CH184" i="23"/>
  <c r="AC159" i="26"/>
  <c r="AB157" i="26"/>
  <c r="U156" i="25"/>
  <c r="CH156" i="23"/>
  <c r="C151" i="26"/>
  <c r="X151" i="26" s="1"/>
  <c r="BZ151" i="23"/>
  <c r="CD151" i="23" s="1"/>
  <c r="AC143" i="26"/>
  <c r="AB141" i="26"/>
  <c r="U140" i="25"/>
  <c r="CH140" i="23"/>
  <c r="C135" i="26"/>
  <c r="X135" i="26" s="1"/>
  <c r="BZ135" i="23"/>
  <c r="AH140" i="25"/>
  <c r="C133" i="26"/>
  <c r="X133" i="26" s="1"/>
  <c r="BZ133" i="23"/>
  <c r="C105" i="26"/>
  <c r="X105" i="26" s="1"/>
  <c r="BZ105" i="23"/>
  <c r="CD105" i="23" s="1"/>
  <c r="AA102" i="26"/>
  <c r="AA87" i="26"/>
  <c r="AB82" i="26"/>
  <c r="AA194" i="26"/>
  <c r="AN87" i="25"/>
  <c r="AG87" i="25"/>
  <c r="AB85" i="26"/>
  <c r="C76" i="26"/>
  <c r="X76" i="26" s="1"/>
  <c r="BZ76" i="23"/>
  <c r="CD76" i="23" s="1"/>
  <c r="C183" i="26"/>
  <c r="X183" i="26" s="1"/>
  <c r="BZ183" i="23"/>
  <c r="CD183" i="23" s="1"/>
  <c r="AN172" i="25"/>
  <c r="AG172" i="25"/>
  <c r="AG133" i="25"/>
  <c r="AA103" i="25"/>
  <c r="AJ103" i="25" s="1"/>
  <c r="U87" i="25"/>
  <c r="AK87" i="25" s="1"/>
  <c r="CH87" i="23"/>
  <c r="AC100" i="25"/>
  <c r="AN100" i="25" s="1"/>
  <c r="U89" i="25"/>
  <c r="AL89" i="25" s="1"/>
  <c r="CH89" i="23"/>
  <c r="AC83" i="25"/>
  <c r="AG75" i="25"/>
  <c r="AC191" i="26"/>
  <c r="AA138" i="26"/>
  <c r="AA91" i="25"/>
  <c r="U74" i="25"/>
  <c r="CH74" i="23"/>
  <c r="AB70" i="25"/>
  <c r="AG142" i="25"/>
  <c r="AC127" i="25"/>
  <c r="AN127" i="25" s="1"/>
  <c r="AG119" i="25"/>
  <c r="AG96" i="25"/>
  <c r="AC71" i="25"/>
  <c r="AN71" i="25" s="1"/>
  <c r="AN63" i="25"/>
  <c r="AB148" i="25"/>
  <c r="AA145" i="25"/>
  <c r="AJ145" i="25" s="1"/>
  <c r="AB140" i="25"/>
  <c r="AA95" i="25"/>
  <c r="AJ95" i="25" s="1"/>
  <c r="AA82" i="26"/>
  <c r="AC77" i="26"/>
  <c r="AA64" i="25"/>
  <c r="AB58" i="26"/>
  <c r="U57" i="25"/>
  <c r="CH57" i="23"/>
  <c r="C52" i="26"/>
  <c r="X52" i="26" s="1"/>
  <c r="BZ52" i="23"/>
  <c r="U45" i="25"/>
  <c r="CH45" i="23"/>
  <c r="U41" i="25"/>
  <c r="AL41" i="25" s="1"/>
  <c r="CH41" i="23"/>
  <c r="C114" i="26"/>
  <c r="X114" i="26" s="1"/>
  <c r="BZ114" i="23"/>
  <c r="C84" i="26"/>
  <c r="X84" i="26" s="1"/>
  <c r="BZ84" i="23"/>
  <c r="CD84" i="23" s="1"/>
  <c r="AC67" i="25"/>
  <c r="AC65" i="25"/>
  <c r="AB60" i="26"/>
  <c r="U41" i="26"/>
  <c r="AG41" i="26" s="1"/>
  <c r="CA41" i="23"/>
  <c r="CC41" i="23" s="1"/>
  <c r="CE41" i="23"/>
  <c r="CD41" i="23"/>
  <c r="AA142" i="26"/>
  <c r="AB92" i="25"/>
  <c r="AC59" i="26"/>
  <c r="AC55" i="25"/>
  <c r="AL55" i="25" s="1"/>
  <c r="C40" i="26"/>
  <c r="X40" i="26" s="1"/>
  <c r="BZ40" i="23"/>
  <c r="CD40" i="23" s="1"/>
  <c r="AA26" i="26"/>
  <c r="AA10" i="26"/>
  <c r="C100" i="26"/>
  <c r="X100" i="26" s="1"/>
  <c r="BZ100" i="23"/>
  <c r="CD100" i="23"/>
  <c r="AB135" i="25"/>
  <c r="AK135" i="25" s="1"/>
  <c r="U125" i="25"/>
  <c r="AG125" i="25" s="1"/>
  <c r="CH125" i="23"/>
  <c r="AH66" i="25"/>
  <c r="AC91" i="25"/>
  <c r="AN82" i="25"/>
  <c r="U43" i="25"/>
  <c r="CH43" i="23"/>
  <c r="U25" i="26"/>
  <c r="AJ25" i="26" s="1"/>
  <c r="CA25" i="23"/>
  <c r="CC25" i="23" s="1"/>
  <c r="CE25" i="23"/>
  <c r="BZ103" i="23"/>
  <c r="AA81" i="25"/>
  <c r="AJ81" i="25" s="1"/>
  <c r="U66" i="25"/>
  <c r="CH66" i="23"/>
  <c r="BZ30" i="23"/>
  <c r="AL5" i="25"/>
  <c r="AB44" i="26"/>
  <c r="AB31" i="26"/>
  <c r="U30" i="25"/>
  <c r="CH30" i="23"/>
  <c r="AA123" i="25"/>
  <c r="AC37" i="26"/>
  <c r="U37" i="25"/>
  <c r="AI37" i="25" s="1"/>
  <c r="CH37" i="23"/>
  <c r="AC20" i="25"/>
  <c r="AL20" i="25" s="1"/>
  <c r="E11" i="18"/>
  <c r="G55" i="17"/>
  <c r="AA37" i="26"/>
  <c r="AA20" i="25"/>
  <c r="AJ20" i="25" s="1"/>
  <c r="AA12" i="26"/>
  <c r="U7" i="26"/>
  <c r="AL7" i="26" s="1"/>
  <c r="CE7" i="23"/>
  <c r="CC7" i="23"/>
  <c r="CA7" i="23"/>
  <c r="U67" i="25"/>
  <c r="CH67" i="23"/>
  <c r="H55" i="17"/>
  <c r="F11" i="18"/>
  <c r="AD4" i="25"/>
  <c r="U188" i="26"/>
  <c r="AL188" i="26" s="1"/>
  <c r="CE188" i="23"/>
  <c r="CA188" i="23"/>
  <c r="CC188" i="23" s="1"/>
  <c r="AJ66" i="25"/>
  <c r="U122" i="25"/>
  <c r="CH122" i="23"/>
  <c r="U19" i="25"/>
  <c r="CH19" i="23"/>
  <c r="C31" i="26"/>
  <c r="X31" i="26" s="1"/>
  <c r="BZ31" i="23"/>
  <c r="AC76" i="25"/>
  <c r="AN76" i="25" s="1"/>
  <c r="AN98" i="25"/>
  <c r="AA219" i="26"/>
  <c r="AC218" i="26"/>
  <c r="AC220" i="26"/>
  <c r="D200" i="26"/>
  <c r="Y200" i="26" s="1"/>
  <c r="D201" i="26"/>
  <c r="Y201" i="26" s="1"/>
  <c r="AA195" i="26"/>
  <c r="C162" i="26"/>
  <c r="X162" i="26" s="1"/>
  <c r="BZ162" i="23"/>
  <c r="CD162" i="23" s="1"/>
  <c r="AC154" i="26"/>
  <c r="U190" i="25"/>
  <c r="CH190" i="23"/>
  <c r="C191" i="26"/>
  <c r="X191" i="26" s="1"/>
  <c r="BZ191" i="23"/>
  <c r="CD191" i="23" s="1"/>
  <c r="BZ167" i="23"/>
  <c r="CD167" i="23" s="1"/>
  <c r="AC164" i="26"/>
  <c r="AB185" i="26"/>
  <c r="U161" i="25"/>
  <c r="CH161" i="23"/>
  <c r="AB187" i="25"/>
  <c r="AA182" i="26"/>
  <c r="AC177" i="26"/>
  <c r="AA173" i="26"/>
  <c r="AA163" i="26"/>
  <c r="D153" i="26"/>
  <c r="Y153" i="26" s="1"/>
  <c r="AA147" i="26"/>
  <c r="AA131" i="26"/>
  <c r="AN128" i="25"/>
  <c r="U173" i="25"/>
  <c r="CH173" i="23"/>
  <c r="C146" i="26"/>
  <c r="X146" i="26" s="1"/>
  <c r="BZ146" i="23"/>
  <c r="CD146" i="23" s="1"/>
  <c r="AB139" i="26"/>
  <c r="AN60" i="25"/>
  <c r="AA194" i="25"/>
  <c r="AJ194" i="25" s="1"/>
  <c r="U183" i="25"/>
  <c r="AK183" i="25" s="1"/>
  <c r="CH183" i="23"/>
  <c r="U102" i="25"/>
  <c r="AJ102" i="25" s="1"/>
  <c r="CH102" i="23"/>
  <c r="AB98" i="25"/>
  <c r="AA72" i="25"/>
  <c r="U141" i="25"/>
  <c r="AG141" i="25" s="1"/>
  <c r="CH141" i="23"/>
  <c r="U117" i="25"/>
  <c r="AL117" i="25" s="1"/>
  <c r="CH117" i="23"/>
  <c r="BZ112" i="23"/>
  <c r="BZ144" i="23"/>
  <c r="AA138" i="25"/>
  <c r="AJ138" i="25" s="1"/>
  <c r="BZ126" i="23"/>
  <c r="AA107" i="25"/>
  <c r="U90" i="25"/>
  <c r="AH90" i="25" s="1"/>
  <c r="CH90" i="23"/>
  <c r="AA133" i="25"/>
  <c r="AJ133" i="25" s="1"/>
  <c r="AA125" i="25"/>
  <c r="AC123" i="26"/>
  <c r="D121" i="26"/>
  <c r="Y121" i="26" s="1"/>
  <c r="U118" i="25"/>
  <c r="CH118" i="23"/>
  <c r="AH102" i="25"/>
  <c r="U93" i="25"/>
  <c r="AJ93" i="25" s="1"/>
  <c r="CH93" i="23"/>
  <c r="U130" i="25"/>
  <c r="CH130" i="23"/>
  <c r="AC122" i="26"/>
  <c r="U94" i="25"/>
  <c r="CH94" i="23"/>
  <c r="C69" i="26"/>
  <c r="X69" i="26" s="1"/>
  <c r="BZ69" i="23"/>
  <c r="CD69" i="23" s="1"/>
  <c r="D54" i="26"/>
  <c r="Y54" i="26" s="1"/>
  <c r="AA48" i="26"/>
  <c r="AA119" i="26"/>
  <c r="AC90" i="25"/>
  <c r="U84" i="25"/>
  <c r="AL84" i="25" s="1"/>
  <c r="CH84" i="23"/>
  <c r="AA65" i="26"/>
  <c r="AA142" i="25"/>
  <c r="AJ142" i="25" s="1"/>
  <c r="U126" i="25"/>
  <c r="CH126" i="23"/>
  <c r="AA113" i="25"/>
  <c r="AJ113" i="25" s="1"/>
  <c r="C99" i="26"/>
  <c r="X99" i="26" s="1"/>
  <c r="BZ99" i="23"/>
  <c r="CD99" i="23" s="1"/>
  <c r="AC59" i="25"/>
  <c r="AL59" i="25" s="1"/>
  <c r="AA34" i="26"/>
  <c r="C26" i="26"/>
  <c r="X26" i="26" s="1"/>
  <c r="BZ26" i="23"/>
  <c r="CD26" i="23" s="1"/>
  <c r="AC18" i="26"/>
  <c r="U15" i="25"/>
  <c r="CH15" i="23"/>
  <c r="C10" i="26"/>
  <c r="X10" i="26" s="1"/>
  <c r="BZ10" i="23"/>
  <c r="CD10" i="23" s="1"/>
  <c r="AB167" i="25"/>
  <c r="AC106" i="25"/>
  <c r="U100" i="25"/>
  <c r="AJ100" i="25" s="1"/>
  <c r="CH100" i="23"/>
  <c r="BZ122" i="23"/>
  <c r="AB108" i="25"/>
  <c r="U22" i="25"/>
  <c r="AJ22" i="25" s="1"/>
  <c r="CH22" i="23"/>
  <c r="U6" i="25"/>
  <c r="CH6" i="23"/>
  <c r="AB67" i="25"/>
  <c r="BZ58" i="23"/>
  <c r="U21" i="26"/>
  <c r="AL21" i="26" s="1"/>
  <c r="CA21" i="23"/>
  <c r="CC21" i="23" s="1"/>
  <c r="CE21" i="23"/>
  <c r="AC145" i="26"/>
  <c r="AG66" i="25"/>
  <c r="U42" i="25"/>
  <c r="CH42" i="23"/>
  <c r="AB34" i="25"/>
  <c r="BZ104" i="23"/>
  <c r="BZ49" i="23"/>
  <c r="CD49" i="23" s="1"/>
  <c r="C28" i="26"/>
  <c r="X28" i="26" s="1"/>
  <c r="BZ28" i="23"/>
  <c r="AA24" i="26"/>
  <c r="U19" i="26"/>
  <c r="AG19" i="26" s="1"/>
  <c r="CE19" i="23"/>
  <c r="CA19" i="23"/>
  <c r="CC19" i="23" s="1"/>
  <c r="AB14" i="25"/>
  <c r="AC12" i="26"/>
  <c r="AG12" i="25"/>
  <c r="AA8" i="25"/>
  <c r="AB32" i="25"/>
  <c r="B11" i="18"/>
  <c r="C55" i="17"/>
  <c r="K53" i="17"/>
  <c r="AJ19" i="26"/>
  <c r="AC66" i="26"/>
  <c r="AB26" i="25"/>
  <c r="AC24" i="26"/>
  <c r="AB18" i="26"/>
  <c r="C16" i="26"/>
  <c r="X16" i="26" s="1"/>
  <c r="BZ16" i="23"/>
  <c r="CD16" i="23" s="1"/>
  <c r="AI12" i="25"/>
  <c r="K5" i="18"/>
  <c r="L5" i="18" s="1"/>
  <c r="D157" i="26"/>
  <c r="Y157" i="26" s="1"/>
  <c r="U58" i="25"/>
  <c r="CH58" i="23"/>
  <c r="AL38" i="25"/>
  <c r="U35" i="25"/>
  <c r="CH35" i="23"/>
  <c r="C14" i="26"/>
  <c r="X14" i="26" s="1"/>
  <c r="BZ14" i="23"/>
  <c r="CD14" i="23" s="1"/>
  <c r="U3" i="25"/>
  <c r="CH3" i="23"/>
  <c r="AK7" i="26"/>
  <c r="U82" i="25"/>
  <c r="AH82" i="25" s="1"/>
  <c r="CH82" i="23"/>
  <c r="AG50" i="25"/>
  <c r="U3" i="26"/>
  <c r="AG3" i="26" s="1"/>
  <c r="CE3" i="23"/>
  <c r="CC3" i="23"/>
  <c r="CA3" i="23"/>
  <c r="AC222" i="26"/>
  <c r="BZ223" i="23"/>
  <c r="CD223" i="23" s="1"/>
  <c r="AC202" i="26"/>
  <c r="AB200" i="26"/>
  <c r="U199" i="25"/>
  <c r="CH199" i="23"/>
  <c r="U195" i="25"/>
  <c r="AK195" i="25" s="1"/>
  <c r="CH195" i="23"/>
  <c r="U197" i="25"/>
  <c r="AJ197" i="25" s="1"/>
  <c r="CH197" i="23"/>
  <c r="AL204" i="25"/>
  <c r="AC203" i="26"/>
  <c r="AB201" i="26"/>
  <c r="U200" i="25"/>
  <c r="CH200" i="23"/>
  <c r="C195" i="26"/>
  <c r="X195" i="26" s="1"/>
  <c r="BZ195" i="23"/>
  <c r="CD195" i="23" s="1"/>
  <c r="AA189" i="26"/>
  <c r="AC168" i="26"/>
  <c r="AK161" i="25"/>
  <c r="AN159" i="25"/>
  <c r="AA158" i="26"/>
  <c r="AL143" i="25"/>
  <c r="AL139" i="25"/>
  <c r="U158" i="25"/>
  <c r="CH158" i="23"/>
  <c r="AC189" i="25"/>
  <c r="AN189" i="25" s="1"/>
  <c r="BZ161" i="23"/>
  <c r="BZ192" i="23"/>
  <c r="BZ184" i="23"/>
  <c r="CD184" i="23" s="1"/>
  <c r="U166" i="25"/>
  <c r="AK166" i="25" s="1"/>
  <c r="CH166" i="23"/>
  <c r="AN164" i="25"/>
  <c r="BZ148" i="23"/>
  <c r="C194" i="26"/>
  <c r="X194" i="26" s="1"/>
  <c r="BZ194" i="23"/>
  <c r="CD194" i="23" s="1"/>
  <c r="AA187" i="26"/>
  <c r="C182" i="26"/>
  <c r="X182" i="26" s="1"/>
  <c r="BZ182" i="23"/>
  <c r="CD182" i="23" s="1"/>
  <c r="C163" i="26"/>
  <c r="X163" i="26" s="1"/>
  <c r="CD163" i="23"/>
  <c r="BZ163" i="23"/>
  <c r="AL156" i="25"/>
  <c r="U152" i="25"/>
  <c r="CH152" i="23"/>
  <c r="C147" i="26"/>
  <c r="X147" i="26" s="1"/>
  <c r="BZ147" i="23"/>
  <c r="CD147" i="23" s="1"/>
  <c r="AL140" i="25"/>
  <c r="U136" i="25"/>
  <c r="AH136" i="25" s="1"/>
  <c r="CH136" i="23"/>
  <c r="C131" i="26"/>
  <c r="X131" i="26" s="1"/>
  <c r="BZ131" i="23"/>
  <c r="CD131" i="23" s="1"/>
  <c r="BZ180" i="23"/>
  <c r="CD180" i="23" s="1"/>
  <c r="AN173" i="25"/>
  <c r="BZ171" i="23"/>
  <c r="AH143" i="25"/>
  <c r="AA129" i="26"/>
  <c r="AA67" i="25"/>
  <c r="AJ67" i="25" s="1"/>
  <c r="U187" i="25"/>
  <c r="CH187" i="23"/>
  <c r="BZ145" i="23"/>
  <c r="C108" i="26"/>
  <c r="X108" i="26" s="1"/>
  <c r="BZ108" i="23"/>
  <c r="CD108" i="23" s="1"/>
  <c r="AN102" i="25"/>
  <c r="C91" i="26"/>
  <c r="X91" i="26" s="1"/>
  <c r="BZ91" i="23"/>
  <c r="CD91" i="23" s="1"/>
  <c r="AN88" i="25"/>
  <c r="AC83" i="26"/>
  <c r="C74" i="26"/>
  <c r="X74" i="26" s="1"/>
  <c r="BZ74" i="23"/>
  <c r="CD74" i="23" s="1"/>
  <c r="U69" i="25"/>
  <c r="AI69" i="25" s="1"/>
  <c r="CH69" i="23"/>
  <c r="AA129" i="25"/>
  <c r="AJ87" i="25"/>
  <c r="U71" i="25"/>
  <c r="AK71" i="25" s="1"/>
  <c r="CH71" i="23"/>
  <c r="AC191" i="25"/>
  <c r="AN191" i="25" s="1"/>
  <c r="AJ130" i="25"/>
  <c r="U106" i="25"/>
  <c r="CH106" i="23"/>
  <c r="AK102" i="25"/>
  <c r="AB143" i="25"/>
  <c r="AK143" i="25" s="1"/>
  <c r="AI141" i="25"/>
  <c r="AJ122" i="25"/>
  <c r="AG112" i="25"/>
  <c r="AL87" i="25"/>
  <c r="AN79" i="25"/>
  <c r="AG79" i="25"/>
  <c r="U191" i="25"/>
  <c r="CH191" i="23"/>
  <c r="AC133" i="25"/>
  <c r="AL133" i="25" s="1"/>
  <c r="AC125" i="25"/>
  <c r="AN125" i="25" s="1"/>
  <c r="AA111" i="25"/>
  <c r="AJ111" i="25" s="1"/>
  <c r="AA98" i="26"/>
  <c r="AC93" i="26"/>
  <c r="AA80" i="25"/>
  <c r="AJ80" i="25" s="1"/>
  <c r="U53" i="25"/>
  <c r="CH53" i="23"/>
  <c r="C48" i="26"/>
  <c r="X48" i="26" s="1"/>
  <c r="BZ48" i="23"/>
  <c r="CD48" i="23"/>
  <c r="AL45" i="25"/>
  <c r="U114" i="25"/>
  <c r="AL114" i="25" s="1"/>
  <c r="CH114" i="23"/>
  <c r="AC108" i="25"/>
  <c r="AN108" i="25" s="1"/>
  <c r="C129" i="26"/>
  <c r="X129" i="26" s="1"/>
  <c r="BZ129" i="23"/>
  <c r="CD129" i="23" s="1"/>
  <c r="U99" i="25"/>
  <c r="AK99" i="25" s="1"/>
  <c r="CH99" i="23"/>
  <c r="BZ71" i="23"/>
  <c r="AB61" i="25"/>
  <c r="CD58" i="23"/>
  <c r="AN40" i="25"/>
  <c r="U36" i="25"/>
  <c r="AG36" i="25" s="1"/>
  <c r="CH36" i="23"/>
  <c r="AA22" i="26"/>
  <c r="AC75" i="25"/>
  <c r="AL75" i="25" s="1"/>
  <c r="AH57" i="25"/>
  <c r="C50" i="26"/>
  <c r="X50" i="26" s="1"/>
  <c r="BZ50" i="23"/>
  <c r="AC46" i="25"/>
  <c r="BZ178" i="23"/>
  <c r="C115" i="26"/>
  <c r="X115" i="26" s="1"/>
  <c r="BZ115" i="23"/>
  <c r="AJ18" i="25"/>
  <c r="BZ88" i="23"/>
  <c r="AC44" i="26"/>
  <c r="U17" i="26"/>
  <c r="CC17" i="23"/>
  <c r="CA17" i="23"/>
  <c r="CE17" i="23"/>
  <c r="BZ79" i="23"/>
  <c r="CD79" i="23" s="1"/>
  <c r="C55" i="26"/>
  <c r="X55" i="26" s="1"/>
  <c r="BZ55" i="23"/>
  <c r="CD55" i="23" s="1"/>
  <c r="AC74" i="26"/>
  <c r="AB52" i="25"/>
  <c r="C38" i="26"/>
  <c r="X38" i="26" s="1"/>
  <c r="BZ38" i="23"/>
  <c r="AC37" i="25"/>
  <c r="AN37" i="25" s="1"/>
  <c r="AD103" i="25"/>
  <c r="U40" i="25"/>
  <c r="AK40" i="25" s="1"/>
  <c r="CH40" i="23"/>
  <c r="U16" i="25"/>
  <c r="CH16" i="23"/>
  <c r="AB6" i="26"/>
  <c r="C4" i="26"/>
  <c r="X4" i="26" s="1"/>
  <c r="BZ4" i="23"/>
  <c r="BZ70" i="23"/>
  <c r="U51" i="25"/>
  <c r="AK51" i="25" s="1"/>
  <c r="CH51" i="23"/>
  <c r="U32" i="25"/>
  <c r="AI32" i="25" s="1"/>
  <c r="CH32" i="23"/>
  <c r="U75" i="17"/>
  <c r="U97" i="25"/>
  <c r="CH97" i="23"/>
  <c r="AA37" i="25"/>
  <c r="AA12" i="25"/>
  <c r="AJ12" i="25" s="1"/>
  <c r="AA4" i="26"/>
  <c r="AG67" i="25"/>
  <c r="AN67" i="25"/>
  <c r="AC32" i="26"/>
  <c r="C11" i="18"/>
  <c r="D55" i="17"/>
  <c r="D113" i="26"/>
  <c r="Y113" i="26" s="1"/>
  <c r="BZ140" i="23"/>
  <c r="CD140" i="23" s="1"/>
  <c r="AK139" i="25"/>
  <c r="U189" i="25"/>
  <c r="AG189" i="25" s="1"/>
  <c r="CH189" i="23"/>
  <c r="U76" i="25"/>
  <c r="AI76" i="25" s="1"/>
  <c r="CH76" i="23"/>
  <c r="U18" i="25"/>
  <c r="AL18" i="25" s="1"/>
  <c r="CH18" i="23"/>
  <c r="BZ149" i="23"/>
  <c r="AA44" i="25"/>
  <c r="AJ44" i="25" s="1"/>
  <c r="AA50" i="25"/>
  <c r="AJ50" i="25" s="1"/>
  <c r="C67" i="26"/>
  <c r="X67" i="26" s="1"/>
  <c r="BZ67" i="23"/>
  <c r="CD67" i="23" s="1"/>
  <c r="AB221" i="25"/>
  <c r="AI217" i="25"/>
  <c r="AB215" i="26"/>
  <c r="AA206" i="26"/>
  <c r="BZ200" i="23"/>
  <c r="CD200" i="23" s="1"/>
  <c r="AC207" i="26"/>
  <c r="AJ204" i="25"/>
  <c r="AK194" i="25"/>
  <c r="U193" i="25"/>
  <c r="AL193" i="25" s="1"/>
  <c r="CH193" i="23"/>
  <c r="C158" i="26"/>
  <c r="X158" i="26" s="1"/>
  <c r="BZ158" i="23"/>
  <c r="CD158" i="23" s="1"/>
  <c r="AJ151" i="25"/>
  <c r="AJ143" i="25"/>
  <c r="AJ135" i="25"/>
  <c r="C198" i="26"/>
  <c r="X198" i="26" s="1"/>
  <c r="BZ198" i="23"/>
  <c r="CD198" i="23" s="1"/>
  <c r="U180" i="25"/>
  <c r="CH180" i="23"/>
  <c r="AA189" i="25"/>
  <c r="AJ189" i="25" s="1"/>
  <c r="AG191" i="25"/>
  <c r="U186" i="25"/>
  <c r="AK186" i="25" s="1"/>
  <c r="CH186" i="23"/>
  <c r="AA179" i="25"/>
  <c r="AJ179" i="25" s="1"/>
  <c r="C175" i="26"/>
  <c r="X175" i="26" s="1"/>
  <c r="BZ175" i="23"/>
  <c r="CD175" i="23" s="1"/>
  <c r="AB170" i="26"/>
  <c r="U169" i="25"/>
  <c r="AK169" i="25" s="1"/>
  <c r="CH169" i="23"/>
  <c r="CD192" i="23"/>
  <c r="AB185" i="25"/>
  <c r="AB181" i="25"/>
  <c r="U149" i="25"/>
  <c r="CH149" i="23"/>
  <c r="AG194" i="25"/>
  <c r="AN194" i="25"/>
  <c r="AC179" i="25"/>
  <c r="AL179" i="25" s="1"/>
  <c r="AB176" i="26"/>
  <c r="AN174" i="25"/>
  <c r="AN160" i="25"/>
  <c r="AA159" i="26"/>
  <c r="AJ156" i="25"/>
  <c r="AA143" i="26"/>
  <c r="AJ140" i="25"/>
  <c r="AK130" i="25"/>
  <c r="AK126" i="25"/>
  <c r="AK122" i="25"/>
  <c r="U137" i="25"/>
  <c r="AI137" i="25" s="1"/>
  <c r="CH137" i="23"/>
  <c r="AA115" i="25"/>
  <c r="AB94" i="25"/>
  <c r="AL93" i="25"/>
  <c r="D81" i="26"/>
  <c r="Y81" i="26" s="1"/>
  <c r="AI71" i="25"/>
  <c r="AC100" i="26"/>
  <c r="AC95" i="25"/>
  <c r="AL95" i="25" s="1"/>
  <c r="AB81" i="25"/>
  <c r="AK81" i="25" s="1"/>
  <c r="AG71" i="25"/>
  <c r="AG183" i="25"/>
  <c r="AC138" i="25"/>
  <c r="AL138" i="25" s="1"/>
  <c r="AI130" i="25"/>
  <c r="BZ128" i="23"/>
  <c r="AN105" i="25"/>
  <c r="U86" i="25"/>
  <c r="AH86" i="25" s="1"/>
  <c r="CH86" i="23"/>
  <c r="AB82" i="25"/>
  <c r="AG145" i="25"/>
  <c r="AC116" i="25"/>
  <c r="U105" i="25"/>
  <c r="CH105" i="23"/>
  <c r="AC99" i="25"/>
  <c r="AN91" i="25"/>
  <c r="BZ80" i="23"/>
  <c r="U185" i="25"/>
  <c r="CH185" i="23"/>
  <c r="AB125" i="26"/>
  <c r="AN93" i="25"/>
  <c r="AN77" i="25"/>
  <c r="BZ65" i="23"/>
  <c r="CD65" i="23" s="1"/>
  <c r="U60" i="25"/>
  <c r="AL60" i="25" s="1"/>
  <c r="CH60" i="23"/>
  <c r="AN137" i="25"/>
  <c r="BZ124" i="23"/>
  <c r="AC123" i="25"/>
  <c r="AC119" i="26"/>
  <c r="D117" i="26"/>
  <c r="Y117" i="26" s="1"/>
  <c r="CD117" i="23"/>
  <c r="U109" i="25"/>
  <c r="CH109" i="23"/>
  <c r="U110" i="25"/>
  <c r="CH110" i="23"/>
  <c r="AI99" i="25"/>
  <c r="C85" i="26"/>
  <c r="X85" i="26" s="1"/>
  <c r="BZ85" i="23"/>
  <c r="CD85" i="23" s="1"/>
  <c r="AA60" i="26"/>
  <c r="AJ45" i="25"/>
  <c r="AA119" i="25"/>
  <c r="AJ119" i="25" s="1"/>
  <c r="AG114" i="25"/>
  <c r="AN114" i="25"/>
  <c r="AN84" i="25"/>
  <c r="AC68" i="26"/>
  <c r="AA65" i="25"/>
  <c r="AJ65" i="25" s="1"/>
  <c r="AA51" i="26"/>
  <c r="AN36" i="25"/>
  <c r="U33" i="26"/>
  <c r="AL33" i="26" s="1"/>
  <c r="CA33" i="23"/>
  <c r="CC33" i="23" s="1"/>
  <c r="CE33" i="23"/>
  <c r="AC187" i="26"/>
  <c r="BZ174" i="23"/>
  <c r="CD174" i="23" s="1"/>
  <c r="U129" i="25"/>
  <c r="AI129" i="25" s="1"/>
  <c r="CH129" i="23"/>
  <c r="AA126" i="26"/>
  <c r="BZ111" i="23"/>
  <c r="U39" i="25"/>
  <c r="AK39" i="25" s="1"/>
  <c r="CH39" i="23"/>
  <c r="AL30" i="25"/>
  <c r="AB28" i="26"/>
  <c r="U27" i="25"/>
  <c r="CH27" i="23"/>
  <c r="C22" i="26"/>
  <c r="X22" i="26" s="1"/>
  <c r="BZ22" i="23"/>
  <c r="CD22" i="23" s="1"/>
  <c r="AC14" i="26"/>
  <c r="AB12" i="26"/>
  <c r="U11" i="25"/>
  <c r="AK11" i="25" s="1"/>
  <c r="CH11" i="23"/>
  <c r="C6" i="26"/>
  <c r="X6" i="26" s="1"/>
  <c r="BZ6" i="23"/>
  <c r="U38" i="25"/>
  <c r="AH38" i="25" s="1"/>
  <c r="CH38" i="23"/>
  <c r="AC31" i="26"/>
  <c r="U115" i="25"/>
  <c r="AK115" i="25" s="1"/>
  <c r="CH115" i="23"/>
  <c r="BZ87" i="23"/>
  <c r="BZ63" i="23"/>
  <c r="U45" i="26"/>
  <c r="AJ45" i="26" s="1"/>
  <c r="CE45" i="23"/>
  <c r="CA45" i="23"/>
  <c r="CC45" i="23" s="1"/>
  <c r="AA40" i="26"/>
  <c r="U26" i="25"/>
  <c r="CH26" i="23"/>
  <c r="U10" i="25"/>
  <c r="AL10" i="25" s="1"/>
  <c r="CH10" i="23"/>
  <c r="U13" i="26"/>
  <c r="AL13" i="26" s="1"/>
  <c r="CC13" i="23"/>
  <c r="CA13" i="23"/>
  <c r="CE13" i="23"/>
  <c r="AC145" i="25"/>
  <c r="AL145" i="25" s="1"/>
  <c r="U127" i="25"/>
  <c r="CH127" i="23"/>
  <c r="C59" i="26"/>
  <c r="X59" i="26" s="1"/>
  <c r="BZ59" i="23"/>
  <c r="CD59" i="23" s="1"/>
  <c r="AG55" i="25"/>
  <c r="AN29" i="25"/>
  <c r="AN25" i="25"/>
  <c r="AN21" i="25"/>
  <c r="AN17" i="25"/>
  <c r="AN13" i="25"/>
  <c r="AN9" i="25"/>
  <c r="AN5" i="25"/>
  <c r="BZ94" i="23"/>
  <c r="AA55" i="26"/>
  <c r="C68" i="26"/>
  <c r="X68" i="26" s="1"/>
  <c r="BZ68" i="23"/>
  <c r="CD68" i="23" s="1"/>
  <c r="AC28" i="26"/>
  <c r="AG28" i="25"/>
  <c r="AA24" i="25"/>
  <c r="AC12" i="25"/>
  <c r="AL12" i="25" s="1"/>
  <c r="C51" i="26"/>
  <c r="X51" i="26" s="1"/>
  <c r="BZ51" i="23"/>
  <c r="CD51" i="23" s="1"/>
  <c r="U39" i="26"/>
  <c r="AG39" i="26" s="1"/>
  <c r="CE39" i="23"/>
  <c r="CA39" i="23"/>
  <c r="CC39" i="23" s="1"/>
  <c r="U150" i="25"/>
  <c r="AK150" i="25" s="1"/>
  <c r="CH150" i="23"/>
  <c r="AB91" i="26"/>
  <c r="AA97" i="26"/>
  <c r="AC66" i="25"/>
  <c r="AL66" i="25" s="1"/>
  <c r="AD113" i="25"/>
  <c r="AC24" i="25"/>
  <c r="AB18" i="25"/>
  <c r="AC16" i="26"/>
  <c r="AN16" i="25"/>
  <c r="AB10" i="26"/>
  <c r="C8" i="26"/>
  <c r="X8" i="26" s="1"/>
  <c r="BZ8" i="23"/>
  <c r="C83" i="26"/>
  <c r="X83" i="26" s="1"/>
  <c r="BZ83" i="23"/>
  <c r="D204" i="26"/>
  <c r="Y204" i="26" s="1"/>
  <c r="AH204" i="26" s="1"/>
  <c r="CD204" i="23"/>
  <c r="D205" i="26"/>
  <c r="Y205" i="26" s="1"/>
  <c r="BZ205" i="23"/>
  <c r="CD205" i="23" s="1"/>
  <c r="U167" i="25"/>
  <c r="AJ167" i="25" s="1"/>
  <c r="CH167" i="23"/>
  <c r="C173" i="26"/>
  <c r="X173" i="26" s="1"/>
  <c r="BZ173" i="23"/>
  <c r="CD173" i="23" s="1"/>
  <c r="AN104" i="25"/>
  <c r="U85" i="25"/>
  <c r="AJ85" i="25" s="1"/>
  <c r="CH85" i="23"/>
  <c r="U77" i="25"/>
  <c r="AL77" i="25" s="1"/>
  <c r="CH77" i="23"/>
  <c r="AI67" i="25"/>
  <c r="U63" i="25"/>
  <c r="AG63" i="25" s="1"/>
  <c r="CH63" i="23"/>
  <c r="U35" i="26"/>
  <c r="AG35" i="26" s="1"/>
  <c r="CE35" i="23"/>
  <c r="CA35" i="23"/>
  <c r="CC35" i="23" s="1"/>
  <c r="AC217" i="26"/>
  <c r="AA221" i="26"/>
  <c r="AA211" i="26"/>
  <c r="AC208" i="26"/>
  <c r="AB214" i="26"/>
  <c r="AC227" i="26"/>
  <c r="AA214" i="26"/>
  <c r="AB212" i="25"/>
  <c r="AK212" i="25" s="1"/>
  <c r="C206" i="26"/>
  <c r="X206" i="26" s="1"/>
  <c r="BZ206" i="23"/>
  <c r="CD206" i="23" s="1"/>
  <c r="U201" i="25"/>
  <c r="AL201" i="25" s="1"/>
  <c r="CH201" i="23"/>
  <c r="U196" i="25"/>
  <c r="AK196" i="25" s="1"/>
  <c r="CH196" i="23"/>
  <c r="AH194" i="25"/>
  <c r="U192" i="25"/>
  <c r="AJ192" i="25" s="1"/>
  <c r="CH192" i="23"/>
  <c r="U188" i="25"/>
  <c r="AJ188" i="25" s="1"/>
  <c r="CH188" i="23"/>
  <c r="C179" i="26"/>
  <c r="X179" i="26" s="1"/>
  <c r="BZ179" i="23"/>
  <c r="CD179" i="23"/>
  <c r="D160" i="26"/>
  <c r="Y160" i="26" s="1"/>
  <c r="AK157" i="25"/>
  <c r="AN155" i="25"/>
  <c r="AA154" i="26"/>
  <c r="AN198" i="25"/>
  <c r="U198" i="25"/>
  <c r="AK198" i="25" s="1"/>
  <c r="CH198" i="23"/>
  <c r="U162" i="25"/>
  <c r="CH162" i="23"/>
  <c r="U178" i="25"/>
  <c r="CH178" i="23"/>
  <c r="AB169" i="26"/>
  <c r="C165" i="26"/>
  <c r="X165" i="26" s="1"/>
  <c r="BZ165" i="23"/>
  <c r="BZ153" i="23"/>
  <c r="CD153" i="23" s="1"/>
  <c r="AI194" i="25"/>
  <c r="U177" i="25"/>
  <c r="AH177" i="25" s="1"/>
  <c r="CH177" i="23"/>
  <c r="AN165" i="25"/>
  <c r="AA187" i="25"/>
  <c r="AN184" i="25"/>
  <c r="D167" i="26"/>
  <c r="Y167" i="26" s="1"/>
  <c r="C159" i="26"/>
  <c r="X159" i="26" s="1"/>
  <c r="CD159" i="23"/>
  <c r="BZ159" i="23"/>
  <c r="AC151" i="26"/>
  <c r="U148" i="25"/>
  <c r="CH148" i="23"/>
  <c r="C143" i="26"/>
  <c r="X143" i="26" s="1"/>
  <c r="BZ143" i="23"/>
  <c r="AN140" i="25"/>
  <c r="AC135" i="26"/>
  <c r="U132" i="25"/>
  <c r="AJ132" i="25" s="1"/>
  <c r="CH132" i="23"/>
  <c r="AC97" i="26"/>
  <c r="C73" i="26"/>
  <c r="X73" i="26" s="1"/>
  <c r="BZ73" i="23"/>
  <c r="CD73" i="23" s="1"/>
  <c r="AA70" i="26"/>
  <c r="AC129" i="26"/>
  <c r="C106" i="26"/>
  <c r="X106" i="26" s="1"/>
  <c r="BZ106" i="23"/>
  <c r="CD106" i="23" s="1"/>
  <c r="U101" i="25"/>
  <c r="AJ101" i="25" s="1"/>
  <c r="CH101" i="23"/>
  <c r="AA89" i="26"/>
  <c r="AL63" i="25"/>
  <c r="C138" i="26"/>
  <c r="X138" i="26" s="1"/>
  <c r="BZ138" i="23"/>
  <c r="AL126" i="25"/>
  <c r="AJ71" i="25"/>
  <c r="AC167" i="26"/>
  <c r="AA141" i="25"/>
  <c r="AJ141" i="25" s="1"/>
  <c r="BZ137" i="23"/>
  <c r="BZ132" i="23"/>
  <c r="CD132" i="23" s="1"/>
  <c r="AB117" i="25"/>
  <c r="AA172" i="26"/>
  <c r="AB127" i="25"/>
  <c r="BZ81" i="23"/>
  <c r="CD81" i="23" s="1"/>
  <c r="C123" i="26"/>
  <c r="X123" i="26" s="1"/>
  <c r="BZ123" i="23"/>
  <c r="AG95" i="25"/>
  <c r="AN64" i="25"/>
  <c r="AN62" i="25"/>
  <c r="U190" i="26"/>
  <c r="AL190" i="26" s="1"/>
  <c r="CA190" i="23"/>
  <c r="CC190" i="23" s="1"/>
  <c r="CE190" i="23"/>
  <c r="BZ136" i="23"/>
  <c r="AC118" i="26"/>
  <c r="AA114" i="26"/>
  <c r="AC109" i="26"/>
  <c r="AA96" i="25"/>
  <c r="AJ96" i="25" s="1"/>
  <c r="AK74" i="25"/>
  <c r="AA63" i="25"/>
  <c r="AJ63" i="25" s="1"/>
  <c r="C60" i="26"/>
  <c r="X60" i="26" s="1"/>
  <c r="BZ60" i="23"/>
  <c r="CD60" i="23" s="1"/>
  <c r="AC52" i="26"/>
  <c r="AB50" i="26"/>
  <c r="U49" i="25"/>
  <c r="AK49" i="25" s="1"/>
  <c r="CH49" i="23"/>
  <c r="AC150" i="26"/>
  <c r="AJ51" i="25"/>
  <c r="AN99" i="25"/>
  <c r="BZ86" i="23"/>
  <c r="AK53" i="25"/>
  <c r="C47" i="26"/>
  <c r="X47" i="26" s="1"/>
  <c r="BZ47" i="23"/>
  <c r="CD47" i="23"/>
  <c r="AA46" i="25"/>
  <c r="AA18" i="26"/>
  <c r="BZ72" i="23"/>
  <c r="D65" i="26"/>
  <c r="Y65" i="26" s="1"/>
  <c r="AH63" i="25"/>
  <c r="BZ34" i="23"/>
  <c r="U33" i="25"/>
  <c r="CH33" i="23"/>
  <c r="AC130" i="26"/>
  <c r="AC134" i="26"/>
  <c r="BZ118" i="23"/>
  <c r="BZ78" i="23"/>
  <c r="AB68" i="26"/>
  <c r="BZ53" i="23"/>
  <c r="CD53" i="23" s="1"/>
  <c r="AC44" i="25"/>
  <c r="AL44" i="25" s="1"/>
  <c r="U9" i="26"/>
  <c r="AK9" i="26" s="1"/>
  <c r="CC9" i="23"/>
  <c r="CA9" i="23"/>
  <c r="CE9" i="23"/>
  <c r="BZ181" i="23"/>
  <c r="CD181" i="23" s="1"/>
  <c r="AB109" i="25"/>
  <c r="AK109" i="25" s="1"/>
  <c r="AB75" i="26"/>
  <c r="AG59" i="25"/>
  <c r="U54" i="25"/>
  <c r="AG54" i="25" s="1"/>
  <c r="CH54" i="23"/>
  <c r="AK3" i="25"/>
  <c r="U108" i="25"/>
  <c r="AI108" i="25" s="1"/>
  <c r="CH108" i="23"/>
  <c r="C98" i="26"/>
  <c r="X98" i="26" s="1"/>
  <c r="BZ98" i="23"/>
  <c r="AC74" i="25"/>
  <c r="AA55" i="25"/>
  <c r="AJ55" i="25" s="1"/>
  <c r="U68" i="25"/>
  <c r="AI68" i="25" s="1"/>
  <c r="CH68" i="23"/>
  <c r="AB22" i="26"/>
  <c r="C20" i="26"/>
  <c r="X20" i="26" s="1"/>
  <c r="BZ20" i="23"/>
  <c r="AA16" i="26"/>
  <c r="U11" i="26"/>
  <c r="AK11" i="26" s="1"/>
  <c r="CE11" i="23"/>
  <c r="CC11" i="23"/>
  <c r="CA11" i="23"/>
  <c r="AC4" i="26"/>
  <c r="AG4" i="25"/>
  <c r="AN4" i="25"/>
  <c r="C150" i="26"/>
  <c r="X150" i="26" s="1"/>
  <c r="BZ150" i="23"/>
  <c r="CD150" i="23" s="1"/>
  <c r="BZ36" i="23"/>
  <c r="AA28" i="26"/>
  <c r="U23" i="26"/>
  <c r="AK23" i="26" s="1"/>
  <c r="CE23" i="23"/>
  <c r="CA23" i="23"/>
  <c r="CC23" i="23" s="1"/>
  <c r="AH22" i="25"/>
  <c r="U83" i="25"/>
  <c r="AI83" i="25" s="1"/>
  <c r="CH83" i="23"/>
  <c r="AC32" i="25"/>
  <c r="AL32" i="25" s="1"/>
  <c r="U155" i="25"/>
  <c r="AJ155" i="25" s="1"/>
  <c r="CH155" i="23"/>
  <c r="U168" i="25"/>
  <c r="AK168" i="25" s="1"/>
  <c r="CH168" i="23"/>
  <c r="U152" i="26"/>
  <c r="AL152" i="26" s="1"/>
  <c r="CE152" i="23"/>
  <c r="CA152" i="23"/>
  <c r="CC152" i="23" s="1"/>
  <c r="C107" i="26"/>
  <c r="X107" i="26" s="1"/>
  <c r="BZ107" i="23"/>
  <c r="CD107" i="23" s="1"/>
  <c r="U121" i="25"/>
  <c r="AH121" i="25" s="1"/>
  <c r="CH121" i="23"/>
  <c r="AL141" i="25"/>
  <c r="AJ64" i="26"/>
  <c r="U78" i="25"/>
  <c r="AH78" i="25" s="1"/>
  <c r="CH78" i="23"/>
  <c r="U91" i="25"/>
  <c r="AG91" i="25" s="1"/>
  <c r="CH91" i="23"/>
  <c r="AH53" i="25"/>
  <c r="AG44" i="25"/>
  <c r="U24" i="25"/>
  <c r="CH24" i="23"/>
  <c r="N284" i="10"/>
  <c r="AC230" i="25"/>
  <c r="AN230" i="25" s="1"/>
  <c r="AA224" i="26"/>
  <c r="AC212" i="25"/>
  <c r="BZ201" i="23"/>
  <c r="CD201" i="23" s="1"/>
  <c r="AK206" i="25"/>
  <c r="AA203" i="26"/>
  <c r="AN193" i="25"/>
  <c r="U182" i="25"/>
  <c r="AL182" i="25" s="1"/>
  <c r="CH182" i="23"/>
  <c r="C169" i="26"/>
  <c r="X169" i="26" s="1"/>
  <c r="BZ169" i="23"/>
  <c r="CD169" i="23" s="1"/>
  <c r="U159" i="25"/>
  <c r="AL159" i="25" s="1"/>
  <c r="CH159" i="23"/>
  <c r="C154" i="26"/>
  <c r="X154" i="26" s="1"/>
  <c r="BZ154" i="23"/>
  <c r="CD154" i="23"/>
  <c r="AN151" i="25"/>
  <c r="AN147" i="25"/>
  <c r="AN143" i="25"/>
  <c r="U171" i="25"/>
  <c r="AK171" i="25" s="1"/>
  <c r="CH171" i="23"/>
  <c r="AL194" i="25"/>
  <c r="BZ176" i="23"/>
  <c r="D196" i="26"/>
  <c r="Y196" i="26" s="1"/>
  <c r="AC181" i="26"/>
  <c r="C164" i="26"/>
  <c r="X164" i="26" s="1"/>
  <c r="BZ164" i="23"/>
  <c r="U176" i="25"/>
  <c r="CH176" i="23"/>
  <c r="U153" i="25"/>
  <c r="CH153" i="23"/>
  <c r="U164" i="25"/>
  <c r="AL164" i="25" s="1"/>
  <c r="CH164" i="23"/>
  <c r="AB191" i="25"/>
  <c r="D161" i="26"/>
  <c r="Y161" i="26" s="1"/>
  <c r="CD161" i="23"/>
  <c r="AN156" i="25"/>
  <c r="U128" i="25"/>
  <c r="AL128" i="25" s="1"/>
  <c r="CH128" i="23"/>
  <c r="U124" i="25"/>
  <c r="CH124" i="23"/>
  <c r="U120" i="25"/>
  <c r="CH120" i="23"/>
  <c r="BZ170" i="23"/>
  <c r="C125" i="26"/>
  <c r="X125" i="26" s="1"/>
  <c r="BZ125" i="23"/>
  <c r="CD125" i="23" s="1"/>
  <c r="AL122" i="25"/>
  <c r="AK110" i="25"/>
  <c r="D97" i="26"/>
  <c r="Y97" i="26" s="1"/>
  <c r="AI87" i="25"/>
  <c r="U56" i="25"/>
  <c r="AL56" i="25" s="1"/>
  <c r="CH56" i="23"/>
  <c r="U52" i="25"/>
  <c r="AJ52" i="25" s="1"/>
  <c r="CH52" i="23"/>
  <c r="U48" i="25"/>
  <c r="AJ48" i="25" s="1"/>
  <c r="CH48" i="23"/>
  <c r="AA141" i="26"/>
  <c r="AA121" i="26"/>
  <c r="AA117" i="26"/>
  <c r="AC115" i="26"/>
  <c r="AN103" i="25"/>
  <c r="AG103" i="25"/>
  <c r="C92" i="26"/>
  <c r="X92" i="26" s="1"/>
  <c r="BZ92" i="23"/>
  <c r="CD92" i="23" s="1"/>
  <c r="C75" i="26"/>
  <c r="X75" i="26" s="1"/>
  <c r="BZ75" i="23"/>
  <c r="CD75" i="23" s="1"/>
  <c r="AA185" i="26"/>
  <c r="BZ166" i="23"/>
  <c r="U146" i="25"/>
  <c r="AK146" i="25" s="1"/>
  <c r="CH146" i="23"/>
  <c r="AG138" i="25"/>
  <c r="BZ109" i="23"/>
  <c r="BZ93" i="23"/>
  <c r="U88" i="25"/>
  <c r="AI88" i="25" s="1"/>
  <c r="CH88" i="23"/>
  <c r="U70" i="25"/>
  <c r="CH70" i="23"/>
  <c r="AK66" i="25"/>
  <c r="AK101" i="25"/>
  <c r="U73" i="25"/>
  <c r="AK73" i="25" s="1"/>
  <c r="CH73" i="23"/>
  <c r="AA127" i="26"/>
  <c r="AB125" i="25"/>
  <c r="BZ97" i="23"/>
  <c r="AJ76" i="25"/>
  <c r="AC142" i="26"/>
  <c r="AC119" i="25"/>
  <c r="AL119" i="25" s="1"/>
  <c r="AN78" i="25"/>
  <c r="AC72" i="25"/>
  <c r="AN72" i="25" s="1"/>
  <c r="U61" i="25"/>
  <c r="AJ61" i="25" s="1"/>
  <c r="CH61" i="23"/>
  <c r="AN126" i="25"/>
  <c r="C101" i="26"/>
  <c r="X101" i="26" s="1"/>
  <c r="BZ101" i="23"/>
  <c r="CD101" i="23" s="1"/>
  <c r="AH73" i="25"/>
  <c r="U62" i="25"/>
  <c r="AH62" i="25" s="1"/>
  <c r="CH62" i="23"/>
  <c r="AA56" i="26"/>
  <c r="AJ53" i="25"/>
  <c r="AN45" i="25"/>
  <c r="AN41" i="25"/>
  <c r="AC150" i="25"/>
  <c r="AL150" i="25" s="1"/>
  <c r="AD81" i="25"/>
  <c r="AC68" i="25"/>
  <c r="AN68" i="25" s="1"/>
  <c r="BZ46" i="23"/>
  <c r="CD46" i="23" s="1"/>
  <c r="AN38" i="25"/>
  <c r="AK30" i="25"/>
  <c r="AC187" i="25"/>
  <c r="AN129" i="25"/>
  <c r="AG129" i="25"/>
  <c r="AJ126" i="25"/>
  <c r="AB107" i="26"/>
  <c r="AB57" i="25"/>
  <c r="AK57" i="25" s="1"/>
  <c r="AG47" i="25"/>
  <c r="U23" i="25"/>
  <c r="AK23" i="25" s="1"/>
  <c r="CH23" i="23"/>
  <c r="C18" i="26"/>
  <c r="X18" i="26" s="1"/>
  <c r="BZ18" i="23"/>
  <c r="CD18" i="23"/>
  <c r="AB8" i="26"/>
  <c r="U7" i="25"/>
  <c r="AK7" i="25" s="1"/>
  <c r="CH7" i="23"/>
  <c r="BZ193" i="23"/>
  <c r="U134" i="25"/>
  <c r="AG134" i="25" s="1"/>
  <c r="CH134" i="23"/>
  <c r="BZ61" i="23"/>
  <c r="AA47" i="25"/>
  <c r="AJ47" i="25" s="1"/>
  <c r="AA43" i="26"/>
  <c r="AG115" i="25"/>
  <c r="BZ102" i="23"/>
  <c r="D46" i="26"/>
  <c r="Y46" i="26" s="1"/>
  <c r="AA40" i="25"/>
  <c r="AJ40" i="25" s="1"/>
  <c r="U29" i="26"/>
  <c r="AG29" i="26" s="1"/>
  <c r="CE29" i="23"/>
  <c r="CA29" i="23"/>
  <c r="CC29" i="23" s="1"/>
  <c r="AL26" i="25"/>
  <c r="AK19" i="26"/>
  <c r="U14" i="25"/>
  <c r="AL14" i="25" s="1"/>
  <c r="CH14" i="23"/>
  <c r="AK3" i="26"/>
  <c r="CD197" i="23"/>
  <c r="AC134" i="25"/>
  <c r="C116" i="26"/>
  <c r="X116" i="26" s="1"/>
  <c r="BZ116" i="23"/>
  <c r="CD116" i="23" s="1"/>
  <c r="U107" i="25"/>
  <c r="CH107" i="23"/>
  <c r="U92" i="25"/>
  <c r="AI92" i="25" s="1"/>
  <c r="CH92" i="23"/>
  <c r="C82" i="26"/>
  <c r="X82" i="26" s="1"/>
  <c r="BZ82" i="23"/>
  <c r="CD82" i="23" s="1"/>
  <c r="C44" i="26"/>
  <c r="X44" i="26" s="1"/>
  <c r="BZ44" i="23"/>
  <c r="CD44" i="23" s="1"/>
  <c r="AJ32" i="25"/>
  <c r="U5" i="26"/>
  <c r="AL5" i="26" s="1"/>
  <c r="CC5" i="23"/>
  <c r="CA5" i="23"/>
  <c r="CE5" i="23"/>
  <c r="AN30" i="25"/>
  <c r="AA44" i="26"/>
  <c r="U123" i="25"/>
  <c r="AI123" i="25" s="1"/>
  <c r="CH123" i="23"/>
  <c r="AC28" i="25"/>
  <c r="AL28" i="25" s="1"/>
  <c r="U8" i="25"/>
  <c r="AG8" i="25" s="1"/>
  <c r="CH8" i="23"/>
  <c r="AA50" i="26"/>
  <c r="AG150" i="25"/>
  <c r="AB91" i="25"/>
  <c r="AK91" i="25" s="1"/>
  <c r="AJ3" i="26"/>
  <c r="AH40" i="25"/>
  <c r="AA97" i="25"/>
  <c r="AJ97" i="25" s="1"/>
  <c r="AB76" i="26"/>
  <c r="AC8" i="26"/>
  <c r="AN8" i="25"/>
  <c r="G11" i="18"/>
  <c r="I55" i="17"/>
  <c r="AJ201" i="25"/>
  <c r="D185" i="26"/>
  <c r="Y185" i="26" s="1"/>
  <c r="CD185" i="23"/>
  <c r="AJ178" i="25"/>
  <c r="AK180" i="25"/>
  <c r="U174" i="25"/>
  <c r="AL174" i="25" s="1"/>
  <c r="CH174" i="23"/>
  <c r="AK154" i="25"/>
  <c r="U72" i="25"/>
  <c r="AK72" i="25" s="1"/>
  <c r="CH72" i="23"/>
  <c r="AH101" i="25"/>
  <c r="C142" i="26"/>
  <c r="X142" i="26" s="1"/>
  <c r="BZ142" i="23"/>
  <c r="AJ17" i="26"/>
  <c r="U64" i="25"/>
  <c r="AD64" i="25" s="1"/>
  <c r="CH64" i="23"/>
  <c r="AB14" i="26"/>
  <c r="C12" i="26"/>
  <c r="X12" i="26" s="1"/>
  <c r="BZ12" i="23"/>
  <c r="AC226" i="26"/>
  <c r="AC228" i="26"/>
  <c r="AC221" i="26"/>
  <c r="C202" i="26"/>
  <c r="X202" i="26" s="1"/>
  <c r="BZ202" i="23"/>
  <c r="U202" i="25"/>
  <c r="AK202" i="25" s="1"/>
  <c r="CH202" i="23"/>
  <c r="AB223" i="25"/>
  <c r="U205" i="25"/>
  <c r="CH205" i="23"/>
  <c r="AK199" i="25"/>
  <c r="AN197" i="25"/>
  <c r="CA196" i="23"/>
  <c r="CC196" i="23" s="1"/>
  <c r="C203" i="26"/>
  <c r="X203" i="26" s="1"/>
  <c r="BZ203" i="23"/>
  <c r="CD203" i="23" s="1"/>
  <c r="AN200" i="25"/>
  <c r="AL196" i="25"/>
  <c r="AK176" i="25"/>
  <c r="AB174" i="26"/>
  <c r="C168" i="26"/>
  <c r="X168" i="26" s="1"/>
  <c r="BZ168" i="23"/>
  <c r="CD168" i="23" s="1"/>
  <c r="D156" i="26"/>
  <c r="Y156" i="26" s="1"/>
  <c r="CD156" i="23"/>
  <c r="AK149" i="25"/>
  <c r="AK141" i="25"/>
  <c r="AK137" i="25"/>
  <c r="CD152" i="23"/>
  <c r="AH185" i="25"/>
  <c r="U181" i="25"/>
  <c r="AL181" i="25" s="1"/>
  <c r="CH181" i="23"/>
  <c r="AG179" i="25"/>
  <c r="AI167" i="25"/>
  <c r="AH196" i="25"/>
  <c r="AL178" i="25"/>
  <c r="AA177" i="26"/>
  <c r="AN175" i="25"/>
  <c r="AG175" i="25"/>
  <c r="AK170" i="25"/>
  <c r="AA191" i="26"/>
  <c r="AC182" i="26"/>
  <c r="AA175" i="25"/>
  <c r="AJ175" i="25" s="1"/>
  <c r="AB166" i="26"/>
  <c r="U165" i="25"/>
  <c r="AK165" i="25" s="1"/>
  <c r="CH165" i="23"/>
  <c r="AB161" i="26"/>
  <c r="U160" i="25"/>
  <c r="CH160" i="23"/>
  <c r="C155" i="26"/>
  <c r="X155" i="26" s="1"/>
  <c r="BZ155" i="23"/>
  <c r="AC147" i="26"/>
  <c r="AB145" i="26"/>
  <c r="U144" i="25"/>
  <c r="AH144" i="25" s="1"/>
  <c r="CH144" i="23"/>
  <c r="C139" i="26"/>
  <c r="X139" i="26" s="1"/>
  <c r="CD139" i="23"/>
  <c r="BZ139" i="23"/>
  <c r="AL132" i="25"/>
  <c r="AC131" i="26"/>
  <c r="AJ137" i="25"/>
  <c r="AC113" i="26"/>
  <c r="C89" i="26"/>
  <c r="X89" i="26" s="1"/>
  <c r="BZ89" i="23"/>
  <c r="CD89" i="23" s="1"/>
  <c r="AA68" i="25"/>
  <c r="AL137" i="25"/>
  <c r="AA134" i="25"/>
  <c r="C130" i="26"/>
  <c r="X130" i="26" s="1"/>
  <c r="BZ130" i="23"/>
  <c r="CD130" i="23" s="1"/>
  <c r="C127" i="26"/>
  <c r="X127" i="26" s="1"/>
  <c r="BZ127" i="23"/>
  <c r="AB99" i="26"/>
  <c r="AC84" i="26"/>
  <c r="C172" i="26"/>
  <c r="X172" i="26" s="1"/>
  <c r="BZ172" i="23"/>
  <c r="CD172" i="23" s="1"/>
  <c r="AH132" i="25"/>
  <c r="AH97" i="25"/>
  <c r="C189" i="26"/>
  <c r="X189" i="26" s="1"/>
  <c r="BZ189" i="23"/>
  <c r="CD189" i="23" s="1"/>
  <c r="AK178" i="25"/>
  <c r="AC167" i="25"/>
  <c r="AN167" i="25" s="1"/>
  <c r="AC115" i="25"/>
  <c r="AL115" i="25" s="1"/>
  <c r="AN107" i="25"/>
  <c r="AK100" i="25"/>
  <c r="BZ96" i="23"/>
  <c r="AK83" i="25"/>
  <c r="AA172" i="25"/>
  <c r="AJ172" i="25" s="1"/>
  <c r="BZ113" i="23"/>
  <c r="CD113" i="23" s="1"/>
  <c r="AH85" i="25"/>
  <c r="AB177" i="25"/>
  <c r="AC142" i="25"/>
  <c r="AL142" i="25" s="1"/>
  <c r="AH139" i="25"/>
  <c r="AC127" i="26"/>
  <c r="BZ120" i="23"/>
  <c r="C119" i="26"/>
  <c r="X119" i="26" s="1"/>
  <c r="BZ119" i="23"/>
  <c r="AN111" i="25"/>
  <c r="AG111" i="25"/>
  <c r="AK105" i="25"/>
  <c r="AG80" i="25"/>
  <c r="AN80" i="25"/>
  <c r="AA112" i="25"/>
  <c r="AJ112" i="25" s="1"/>
  <c r="AA79" i="25"/>
  <c r="AJ79" i="25" s="1"/>
  <c r="AA66" i="26"/>
  <c r="C56" i="26"/>
  <c r="X56" i="26" s="1"/>
  <c r="BZ56" i="23"/>
  <c r="AK43" i="25"/>
  <c r="U104" i="25"/>
  <c r="AI104" i="25" s="1"/>
  <c r="CH104" i="23"/>
  <c r="AC67" i="26"/>
  <c r="AB92" i="26"/>
  <c r="AB77" i="25"/>
  <c r="U46" i="25"/>
  <c r="CH46" i="23"/>
  <c r="AL40" i="25"/>
  <c r="C32" i="26"/>
  <c r="X32" i="26" s="1"/>
  <c r="BZ32" i="23"/>
  <c r="AH30" i="25"/>
  <c r="BZ141" i="23"/>
  <c r="C134" i="26"/>
  <c r="X134" i="26" s="1"/>
  <c r="BZ134" i="23"/>
  <c r="CD134" i="23"/>
  <c r="BZ121" i="23"/>
  <c r="CD121" i="23" s="1"/>
  <c r="C43" i="26"/>
  <c r="X43" i="26" s="1"/>
  <c r="BZ43" i="23"/>
  <c r="CD43" i="23" s="1"/>
  <c r="AK38" i="25"/>
  <c r="AA32" i="26"/>
  <c r="AB135" i="26"/>
  <c r="AL130" i="25"/>
  <c r="AD96" i="25"/>
  <c r="D64" i="26"/>
  <c r="Y64" i="26" s="1"/>
  <c r="AH64" i="26" s="1"/>
  <c r="CD64" i="23"/>
  <c r="BZ62" i="23"/>
  <c r="AK39" i="26"/>
  <c r="U34" i="25"/>
  <c r="AJ34" i="25" s="1"/>
  <c r="CH34" i="23"/>
  <c r="AG32" i="25"/>
  <c r="AL17" i="26"/>
  <c r="U116" i="25"/>
  <c r="CH116" i="23"/>
  <c r="AB68" i="25"/>
  <c r="AK68" i="25" s="1"/>
  <c r="AG64" i="26"/>
  <c r="BZ54" i="23"/>
  <c r="CD54" i="23" s="1"/>
  <c r="BZ42" i="23"/>
  <c r="U31" i="25"/>
  <c r="CH31" i="23"/>
  <c r="CD149" i="23"/>
  <c r="AA81" i="26"/>
  <c r="AB75" i="25"/>
  <c r="AK75" i="25" s="1"/>
  <c r="C66" i="26"/>
  <c r="X66" i="26" s="1"/>
  <c r="BZ66" i="23"/>
  <c r="CD66" i="23" s="1"/>
  <c r="AA54" i="25"/>
  <c r="AC47" i="25"/>
  <c r="AL47" i="25" s="1"/>
  <c r="AK35" i="25"/>
  <c r="U29" i="25"/>
  <c r="AJ29" i="25" s="1"/>
  <c r="CH29" i="23"/>
  <c r="U25" i="25"/>
  <c r="AJ25" i="25" s="1"/>
  <c r="CH25" i="23"/>
  <c r="U21" i="25"/>
  <c r="AJ21" i="25" s="1"/>
  <c r="CH21" i="23"/>
  <c r="U17" i="25"/>
  <c r="AL17" i="25" s="1"/>
  <c r="CH17" i="23"/>
  <c r="U13" i="25"/>
  <c r="AJ13" i="25" s="1"/>
  <c r="CH13" i="23"/>
  <c r="U9" i="25"/>
  <c r="AL9" i="25" s="1"/>
  <c r="CH9" i="23"/>
  <c r="U5" i="25"/>
  <c r="CH5" i="23"/>
  <c r="U98" i="25"/>
  <c r="AH98" i="25" s="1"/>
  <c r="CH98" i="23"/>
  <c r="AC92" i="25"/>
  <c r="AA59" i="26"/>
  <c r="AC54" i="25"/>
  <c r="AN46" i="25"/>
  <c r="AC38" i="26"/>
  <c r="AA123" i="26"/>
  <c r="AG68" i="25"/>
  <c r="C37" i="26"/>
  <c r="X37" i="26" s="1"/>
  <c r="BZ37" i="23"/>
  <c r="CD37" i="23" s="1"/>
  <c r="D11" i="18"/>
  <c r="F55" i="17"/>
  <c r="U27" i="26"/>
  <c r="CE27" i="23"/>
  <c r="CA27" i="23"/>
  <c r="CC27" i="23" s="1"/>
  <c r="AH26" i="25"/>
  <c r="AK22" i="25"/>
  <c r="AC20" i="26"/>
  <c r="AG20" i="25"/>
  <c r="AN20" i="25"/>
  <c r="CD3" i="23"/>
  <c r="AD119" i="25"/>
  <c r="AA20" i="26"/>
  <c r="U15" i="26"/>
  <c r="CE15" i="23"/>
  <c r="CC15" i="23"/>
  <c r="CA15" i="23"/>
  <c r="AH14" i="25"/>
  <c r="AN83" i="25"/>
  <c r="AK17" i="26"/>
  <c r="AN224" i="25"/>
  <c r="U224" i="25"/>
  <c r="AK224" i="25" s="1"/>
  <c r="CH224" i="23"/>
  <c r="AA222" i="26"/>
  <c r="AN207" i="25"/>
  <c r="AN210" i="25"/>
  <c r="U211" i="25"/>
  <c r="AK211" i="25" s="1"/>
  <c r="CH211" i="23"/>
  <c r="U229" i="25"/>
  <c r="AJ229" i="25" s="1"/>
  <c r="CH229" i="23"/>
  <c r="U226" i="25"/>
  <c r="AL226" i="25" s="1"/>
  <c r="CH226" i="23"/>
  <c r="C225" i="26"/>
  <c r="X225" i="26" s="1"/>
  <c r="BZ225" i="23"/>
  <c r="AB216" i="26"/>
  <c r="U227" i="25"/>
  <c r="CH227" i="23"/>
  <c r="C221" i="26"/>
  <c r="X221" i="26" s="1"/>
  <c r="BZ221" i="23"/>
  <c r="CD221" i="23" s="1"/>
  <c r="C219" i="26"/>
  <c r="X219" i="26" s="1"/>
  <c r="BZ219" i="23"/>
  <c r="U225" i="25"/>
  <c r="AK225" i="25" s="1"/>
  <c r="CH225" i="23"/>
  <c r="U212" i="25"/>
  <c r="AG212" i="25" s="1"/>
  <c r="CH212" i="23"/>
  <c r="U228" i="25"/>
  <c r="AI228" i="25" s="1"/>
  <c r="CH228" i="23"/>
  <c r="C216" i="26"/>
  <c r="X216" i="26" s="1"/>
  <c r="BZ216" i="23"/>
  <c r="CD216" i="23" s="1"/>
  <c r="C208" i="26"/>
  <c r="X208" i="26" s="1"/>
  <c r="BZ208" i="23"/>
  <c r="CD208" i="23" s="1"/>
  <c r="AC218" i="25"/>
  <c r="AN218" i="25" s="1"/>
  <c r="AG220" i="25"/>
  <c r="U230" i="25"/>
  <c r="AL230" i="25" s="1"/>
  <c r="CH230" i="23"/>
  <c r="U213" i="25"/>
  <c r="AL213" i="25" s="1"/>
  <c r="CH213" i="23"/>
  <c r="C211" i="26"/>
  <c r="X211" i="26" s="1"/>
  <c r="BZ211" i="23"/>
  <c r="CD211" i="23" s="1"/>
  <c r="AG229" i="25"/>
  <c r="AN229" i="25"/>
  <c r="U215" i="25"/>
  <c r="AH215" i="25" s="1"/>
  <c r="CH215" i="23"/>
  <c r="AC217" i="25"/>
  <c r="AL217" i="25" s="1"/>
  <c r="AA225" i="26"/>
  <c r="AI225" i="25"/>
  <c r="BZ215" i="23"/>
  <c r="CD215" i="23" s="1"/>
  <c r="AN212" i="25"/>
  <c r="AC227" i="25"/>
  <c r="U219" i="25"/>
  <c r="AK219" i="25" s="1"/>
  <c r="CH219" i="23"/>
  <c r="BZ227" i="23"/>
  <c r="AB212" i="26"/>
  <c r="AA217" i="26"/>
  <c r="AA208" i="26"/>
  <c r="AA222" i="25"/>
  <c r="AA213" i="26"/>
  <c r="AN211" i="25"/>
  <c r="E313" i="10"/>
  <c r="U223" i="25"/>
  <c r="AL223" i="25" s="1"/>
  <c r="CH223" i="23"/>
  <c r="AK229" i="25"/>
  <c r="AG225" i="25"/>
  <c r="AN215" i="25"/>
  <c r="AC209" i="26"/>
  <c r="AC222" i="25"/>
  <c r="AN222" i="25" s="1"/>
  <c r="AC228" i="25"/>
  <c r="AN228" i="25" s="1"/>
  <c r="AN214" i="25"/>
  <c r="U221" i="25"/>
  <c r="AL221" i="25" s="1"/>
  <c r="CH221" i="23"/>
  <c r="AN219" i="25"/>
  <c r="C213" i="26"/>
  <c r="X213" i="26" s="1"/>
  <c r="BZ213" i="23"/>
  <c r="CD213" i="23" s="1"/>
  <c r="AA217" i="25"/>
  <c r="AJ217" i="25" s="1"/>
  <c r="AA208" i="25"/>
  <c r="U208" i="25"/>
  <c r="AL208" i="25" s="1"/>
  <c r="CH208" i="23"/>
  <c r="AB222" i="26"/>
  <c r="BZ214" i="23"/>
  <c r="C228" i="26"/>
  <c r="X228" i="26" s="1"/>
  <c r="BZ228" i="23"/>
  <c r="BZ212" i="23"/>
  <c r="CD212" i="23" s="1"/>
  <c r="AN221" i="25"/>
  <c r="AA221" i="25"/>
  <c r="BZ229" i="23"/>
  <c r="AA220" i="26"/>
  <c r="AA213" i="25"/>
  <c r="AB213" i="26"/>
  <c r="C230" i="26"/>
  <c r="X230" i="26" s="1"/>
  <c r="BZ230" i="23"/>
  <c r="CD230" i="23" s="1"/>
  <c r="AC219" i="26"/>
  <c r="U218" i="25"/>
  <c r="AD218" i="25" s="1"/>
  <c r="CH218" i="23"/>
  <c r="AA228" i="26"/>
  <c r="U209" i="25"/>
  <c r="AK209" i="25" s="1"/>
  <c r="CH209" i="23"/>
  <c r="C207" i="26"/>
  <c r="X207" i="26" s="1"/>
  <c r="BZ207" i="23"/>
  <c r="CD207" i="23" s="1"/>
  <c r="C210" i="26"/>
  <c r="X210" i="26" s="1"/>
  <c r="BZ210" i="23"/>
  <c r="CD210" i="23" s="1"/>
  <c r="AA216" i="25"/>
  <c r="AA226" i="26"/>
  <c r="D224" i="26"/>
  <c r="Y224" i="26" s="1"/>
  <c r="BZ224" i="23"/>
  <c r="CD224" i="23" s="1"/>
  <c r="AC225" i="26"/>
  <c r="C222" i="26"/>
  <c r="X222" i="26" s="1"/>
  <c r="BZ222" i="23"/>
  <c r="CD222" i="23" s="1"/>
  <c r="AA209" i="26"/>
  <c r="AB221" i="26"/>
  <c r="C218" i="26"/>
  <c r="X218" i="26" s="1"/>
  <c r="BZ218" i="23"/>
  <c r="CD218" i="23" s="1"/>
  <c r="AA230" i="26"/>
  <c r="C217" i="26"/>
  <c r="X217" i="26" s="1"/>
  <c r="BZ217" i="23"/>
  <c r="AC220" i="25"/>
  <c r="AL220" i="25" s="1"/>
  <c r="U216" i="25"/>
  <c r="CH216" i="23"/>
  <c r="AN213" i="25"/>
  <c r="C209" i="26"/>
  <c r="X209" i="26" s="1"/>
  <c r="BZ209" i="23"/>
  <c r="CD209" i="23" s="1"/>
  <c r="AA207" i="26"/>
  <c r="AA220" i="25"/>
  <c r="AJ220" i="25" s="1"/>
  <c r="AA216" i="26"/>
  <c r="C226" i="26"/>
  <c r="X226" i="26" s="1"/>
  <c r="BZ226" i="23"/>
  <c r="CD226" i="23"/>
  <c r="AC230" i="26"/>
  <c r="AH224" i="25"/>
  <c r="U214" i="25"/>
  <c r="AJ214" i="25" s="1"/>
  <c r="CH214" i="23"/>
  <c r="AA211" i="25"/>
  <c r="AA230" i="25"/>
  <c r="AG217" i="25"/>
  <c r="AA228" i="25"/>
  <c r="AC211" i="26"/>
  <c r="C220" i="26"/>
  <c r="X220" i="26" s="1"/>
  <c r="BZ220" i="23"/>
  <c r="CD220" i="23"/>
  <c r="AN216" i="25"/>
  <c r="AN209" i="25"/>
  <c r="U222" i="25"/>
  <c r="AI222" i="25" s="1"/>
  <c r="CH222" i="23"/>
  <c r="U207" i="25"/>
  <c r="CH207" i="23"/>
  <c r="U210" i="25"/>
  <c r="AK210" i="25" s="1"/>
  <c r="CH210" i="23"/>
  <c r="E336" i="10"/>
  <c r="H266" i="10"/>
  <c r="F333" i="10"/>
  <c r="M280" i="10"/>
  <c r="D336" i="10"/>
  <c r="F312" i="10"/>
  <c r="N254" i="10"/>
  <c r="F306" i="10"/>
  <c r="N267" i="10"/>
  <c r="F332" i="10"/>
  <c r="D339" i="10"/>
  <c r="H339" i="10" s="1"/>
  <c r="E333" i="10"/>
  <c r="F326" i="10"/>
  <c r="N253" i="10"/>
  <c r="E316" i="10"/>
  <c r="D314" i="10"/>
  <c r="G340" i="10"/>
  <c r="G293" i="10"/>
  <c r="E315" i="10"/>
  <c r="N258" i="10"/>
  <c r="N280" i="10"/>
  <c r="G266" i="10"/>
  <c r="M260" i="10"/>
  <c r="D310" i="10"/>
  <c r="E307" i="10"/>
  <c r="G265" i="10"/>
  <c r="N294" i="10"/>
  <c r="M294" i="10"/>
  <c r="D311" i="10"/>
  <c r="N262" i="10"/>
  <c r="E323" i="10"/>
  <c r="E317" i="10"/>
  <c r="F336" i="10"/>
  <c r="C314" i="10"/>
  <c r="M261" i="10"/>
  <c r="E325" i="10"/>
  <c r="E304" i="10"/>
  <c r="H294" i="10"/>
  <c r="N269" i="10"/>
  <c r="M278" i="10"/>
  <c r="M256" i="10"/>
  <c r="N255" i="10"/>
  <c r="M254" i="10"/>
  <c r="F303" i="10"/>
  <c r="F323" i="10"/>
  <c r="H265" i="10"/>
  <c r="M291" i="10"/>
  <c r="M277" i="10"/>
  <c r="E324" i="10"/>
  <c r="E311" i="10"/>
  <c r="M266" i="10"/>
  <c r="M282" i="10"/>
  <c r="E314" i="10"/>
  <c r="H340" i="10"/>
  <c r="M267" i="10"/>
  <c r="M257" i="10"/>
  <c r="E310" i="10"/>
  <c r="N282" i="10"/>
  <c r="N260" i="10"/>
  <c r="N289" i="10"/>
  <c r="N264" i="10"/>
  <c r="D313" i="10"/>
  <c r="E337" i="10"/>
  <c r="F331" i="10"/>
  <c r="F317" i="10"/>
  <c r="N287" i="10"/>
  <c r="F313" i="10"/>
  <c r="N279" i="10"/>
  <c r="M290" i="10"/>
  <c r="E330" i="10"/>
  <c r="F304" i="10"/>
  <c r="N277" i="10"/>
  <c r="C324" i="10"/>
  <c r="G324" i="10" s="1"/>
  <c r="G294" i="10"/>
  <c r="N288" i="10"/>
  <c r="N259" i="10"/>
  <c r="M293" i="10"/>
  <c r="M253" i="10"/>
  <c r="E301" i="10"/>
  <c r="M289" i="10"/>
  <c r="F335" i="10"/>
  <c r="C313" i="10"/>
  <c r="F316" i="10"/>
  <c r="N286" i="10"/>
  <c r="M279" i="10"/>
  <c r="N265" i="10"/>
  <c r="N283" i="10"/>
  <c r="M287" i="10"/>
  <c r="N257" i="10"/>
  <c r="F305" i="10"/>
  <c r="E312" i="10"/>
  <c r="F327" i="10"/>
  <c r="F325" i="10"/>
  <c r="F307" i="10"/>
  <c r="M262" i="10"/>
  <c r="F334" i="10"/>
  <c r="M264" i="10"/>
  <c r="F308" i="10"/>
  <c r="M259" i="10"/>
  <c r="F310" i="10"/>
  <c r="F301" i="10"/>
  <c r="F330" i="10"/>
  <c r="F311" i="10"/>
  <c r="H289" i="10"/>
  <c r="D335" i="10"/>
  <c r="C326" i="10"/>
  <c r="G326" i="10" s="1"/>
  <c r="G280" i="10"/>
  <c r="H293" i="10"/>
  <c r="C307" i="10"/>
  <c r="G259" i="10"/>
  <c r="H291" i="10"/>
  <c r="D337" i="10"/>
  <c r="D306" i="10"/>
  <c r="H258" i="10"/>
  <c r="G285" i="10"/>
  <c r="C331" i="10"/>
  <c r="D316" i="10"/>
  <c r="H268" i="10"/>
  <c r="C302" i="10"/>
  <c r="G302" i="10" s="1"/>
  <c r="G254" i="10"/>
  <c r="C334" i="10"/>
  <c r="G288" i="10"/>
  <c r="E306" i="10"/>
  <c r="N261" i="10"/>
  <c r="C311" i="10"/>
  <c r="G263" i="10"/>
  <c r="H285" i="10"/>
  <c r="D331" i="10"/>
  <c r="E327" i="10"/>
  <c r="N256" i="10"/>
  <c r="D332" i="10"/>
  <c r="H286" i="10"/>
  <c r="F337" i="10"/>
  <c r="D309" i="10"/>
  <c r="H261" i="10"/>
  <c r="G291" i="10"/>
  <c r="C337" i="10"/>
  <c r="N268" i="10"/>
  <c r="G279" i="10"/>
  <c r="C325" i="10"/>
  <c r="G325" i="10" s="1"/>
  <c r="M258" i="10"/>
  <c r="F309" i="10"/>
  <c r="E331" i="10"/>
  <c r="G278" i="10"/>
  <c r="C309" i="10"/>
  <c r="G261" i="10"/>
  <c r="M286" i="10"/>
  <c r="N263" i="10"/>
  <c r="E334" i="10"/>
  <c r="G262" i="10"/>
  <c r="C310" i="10"/>
  <c r="G267" i="10"/>
  <c r="C315" i="10"/>
  <c r="N292" i="10"/>
  <c r="D304" i="10"/>
  <c r="H256" i="10"/>
  <c r="C306" i="10"/>
  <c r="G258" i="10"/>
  <c r="N290" i="10"/>
  <c r="D326" i="10"/>
  <c r="H280" i="10"/>
  <c r="C330" i="10"/>
  <c r="G284" i="10"/>
  <c r="M269" i="10"/>
  <c r="H260" i="10"/>
  <c r="D308" i="10"/>
  <c r="M284" i="10"/>
  <c r="M268" i="10"/>
  <c r="E328" i="10"/>
  <c r="F324" i="10"/>
  <c r="E332" i="10"/>
  <c r="C305" i="10"/>
  <c r="G257" i="10"/>
  <c r="C301" i="10"/>
  <c r="G253" i="10"/>
  <c r="D328" i="10"/>
  <c r="H328" i="10" s="1"/>
  <c r="H282" i="10"/>
  <c r="M281" i="10"/>
  <c r="N285" i="10"/>
  <c r="N278" i="10"/>
  <c r="D338" i="10"/>
  <c r="H338" i="10" s="1"/>
  <c r="H292" i="10"/>
  <c r="E305" i="10"/>
  <c r="D334" i="10"/>
  <c r="H288" i="10"/>
  <c r="H277" i="10"/>
  <c r="D323" i="10"/>
  <c r="F314" i="10"/>
  <c r="D324" i="10"/>
  <c r="H278" i="10"/>
  <c r="C316" i="10"/>
  <c r="G268" i="10"/>
  <c r="G277" i="10"/>
  <c r="C323" i="10"/>
  <c r="C303" i="10"/>
  <c r="G303" i="10" s="1"/>
  <c r="G255" i="10"/>
  <c r="H281" i="10"/>
  <c r="D327" i="10"/>
  <c r="M292" i="10"/>
  <c r="M263" i="10"/>
  <c r="G287" i="10"/>
  <c r="C333" i="10"/>
  <c r="D301" i="10"/>
  <c r="H253" i="10"/>
  <c r="C304" i="10"/>
  <c r="G256" i="10"/>
  <c r="D307" i="10"/>
  <c r="H259" i="10"/>
  <c r="G289" i="10"/>
  <c r="C335" i="10"/>
  <c r="H283" i="10"/>
  <c r="D329" i="10"/>
  <c r="D305" i="10"/>
  <c r="H257" i="10"/>
  <c r="C339" i="10"/>
  <c r="G339" i="10" s="1"/>
  <c r="H267" i="10"/>
  <c r="D315" i="10"/>
  <c r="C336" i="10"/>
  <c r="G290" i="10"/>
  <c r="G281" i="10"/>
  <c r="C327" i="10"/>
  <c r="D303" i="10"/>
  <c r="H255" i="10"/>
  <c r="G260" i="10"/>
  <c r="C308" i="10"/>
  <c r="G308" i="10" s="1"/>
  <c r="H287" i="10"/>
  <c r="D333" i="10"/>
  <c r="N291" i="10"/>
  <c r="C332" i="10"/>
  <c r="G286" i="10"/>
  <c r="F315" i="10"/>
  <c r="H279" i="10"/>
  <c r="D325" i="10"/>
  <c r="H263" i="10"/>
  <c r="C328" i="10"/>
  <c r="G282" i="10"/>
  <c r="G283" i="10"/>
  <c r="C329" i="10"/>
  <c r="G329" i="10" s="1"/>
  <c r="F329" i="10"/>
  <c r="C338" i="10"/>
  <c r="G338" i="10" s="1"/>
  <c r="G292" i="10"/>
  <c r="M285" i="10"/>
  <c r="D302" i="10"/>
  <c r="H254" i="10"/>
  <c r="N281" i="10"/>
  <c r="D330" i="10"/>
  <c r="H284" i="10"/>
  <c r="N266" i="10"/>
  <c r="H290" i="10"/>
  <c r="H269" i="10"/>
  <c r="D317" i="10"/>
  <c r="H264" i="10"/>
  <c r="D312" i="10"/>
  <c r="C312" i="10"/>
  <c r="G264" i="10"/>
  <c r="H334" i="10" l="1"/>
  <c r="G336" i="10"/>
  <c r="G316" i="10"/>
  <c r="H333" i="10"/>
  <c r="AJ160" i="26"/>
  <c r="AI185" i="26"/>
  <c r="U77" i="26"/>
  <c r="AH77" i="26" s="1"/>
  <c r="AL121" i="25"/>
  <c r="U160" i="26"/>
  <c r="AL36" i="25"/>
  <c r="AJ13" i="26"/>
  <c r="AH117" i="25"/>
  <c r="AJ185" i="26"/>
  <c r="AH77" i="25"/>
  <c r="AG198" i="25"/>
  <c r="AH114" i="25"/>
  <c r="AJ16" i="25"/>
  <c r="AN112" i="25"/>
  <c r="U157" i="26"/>
  <c r="AJ157" i="26" s="1"/>
  <c r="K34" i="17"/>
  <c r="B30" i="18"/>
  <c r="C36" i="17"/>
  <c r="F30" i="18"/>
  <c r="H36" i="17"/>
  <c r="H38" i="17" s="1"/>
  <c r="H40" i="17" s="1"/>
  <c r="H42" i="17" s="1"/>
  <c r="H44" i="17" s="1"/>
  <c r="H46" i="17" s="1"/>
  <c r="H48" i="17" s="1"/>
  <c r="AL70" i="25"/>
  <c r="G335" i="10"/>
  <c r="AD12" i="25"/>
  <c r="AK215" i="25"/>
  <c r="CA223" i="23"/>
  <c r="CC223" i="23" s="1"/>
  <c r="AN32" i="25"/>
  <c r="AJ36" i="25"/>
  <c r="AK90" i="25"/>
  <c r="AN179" i="25"/>
  <c r="AL192" i="25"/>
  <c r="AJ41" i="26"/>
  <c r="AK107" i="25"/>
  <c r="AI115" i="25"/>
  <c r="AG76" i="25"/>
  <c r="AJ183" i="25"/>
  <c r="AL197" i="25"/>
  <c r="AJ41" i="25"/>
  <c r="AG137" i="25"/>
  <c r="AJ185" i="25"/>
  <c r="AK132" i="25"/>
  <c r="AD194" i="25"/>
  <c r="AH52" i="25"/>
  <c r="AK48" i="25"/>
  <c r="AK67" i="25"/>
  <c r="AK185" i="26"/>
  <c r="AL155" i="25"/>
  <c r="AN96" i="25"/>
  <c r="K84" i="17"/>
  <c r="C86" i="17"/>
  <c r="K86" i="17" s="1"/>
  <c r="CE223" i="23"/>
  <c r="AG83" i="25"/>
  <c r="AD111" i="25"/>
  <c r="AI64" i="25"/>
  <c r="AH181" i="25"/>
  <c r="AH169" i="25"/>
  <c r="AD50" i="25"/>
  <c r="AK89" i="25"/>
  <c r="AD127" i="25"/>
  <c r="AL22" i="25"/>
  <c r="AJ42" i="25"/>
  <c r="CA57" i="23"/>
  <c r="CC57" i="23" s="1"/>
  <c r="AD163" i="25"/>
  <c r="AJ121" i="25"/>
  <c r="AL117" i="26"/>
  <c r="K10" i="17"/>
  <c r="C12" i="17"/>
  <c r="CE186" i="23"/>
  <c r="U186" i="26"/>
  <c r="CA186" i="23"/>
  <c r="CC186" i="23" s="1"/>
  <c r="CD186" i="23"/>
  <c r="AJ224" i="25"/>
  <c r="AH89" i="25"/>
  <c r="AH229" i="25"/>
  <c r="AH212" i="25"/>
  <c r="U223" i="26"/>
  <c r="AL223" i="26" s="1"/>
  <c r="AK188" i="26"/>
  <c r="AG190" i="26"/>
  <c r="AH69" i="25"/>
  <c r="AD20" i="25"/>
  <c r="AK93" i="25"/>
  <c r="AK84" i="25"/>
  <c r="AN145" i="25"/>
  <c r="AK221" i="25"/>
  <c r="AI183" i="25"/>
  <c r="AJ37" i="25"/>
  <c r="CE57" i="23"/>
  <c r="AK140" i="25"/>
  <c r="AL57" i="25"/>
  <c r="D30" i="18"/>
  <c r="F36" i="17"/>
  <c r="F38" i="17" s="1"/>
  <c r="F40" i="17" s="1"/>
  <c r="F42" i="17" s="1"/>
  <c r="F44" i="17" s="1"/>
  <c r="F46" i="17" s="1"/>
  <c r="F48" i="17" s="1"/>
  <c r="AL225" i="25"/>
  <c r="AL41" i="26"/>
  <c r="AH93" i="25"/>
  <c r="AI208" i="25"/>
  <c r="AJ215" i="25"/>
  <c r="AD46" i="25"/>
  <c r="AG123" i="25"/>
  <c r="AI72" i="25"/>
  <c r="AG11" i="26"/>
  <c r="AI117" i="25"/>
  <c r="AG99" i="25"/>
  <c r="AK117" i="25"/>
  <c r="CD160" i="23"/>
  <c r="AH135" i="25"/>
  <c r="AK26" i="25"/>
  <c r="AN12" i="25"/>
  <c r="U57" i="26"/>
  <c r="AJ225" i="25"/>
  <c r="AK77" i="25"/>
  <c r="AJ188" i="26"/>
  <c r="AJ198" i="25"/>
  <c r="AH185" i="26"/>
  <c r="AL198" i="25"/>
  <c r="AH160" i="26"/>
  <c r="CA77" i="23"/>
  <c r="CC77" i="23" s="1"/>
  <c r="G309" i="10"/>
  <c r="H317" i="10"/>
  <c r="H302" i="10"/>
  <c r="G313" i="10"/>
  <c r="AI46" i="25"/>
  <c r="AG84" i="25"/>
  <c r="AH117" i="26"/>
  <c r="AL25" i="26"/>
  <c r="CD95" i="23"/>
  <c r="AI125" i="25"/>
  <c r="AI63" i="25"/>
  <c r="AI85" i="25"/>
  <c r="AN75" i="25"/>
  <c r="AL177" i="25"/>
  <c r="AJ10" i="25"/>
  <c r="AL188" i="25"/>
  <c r="U196" i="26"/>
  <c r="AK196" i="26" s="1"/>
  <c r="AK25" i="26"/>
  <c r="AD172" i="25"/>
  <c r="AK144" i="25"/>
  <c r="AH34" i="25"/>
  <c r="AI127" i="25"/>
  <c r="AJ88" i="25"/>
  <c r="AG64" i="25"/>
  <c r="AJ11" i="26"/>
  <c r="AI61" i="25"/>
  <c r="AK181" i="25"/>
  <c r="AJ147" i="25"/>
  <c r="AK61" i="25"/>
  <c r="AD191" i="25"/>
  <c r="AG108" i="25"/>
  <c r="AJ84" i="25"/>
  <c r="AL131" i="25"/>
  <c r="AI100" i="25"/>
  <c r="AJ114" i="25"/>
  <c r="AK70" i="25"/>
  <c r="AL83" i="25"/>
  <c r="AJ150" i="25"/>
  <c r="AJ169" i="25"/>
  <c r="AI84" i="25"/>
  <c r="AJ54" i="25"/>
  <c r="AL187" i="25"/>
  <c r="AG193" i="25"/>
  <c r="AL88" i="25"/>
  <c r="AL39" i="26"/>
  <c r="AH10" i="25"/>
  <c r="AH127" i="25"/>
  <c r="AJ83" i="25"/>
  <c r="AG100" i="25"/>
  <c r="AL123" i="25"/>
  <c r="AH193" i="25"/>
  <c r="AK52" i="25"/>
  <c r="AK117" i="26"/>
  <c r="AH189" i="25"/>
  <c r="AK114" i="25"/>
  <c r="AJ123" i="25"/>
  <c r="AJ159" i="25"/>
  <c r="AL185" i="25"/>
  <c r="AL61" i="25"/>
  <c r="AJ39" i="26"/>
  <c r="AL49" i="25"/>
  <c r="AL167" i="25"/>
  <c r="CE196" i="23"/>
  <c r="AG167" i="25"/>
  <c r="AK125" i="25"/>
  <c r="H314" i="10"/>
  <c r="AJ209" i="25"/>
  <c r="AG228" i="25"/>
  <c r="AK228" i="25"/>
  <c r="AG46" i="25"/>
  <c r="AH156" i="26"/>
  <c r="AK64" i="25"/>
  <c r="AL134" i="25"/>
  <c r="AI146" i="25"/>
  <c r="AI101" i="25"/>
  <c r="AI189" i="25"/>
  <c r="AI117" i="26"/>
  <c r="AJ146" i="25"/>
  <c r="AL157" i="26"/>
  <c r="AL76" i="25"/>
  <c r="AH125" i="25"/>
  <c r="AN57" i="25"/>
  <c r="AI230" i="25"/>
  <c r="AH221" i="25"/>
  <c r="AG215" i="25"/>
  <c r="AD95" i="25"/>
  <c r="CA95" i="23"/>
  <c r="CC95" i="23" s="1"/>
  <c r="AN95" i="25"/>
  <c r="AJ187" i="25"/>
  <c r="AH42" i="25"/>
  <c r="AJ24" i="25"/>
  <c r="AI91" i="25"/>
  <c r="AN50" i="25"/>
  <c r="CA156" i="23"/>
  <c r="CC156" i="23" s="1"/>
  <c r="AL54" i="25"/>
  <c r="AG107" i="25"/>
  <c r="AK10" i="25"/>
  <c r="AJ92" i="25"/>
  <c r="AJ152" i="26"/>
  <c r="CE95" i="23"/>
  <c r="AD112" i="25"/>
  <c r="AD129" i="25"/>
  <c r="AH129" i="25"/>
  <c r="AK32" i="25"/>
  <c r="AL183" i="25"/>
  <c r="AH48" i="25"/>
  <c r="CE156" i="23"/>
  <c r="AG209" i="25"/>
  <c r="AJ221" i="25"/>
  <c r="AJ117" i="26"/>
  <c r="AG92" i="25"/>
  <c r="AK42" i="25"/>
  <c r="AH49" i="25"/>
  <c r="AH131" i="25"/>
  <c r="AJ115" i="25"/>
  <c r="AJ131" i="25"/>
  <c r="AD28" i="25"/>
  <c r="AL125" i="25"/>
  <c r="AJ125" i="25"/>
  <c r="AN119" i="25"/>
  <c r="AI220" i="25"/>
  <c r="AD31" i="25"/>
  <c r="AI31" i="25"/>
  <c r="AG31" i="25"/>
  <c r="AH31" i="25"/>
  <c r="AK31" i="25"/>
  <c r="AJ31" i="25"/>
  <c r="AL31" i="25"/>
  <c r="AD116" i="25"/>
  <c r="AH116" i="25"/>
  <c r="AI116" i="25"/>
  <c r="AK116" i="25"/>
  <c r="U165" i="26"/>
  <c r="CE165" i="23"/>
  <c r="CA165" i="23"/>
  <c r="CC165" i="23" s="1"/>
  <c r="U171" i="26"/>
  <c r="CE171" i="23"/>
  <c r="CA171" i="23"/>
  <c r="CC171" i="23" s="1"/>
  <c r="AD152" i="25"/>
  <c r="AG152" i="25"/>
  <c r="AI152" i="25"/>
  <c r="AD200" i="25"/>
  <c r="AG200" i="25"/>
  <c r="AI200" i="25"/>
  <c r="AH200" i="25"/>
  <c r="AK200" i="25"/>
  <c r="AD58" i="25"/>
  <c r="AH58" i="25"/>
  <c r="AG58" i="25"/>
  <c r="AJ58" i="25"/>
  <c r="AL58" i="25"/>
  <c r="AI58" i="25"/>
  <c r="AK62" i="25"/>
  <c r="AD6" i="25"/>
  <c r="AG6" i="25"/>
  <c r="AI6" i="25"/>
  <c r="AD15" i="25"/>
  <c r="AG15" i="25"/>
  <c r="AH15" i="25"/>
  <c r="AJ15" i="25"/>
  <c r="AL15" i="25"/>
  <c r="AI15" i="25"/>
  <c r="AD118" i="25"/>
  <c r="AH118" i="25"/>
  <c r="AG118" i="25"/>
  <c r="AI118" i="25"/>
  <c r="AD173" i="25"/>
  <c r="AI173" i="25"/>
  <c r="AD190" i="25"/>
  <c r="AG190" i="25"/>
  <c r="AJ190" i="25"/>
  <c r="AL190" i="25"/>
  <c r="AH190" i="25"/>
  <c r="AI190" i="25"/>
  <c r="AD19" i="25"/>
  <c r="AH19" i="25"/>
  <c r="AG19" i="25"/>
  <c r="AJ19" i="25"/>
  <c r="AL19" i="25"/>
  <c r="AI19" i="25"/>
  <c r="G57" i="17"/>
  <c r="E17" i="18"/>
  <c r="U133" i="26"/>
  <c r="CE133" i="23"/>
  <c r="CA133" i="23"/>
  <c r="CC133" i="23" s="1"/>
  <c r="U135" i="26"/>
  <c r="AG135" i="26" s="1"/>
  <c r="CA135" i="23"/>
  <c r="CC135" i="23" s="1"/>
  <c r="CE135" i="23"/>
  <c r="AD184" i="25"/>
  <c r="AK184" i="25"/>
  <c r="AG184" i="25"/>
  <c r="AI184" i="25"/>
  <c r="AH184" i="25"/>
  <c r="U199" i="26"/>
  <c r="CE199" i="23"/>
  <c r="CA199" i="23"/>
  <c r="CC199" i="23" s="1"/>
  <c r="U24" i="26"/>
  <c r="AJ24" i="26" s="1"/>
  <c r="CE24" i="23"/>
  <c r="CA24" i="23"/>
  <c r="CC24" i="23" s="1"/>
  <c r="AD77" i="26"/>
  <c r="AL173" i="25"/>
  <c r="AL136" i="25"/>
  <c r="AD156" i="26"/>
  <c r="AI156" i="26"/>
  <c r="AG156" i="26"/>
  <c r="CI3" i="23"/>
  <c r="CI4" i="23" s="1"/>
  <c r="CI5" i="23" s="1"/>
  <c r="CI6" i="23" s="1"/>
  <c r="CI7" i="23" s="1"/>
  <c r="CI8" i="23" s="1"/>
  <c r="CI9" i="23" s="1"/>
  <c r="CI10" i="23" s="1"/>
  <c r="CI11" i="23" s="1"/>
  <c r="CI12" i="23" s="1"/>
  <c r="CI13" i="23" s="1"/>
  <c r="CI14" i="23" s="1"/>
  <c r="CI15" i="23" s="1"/>
  <c r="CI16" i="23" s="1"/>
  <c r="CI17" i="23" s="1"/>
  <c r="CI18" i="23" s="1"/>
  <c r="CI19" i="23" s="1"/>
  <c r="CI20" i="23" s="1"/>
  <c r="CI21" i="23" s="1"/>
  <c r="CI22" i="23" s="1"/>
  <c r="CI23" i="23" s="1"/>
  <c r="CI24" i="23" s="1"/>
  <c r="CI25" i="23" s="1"/>
  <c r="CI26" i="23" s="1"/>
  <c r="CI27" i="23" s="1"/>
  <c r="CI28" i="23" s="1"/>
  <c r="CI29" i="23" s="1"/>
  <c r="CI30" i="23" s="1"/>
  <c r="CI31" i="23" s="1"/>
  <c r="CI32" i="23" s="1"/>
  <c r="CI33" i="23" s="1"/>
  <c r="CI34" i="23" s="1"/>
  <c r="CI35" i="23" s="1"/>
  <c r="CI36" i="23" s="1"/>
  <c r="CI37" i="23" s="1"/>
  <c r="CI38" i="23" s="1"/>
  <c r="CI39" i="23" s="1"/>
  <c r="CI40" i="23" s="1"/>
  <c r="CI41" i="23" s="1"/>
  <c r="CI42" i="23" s="1"/>
  <c r="CI43" i="23" s="1"/>
  <c r="CI44" i="23" s="1"/>
  <c r="CI45" i="23" s="1"/>
  <c r="CI46" i="23" s="1"/>
  <c r="CI47" i="23" s="1"/>
  <c r="CI48" i="23" s="1"/>
  <c r="CI49" i="23" s="1"/>
  <c r="CI50" i="23" s="1"/>
  <c r="CI51" i="23" s="1"/>
  <c r="CI52" i="23" s="1"/>
  <c r="CI53" i="23" s="1"/>
  <c r="CI54" i="23" s="1"/>
  <c r="CI55" i="23" s="1"/>
  <c r="CI56" i="23" s="1"/>
  <c r="CI57" i="23" s="1"/>
  <c r="CI58" i="23" s="1"/>
  <c r="CI59" i="23" s="1"/>
  <c r="CI60" i="23" s="1"/>
  <c r="CI61" i="23" s="1"/>
  <c r="CI62" i="23" s="1"/>
  <c r="CI63" i="23" s="1"/>
  <c r="CI64" i="23" s="1"/>
  <c r="CI65" i="23" s="1"/>
  <c r="CI66" i="23" s="1"/>
  <c r="CI67" i="23" s="1"/>
  <c r="CI68" i="23" s="1"/>
  <c r="CI69" i="23" s="1"/>
  <c r="CI70" i="23" s="1"/>
  <c r="CI71" i="23" s="1"/>
  <c r="CI72" i="23" s="1"/>
  <c r="CI73" i="23" s="1"/>
  <c r="CI74" i="23" s="1"/>
  <c r="CI75" i="23" s="1"/>
  <c r="CI76" i="23" s="1"/>
  <c r="CI77" i="23" s="1"/>
  <c r="CI78" i="23" s="1"/>
  <c r="CI79" i="23" s="1"/>
  <c r="CI80" i="23" s="1"/>
  <c r="CI81" i="23" s="1"/>
  <c r="CI82" i="23" s="1"/>
  <c r="CI83" i="23" s="1"/>
  <c r="CI84" i="23" s="1"/>
  <c r="CI85" i="23" s="1"/>
  <c r="CI86" i="23" s="1"/>
  <c r="CI87" i="23" s="1"/>
  <c r="CI88" i="23" s="1"/>
  <c r="CI89" i="23" s="1"/>
  <c r="CI90" i="23" s="1"/>
  <c r="CI91" i="23" s="1"/>
  <c r="CI92" i="23" s="1"/>
  <c r="CI93" i="23" s="1"/>
  <c r="CI94" i="23" s="1"/>
  <c r="CI95" i="23" s="1"/>
  <c r="CI96" i="23" s="1"/>
  <c r="CI97" i="23" s="1"/>
  <c r="CI98" i="23" s="1"/>
  <c r="CI99" i="23" s="1"/>
  <c r="CI100" i="23" s="1"/>
  <c r="CI101" i="23" s="1"/>
  <c r="CI102" i="23" s="1"/>
  <c r="CI103" i="23" s="1"/>
  <c r="CI104" i="23" s="1"/>
  <c r="CI105" i="23" s="1"/>
  <c r="CI106" i="23" s="1"/>
  <c r="CI107" i="23" s="1"/>
  <c r="CI108" i="23" s="1"/>
  <c r="CI109" i="23" s="1"/>
  <c r="CI110" i="23" s="1"/>
  <c r="CI111" i="23" s="1"/>
  <c r="CI112" i="23" s="1"/>
  <c r="CI113" i="23" s="1"/>
  <c r="CI114" i="23" s="1"/>
  <c r="CI115" i="23" s="1"/>
  <c r="CI116" i="23" s="1"/>
  <c r="CI117" i="23" s="1"/>
  <c r="CI118" i="23" s="1"/>
  <c r="CI119" i="23" s="1"/>
  <c r="CI120" i="23" s="1"/>
  <c r="CI121" i="23" s="1"/>
  <c r="CI122" i="23" s="1"/>
  <c r="CI123" i="23" s="1"/>
  <c r="CI124" i="23" s="1"/>
  <c r="CI125" i="23" s="1"/>
  <c r="CI126" i="23" s="1"/>
  <c r="CI127" i="23" s="1"/>
  <c r="CI128" i="23" s="1"/>
  <c r="CI129" i="23" s="1"/>
  <c r="CI130" i="23" s="1"/>
  <c r="CI131" i="23" s="1"/>
  <c r="CI132" i="23" s="1"/>
  <c r="CI133" i="23" s="1"/>
  <c r="CI134" i="23" s="1"/>
  <c r="CI135" i="23" s="1"/>
  <c r="CI136" i="23" s="1"/>
  <c r="CI137" i="23" s="1"/>
  <c r="CI138" i="23" s="1"/>
  <c r="CI139" i="23" s="1"/>
  <c r="CI140" i="23" s="1"/>
  <c r="CI141" i="23" s="1"/>
  <c r="CI142" i="23" s="1"/>
  <c r="CI143" i="23" s="1"/>
  <c r="CI144" i="23" s="1"/>
  <c r="CI145" i="23" s="1"/>
  <c r="CI146" i="23" s="1"/>
  <c r="CI147" i="23" s="1"/>
  <c r="CI148" i="23" s="1"/>
  <c r="CI149" i="23" s="1"/>
  <c r="CI150" i="23" s="1"/>
  <c r="CI151" i="23" s="1"/>
  <c r="CI152" i="23" s="1"/>
  <c r="CI153" i="23" s="1"/>
  <c r="CI154" i="23" s="1"/>
  <c r="CI155" i="23" s="1"/>
  <c r="CI156" i="23" s="1"/>
  <c r="CI157" i="23" s="1"/>
  <c r="CI158" i="23" s="1"/>
  <c r="CI159" i="23" s="1"/>
  <c r="CI160" i="23" s="1"/>
  <c r="CI161" i="23" s="1"/>
  <c r="CI162" i="23" s="1"/>
  <c r="CI163" i="23" s="1"/>
  <c r="CI164" i="23" s="1"/>
  <c r="CI165" i="23" s="1"/>
  <c r="CI166" i="23" s="1"/>
  <c r="CI167" i="23" s="1"/>
  <c r="CI168" i="23" s="1"/>
  <c r="CI169" i="23" s="1"/>
  <c r="CI170" i="23" s="1"/>
  <c r="CI171" i="23" s="1"/>
  <c r="CI172" i="23" s="1"/>
  <c r="CI173" i="23" s="1"/>
  <c r="CI174" i="23" s="1"/>
  <c r="CI175" i="23" s="1"/>
  <c r="CI176" i="23" s="1"/>
  <c r="CI177" i="23" s="1"/>
  <c r="CI178" i="23" s="1"/>
  <c r="CI179" i="23" s="1"/>
  <c r="CI180" i="23" s="1"/>
  <c r="CI181" i="23" s="1"/>
  <c r="CI182" i="23" s="1"/>
  <c r="CI183" i="23" s="1"/>
  <c r="CI184" i="23" s="1"/>
  <c r="CI185" i="23" s="1"/>
  <c r="CI186" i="23" s="1"/>
  <c r="CI187" i="23" s="1"/>
  <c r="CI188" i="23" s="1"/>
  <c r="CI189" i="23" s="1"/>
  <c r="CI190" i="23" s="1"/>
  <c r="CI191" i="23" s="1"/>
  <c r="CI192" i="23" s="1"/>
  <c r="CI193" i="23" s="1"/>
  <c r="CI194" i="23" s="1"/>
  <c r="CI195" i="23" s="1"/>
  <c r="CI196" i="23" s="1"/>
  <c r="CI197" i="23" s="1"/>
  <c r="CI198" i="23" s="1"/>
  <c r="CI199" i="23" s="1"/>
  <c r="CI200" i="23" s="1"/>
  <c r="CI201" i="23" s="1"/>
  <c r="CI202" i="23" s="1"/>
  <c r="CI203" i="23" s="1"/>
  <c r="CI204" i="23" s="1"/>
  <c r="CI205" i="23" s="1"/>
  <c r="CI206" i="23" s="1"/>
  <c r="CI207" i="23" s="1"/>
  <c r="CI208" i="23" s="1"/>
  <c r="CI209" i="23" s="1"/>
  <c r="CI210" i="23" s="1"/>
  <c r="CI211" i="23" s="1"/>
  <c r="CI212" i="23" s="1"/>
  <c r="CI213" i="23" s="1"/>
  <c r="CI214" i="23" s="1"/>
  <c r="CI215" i="23" s="1"/>
  <c r="CI216" i="23" s="1"/>
  <c r="CI217" i="23" s="1"/>
  <c r="CI218" i="23" s="1"/>
  <c r="CI219" i="23" s="1"/>
  <c r="CI220" i="23" s="1"/>
  <c r="CI221" i="23" s="1"/>
  <c r="CI222" i="23" s="1"/>
  <c r="CI223" i="23" s="1"/>
  <c r="CI224" i="23" s="1"/>
  <c r="CI225" i="23" s="1"/>
  <c r="CI226" i="23" s="1"/>
  <c r="CI227" i="23" s="1"/>
  <c r="CI228" i="23" s="1"/>
  <c r="CI229" i="23" s="1"/>
  <c r="CI230" i="23" s="1"/>
  <c r="AK208" i="25"/>
  <c r="AG210" i="25"/>
  <c r="U37" i="26"/>
  <c r="AL37" i="26" s="1"/>
  <c r="CE37" i="23"/>
  <c r="CA37" i="23"/>
  <c r="CC37" i="23" s="1"/>
  <c r="AD5" i="25"/>
  <c r="AH5" i="25"/>
  <c r="AK5" i="25"/>
  <c r="AG5" i="25"/>
  <c r="AI5" i="25"/>
  <c r="AD21" i="25"/>
  <c r="AH21" i="25"/>
  <c r="AI21" i="25"/>
  <c r="AK21" i="25"/>
  <c r="AG21" i="25"/>
  <c r="U66" i="26"/>
  <c r="AL66" i="26" s="1"/>
  <c r="CA66" i="23"/>
  <c r="CC66" i="23" s="1"/>
  <c r="CE66" i="23"/>
  <c r="U42" i="26"/>
  <c r="CE42" i="23"/>
  <c r="CA42" i="23"/>
  <c r="CC42" i="23" s="1"/>
  <c r="CD42" i="23"/>
  <c r="AJ104" i="25"/>
  <c r="AJ116" i="25"/>
  <c r="AK173" i="25"/>
  <c r="AN134" i="25"/>
  <c r="AD8" i="25"/>
  <c r="AH8" i="25"/>
  <c r="AH152" i="25"/>
  <c r="AD5" i="26"/>
  <c r="AK5" i="26"/>
  <c r="AG5" i="26"/>
  <c r="AI5" i="26"/>
  <c r="AH5" i="26"/>
  <c r="U82" i="26"/>
  <c r="CE82" i="23"/>
  <c r="CA82" i="23"/>
  <c r="CC82" i="23" s="1"/>
  <c r="U116" i="26"/>
  <c r="AG116" i="26" s="1"/>
  <c r="CA116" i="23"/>
  <c r="CC116" i="23" s="1"/>
  <c r="CE116" i="23"/>
  <c r="AN115" i="25"/>
  <c r="AN47" i="25"/>
  <c r="AN138" i="25"/>
  <c r="U75" i="26"/>
  <c r="AG75" i="26" s="1"/>
  <c r="CA75" i="23"/>
  <c r="CC75" i="23" s="1"/>
  <c r="CE75" i="23"/>
  <c r="U154" i="26"/>
  <c r="AL154" i="26" s="1"/>
  <c r="CA154" i="23"/>
  <c r="CC154" i="23" s="1"/>
  <c r="CE154" i="23"/>
  <c r="U169" i="26"/>
  <c r="CA169" i="23"/>
  <c r="CC169" i="23" s="1"/>
  <c r="CE169" i="23"/>
  <c r="AJ200" i="25"/>
  <c r="AD78" i="25"/>
  <c r="AG78" i="25"/>
  <c r="AI78" i="25"/>
  <c r="AL146" i="25"/>
  <c r="AD168" i="25"/>
  <c r="AH168" i="25"/>
  <c r="AG168" i="25"/>
  <c r="AJ168" i="25"/>
  <c r="AL168" i="25"/>
  <c r="AI168" i="25"/>
  <c r="AD54" i="25"/>
  <c r="AH54" i="25"/>
  <c r="U118" i="26"/>
  <c r="CE118" i="23"/>
  <c r="CA118" i="23"/>
  <c r="CC118" i="23" s="1"/>
  <c r="CD118" i="23"/>
  <c r="AK152" i="25"/>
  <c r="AH61" i="25"/>
  <c r="U159" i="26"/>
  <c r="AG159" i="26" s="1"/>
  <c r="CE159" i="23"/>
  <c r="CA159" i="23"/>
  <c r="CC159" i="23" s="1"/>
  <c r="CD165" i="23"/>
  <c r="AD162" i="25"/>
  <c r="AL162" i="25"/>
  <c r="AI162" i="25"/>
  <c r="AH162" i="25"/>
  <c r="AJ162" i="25"/>
  <c r="AG162" i="25"/>
  <c r="AJ154" i="26"/>
  <c r="AD192" i="25"/>
  <c r="AI192" i="25"/>
  <c r="AK192" i="25"/>
  <c r="AG192" i="25"/>
  <c r="AH192" i="25"/>
  <c r="U173" i="26"/>
  <c r="AG173" i="26" s="1"/>
  <c r="CE173" i="23"/>
  <c r="CA173" i="23"/>
  <c r="CC173" i="23" s="1"/>
  <c r="AL165" i="25"/>
  <c r="AD39" i="26"/>
  <c r="AH39" i="26"/>
  <c r="AI39" i="26"/>
  <c r="AN28" i="25"/>
  <c r="AD13" i="26"/>
  <c r="AG13" i="26"/>
  <c r="AK13" i="26"/>
  <c r="AI13" i="26"/>
  <c r="AH13" i="26"/>
  <c r="AD185" i="25"/>
  <c r="AG185" i="25"/>
  <c r="AI185" i="25"/>
  <c r="AD105" i="25"/>
  <c r="AI105" i="25"/>
  <c r="AG105" i="25"/>
  <c r="AD86" i="25"/>
  <c r="AG86" i="25"/>
  <c r="AI86" i="25"/>
  <c r="AL78" i="25"/>
  <c r="AK123" i="25"/>
  <c r="AK128" i="25"/>
  <c r="AK118" i="25"/>
  <c r="AD149" i="25"/>
  <c r="AJ149" i="25"/>
  <c r="AG149" i="25"/>
  <c r="AL149" i="25"/>
  <c r="AI149" i="25"/>
  <c r="AH149" i="25"/>
  <c r="U175" i="26"/>
  <c r="CE175" i="23"/>
  <c r="CA175" i="23"/>
  <c r="CC175" i="23" s="1"/>
  <c r="U198" i="26"/>
  <c r="CA198" i="23"/>
  <c r="CC198" i="23" s="1"/>
  <c r="CE198" i="23"/>
  <c r="U158" i="26"/>
  <c r="CA158" i="23"/>
  <c r="CC158" i="23" s="1"/>
  <c r="CE158" i="23"/>
  <c r="U67" i="26"/>
  <c r="CA67" i="23"/>
  <c r="CC67" i="23" s="1"/>
  <c r="CE67" i="23"/>
  <c r="U149" i="26"/>
  <c r="CE149" i="23"/>
  <c r="CA149" i="23"/>
  <c r="CC149" i="23" s="1"/>
  <c r="AD76" i="25"/>
  <c r="AH76" i="25"/>
  <c r="AL48" i="25"/>
  <c r="U70" i="26"/>
  <c r="CA70" i="23"/>
  <c r="CC70" i="23" s="1"/>
  <c r="CE70" i="23"/>
  <c r="CD70" i="23"/>
  <c r="U55" i="26"/>
  <c r="CA55" i="23"/>
  <c r="CC55" i="23" s="1"/>
  <c r="CE55" i="23"/>
  <c r="AD17" i="26"/>
  <c r="AI17" i="26"/>
  <c r="AH17" i="26"/>
  <c r="AG17" i="26"/>
  <c r="AN54" i="25"/>
  <c r="AD175" i="25"/>
  <c r="U74" i="26"/>
  <c r="CA74" i="23"/>
  <c r="CC74" i="23" s="1"/>
  <c r="CE74" i="23"/>
  <c r="U182" i="26"/>
  <c r="AL182" i="26" s="1"/>
  <c r="CE182" i="23"/>
  <c r="CA182" i="23"/>
  <c r="CC182" i="23" s="1"/>
  <c r="U148" i="26"/>
  <c r="CE148" i="23"/>
  <c r="CA148" i="23"/>
  <c r="CC148" i="23" s="1"/>
  <c r="CD148" i="23"/>
  <c r="U192" i="26"/>
  <c r="CE192" i="23"/>
  <c r="CA192" i="23"/>
  <c r="CC192" i="23" s="1"/>
  <c r="AD35" i="25"/>
  <c r="AG35" i="25"/>
  <c r="AJ35" i="25"/>
  <c r="AL35" i="25"/>
  <c r="AI35" i="25"/>
  <c r="AH35" i="25"/>
  <c r="AJ127" i="25"/>
  <c r="AJ98" i="25"/>
  <c r="U16" i="26"/>
  <c r="AG16" i="26" s="1"/>
  <c r="CE16" i="23"/>
  <c r="CC16" i="23"/>
  <c r="CA16" i="23"/>
  <c r="AJ8" i="25"/>
  <c r="AD19" i="26"/>
  <c r="AH19" i="26"/>
  <c r="AI19" i="26"/>
  <c r="AL19" i="26"/>
  <c r="AI54" i="25"/>
  <c r="AK108" i="25"/>
  <c r="AD100" i="25"/>
  <c r="AH100" i="25"/>
  <c r="U99" i="26"/>
  <c r="CE99" i="23"/>
  <c r="CA99" i="23"/>
  <c r="CC99" i="23" s="1"/>
  <c r="AK86" i="25"/>
  <c r="AD138" i="25"/>
  <c r="AD66" i="25"/>
  <c r="AI66" i="25"/>
  <c r="AD45" i="25"/>
  <c r="AH45" i="25"/>
  <c r="AK45" i="25"/>
  <c r="AG45" i="25"/>
  <c r="AI45" i="25"/>
  <c r="AJ64" i="25"/>
  <c r="AK148" i="25"/>
  <c r="AG127" i="25"/>
  <c r="AG133" i="26"/>
  <c r="CD135" i="23"/>
  <c r="U187" i="26"/>
  <c r="CA187" i="23"/>
  <c r="CC187" i="23" s="1"/>
  <c r="CE187" i="23"/>
  <c r="AD170" i="25"/>
  <c r="AG170" i="25"/>
  <c r="AJ170" i="25"/>
  <c r="AH170" i="25"/>
  <c r="AL170" i="25"/>
  <c r="AI170" i="25"/>
  <c r="AD139" i="25"/>
  <c r="AG139" i="25"/>
  <c r="AI139" i="25"/>
  <c r="CD199" i="23"/>
  <c r="AD206" i="25"/>
  <c r="AH206" i="25"/>
  <c r="AG206" i="25"/>
  <c r="AJ206" i="25"/>
  <c r="AL206" i="25"/>
  <c r="AI206" i="25"/>
  <c r="CD24" i="23"/>
  <c r="AL102" i="25"/>
  <c r="AJ73" i="25"/>
  <c r="AJ139" i="25"/>
  <c r="AD157" i="26"/>
  <c r="AG157" i="26"/>
  <c r="AI157" i="26"/>
  <c r="AJ181" i="25"/>
  <c r="AJ78" i="25"/>
  <c r="AL42" i="25"/>
  <c r="AL101" i="25"/>
  <c r="AD64" i="26"/>
  <c r="AI64" i="26"/>
  <c r="U141" i="26"/>
  <c r="AJ141" i="26" s="1"/>
  <c r="CE141" i="23"/>
  <c r="CA141" i="23"/>
  <c r="CC141" i="23" s="1"/>
  <c r="U142" i="26"/>
  <c r="CA142" i="23"/>
  <c r="CC142" i="23" s="1"/>
  <c r="CE142" i="23"/>
  <c r="AD56" i="25"/>
  <c r="AI56" i="25"/>
  <c r="AH56" i="25"/>
  <c r="AG56" i="25"/>
  <c r="AK56" i="25"/>
  <c r="U136" i="26"/>
  <c r="CE136" i="23"/>
  <c r="CA136" i="23"/>
  <c r="CC136" i="23" s="1"/>
  <c r="CD136" i="23"/>
  <c r="AD51" i="25"/>
  <c r="AH51" i="25"/>
  <c r="U62" i="26"/>
  <c r="CE62" i="23"/>
  <c r="CA62" i="23"/>
  <c r="CC62" i="23" s="1"/>
  <c r="CD62" i="23"/>
  <c r="U130" i="26"/>
  <c r="AG130" i="26" s="1"/>
  <c r="CA130" i="23"/>
  <c r="CC130" i="23" s="1"/>
  <c r="CE130" i="23"/>
  <c r="AD160" i="25"/>
  <c r="AK160" i="25"/>
  <c r="AH160" i="25"/>
  <c r="AG160" i="25"/>
  <c r="AI160" i="25"/>
  <c r="AD120" i="25"/>
  <c r="AH120" i="25"/>
  <c r="AI120" i="25"/>
  <c r="AK120" i="25"/>
  <c r="AG120" i="25"/>
  <c r="AD153" i="25"/>
  <c r="AI153" i="25"/>
  <c r="AL153" i="25"/>
  <c r="AH153" i="25"/>
  <c r="AG153" i="25"/>
  <c r="AJ153" i="25"/>
  <c r="AD171" i="25"/>
  <c r="AH171" i="25"/>
  <c r="AD24" i="25"/>
  <c r="AH24" i="25"/>
  <c r="AD121" i="25"/>
  <c r="AG121" i="25"/>
  <c r="AL120" i="25"/>
  <c r="U98" i="26"/>
  <c r="CE98" i="23"/>
  <c r="CA98" i="23"/>
  <c r="CC98" i="23" s="1"/>
  <c r="AN59" i="25"/>
  <c r="AD9" i="26"/>
  <c r="AH9" i="26"/>
  <c r="AG9" i="26"/>
  <c r="AI9" i="26"/>
  <c r="U143" i="26"/>
  <c r="CA143" i="23"/>
  <c r="CC143" i="23" s="1"/>
  <c r="CE143" i="23"/>
  <c r="AG165" i="26"/>
  <c r="AD35" i="26"/>
  <c r="AL35" i="26"/>
  <c r="AI35" i="26"/>
  <c r="AH35" i="26"/>
  <c r="AK156" i="26"/>
  <c r="U83" i="26"/>
  <c r="CE83" i="23"/>
  <c r="CA83" i="23"/>
  <c r="CC83" i="23" s="1"/>
  <c r="AG16" i="25"/>
  <c r="U94" i="26"/>
  <c r="CE94" i="23"/>
  <c r="CA94" i="23"/>
  <c r="CC94" i="23" s="1"/>
  <c r="CD94" i="23"/>
  <c r="AN55" i="25"/>
  <c r="AD27" i="25"/>
  <c r="AJ27" i="25"/>
  <c r="AH27" i="25"/>
  <c r="AL27" i="25"/>
  <c r="AI27" i="25"/>
  <c r="AG27" i="25"/>
  <c r="U111" i="26"/>
  <c r="CE111" i="23"/>
  <c r="CA111" i="23"/>
  <c r="CC111" i="23" s="1"/>
  <c r="AD33" i="26"/>
  <c r="AH33" i="26"/>
  <c r="AK33" i="26"/>
  <c r="AJ33" i="26"/>
  <c r="AI33" i="26"/>
  <c r="AD110" i="25"/>
  <c r="AI110" i="25"/>
  <c r="AG110" i="25"/>
  <c r="AD60" i="25"/>
  <c r="AH60" i="25"/>
  <c r="AG60" i="25"/>
  <c r="U80" i="26"/>
  <c r="CE80" i="23"/>
  <c r="CA80" i="23"/>
  <c r="CC80" i="23" s="1"/>
  <c r="AG158" i="26"/>
  <c r="AJ156" i="26"/>
  <c r="AD97" i="25"/>
  <c r="AG97" i="25"/>
  <c r="AI97" i="25"/>
  <c r="U4" i="26"/>
  <c r="AJ4" i="26" s="1"/>
  <c r="CE4" i="23"/>
  <c r="CC4" i="23"/>
  <c r="CA4" i="23"/>
  <c r="AI24" i="25"/>
  <c r="AG55" i="26"/>
  <c r="U178" i="26"/>
  <c r="CA178" i="23"/>
  <c r="CC178" i="23" s="1"/>
  <c r="CE178" i="23"/>
  <c r="CD178" i="23"/>
  <c r="AD187" i="25"/>
  <c r="AG173" i="25"/>
  <c r="U161" i="26"/>
  <c r="CA161" i="23"/>
  <c r="CC161" i="23" s="1"/>
  <c r="CE161" i="23"/>
  <c r="AD158" i="25"/>
  <c r="AH158" i="25"/>
  <c r="AJ158" i="25"/>
  <c r="AG158" i="25"/>
  <c r="AL158" i="25"/>
  <c r="AI158" i="25"/>
  <c r="AD195" i="25"/>
  <c r="AG195" i="25"/>
  <c r="AH195" i="25"/>
  <c r="AJ195" i="25"/>
  <c r="AL195" i="25"/>
  <c r="AI195" i="25"/>
  <c r="AK69" i="25"/>
  <c r="U49" i="26"/>
  <c r="CE49" i="23"/>
  <c r="CA49" i="23"/>
  <c r="CC49" i="23" s="1"/>
  <c r="AL106" i="25"/>
  <c r="AN106" i="25"/>
  <c r="AD94" i="25"/>
  <c r="AI94" i="25"/>
  <c r="AG94" i="25"/>
  <c r="AD57" i="26"/>
  <c r="AI57" i="26"/>
  <c r="AG57" i="26"/>
  <c r="U112" i="26"/>
  <c r="CE112" i="23"/>
  <c r="CA112" i="23"/>
  <c r="CC112" i="23" s="1"/>
  <c r="CD112" i="23"/>
  <c r="AH110" i="25"/>
  <c r="AL51" i="25"/>
  <c r="AL13" i="25"/>
  <c r="AD43" i="25"/>
  <c r="AG43" i="25"/>
  <c r="AJ43" i="25"/>
  <c r="AL43" i="25"/>
  <c r="AI43" i="25"/>
  <c r="AH43" i="25"/>
  <c r="AD41" i="26"/>
  <c r="AI41" i="26"/>
  <c r="AH41" i="26"/>
  <c r="AK41" i="26"/>
  <c r="U114" i="26"/>
  <c r="CE114" i="23"/>
  <c r="CA114" i="23"/>
  <c r="CC114" i="23" s="1"/>
  <c r="U52" i="26"/>
  <c r="CA52" i="23"/>
  <c r="CC52" i="23" s="1"/>
  <c r="CE52" i="23"/>
  <c r="AL77" i="26"/>
  <c r="AL127" i="25"/>
  <c r="AD74" i="25"/>
  <c r="AG74" i="25"/>
  <c r="AI74" i="25"/>
  <c r="AJ191" i="25"/>
  <c r="AG199" i="26"/>
  <c r="AL73" i="25"/>
  <c r="AJ70" i="25"/>
  <c r="AJ165" i="25"/>
  <c r="AJ173" i="25"/>
  <c r="AD204" i="26"/>
  <c r="AI204" i="26"/>
  <c r="AG204" i="26"/>
  <c r="AL156" i="26"/>
  <c r="AJ110" i="25"/>
  <c r="AK95" i="26"/>
  <c r="AD14" i="25"/>
  <c r="AI14" i="25"/>
  <c r="AG14" i="25"/>
  <c r="AL211" i="25"/>
  <c r="AD9" i="25"/>
  <c r="AH9" i="25"/>
  <c r="AI9" i="25"/>
  <c r="AG9" i="25"/>
  <c r="AK9" i="25"/>
  <c r="U54" i="26"/>
  <c r="AH54" i="26" s="1"/>
  <c r="CE54" i="23"/>
  <c r="CA54" i="23"/>
  <c r="CC54" i="23" s="1"/>
  <c r="AL67" i="26"/>
  <c r="U119" i="26"/>
  <c r="AG119" i="26" s="1"/>
  <c r="CA119" i="23"/>
  <c r="CC119" i="23" s="1"/>
  <c r="CE119" i="23"/>
  <c r="AK161" i="26"/>
  <c r="AD205" i="25"/>
  <c r="AH205" i="25"/>
  <c r="AK205" i="25"/>
  <c r="AI205" i="25"/>
  <c r="AG205" i="25"/>
  <c r="AL118" i="25"/>
  <c r="I57" i="17"/>
  <c r="G17" i="18"/>
  <c r="AL16" i="25"/>
  <c r="AI16" i="25"/>
  <c r="AD134" i="25"/>
  <c r="AH134" i="25"/>
  <c r="U18" i="26"/>
  <c r="CA18" i="23"/>
  <c r="CC18" i="23" s="1"/>
  <c r="CE18" i="23"/>
  <c r="U97" i="26"/>
  <c r="AL97" i="26" s="1"/>
  <c r="CE97" i="23"/>
  <c r="CA97" i="23"/>
  <c r="CC97" i="23" s="1"/>
  <c r="AJ152" i="25"/>
  <c r="CD98" i="23"/>
  <c r="AK15" i="25"/>
  <c r="AJ6" i="25"/>
  <c r="AK77" i="26"/>
  <c r="AD49" i="25"/>
  <c r="AI49" i="25"/>
  <c r="AG49" i="25"/>
  <c r="CD143" i="23"/>
  <c r="AD177" i="25"/>
  <c r="AG177" i="25"/>
  <c r="AI177" i="25"/>
  <c r="U179" i="26"/>
  <c r="AG179" i="26" s="1"/>
  <c r="CA179" i="23"/>
  <c r="CC179" i="23" s="1"/>
  <c r="CE179" i="23"/>
  <c r="AD201" i="25"/>
  <c r="AI201" i="25"/>
  <c r="AK201" i="25"/>
  <c r="AG201" i="25"/>
  <c r="AH201" i="25"/>
  <c r="AL62" i="25"/>
  <c r="CD83" i="23"/>
  <c r="AL16" i="26"/>
  <c r="U51" i="26"/>
  <c r="AJ51" i="26" s="1"/>
  <c r="CA51" i="23"/>
  <c r="CC51" i="23" s="1"/>
  <c r="CE51" i="23"/>
  <c r="AD133" i="25"/>
  <c r="AD26" i="25"/>
  <c r="AI26" i="25"/>
  <c r="AG26" i="25"/>
  <c r="U63" i="26"/>
  <c r="CE63" i="23"/>
  <c r="CA63" i="23"/>
  <c r="CC63" i="23" s="1"/>
  <c r="CD63" i="23"/>
  <c r="AD38" i="25"/>
  <c r="AG38" i="25"/>
  <c r="AI38" i="25"/>
  <c r="AD11" i="25"/>
  <c r="AJ11" i="25"/>
  <c r="AH11" i="25"/>
  <c r="AL11" i="25"/>
  <c r="AI11" i="25"/>
  <c r="AG11" i="25"/>
  <c r="U124" i="26"/>
  <c r="CA124" i="23"/>
  <c r="CC124" i="23" s="1"/>
  <c r="CE124" i="23"/>
  <c r="CD124" i="23"/>
  <c r="U65" i="26"/>
  <c r="AJ65" i="26" s="1"/>
  <c r="CA65" i="23"/>
  <c r="CC65" i="23" s="1"/>
  <c r="CE65" i="23"/>
  <c r="AL116" i="25"/>
  <c r="AH94" i="25"/>
  <c r="AI171" i="25"/>
  <c r="AJ184" i="25"/>
  <c r="AG175" i="26"/>
  <c r="AG67" i="26"/>
  <c r="CD4" i="23"/>
  <c r="U79" i="26"/>
  <c r="CE79" i="23"/>
  <c r="CA79" i="23"/>
  <c r="CC79" i="23" s="1"/>
  <c r="AL44" i="26"/>
  <c r="U71" i="26"/>
  <c r="CA71" i="23"/>
  <c r="CC71" i="23" s="1"/>
  <c r="CE71" i="23"/>
  <c r="CD71" i="23"/>
  <c r="AK60" i="25"/>
  <c r="U48" i="26"/>
  <c r="CA48" i="23"/>
  <c r="CC48" i="23" s="1"/>
  <c r="CE48" i="23"/>
  <c r="AJ129" i="25"/>
  <c r="AG74" i="26"/>
  <c r="U180" i="26"/>
  <c r="CA180" i="23"/>
  <c r="CC180" i="23" s="1"/>
  <c r="CE180" i="23"/>
  <c r="AJ158" i="26"/>
  <c r="AK190" i="25"/>
  <c r="AD82" i="25"/>
  <c r="AI82" i="25"/>
  <c r="AD3" i="25"/>
  <c r="AH3" i="25"/>
  <c r="AG3" i="25"/>
  <c r="AJ3" i="25"/>
  <c r="AL3" i="25"/>
  <c r="AI3" i="25"/>
  <c r="AJ49" i="25"/>
  <c r="U28" i="26"/>
  <c r="AG28" i="26" s="1"/>
  <c r="CE28" i="23"/>
  <c r="CA28" i="23"/>
  <c r="CC28" i="23" s="1"/>
  <c r="U104" i="26"/>
  <c r="CA104" i="23"/>
  <c r="CC104" i="23" s="1"/>
  <c r="CE104" i="23"/>
  <c r="CD104" i="23"/>
  <c r="AK34" i="25"/>
  <c r="AD21" i="26"/>
  <c r="AH21" i="26"/>
  <c r="AI21" i="26"/>
  <c r="AK21" i="26"/>
  <c r="AG21" i="26"/>
  <c r="AJ21" i="26"/>
  <c r="U122" i="26"/>
  <c r="CE122" i="23"/>
  <c r="CA122" i="23"/>
  <c r="CC122" i="23" s="1"/>
  <c r="CD122" i="23"/>
  <c r="AK167" i="25"/>
  <c r="AG99" i="26"/>
  <c r="AH105" i="25"/>
  <c r="AD90" i="25"/>
  <c r="AI90" i="25"/>
  <c r="AG90" i="25"/>
  <c r="AJ72" i="25"/>
  <c r="AK78" i="25"/>
  <c r="U146" i="26"/>
  <c r="CA146" i="23"/>
  <c r="CC146" i="23" s="1"/>
  <c r="CE146" i="23"/>
  <c r="AK187" i="25"/>
  <c r="U31" i="26"/>
  <c r="AK31" i="26" s="1"/>
  <c r="CA31" i="23"/>
  <c r="CC31" i="23" s="1"/>
  <c r="CE31" i="23"/>
  <c r="H57" i="17"/>
  <c r="F17" i="18"/>
  <c r="AD7" i="26"/>
  <c r="AI7" i="26"/>
  <c r="AJ7" i="26"/>
  <c r="AH7" i="26"/>
  <c r="U103" i="26"/>
  <c r="CA103" i="23"/>
  <c r="CC103" i="23" s="1"/>
  <c r="CE103" i="23"/>
  <c r="CD103" i="23"/>
  <c r="AK92" i="25"/>
  <c r="CD114" i="23"/>
  <c r="CD52" i="23"/>
  <c r="AJ82" i="26"/>
  <c r="AJ91" i="25"/>
  <c r="AL94" i="25"/>
  <c r="AD156" i="25"/>
  <c r="AH156" i="25"/>
  <c r="AG156" i="25"/>
  <c r="AK156" i="25"/>
  <c r="AI156" i="25"/>
  <c r="AJ164" i="25"/>
  <c r="AG187" i="26"/>
  <c r="AH191" i="25"/>
  <c r="AD143" i="25"/>
  <c r="AG143" i="25"/>
  <c r="AI143" i="25"/>
  <c r="AG171" i="25"/>
  <c r="AD203" i="25"/>
  <c r="AG203" i="25"/>
  <c r="AJ203" i="25"/>
  <c r="AL203" i="25"/>
  <c r="AH203" i="25"/>
  <c r="AI203" i="25"/>
  <c r="AJ177" i="25"/>
  <c r="AL34" i="25"/>
  <c r="AK16" i="25"/>
  <c r="AL82" i="25"/>
  <c r="AL98" i="25"/>
  <c r="U32" i="26"/>
  <c r="AL32" i="26" s="1"/>
  <c r="CA32" i="23"/>
  <c r="CC32" i="23" s="1"/>
  <c r="CE32" i="23"/>
  <c r="U202" i="26"/>
  <c r="CA202" i="23"/>
  <c r="CC202" i="23" s="1"/>
  <c r="CE202" i="23"/>
  <c r="AD29" i="26"/>
  <c r="AH29" i="26"/>
  <c r="AK29" i="26"/>
  <c r="AI29" i="26"/>
  <c r="U170" i="26"/>
  <c r="CE170" i="23"/>
  <c r="CA170" i="23"/>
  <c r="CC170" i="23" s="1"/>
  <c r="U138" i="26"/>
  <c r="AG138" i="26" s="1"/>
  <c r="CA138" i="23"/>
  <c r="CC138" i="23" s="1"/>
  <c r="CE138" i="23"/>
  <c r="AD45" i="26"/>
  <c r="AH45" i="26"/>
  <c r="AK45" i="26"/>
  <c r="AI45" i="26"/>
  <c r="U38" i="26"/>
  <c r="CE38" i="23"/>
  <c r="CA38" i="23"/>
  <c r="CC38" i="23" s="1"/>
  <c r="AD106" i="25"/>
  <c r="AI106" i="25"/>
  <c r="AG106" i="25"/>
  <c r="U183" i="26"/>
  <c r="CE183" i="23"/>
  <c r="CA183" i="23"/>
  <c r="CC183" i="23" s="1"/>
  <c r="AJ223" i="25"/>
  <c r="AG37" i="26"/>
  <c r="AK135" i="26"/>
  <c r="AD23" i="26"/>
  <c r="AJ23" i="26"/>
  <c r="AI23" i="26"/>
  <c r="AH23" i="26"/>
  <c r="G305" i="10"/>
  <c r="AD25" i="25"/>
  <c r="AI25" i="25"/>
  <c r="AH25" i="25"/>
  <c r="AG25" i="25"/>
  <c r="AK25" i="25"/>
  <c r="AG66" i="26"/>
  <c r="U56" i="26"/>
  <c r="CA56" i="23"/>
  <c r="CC56" i="23" s="1"/>
  <c r="CE56" i="23"/>
  <c r="U113" i="26"/>
  <c r="AL113" i="26" s="1"/>
  <c r="CE113" i="23"/>
  <c r="CA113" i="23"/>
  <c r="CC113" i="23" s="1"/>
  <c r="AD144" i="25"/>
  <c r="AI144" i="25"/>
  <c r="AG144" i="25"/>
  <c r="AG82" i="26"/>
  <c r="H332" i="10"/>
  <c r="AJ228" i="25"/>
  <c r="AD15" i="26"/>
  <c r="AJ15" i="26"/>
  <c r="AH15" i="26"/>
  <c r="AI15" i="26"/>
  <c r="AD27" i="26"/>
  <c r="AI27" i="26"/>
  <c r="AL27" i="26"/>
  <c r="AH27" i="26"/>
  <c r="AL92" i="25"/>
  <c r="U121" i="26"/>
  <c r="AJ121" i="26" s="1"/>
  <c r="CE121" i="23"/>
  <c r="CA121" i="23"/>
  <c r="CC121" i="23" s="1"/>
  <c r="CD56" i="23"/>
  <c r="CD119" i="23"/>
  <c r="AK177" i="25"/>
  <c r="U189" i="26"/>
  <c r="AJ189" i="26" s="1"/>
  <c r="CE189" i="23"/>
  <c r="CA189" i="23"/>
  <c r="CC189" i="23" s="1"/>
  <c r="AK99" i="26"/>
  <c r="AJ134" i="25"/>
  <c r="U89" i="26"/>
  <c r="AG89" i="26" s="1"/>
  <c r="CA89" i="23"/>
  <c r="CC89" i="23" s="1"/>
  <c r="CE89" i="23"/>
  <c r="CD170" i="23"/>
  <c r="AJ171" i="25"/>
  <c r="AN150" i="25"/>
  <c r="U44" i="26"/>
  <c r="CA44" i="23"/>
  <c r="CC44" i="23" s="1"/>
  <c r="CE44" i="23"/>
  <c r="AK24" i="25"/>
  <c r="CD141" i="23"/>
  <c r="AG18" i="26"/>
  <c r="AD80" i="25"/>
  <c r="CD111" i="23"/>
  <c r="AD88" i="25"/>
  <c r="AH88" i="25"/>
  <c r="AD146" i="25"/>
  <c r="AH146" i="25"/>
  <c r="AD48" i="25"/>
  <c r="AI48" i="25"/>
  <c r="AG48" i="25"/>
  <c r="CD97" i="23"/>
  <c r="U125" i="26"/>
  <c r="CE125" i="23"/>
  <c r="CA125" i="23"/>
  <c r="CC125" i="23" s="1"/>
  <c r="AD124" i="25"/>
  <c r="AI124" i="25"/>
  <c r="AK124" i="25"/>
  <c r="AH124" i="25"/>
  <c r="AG124" i="25"/>
  <c r="AK191" i="25"/>
  <c r="AD176" i="25"/>
  <c r="AI176" i="25"/>
  <c r="AH176" i="25"/>
  <c r="AG176" i="25"/>
  <c r="AL176" i="25"/>
  <c r="AJ176" i="25"/>
  <c r="AH187" i="25"/>
  <c r="AD159" i="25"/>
  <c r="AI159" i="25"/>
  <c r="AH159" i="25"/>
  <c r="AK159" i="25"/>
  <c r="AG159" i="25"/>
  <c r="U107" i="26"/>
  <c r="AK107" i="26" s="1"/>
  <c r="CA107" i="23"/>
  <c r="CC107" i="23" s="1"/>
  <c r="CE107" i="23"/>
  <c r="AD155" i="25"/>
  <c r="AG155" i="25"/>
  <c r="AH155" i="25"/>
  <c r="AK155" i="25"/>
  <c r="AI155" i="25"/>
  <c r="AD83" i="25"/>
  <c r="AH83" i="25"/>
  <c r="AD79" i="25"/>
  <c r="AD11" i="26"/>
  <c r="AI11" i="26"/>
  <c r="AL11" i="26"/>
  <c r="AH11" i="26"/>
  <c r="AG98" i="26"/>
  <c r="AK19" i="25"/>
  <c r="AK75" i="26"/>
  <c r="U53" i="26"/>
  <c r="CE53" i="23"/>
  <c r="CA53" i="23"/>
  <c r="CC53" i="23" s="1"/>
  <c r="U72" i="26"/>
  <c r="CA72" i="23"/>
  <c r="CC72" i="23" s="1"/>
  <c r="CE72" i="23"/>
  <c r="CD72" i="23"/>
  <c r="AJ46" i="25"/>
  <c r="U86" i="26"/>
  <c r="CA86" i="23"/>
  <c r="CC86" i="23" s="1"/>
  <c r="CE86" i="23"/>
  <c r="CD86" i="23"/>
  <c r="AJ118" i="25"/>
  <c r="U81" i="26"/>
  <c r="AH81" i="26" s="1"/>
  <c r="CE81" i="23"/>
  <c r="CA81" i="23"/>
  <c r="CC81" i="23" s="1"/>
  <c r="U73" i="26"/>
  <c r="AG73" i="26" s="1"/>
  <c r="CA73" i="23"/>
  <c r="CC73" i="23" s="1"/>
  <c r="CE73" i="23"/>
  <c r="AG143" i="26"/>
  <c r="AD196" i="25"/>
  <c r="AI196" i="25"/>
  <c r="AG196" i="25"/>
  <c r="AL124" i="25"/>
  <c r="AG83" i="26"/>
  <c r="AK18" i="25"/>
  <c r="AJ9" i="26"/>
  <c r="AL29" i="26"/>
  <c r="U87" i="26"/>
  <c r="CA87" i="23"/>
  <c r="CC87" i="23" s="1"/>
  <c r="CE87" i="23"/>
  <c r="CD87" i="23"/>
  <c r="AI107" i="25"/>
  <c r="AN183" i="25"/>
  <c r="AK46" i="25"/>
  <c r="AJ159" i="26"/>
  <c r="AK185" i="25"/>
  <c r="U200" i="26"/>
  <c r="CE200" i="23"/>
  <c r="CA200" i="23"/>
  <c r="CC200" i="23" s="1"/>
  <c r="AL8" i="25"/>
  <c r="AD40" i="25"/>
  <c r="AD65" i="25"/>
  <c r="AL46" i="25"/>
  <c r="AI121" i="25"/>
  <c r="AD36" i="25"/>
  <c r="AH36" i="25"/>
  <c r="AD75" i="25"/>
  <c r="AG48" i="26"/>
  <c r="AJ98" i="26"/>
  <c r="AL191" i="25"/>
  <c r="AL83" i="26"/>
  <c r="U131" i="26"/>
  <c r="AJ131" i="26" s="1"/>
  <c r="CA131" i="23"/>
  <c r="CC131" i="23" s="1"/>
  <c r="CE131" i="23"/>
  <c r="U147" i="26"/>
  <c r="AJ147" i="26" s="1"/>
  <c r="CA147" i="23"/>
  <c r="CC147" i="23" s="1"/>
  <c r="CE147" i="23"/>
  <c r="U163" i="26"/>
  <c r="AG163" i="26" s="1"/>
  <c r="CE163" i="23"/>
  <c r="CA163" i="23"/>
  <c r="CC163" i="23" s="1"/>
  <c r="AL184" i="25"/>
  <c r="AH173" i="25"/>
  <c r="U195" i="26"/>
  <c r="AJ195" i="26" s="1"/>
  <c r="CA195" i="23"/>
  <c r="CC195" i="23" s="1"/>
  <c r="CE195" i="23"/>
  <c r="AJ193" i="25"/>
  <c r="AD199" i="25"/>
  <c r="AG199" i="25"/>
  <c r="AJ199" i="25"/>
  <c r="AL199" i="25"/>
  <c r="AI199" i="25"/>
  <c r="AH199" i="25"/>
  <c r="AJ86" i="25"/>
  <c r="AK18" i="26"/>
  <c r="CD28" i="23"/>
  <c r="AJ5" i="25"/>
  <c r="U58" i="26"/>
  <c r="CE58" i="23"/>
  <c r="CA58" i="23"/>
  <c r="CC58" i="23" s="1"/>
  <c r="U26" i="26"/>
  <c r="AG26" i="26" s="1"/>
  <c r="CA26" i="23"/>
  <c r="CC26" i="23" s="1"/>
  <c r="CE26" i="23"/>
  <c r="AD84" i="25"/>
  <c r="AH84" i="25"/>
  <c r="AD93" i="25"/>
  <c r="AG93" i="25"/>
  <c r="AI93" i="25"/>
  <c r="AJ107" i="25"/>
  <c r="AD117" i="25"/>
  <c r="AG117" i="25"/>
  <c r="CD80" i="23"/>
  <c r="AD183" i="25"/>
  <c r="AH183" i="25"/>
  <c r="AK129" i="25"/>
  <c r="AG146" i="26"/>
  <c r="AK134" i="25"/>
  <c r="U167" i="26"/>
  <c r="CA167" i="23"/>
  <c r="CC167" i="23" s="1"/>
  <c r="CE167" i="23"/>
  <c r="AH165" i="25"/>
  <c r="U162" i="26"/>
  <c r="AJ162" i="26" s="1"/>
  <c r="CA162" i="23"/>
  <c r="CC162" i="23" s="1"/>
  <c r="CE162" i="23"/>
  <c r="CD31" i="23"/>
  <c r="AD122" i="25"/>
  <c r="AI122" i="25"/>
  <c r="AH122" i="25"/>
  <c r="AG122" i="25"/>
  <c r="AJ35" i="26"/>
  <c r="AI8" i="25"/>
  <c r="AD30" i="25"/>
  <c r="AG30" i="25"/>
  <c r="AI30" i="25"/>
  <c r="AL21" i="25"/>
  <c r="AG82" i="25"/>
  <c r="AH74" i="25"/>
  <c r="U100" i="26"/>
  <c r="CE100" i="23"/>
  <c r="CA100" i="23"/>
  <c r="CC100" i="23" s="1"/>
  <c r="AL65" i="25"/>
  <c r="AN65" i="25"/>
  <c r="AG114" i="26"/>
  <c r="AG52" i="26"/>
  <c r="AL71" i="25"/>
  <c r="AN142" i="25"/>
  <c r="AD89" i="25"/>
  <c r="AG89" i="25"/>
  <c r="AI89" i="25"/>
  <c r="AN133" i="25"/>
  <c r="U76" i="26"/>
  <c r="AG76" i="26" s="1"/>
  <c r="CA76" i="23"/>
  <c r="CC76" i="23" s="1"/>
  <c r="CE76" i="23"/>
  <c r="AK97" i="25"/>
  <c r="U105" i="26"/>
  <c r="CA105" i="23"/>
  <c r="CC105" i="23" s="1"/>
  <c r="CE105" i="23"/>
  <c r="AD140" i="25"/>
  <c r="AG140" i="25"/>
  <c r="AI140" i="25"/>
  <c r="AL171" i="25"/>
  <c r="AD204" i="25"/>
  <c r="AG204" i="25"/>
  <c r="AH204" i="25"/>
  <c r="AK204" i="25"/>
  <c r="AI204" i="25"/>
  <c r="AK204" i="26"/>
  <c r="AJ27" i="26"/>
  <c r="U90" i="26"/>
  <c r="CA90" i="23"/>
  <c r="CC90" i="23" s="1"/>
  <c r="CE90" i="23"/>
  <c r="AJ30" i="25"/>
  <c r="AJ74" i="25"/>
  <c r="AJ204" i="26"/>
  <c r="AJ38" i="25"/>
  <c r="AL152" i="25"/>
  <c r="U168" i="26"/>
  <c r="CA168" i="23"/>
  <c r="CC168" i="23" s="1"/>
  <c r="CE168" i="23"/>
  <c r="AG51" i="25"/>
  <c r="AG211" i="25"/>
  <c r="AH106" i="25"/>
  <c r="AD29" i="25"/>
  <c r="AG29" i="25"/>
  <c r="AI29" i="25"/>
  <c r="AH29" i="25"/>
  <c r="AK29" i="25"/>
  <c r="AD104" i="25"/>
  <c r="AH104" i="25"/>
  <c r="AG56" i="26"/>
  <c r="AL110" i="25"/>
  <c r="AL131" i="26"/>
  <c r="AD165" i="25"/>
  <c r="AG165" i="25"/>
  <c r="AI165" i="25"/>
  <c r="AK153" i="25"/>
  <c r="AD196" i="26"/>
  <c r="AG196" i="26"/>
  <c r="AI196" i="26"/>
  <c r="AG23" i="26"/>
  <c r="AD92" i="25"/>
  <c r="AH92" i="25"/>
  <c r="U193" i="26"/>
  <c r="CE193" i="23"/>
  <c r="CA193" i="23"/>
  <c r="CC193" i="23" s="1"/>
  <c r="U101" i="26"/>
  <c r="AG101" i="26" s="1"/>
  <c r="CA101" i="23"/>
  <c r="CC101" i="23" s="1"/>
  <c r="CE101" i="23"/>
  <c r="AD61" i="25"/>
  <c r="AG61" i="25"/>
  <c r="AI134" i="25"/>
  <c r="U93" i="26"/>
  <c r="CE93" i="23"/>
  <c r="CA93" i="23"/>
  <c r="CC93" i="23" s="1"/>
  <c r="CD93" i="23"/>
  <c r="U166" i="26"/>
  <c r="AK166" i="26" s="1"/>
  <c r="CA166" i="23"/>
  <c r="CC166" i="23" s="1"/>
  <c r="CE166" i="23"/>
  <c r="CD166" i="23"/>
  <c r="AG125" i="26"/>
  <c r="AH196" i="26"/>
  <c r="AD182" i="25"/>
  <c r="AI182" i="25"/>
  <c r="AG182" i="25"/>
  <c r="AH182" i="25"/>
  <c r="AK182" i="25"/>
  <c r="U201" i="26"/>
  <c r="AK201" i="26" s="1"/>
  <c r="CA201" i="23"/>
  <c r="CC201" i="23" s="1"/>
  <c r="CE201" i="23"/>
  <c r="AN44" i="25"/>
  <c r="AD91" i="25"/>
  <c r="AH91" i="25"/>
  <c r="U36" i="26"/>
  <c r="CE36" i="23"/>
  <c r="CA36" i="23"/>
  <c r="CC36" i="23" s="1"/>
  <c r="CD36" i="23"/>
  <c r="AD68" i="25"/>
  <c r="AH68" i="25"/>
  <c r="AJ29" i="26"/>
  <c r="AD33" i="25"/>
  <c r="AL33" i="25"/>
  <c r="AI33" i="25"/>
  <c r="AH33" i="25"/>
  <c r="AK33" i="25"/>
  <c r="AG33" i="25"/>
  <c r="AJ33" i="25"/>
  <c r="CD193" i="23"/>
  <c r="AL52" i="26"/>
  <c r="AD190" i="26"/>
  <c r="AJ190" i="26"/>
  <c r="AI190" i="26"/>
  <c r="AH190" i="26"/>
  <c r="U123" i="26"/>
  <c r="AG123" i="26" s="1"/>
  <c r="CA123" i="23"/>
  <c r="CC123" i="23" s="1"/>
  <c r="CE123" i="23"/>
  <c r="AK127" i="25"/>
  <c r="AD178" i="25"/>
  <c r="AI178" i="25"/>
  <c r="AG178" i="25"/>
  <c r="AD85" i="25"/>
  <c r="AG85" i="25"/>
  <c r="U205" i="26"/>
  <c r="AH205" i="26" s="1"/>
  <c r="CA205" i="23"/>
  <c r="CC205" i="23" s="1"/>
  <c r="CE205" i="23"/>
  <c r="U8" i="26"/>
  <c r="CE8" i="23"/>
  <c r="CC8" i="23"/>
  <c r="CA8" i="23"/>
  <c r="AL24" i="25"/>
  <c r="AD142" i="25"/>
  <c r="U68" i="26"/>
  <c r="CE68" i="23"/>
  <c r="CA68" i="23"/>
  <c r="CC68" i="23" s="1"/>
  <c r="U59" i="26"/>
  <c r="AJ59" i="26" s="1"/>
  <c r="CA59" i="23"/>
  <c r="CC59" i="23" s="1"/>
  <c r="CE59" i="23"/>
  <c r="AL14" i="26"/>
  <c r="U85" i="26"/>
  <c r="AK85" i="26" s="1"/>
  <c r="CA85" i="23"/>
  <c r="CC85" i="23" s="1"/>
  <c r="CE85" i="23"/>
  <c r="AD109" i="25"/>
  <c r="AG109" i="25"/>
  <c r="AI109" i="25"/>
  <c r="AL100" i="26"/>
  <c r="AK58" i="25"/>
  <c r="AK94" i="25"/>
  <c r="AD137" i="25"/>
  <c r="AH137" i="25"/>
  <c r="AG15" i="26"/>
  <c r="AD18" i="25"/>
  <c r="AG18" i="25"/>
  <c r="AI18" i="25"/>
  <c r="AD32" i="25"/>
  <c r="AH32" i="25"/>
  <c r="AL74" i="26"/>
  <c r="U88" i="26"/>
  <c r="CA88" i="23"/>
  <c r="CC88" i="23" s="1"/>
  <c r="CE88" i="23"/>
  <c r="CD88" i="23"/>
  <c r="U115" i="26"/>
  <c r="AL115" i="26" s="1"/>
  <c r="CE115" i="23"/>
  <c r="CA115" i="23"/>
  <c r="CC115" i="23" s="1"/>
  <c r="U50" i="26"/>
  <c r="CE50" i="23"/>
  <c r="CA50" i="23"/>
  <c r="CC50" i="23" s="1"/>
  <c r="AD99" i="25"/>
  <c r="AH99" i="25"/>
  <c r="AL108" i="25"/>
  <c r="AK121" i="25"/>
  <c r="AG88" i="25"/>
  <c r="U108" i="26"/>
  <c r="CA108" i="23"/>
  <c r="CC108" i="23" s="1"/>
  <c r="CE108" i="23"/>
  <c r="AJ187" i="26"/>
  <c r="AD166" i="25"/>
  <c r="AJ166" i="25"/>
  <c r="AH166" i="25"/>
  <c r="AG166" i="25"/>
  <c r="AL166" i="25"/>
  <c r="AI166" i="25"/>
  <c r="AN187" i="25"/>
  <c r="AJ196" i="26"/>
  <c r="AK200" i="26"/>
  <c r="U14" i="26"/>
  <c r="AG14" i="26" s="1"/>
  <c r="CA14" i="23"/>
  <c r="CE14" i="23"/>
  <c r="CC14" i="23"/>
  <c r="AN24" i="25"/>
  <c r="AK14" i="25"/>
  <c r="AJ9" i="25"/>
  <c r="AD42" i="25"/>
  <c r="AG42" i="25"/>
  <c r="AI42" i="25"/>
  <c r="AD22" i="25"/>
  <c r="AG22" i="25"/>
  <c r="AI22" i="25"/>
  <c r="U10" i="26"/>
  <c r="AJ10" i="26" s="1"/>
  <c r="CA10" i="23"/>
  <c r="CE10" i="23"/>
  <c r="CC10" i="23"/>
  <c r="AL90" i="25"/>
  <c r="AN90" i="25"/>
  <c r="U69" i="26"/>
  <c r="CA69" i="23"/>
  <c r="CC69" i="23" s="1"/>
  <c r="CE69" i="23"/>
  <c r="AL122" i="26"/>
  <c r="U126" i="26"/>
  <c r="AJ126" i="26" s="1"/>
  <c r="CE126" i="23"/>
  <c r="CA126" i="23"/>
  <c r="CC126" i="23" s="1"/>
  <c r="CD126" i="23"/>
  <c r="AK98" i="25"/>
  <c r="AJ160" i="25"/>
  <c r="AI36" i="25"/>
  <c r="AG31" i="26"/>
  <c r="AJ57" i="26"/>
  <c r="AD188" i="26"/>
  <c r="AI188" i="26"/>
  <c r="AH188" i="26"/>
  <c r="AL25" i="25"/>
  <c r="AL91" i="25"/>
  <c r="AG100" i="26"/>
  <c r="U40" i="26"/>
  <c r="AJ40" i="26" s="1"/>
  <c r="CA40" i="23"/>
  <c r="CC40" i="23" s="1"/>
  <c r="CE40" i="23"/>
  <c r="AJ142" i="26"/>
  <c r="AL67" i="25"/>
  <c r="AD145" i="25"/>
  <c r="AK106" i="25"/>
  <c r="AJ138" i="26"/>
  <c r="AG77" i="26"/>
  <c r="AJ56" i="25"/>
  <c r="AG105" i="26"/>
  <c r="AJ120" i="25"/>
  <c r="AK141" i="26"/>
  <c r="AL159" i="26"/>
  <c r="U177" i="26"/>
  <c r="AL177" i="26" s="1"/>
  <c r="CA177" i="23"/>
  <c r="CC177" i="23" s="1"/>
  <c r="CE177" i="23"/>
  <c r="CD177" i="23"/>
  <c r="AD154" i="25"/>
  <c r="AG154" i="25"/>
  <c r="AJ154" i="25"/>
  <c r="AL154" i="25"/>
  <c r="AI154" i="25"/>
  <c r="AH154" i="25"/>
  <c r="AD131" i="25"/>
  <c r="AG131" i="25"/>
  <c r="AI131" i="25"/>
  <c r="AD147" i="25"/>
  <c r="AH147" i="25"/>
  <c r="AK147" i="25"/>
  <c r="AG147" i="25"/>
  <c r="AI147" i="25"/>
  <c r="AJ182" i="25"/>
  <c r="AL129" i="25"/>
  <c r="AJ82" i="25"/>
  <c r="AJ89" i="25"/>
  <c r="AK36" i="25"/>
  <c r="AD117" i="26"/>
  <c r="AL6" i="25"/>
  <c r="AK88" i="25"/>
  <c r="AJ90" i="25"/>
  <c r="AJ106" i="25"/>
  <c r="AD160" i="26"/>
  <c r="AI160" i="26"/>
  <c r="AG160" i="26"/>
  <c r="AD62" i="25"/>
  <c r="AG62" i="25"/>
  <c r="AI62" i="25"/>
  <c r="U164" i="26"/>
  <c r="AG164" i="26" s="1"/>
  <c r="CE164" i="23"/>
  <c r="CA164" i="23"/>
  <c r="CC164" i="23" s="1"/>
  <c r="AD95" i="26"/>
  <c r="AI95" i="26"/>
  <c r="AL74" i="25"/>
  <c r="AN74" i="25"/>
  <c r="AJ18" i="26"/>
  <c r="U106" i="26"/>
  <c r="AG106" i="26" s="1"/>
  <c r="CA106" i="23"/>
  <c r="CC106" i="23" s="1"/>
  <c r="CE106" i="23"/>
  <c r="AL135" i="26"/>
  <c r="U6" i="26"/>
  <c r="CA6" i="23"/>
  <c r="CE6" i="23"/>
  <c r="CC6" i="23"/>
  <c r="U140" i="26"/>
  <c r="CE140" i="23"/>
  <c r="CA140" i="23"/>
  <c r="CC140" i="23" s="1"/>
  <c r="AD16" i="25"/>
  <c r="AH16" i="25"/>
  <c r="AD69" i="25"/>
  <c r="AG69" i="25"/>
  <c r="AJ211" i="25"/>
  <c r="AD70" i="25"/>
  <c r="AI70" i="25"/>
  <c r="AG70" i="25"/>
  <c r="AI211" i="25"/>
  <c r="AJ208" i="25"/>
  <c r="AD47" i="25"/>
  <c r="F57" i="17"/>
  <c r="D17" i="18"/>
  <c r="AD98" i="25"/>
  <c r="AI98" i="25"/>
  <c r="U134" i="26"/>
  <c r="AG134" i="26" s="1"/>
  <c r="CA134" i="23"/>
  <c r="CC134" i="23" s="1"/>
  <c r="CE134" i="23"/>
  <c r="U120" i="26"/>
  <c r="CA120" i="23"/>
  <c r="CC120" i="23" s="1"/>
  <c r="CE120" i="23"/>
  <c r="CD120" i="23"/>
  <c r="U127" i="26"/>
  <c r="AJ127" i="26" s="1"/>
  <c r="CA127" i="23"/>
  <c r="CC127" i="23" s="1"/>
  <c r="CE127" i="23"/>
  <c r="U155" i="26"/>
  <c r="AG155" i="26" s="1"/>
  <c r="CE155" i="23"/>
  <c r="CA155" i="23"/>
  <c r="CC155" i="23" s="1"/>
  <c r="AD181" i="25"/>
  <c r="AI181" i="25"/>
  <c r="AG181" i="25"/>
  <c r="AD202" i="25"/>
  <c r="AI202" i="25"/>
  <c r="AG202" i="25"/>
  <c r="AJ202" i="25"/>
  <c r="AH202" i="25"/>
  <c r="AL202" i="25"/>
  <c r="U12" i="26"/>
  <c r="AL12" i="26" s="1"/>
  <c r="CE12" i="23"/>
  <c r="CC12" i="23"/>
  <c r="CA12" i="23"/>
  <c r="AK104" i="25"/>
  <c r="AK76" i="26"/>
  <c r="AD123" i="25"/>
  <c r="AH123" i="25"/>
  <c r="AG44" i="26"/>
  <c r="AK8" i="25"/>
  <c r="U61" i="26"/>
  <c r="CE61" i="23"/>
  <c r="CA61" i="23"/>
  <c r="CC61" i="23" s="1"/>
  <c r="CD61" i="23"/>
  <c r="AD23" i="25"/>
  <c r="AI23" i="25"/>
  <c r="AH23" i="25"/>
  <c r="AL23" i="25"/>
  <c r="AG23" i="25"/>
  <c r="AJ23" i="25"/>
  <c r="U46" i="26"/>
  <c r="AH46" i="26" s="1"/>
  <c r="CE46" i="23"/>
  <c r="CA46" i="23"/>
  <c r="CC46" i="23" s="1"/>
  <c r="AJ56" i="26"/>
  <c r="AH70" i="25"/>
  <c r="U109" i="26"/>
  <c r="AL109" i="26" s="1"/>
  <c r="CE109" i="23"/>
  <c r="CA109" i="23"/>
  <c r="CC109" i="23" s="1"/>
  <c r="CD109" i="23"/>
  <c r="U92" i="26"/>
  <c r="AK92" i="26" s="1"/>
  <c r="CA92" i="23"/>
  <c r="CC92" i="23" s="1"/>
  <c r="CE92" i="23"/>
  <c r="AD52" i="25"/>
  <c r="AI52" i="25"/>
  <c r="AG52" i="25"/>
  <c r="AD128" i="25"/>
  <c r="AI128" i="25"/>
  <c r="AG128" i="25"/>
  <c r="AH128" i="25"/>
  <c r="AK158" i="25"/>
  <c r="AD164" i="25"/>
  <c r="AI164" i="25"/>
  <c r="AH164" i="25"/>
  <c r="AK164" i="25"/>
  <c r="AG164" i="25"/>
  <c r="U176" i="26"/>
  <c r="CA176" i="23"/>
  <c r="CC176" i="23" s="1"/>
  <c r="CE176" i="23"/>
  <c r="CD176" i="23"/>
  <c r="AI187" i="25"/>
  <c r="AD152" i="26"/>
  <c r="AG152" i="26"/>
  <c r="AI152" i="26"/>
  <c r="AL15" i="26"/>
  <c r="AL4" i="26"/>
  <c r="U20" i="26"/>
  <c r="AJ20" i="26" s="1"/>
  <c r="CE20" i="23"/>
  <c r="CA20" i="23"/>
  <c r="CC20" i="23" s="1"/>
  <c r="AI51" i="25"/>
  <c r="AD108" i="25"/>
  <c r="AH108" i="25"/>
  <c r="AK27" i="25"/>
  <c r="U181" i="26"/>
  <c r="AL181" i="26" s="1"/>
  <c r="CA181" i="23"/>
  <c r="CC181" i="23" s="1"/>
  <c r="CE181" i="23"/>
  <c r="AK68" i="26"/>
  <c r="AK35" i="26"/>
  <c r="U34" i="26"/>
  <c r="CA34" i="23"/>
  <c r="CC34" i="23" s="1"/>
  <c r="CE34" i="23"/>
  <c r="CD34" i="23"/>
  <c r="U47" i="26"/>
  <c r="AG47" i="26" s="1"/>
  <c r="CA47" i="23"/>
  <c r="CC47" i="23" s="1"/>
  <c r="CE47" i="23"/>
  <c r="AJ114" i="26"/>
  <c r="CD123" i="23"/>
  <c r="U132" i="26"/>
  <c r="CE132" i="23"/>
  <c r="CA132" i="23"/>
  <c r="CC132" i="23" s="1"/>
  <c r="AD132" i="25"/>
  <c r="AI132" i="25"/>
  <c r="AG132" i="25"/>
  <c r="AD148" i="25"/>
  <c r="AI148" i="25"/>
  <c r="AG148" i="25"/>
  <c r="U153" i="26"/>
  <c r="AH153" i="26" s="1"/>
  <c r="CA153" i="23"/>
  <c r="CC153" i="23" s="1"/>
  <c r="CE153" i="23"/>
  <c r="AK190" i="26"/>
  <c r="AD198" i="25"/>
  <c r="AH198" i="25"/>
  <c r="U206" i="26"/>
  <c r="AL206" i="26" s="1"/>
  <c r="CA206" i="23"/>
  <c r="CC206" i="23" s="1"/>
  <c r="CE206" i="23"/>
  <c r="AD63" i="25"/>
  <c r="CD8" i="23"/>
  <c r="AD150" i="25"/>
  <c r="AH150" i="25"/>
  <c r="AG68" i="26"/>
  <c r="AD10" i="25"/>
  <c r="AI10" i="25"/>
  <c r="AG10" i="25"/>
  <c r="AD115" i="25"/>
  <c r="AH115" i="25"/>
  <c r="AD39" i="25"/>
  <c r="AJ39" i="25"/>
  <c r="AH39" i="25"/>
  <c r="AL39" i="25"/>
  <c r="AI39" i="25"/>
  <c r="AG39" i="25"/>
  <c r="U174" i="26"/>
  <c r="AK174" i="26" s="1"/>
  <c r="CE174" i="23"/>
  <c r="CA174" i="23"/>
  <c r="CC174" i="23" s="1"/>
  <c r="AG85" i="26"/>
  <c r="AK152" i="26"/>
  <c r="AK125" i="26"/>
  <c r="AG95" i="26"/>
  <c r="AK162" i="25"/>
  <c r="AD186" i="25"/>
  <c r="AJ186" i="25"/>
  <c r="AL186" i="25"/>
  <c r="AI186" i="25"/>
  <c r="AH186" i="25"/>
  <c r="AG186" i="25"/>
  <c r="AD180" i="25"/>
  <c r="AJ180" i="25"/>
  <c r="AL180" i="25"/>
  <c r="AI180" i="25"/>
  <c r="AH180" i="25"/>
  <c r="AG180" i="25"/>
  <c r="AD193" i="25"/>
  <c r="AI193" i="25"/>
  <c r="AK193" i="25"/>
  <c r="AK76" i="25"/>
  <c r="AH46" i="25"/>
  <c r="AD189" i="25"/>
  <c r="D57" i="17"/>
  <c r="C17" i="18"/>
  <c r="AI40" i="25"/>
  <c r="AL37" i="25"/>
  <c r="AD179" i="25"/>
  <c r="CD115" i="23"/>
  <c r="CD50" i="23"/>
  <c r="AD53" i="25"/>
  <c r="AG53" i="25"/>
  <c r="AI53" i="25"/>
  <c r="AK85" i="25"/>
  <c r="AK63" i="25"/>
  <c r="AG108" i="26"/>
  <c r="AG146" i="25"/>
  <c r="AG131" i="26"/>
  <c r="AG147" i="26"/>
  <c r="AG187" i="25"/>
  <c r="AG195" i="26"/>
  <c r="AD3" i="26"/>
  <c r="AH3" i="26"/>
  <c r="AL3" i="26"/>
  <c r="AI3" i="26"/>
  <c r="AH64" i="25"/>
  <c r="AG24" i="25"/>
  <c r="B17" i="18"/>
  <c r="C57" i="17"/>
  <c r="K55" i="17"/>
  <c r="AH18" i="25"/>
  <c r="AD44" i="25"/>
  <c r="AJ5" i="26"/>
  <c r="AK27" i="26"/>
  <c r="AH57" i="26"/>
  <c r="AG10" i="26"/>
  <c r="AD126" i="25"/>
  <c r="AG126" i="25"/>
  <c r="AH126" i="25"/>
  <c r="AI126" i="25"/>
  <c r="AL104" i="25"/>
  <c r="AL64" i="25"/>
  <c r="AJ99" i="25"/>
  <c r="CD171" i="23"/>
  <c r="AJ163" i="26"/>
  <c r="AG188" i="26"/>
  <c r="AK189" i="25"/>
  <c r="AL196" i="26"/>
  <c r="AJ105" i="25"/>
  <c r="AI198" i="25"/>
  <c r="AD67" i="25"/>
  <c r="AH67" i="25"/>
  <c r="AJ37" i="26"/>
  <c r="AK44" i="26"/>
  <c r="AL29" i="25"/>
  <c r="AG116" i="25"/>
  <c r="AD125" i="25"/>
  <c r="AD57" i="25"/>
  <c r="AG57" i="25"/>
  <c r="AI57" i="25"/>
  <c r="AI150" i="25"/>
  <c r="AL100" i="25"/>
  <c r="AI77" i="26"/>
  <c r="AJ60" i="25"/>
  <c r="AH109" i="25"/>
  <c r="AJ124" i="25"/>
  <c r="AL143" i="26"/>
  <c r="AL160" i="25"/>
  <c r="AK203" i="25"/>
  <c r="AG27" i="26"/>
  <c r="U110" i="26"/>
  <c r="CE110" i="23"/>
  <c r="CA110" i="23"/>
  <c r="CC110" i="23" s="1"/>
  <c r="CD110" i="23"/>
  <c r="AG90" i="26"/>
  <c r="AJ196" i="25"/>
  <c r="AJ69" i="25"/>
  <c r="AJ117" i="25"/>
  <c r="AJ57" i="25"/>
  <c r="AL86" i="25"/>
  <c r="AL204" i="26"/>
  <c r="AJ26" i="25"/>
  <c r="AJ95" i="26"/>
  <c r="AD185" i="26"/>
  <c r="AG185" i="26"/>
  <c r="AL144" i="25"/>
  <c r="AJ77" i="26"/>
  <c r="U203" i="26"/>
  <c r="CE203" i="23"/>
  <c r="CA203" i="23"/>
  <c r="CC203" i="23" s="1"/>
  <c r="AK10" i="26"/>
  <c r="U145" i="26"/>
  <c r="AL145" i="26" s="1"/>
  <c r="CE145" i="23"/>
  <c r="CA145" i="23"/>
  <c r="CC145" i="23" s="1"/>
  <c r="AD136" i="25"/>
  <c r="AG136" i="25"/>
  <c r="AI136" i="25"/>
  <c r="AD37" i="25"/>
  <c r="AH37" i="25"/>
  <c r="AK37" i="25"/>
  <c r="AD13" i="25"/>
  <c r="AG13" i="25"/>
  <c r="AH13" i="25"/>
  <c r="AK13" i="25"/>
  <c r="AI13" i="25"/>
  <c r="AG218" i="25"/>
  <c r="AL228" i="25"/>
  <c r="AD59" i="25"/>
  <c r="AL38" i="26"/>
  <c r="CD145" i="23"/>
  <c r="AD17" i="25"/>
  <c r="AK17" i="25"/>
  <c r="AH17" i="25"/>
  <c r="AI17" i="25"/>
  <c r="AG17" i="25"/>
  <c r="AD34" i="25"/>
  <c r="AI34" i="25"/>
  <c r="AG34" i="25"/>
  <c r="U43" i="26"/>
  <c r="CE43" i="23"/>
  <c r="CA43" i="23"/>
  <c r="CC43" i="23" s="1"/>
  <c r="CD32" i="23"/>
  <c r="AJ66" i="26"/>
  <c r="AN123" i="25"/>
  <c r="U96" i="26"/>
  <c r="CE96" i="23"/>
  <c r="CA96" i="23"/>
  <c r="CC96" i="23" s="1"/>
  <c r="CD96" i="23"/>
  <c r="U172" i="26"/>
  <c r="AG172" i="26" s="1"/>
  <c r="CE172" i="23"/>
  <c r="CA172" i="23"/>
  <c r="CC172" i="23" s="1"/>
  <c r="CD127" i="23"/>
  <c r="AJ68" i="25"/>
  <c r="U139" i="26"/>
  <c r="AG139" i="26" s="1"/>
  <c r="CA139" i="23"/>
  <c r="CC139" i="23" s="1"/>
  <c r="CE139" i="23"/>
  <c r="CD155" i="23"/>
  <c r="CD202" i="23"/>
  <c r="CD12" i="23"/>
  <c r="CD142" i="23"/>
  <c r="AD72" i="25"/>
  <c r="AH72" i="25"/>
  <c r="AD174" i="25"/>
  <c r="AG174" i="25"/>
  <c r="AH174" i="25"/>
  <c r="AK174" i="25"/>
  <c r="AI174" i="25"/>
  <c r="AJ50" i="26"/>
  <c r="AJ44" i="26"/>
  <c r="AD107" i="25"/>
  <c r="AH107" i="25"/>
  <c r="U102" i="26"/>
  <c r="CA102" i="23"/>
  <c r="CC102" i="23" s="1"/>
  <c r="CE102" i="23"/>
  <c r="CD102" i="23"/>
  <c r="AD7" i="25"/>
  <c r="AI7" i="25"/>
  <c r="AH7" i="25"/>
  <c r="AL7" i="25"/>
  <c r="AG7" i="25"/>
  <c r="AJ7" i="25"/>
  <c r="AL68" i="25"/>
  <c r="AL72" i="25"/>
  <c r="AD73" i="25"/>
  <c r="AG73" i="25"/>
  <c r="AI73" i="25"/>
  <c r="AG72" i="25"/>
  <c r="AL109" i="25"/>
  <c r="AJ136" i="25"/>
  <c r="CD164" i="23"/>
  <c r="AN92" i="25"/>
  <c r="AL52" i="25"/>
  <c r="U150" i="26"/>
  <c r="AL150" i="26" s="1"/>
  <c r="CA150" i="23"/>
  <c r="CC150" i="23" s="1"/>
  <c r="CE150" i="23"/>
  <c r="AK6" i="25"/>
  <c r="CD20" i="23"/>
  <c r="AH152" i="26"/>
  <c r="U78" i="26"/>
  <c r="CE78" i="23"/>
  <c r="CA78" i="23"/>
  <c r="CC78" i="23" s="1"/>
  <c r="CD78" i="23"/>
  <c r="AG45" i="26"/>
  <c r="AG33" i="26"/>
  <c r="U60" i="26"/>
  <c r="AG60" i="26" s="1"/>
  <c r="CA60" i="23"/>
  <c r="CC60" i="23" s="1"/>
  <c r="CE60" i="23"/>
  <c r="AL118" i="26"/>
  <c r="U137" i="26"/>
  <c r="CE137" i="23"/>
  <c r="CA137" i="23"/>
  <c r="CC137" i="23" s="1"/>
  <c r="CD138" i="23"/>
  <c r="AD101" i="25"/>
  <c r="AG101" i="25"/>
  <c r="AL129" i="26"/>
  <c r="AD188" i="25"/>
  <c r="AH188" i="25"/>
  <c r="AK188" i="25"/>
  <c r="AI188" i="25"/>
  <c r="AG188" i="25"/>
  <c r="AL200" i="25"/>
  <c r="AG206" i="26"/>
  <c r="AD77" i="25"/>
  <c r="AI77" i="25"/>
  <c r="AG77" i="25"/>
  <c r="AG104" i="25"/>
  <c r="AD167" i="25"/>
  <c r="AH167" i="25"/>
  <c r="AG8" i="26"/>
  <c r="AK15" i="26"/>
  <c r="CD6" i="23"/>
  <c r="U22" i="26"/>
  <c r="AG22" i="26" s="1"/>
  <c r="CA22" i="23"/>
  <c r="CC22" i="23" s="1"/>
  <c r="CE22" i="23"/>
  <c r="AL187" i="26"/>
  <c r="AH178" i="25"/>
  <c r="AL99" i="25"/>
  <c r="AK82" i="25"/>
  <c r="U128" i="26"/>
  <c r="CE128" i="23"/>
  <c r="CA128" i="23"/>
  <c r="CC128" i="23" s="1"/>
  <c r="CD128" i="23"/>
  <c r="AD169" i="25"/>
  <c r="AI169" i="25"/>
  <c r="AG169" i="25"/>
  <c r="AL105" i="25"/>
  <c r="K11" i="18"/>
  <c r="L11" i="18" s="1"/>
  <c r="AL23" i="26"/>
  <c r="CD38" i="23"/>
  <c r="AL9" i="26"/>
  <c r="AG50" i="26"/>
  <c r="AG40" i="25"/>
  <c r="U129" i="26"/>
  <c r="AJ129" i="26" s="1"/>
  <c r="CE129" i="23"/>
  <c r="CA129" i="23"/>
  <c r="CC129" i="23" s="1"/>
  <c r="AD114" i="25"/>
  <c r="AI114" i="25"/>
  <c r="AD71" i="25"/>
  <c r="AH71" i="25"/>
  <c r="U91" i="26"/>
  <c r="CA91" i="23"/>
  <c r="CC91" i="23" s="1"/>
  <c r="CE91" i="23"/>
  <c r="AH148" i="25"/>
  <c r="AJ174" i="25"/>
  <c r="U194" i="26"/>
  <c r="AG194" i="26" s="1"/>
  <c r="CA194" i="23"/>
  <c r="CC194" i="23" s="1"/>
  <c r="CE194" i="23"/>
  <c r="U184" i="26"/>
  <c r="AH184" i="26" s="1"/>
  <c r="CE184" i="23"/>
  <c r="CA184" i="23"/>
  <c r="CC184" i="23" s="1"/>
  <c r="AL189" i="25"/>
  <c r="AD197" i="25"/>
  <c r="AI197" i="25"/>
  <c r="AG197" i="25"/>
  <c r="AH197" i="25"/>
  <c r="AK197" i="25"/>
  <c r="AL107" i="25"/>
  <c r="AG7" i="26"/>
  <c r="I11" i="18"/>
  <c r="J11" i="18" s="1"/>
  <c r="AG37" i="25"/>
  <c r="AJ17" i="25"/>
  <c r="AN66" i="25"/>
  <c r="AL45" i="26"/>
  <c r="AI60" i="25"/>
  <c r="AJ48" i="26"/>
  <c r="AD130" i="25"/>
  <c r="AH130" i="25"/>
  <c r="AG130" i="25"/>
  <c r="U144" i="26"/>
  <c r="CE144" i="23"/>
  <c r="CA144" i="23"/>
  <c r="CC144" i="23" s="1"/>
  <c r="CD144" i="23"/>
  <c r="AD141" i="25"/>
  <c r="AH141" i="25"/>
  <c r="AD102" i="25"/>
  <c r="AG102" i="25"/>
  <c r="AI102" i="25"/>
  <c r="AJ144" i="25"/>
  <c r="AJ173" i="26"/>
  <c r="AD161" i="25"/>
  <c r="AG161" i="25"/>
  <c r="AJ161" i="25"/>
  <c r="AL161" i="25"/>
  <c r="AH161" i="25"/>
  <c r="AI161" i="25"/>
  <c r="U191" i="26"/>
  <c r="AL191" i="26" s="1"/>
  <c r="CA191" i="23"/>
  <c r="CC191" i="23" s="1"/>
  <c r="CE191" i="23"/>
  <c r="AI191" i="25"/>
  <c r="AJ205" i="25"/>
  <c r="AG98" i="25"/>
  <c r="AK136" i="25"/>
  <c r="AH6" i="25"/>
  <c r="AD55" i="25"/>
  <c r="U30" i="26"/>
  <c r="CE30" i="23"/>
  <c r="CA30" i="23"/>
  <c r="CC30" i="23" s="1"/>
  <c r="CD30" i="23"/>
  <c r="AD25" i="26"/>
  <c r="AG25" i="26"/>
  <c r="AH25" i="26"/>
  <c r="AI25" i="26"/>
  <c r="AN116" i="25"/>
  <c r="CD137" i="23"/>
  <c r="U84" i="26"/>
  <c r="AG84" i="26" s="1"/>
  <c r="CE84" i="23"/>
  <c r="CA84" i="23"/>
  <c r="CC84" i="23" s="1"/>
  <c r="AD41" i="25"/>
  <c r="AH41" i="25"/>
  <c r="AK41" i="25"/>
  <c r="AG41" i="25"/>
  <c r="AI41" i="25"/>
  <c r="AK58" i="26"/>
  <c r="AD87" i="25"/>
  <c r="AH87" i="25"/>
  <c r="AK82" i="26"/>
  <c r="CD133" i="23"/>
  <c r="AJ128" i="25"/>
  <c r="U151" i="26"/>
  <c r="CA151" i="23"/>
  <c r="CC151" i="23" s="1"/>
  <c r="CE151" i="23"/>
  <c r="AK180" i="26"/>
  <c r="U197" i="26"/>
  <c r="CE197" i="23"/>
  <c r="CA197" i="23"/>
  <c r="CC197" i="23" s="1"/>
  <c r="AD135" i="25"/>
  <c r="AG135" i="25"/>
  <c r="AI135" i="25"/>
  <c r="AD151" i="25"/>
  <c r="AG151" i="25"/>
  <c r="AI151" i="25"/>
  <c r="AH151" i="25"/>
  <c r="AK151" i="25"/>
  <c r="AL205" i="25"/>
  <c r="AD157" i="25"/>
  <c r="AH157" i="25"/>
  <c r="AG157" i="25"/>
  <c r="AJ157" i="25"/>
  <c r="AL157" i="25"/>
  <c r="AI157" i="25"/>
  <c r="AJ62" i="25"/>
  <c r="AJ109" i="25"/>
  <c r="AL97" i="25"/>
  <c r="AL169" i="25"/>
  <c r="AJ14" i="25"/>
  <c r="AL53" i="25"/>
  <c r="AJ77" i="25"/>
  <c r="AL69" i="25"/>
  <c r="AL85" i="25"/>
  <c r="AL148" i="25"/>
  <c r="AK54" i="25"/>
  <c r="AL95" i="26"/>
  <c r="AJ94" i="25"/>
  <c r="U228" i="26"/>
  <c r="AG228" i="26" s="1"/>
  <c r="CE228" i="23"/>
  <c r="CA228" i="23"/>
  <c r="CC228" i="23" s="1"/>
  <c r="AD213" i="25"/>
  <c r="AH213" i="25"/>
  <c r="AD207" i="25"/>
  <c r="AH207" i="25"/>
  <c r="AI207" i="25"/>
  <c r="AK207" i="25"/>
  <c r="U220" i="26"/>
  <c r="AG220" i="26" s="1"/>
  <c r="CE220" i="23"/>
  <c r="CA220" i="23"/>
  <c r="CC220" i="23" s="1"/>
  <c r="AJ230" i="25"/>
  <c r="U226" i="26"/>
  <c r="AG226" i="26" s="1"/>
  <c r="CA226" i="23"/>
  <c r="CC226" i="23" s="1"/>
  <c r="CE226" i="23"/>
  <c r="U210" i="26"/>
  <c r="AG210" i="26" s="1"/>
  <c r="CA210" i="23"/>
  <c r="CC210" i="23" s="1"/>
  <c r="CE210" i="23"/>
  <c r="AD209" i="25"/>
  <c r="AI209" i="25"/>
  <c r="AK218" i="25"/>
  <c r="AL209" i="25"/>
  <c r="AL210" i="25"/>
  <c r="AD221" i="25"/>
  <c r="AJ222" i="25"/>
  <c r="AD219" i="25"/>
  <c r="AH219" i="25"/>
  <c r="AI219" i="25"/>
  <c r="AJ219" i="25"/>
  <c r="AL219" i="25"/>
  <c r="AD212" i="25"/>
  <c r="AI212" i="25"/>
  <c r="U221" i="26"/>
  <c r="AK221" i="26" s="1"/>
  <c r="CE221" i="23"/>
  <c r="CA221" i="23"/>
  <c r="CC221" i="23" s="1"/>
  <c r="AD227" i="25"/>
  <c r="AH227" i="25"/>
  <c r="AJ227" i="25"/>
  <c r="AI227" i="25"/>
  <c r="AG227" i="25"/>
  <c r="AK227" i="25"/>
  <c r="AD211" i="25"/>
  <c r="AH211" i="25"/>
  <c r="AD224" i="25"/>
  <c r="AI224" i="25"/>
  <c r="AG224" i="25"/>
  <c r="AJ212" i="25"/>
  <c r="AD216" i="25"/>
  <c r="AI216" i="25"/>
  <c r="AH216" i="25"/>
  <c r="AK216" i="25"/>
  <c r="AD222" i="25"/>
  <c r="AH222" i="25"/>
  <c r="AI218" i="25"/>
  <c r="U222" i="26"/>
  <c r="AK222" i="26" s="1"/>
  <c r="CE222" i="23"/>
  <c r="CA222" i="23"/>
  <c r="CC222" i="23" s="1"/>
  <c r="AJ216" i="25"/>
  <c r="U230" i="26"/>
  <c r="CA230" i="23"/>
  <c r="CC230" i="23" s="1"/>
  <c r="CE230" i="23"/>
  <c r="AG221" i="25"/>
  <c r="AD223" i="25"/>
  <c r="AG223" i="25"/>
  <c r="AI223" i="25"/>
  <c r="AK223" i="25"/>
  <c r="AH223" i="25"/>
  <c r="AL227" i="25"/>
  <c r="AN227" i="25"/>
  <c r="AL207" i="25"/>
  <c r="AK216" i="26"/>
  <c r="AD226" i="25"/>
  <c r="AI226" i="25"/>
  <c r="AG226" i="25"/>
  <c r="AJ226" i="25"/>
  <c r="AK226" i="25"/>
  <c r="AH226" i="25"/>
  <c r="U209" i="26"/>
  <c r="AJ209" i="26" s="1"/>
  <c r="CA209" i="23"/>
  <c r="CC209" i="23" s="1"/>
  <c r="CE209" i="23"/>
  <c r="U216" i="26"/>
  <c r="AG216" i="26" s="1"/>
  <c r="CE216" i="23"/>
  <c r="CA216" i="23"/>
  <c r="CC216" i="23" s="1"/>
  <c r="U218" i="26"/>
  <c r="CA218" i="23"/>
  <c r="CC218" i="23" s="1"/>
  <c r="CE218" i="23"/>
  <c r="U207" i="26"/>
  <c r="AJ207" i="26" s="1"/>
  <c r="CE207" i="23"/>
  <c r="CA207" i="23"/>
  <c r="CC207" i="23" s="1"/>
  <c r="U229" i="26"/>
  <c r="CA229" i="23"/>
  <c r="CC229" i="23" s="1"/>
  <c r="CE229" i="23"/>
  <c r="CD229" i="23"/>
  <c r="U212" i="26"/>
  <c r="CE212" i="23"/>
  <c r="CA212" i="23"/>
  <c r="CC212" i="23" s="1"/>
  <c r="AJ207" i="25"/>
  <c r="AN220" i="25"/>
  <c r="AD225" i="25"/>
  <c r="AH225" i="25"/>
  <c r="AL214" i="25"/>
  <c r="AJ218" i="25"/>
  <c r="AL224" i="25"/>
  <c r="U214" i="26"/>
  <c r="CA214" i="23"/>
  <c r="CC214" i="23" s="1"/>
  <c r="CD214" i="23"/>
  <c r="CE214" i="23"/>
  <c r="AD217" i="25"/>
  <c r="AI213" i="25"/>
  <c r="U217" i="26"/>
  <c r="CA217" i="23"/>
  <c r="CC217" i="23" s="1"/>
  <c r="CE217" i="23"/>
  <c r="AG218" i="26"/>
  <c r="AG230" i="26"/>
  <c r="AH209" i="25"/>
  <c r="AL216" i="25"/>
  <c r="U211" i="26"/>
  <c r="CA211" i="23"/>
  <c r="CC211" i="23" s="1"/>
  <c r="CE211" i="23"/>
  <c r="AL218" i="25"/>
  <c r="AI221" i="25"/>
  <c r="U219" i="26"/>
  <c r="AL219" i="26" s="1"/>
  <c r="CE219" i="23"/>
  <c r="CA219" i="23"/>
  <c r="CC219" i="23" s="1"/>
  <c r="U225" i="26"/>
  <c r="AJ225" i="26" s="1"/>
  <c r="CA225" i="23"/>
  <c r="CC225" i="23" s="1"/>
  <c r="CE225" i="23"/>
  <c r="AD229" i="25"/>
  <c r="AI229" i="25"/>
  <c r="AG207" i="25"/>
  <c r="AG216" i="25"/>
  <c r="AG213" i="25"/>
  <c r="CD217" i="23"/>
  <c r="AK213" i="25"/>
  <c r="AH218" i="25"/>
  <c r="AD208" i="25"/>
  <c r="AH208" i="25"/>
  <c r="AG208" i="25"/>
  <c r="AG219" i="25"/>
  <c r="AL222" i="25"/>
  <c r="U227" i="26"/>
  <c r="CE227" i="23"/>
  <c r="CA227" i="23"/>
  <c r="CC227" i="23" s="1"/>
  <c r="CD227" i="23"/>
  <c r="AG211" i="26"/>
  <c r="CD219" i="23"/>
  <c r="AK222" i="25"/>
  <c r="CD225" i="23"/>
  <c r="AL229" i="25"/>
  <c r="U213" i="26"/>
  <c r="AG213" i="26" s="1"/>
  <c r="CE213" i="23"/>
  <c r="CA213" i="23"/>
  <c r="CC213" i="23" s="1"/>
  <c r="AD230" i="25"/>
  <c r="AG230" i="25"/>
  <c r="AH230" i="25"/>
  <c r="AD210" i="25"/>
  <c r="AH210" i="25"/>
  <c r="AI210" i="25"/>
  <c r="AJ210" i="25"/>
  <c r="AN217" i="25"/>
  <c r="AD214" i="25"/>
  <c r="AI214" i="25"/>
  <c r="AG214" i="25"/>
  <c r="AH214" i="25"/>
  <c r="AL230" i="26"/>
  <c r="U224" i="26"/>
  <c r="CE224" i="23"/>
  <c r="CA224" i="23"/>
  <c r="CC224" i="23" s="1"/>
  <c r="AD220" i="25"/>
  <c r="AG222" i="25"/>
  <c r="AJ213" i="25"/>
  <c r="CD228" i="23"/>
  <c r="AD223" i="26"/>
  <c r="AH223" i="26"/>
  <c r="AK223" i="26"/>
  <c r="AI223" i="26"/>
  <c r="AJ223" i="26"/>
  <c r="AK214" i="25"/>
  <c r="U215" i="26"/>
  <c r="CE215" i="23"/>
  <c r="CA215" i="23"/>
  <c r="CC215" i="23" s="1"/>
  <c r="AD215" i="25"/>
  <c r="AI215" i="25"/>
  <c r="U208" i="26"/>
  <c r="AG208" i="26" s="1"/>
  <c r="CA208" i="23"/>
  <c r="CC208" i="23" s="1"/>
  <c r="CE208" i="23"/>
  <c r="AD228" i="25"/>
  <c r="AH228" i="25"/>
  <c r="AG225" i="26"/>
  <c r="AL215" i="25"/>
  <c r="AL212" i="25"/>
  <c r="AK230" i="25"/>
  <c r="H312" i="10"/>
  <c r="G337" i="10"/>
  <c r="H306" i="10"/>
  <c r="G311" i="10"/>
  <c r="G315" i="10"/>
  <c r="H336" i="10"/>
  <c r="H311" i="10"/>
  <c r="G317" i="10"/>
  <c r="G306" i="10"/>
  <c r="H310" i="10"/>
  <c r="H326" i="10"/>
  <c r="H307" i="10"/>
  <c r="H316" i="10"/>
  <c r="G328" i="10"/>
  <c r="G333" i="10"/>
  <c r="H304" i="10"/>
  <c r="G307" i="10"/>
  <c r="H325" i="10"/>
  <c r="G323" i="10"/>
  <c r="G330" i="10"/>
  <c r="H303" i="10"/>
  <c r="G314" i="10"/>
  <c r="G312" i="10"/>
  <c r="H330" i="10"/>
  <c r="H323" i="10"/>
  <c r="H331" i="10"/>
  <c r="G304" i="10"/>
  <c r="H301" i="10"/>
  <c r="H305" i="10"/>
  <c r="H313" i="10"/>
  <c r="G334" i="10"/>
  <c r="H308" i="10"/>
  <c r="H329" i="10"/>
  <c r="H324" i="10"/>
  <c r="H327" i="10"/>
  <c r="G301" i="10"/>
  <c r="G310" i="10"/>
  <c r="H335" i="10"/>
  <c r="H309" i="10"/>
  <c r="H337" i="10"/>
  <c r="G327" i="10"/>
  <c r="G331" i="10"/>
  <c r="G332" i="10"/>
  <c r="H315" i="10"/>
  <c r="AG4" i="26" l="1"/>
  <c r="K17" i="18"/>
  <c r="L17" i="18" s="1"/>
  <c r="AG107" i="26"/>
  <c r="AJ81" i="26"/>
  <c r="AG223" i="26"/>
  <c r="I17" i="18"/>
  <c r="J17" i="18" s="1"/>
  <c r="AG115" i="26"/>
  <c r="AG40" i="26"/>
  <c r="AH113" i="26"/>
  <c r="AH97" i="26"/>
  <c r="AG154" i="26"/>
  <c r="AG32" i="26"/>
  <c r="AK157" i="26"/>
  <c r="AK160" i="26"/>
  <c r="AL160" i="26"/>
  <c r="AH157" i="26"/>
  <c r="AI186" i="26"/>
  <c r="AH186" i="26"/>
  <c r="AJ186" i="26"/>
  <c r="AL186" i="26"/>
  <c r="AG186" i="26"/>
  <c r="AD186" i="26"/>
  <c r="AK186" i="26"/>
  <c r="AK57" i="26"/>
  <c r="AL57" i="26"/>
  <c r="C14" i="17"/>
  <c r="K12" i="17"/>
  <c r="K36" i="17"/>
  <c r="C38" i="17"/>
  <c r="I30" i="18"/>
  <c r="AG92" i="26"/>
  <c r="AG162" i="26"/>
  <c r="AJ191" i="26"/>
  <c r="AJ220" i="26"/>
  <c r="AG59" i="26"/>
  <c r="AJ16" i="26"/>
  <c r="AL59" i="26"/>
  <c r="AK213" i="26"/>
  <c r="E9" i="27"/>
  <c r="I9" i="27" s="1"/>
  <c r="K9" i="27" s="1"/>
  <c r="AJ222" i="26"/>
  <c r="AJ228" i="26"/>
  <c r="AJ89" i="26"/>
  <c r="AL130" i="26"/>
  <c r="AJ213" i="26"/>
  <c r="AG207" i="26"/>
  <c r="AG222" i="26"/>
  <c r="AG221" i="26"/>
  <c r="AJ22" i="26"/>
  <c r="AJ119" i="26"/>
  <c r="AG12" i="26"/>
  <c r="AL225" i="26"/>
  <c r="AD151" i="26"/>
  <c r="AH151" i="26"/>
  <c r="AK151" i="26"/>
  <c r="AJ151" i="26"/>
  <c r="AI151" i="26"/>
  <c r="AD69" i="26"/>
  <c r="AH69" i="26"/>
  <c r="AI69" i="26"/>
  <c r="AK69" i="26"/>
  <c r="AJ69" i="26"/>
  <c r="AL69" i="26"/>
  <c r="AD36" i="26"/>
  <c r="AH36" i="26"/>
  <c r="AJ36" i="26"/>
  <c r="AG36" i="26"/>
  <c r="AL36" i="26"/>
  <c r="AI36" i="26"/>
  <c r="AK36" i="26"/>
  <c r="AD167" i="26"/>
  <c r="AG167" i="26"/>
  <c r="AI167" i="26"/>
  <c r="AK167" i="26"/>
  <c r="AJ167" i="26"/>
  <c r="AD202" i="26"/>
  <c r="AH202" i="26"/>
  <c r="AI202" i="26"/>
  <c r="AJ202" i="26"/>
  <c r="AK202" i="26"/>
  <c r="AD104" i="26"/>
  <c r="AH104" i="26"/>
  <c r="AI104" i="26"/>
  <c r="AK104" i="26"/>
  <c r="AG104" i="26"/>
  <c r="AJ104" i="26"/>
  <c r="AL104" i="26"/>
  <c r="AD63" i="26"/>
  <c r="AI63" i="26"/>
  <c r="AJ63" i="26"/>
  <c r="AH63" i="26"/>
  <c r="AG63" i="26"/>
  <c r="AK63" i="26"/>
  <c r="AL63" i="26"/>
  <c r="E13" i="27"/>
  <c r="I13" i="27" s="1"/>
  <c r="K13" i="27" s="1"/>
  <c r="AD191" i="26"/>
  <c r="AH191" i="26"/>
  <c r="AK191" i="26"/>
  <c r="AI191" i="26"/>
  <c r="AD60" i="26"/>
  <c r="AH60" i="26"/>
  <c r="AL60" i="26"/>
  <c r="AI60" i="26"/>
  <c r="D59" i="17"/>
  <c r="C23" i="18"/>
  <c r="AD206" i="26"/>
  <c r="AH206" i="26"/>
  <c r="AK206" i="26"/>
  <c r="AI206" i="26"/>
  <c r="AJ172" i="26"/>
  <c r="AD176" i="26"/>
  <c r="AI176" i="26"/>
  <c r="AJ176" i="26"/>
  <c r="AG176" i="26"/>
  <c r="AL176" i="26"/>
  <c r="AH176" i="26"/>
  <c r="AD92" i="26"/>
  <c r="AJ92" i="26"/>
  <c r="AH92" i="26"/>
  <c r="AI92" i="26"/>
  <c r="AL92" i="26"/>
  <c r="AD12" i="26"/>
  <c r="AI12" i="26"/>
  <c r="AH12" i="26"/>
  <c r="AD127" i="26"/>
  <c r="AK127" i="26"/>
  <c r="AI127" i="26"/>
  <c r="AH127" i="26"/>
  <c r="AK205" i="26"/>
  <c r="AD88" i="26"/>
  <c r="AH88" i="26"/>
  <c r="AI88" i="26"/>
  <c r="AJ88" i="26"/>
  <c r="AG88" i="26"/>
  <c r="AK88" i="26"/>
  <c r="AL88" i="26"/>
  <c r="AD193" i="26"/>
  <c r="AI193" i="26"/>
  <c r="AH193" i="26"/>
  <c r="AJ193" i="26"/>
  <c r="AK193" i="26"/>
  <c r="AL193" i="26"/>
  <c r="AG193" i="26"/>
  <c r="AG189" i="26"/>
  <c r="AD105" i="26"/>
  <c r="AH105" i="26"/>
  <c r="AI105" i="26"/>
  <c r="AL105" i="26"/>
  <c r="AK105" i="26"/>
  <c r="AJ105" i="26"/>
  <c r="AH201" i="26"/>
  <c r="AD163" i="26"/>
  <c r="AH163" i="26"/>
  <c r="AK163" i="26"/>
  <c r="AL163" i="26"/>
  <c r="AI163" i="26"/>
  <c r="AD200" i="26"/>
  <c r="AG200" i="26"/>
  <c r="AI200" i="26"/>
  <c r="AL200" i="26"/>
  <c r="AJ200" i="26"/>
  <c r="AD89" i="26"/>
  <c r="AI89" i="26"/>
  <c r="AH89" i="26"/>
  <c r="AK89" i="26"/>
  <c r="AL89" i="26"/>
  <c r="AD170" i="26"/>
  <c r="AI170" i="26"/>
  <c r="AL170" i="26"/>
  <c r="AG170" i="26"/>
  <c r="AH170" i="26"/>
  <c r="AJ170" i="26"/>
  <c r="AG127" i="26"/>
  <c r="AD31" i="26"/>
  <c r="AJ31" i="26"/>
  <c r="AH31" i="26"/>
  <c r="AI31" i="26"/>
  <c r="AG182" i="26"/>
  <c r="AD124" i="26"/>
  <c r="AH124" i="26"/>
  <c r="AI124" i="26"/>
  <c r="AK124" i="26"/>
  <c r="AG124" i="26"/>
  <c r="AL124" i="26"/>
  <c r="AJ124" i="26"/>
  <c r="AD97" i="26"/>
  <c r="AI97" i="26"/>
  <c r="AG97" i="26"/>
  <c r="AK97" i="26"/>
  <c r="AD4" i="26"/>
  <c r="AI4" i="26"/>
  <c r="AH4" i="26"/>
  <c r="AK4" i="26"/>
  <c r="AD83" i="26"/>
  <c r="AI83" i="26"/>
  <c r="AH83" i="26"/>
  <c r="AJ83" i="26"/>
  <c r="AK83" i="26"/>
  <c r="AK139" i="26"/>
  <c r="AL167" i="26"/>
  <c r="AD75" i="26"/>
  <c r="AJ75" i="26"/>
  <c r="AI75" i="26"/>
  <c r="AL75" i="26"/>
  <c r="AH75" i="26"/>
  <c r="AD165" i="26"/>
  <c r="AI165" i="26"/>
  <c r="AH165" i="26"/>
  <c r="AJ165" i="26"/>
  <c r="AL165" i="26"/>
  <c r="AK165" i="26"/>
  <c r="AD70" i="26"/>
  <c r="AH70" i="26"/>
  <c r="AI70" i="26"/>
  <c r="AK70" i="26"/>
  <c r="AL70" i="26"/>
  <c r="AG70" i="26"/>
  <c r="AD144" i="26"/>
  <c r="AI144" i="26"/>
  <c r="AG144" i="26"/>
  <c r="AK144" i="26"/>
  <c r="AJ144" i="26"/>
  <c r="AH144" i="26"/>
  <c r="AL144" i="26"/>
  <c r="AL20" i="26"/>
  <c r="AD34" i="26"/>
  <c r="AK34" i="26"/>
  <c r="AI34" i="26"/>
  <c r="AH34" i="26"/>
  <c r="AG34" i="26"/>
  <c r="AL34" i="26"/>
  <c r="AD6" i="26"/>
  <c r="AI6" i="26"/>
  <c r="AH6" i="26"/>
  <c r="AJ6" i="26"/>
  <c r="AL6" i="26"/>
  <c r="AD108" i="26"/>
  <c r="AI108" i="26"/>
  <c r="AK108" i="26"/>
  <c r="AH108" i="26"/>
  <c r="AJ108" i="26"/>
  <c r="AL108" i="26"/>
  <c r="AD50" i="26"/>
  <c r="AI50" i="26"/>
  <c r="AL50" i="26"/>
  <c r="AH50" i="26"/>
  <c r="AJ206" i="26"/>
  <c r="AD59" i="26"/>
  <c r="AH59" i="26"/>
  <c r="AI59" i="26"/>
  <c r="AK59" i="26"/>
  <c r="AD123" i="26"/>
  <c r="AK123" i="26"/>
  <c r="AI123" i="26"/>
  <c r="AH123" i="26"/>
  <c r="AD168" i="26"/>
  <c r="AH168" i="26"/>
  <c r="AJ168" i="26"/>
  <c r="AI168" i="26"/>
  <c r="AK168" i="26"/>
  <c r="AD100" i="26"/>
  <c r="AH100" i="26"/>
  <c r="AI100" i="26"/>
  <c r="AK100" i="26"/>
  <c r="AJ100" i="26"/>
  <c r="AJ12" i="26"/>
  <c r="AD26" i="26"/>
  <c r="AH26" i="26"/>
  <c r="AK26" i="26"/>
  <c r="AL26" i="26"/>
  <c r="AI26" i="26"/>
  <c r="AD73" i="26"/>
  <c r="AI73" i="26"/>
  <c r="AH73" i="26"/>
  <c r="AK73" i="26"/>
  <c r="AJ73" i="26"/>
  <c r="AL73" i="26"/>
  <c r="AD125" i="26"/>
  <c r="AL125" i="26"/>
  <c r="AJ125" i="26"/>
  <c r="AI125" i="26"/>
  <c r="AH125" i="26"/>
  <c r="AD44" i="26"/>
  <c r="AH44" i="26"/>
  <c r="AI44" i="26"/>
  <c r="AD56" i="26"/>
  <c r="AH56" i="26"/>
  <c r="AI56" i="26"/>
  <c r="AL56" i="26"/>
  <c r="AK56" i="26"/>
  <c r="AK60" i="26"/>
  <c r="AL164" i="26"/>
  <c r="AD48" i="26"/>
  <c r="AH48" i="26"/>
  <c r="AL48" i="26"/>
  <c r="AK48" i="26"/>
  <c r="AI48" i="26"/>
  <c r="AG24" i="26"/>
  <c r="AD114" i="26"/>
  <c r="AI114" i="26"/>
  <c r="AL114" i="26"/>
  <c r="AH114" i="26"/>
  <c r="AK114" i="26"/>
  <c r="AD49" i="26"/>
  <c r="AI49" i="26"/>
  <c r="AG49" i="26"/>
  <c r="AL49" i="26"/>
  <c r="AJ49" i="26"/>
  <c r="AH49" i="26"/>
  <c r="AK49" i="26"/>
  <c r="AJ60" i="26"/>
  <c r="AD111" i="26"/>
  <c r="AI111" i="26"/>
  <c r="AL111" i="26"/>
  <c r="AH111" i="26"/>
  <c r="AG111" i="26"/>
  <c r="AJ111" i="26"/>
  <c r="AK111" i="26"/>
  <c r="AD143" i="26"/>
  <c r="AH143" i="26"/>
  <c r="AK143" i="26"/>
  <c r="AI143" i="26"/>
  <c r="AK170" i="26"/>
  <c r="AD16" i="26"/>
  <c r="AI16" i="26"/>
  <c r="AH16" i="26"/>
  <c r="AK16" i="26"/>
  <c r="AD74" i="26"/>
  <c r="AH74" i="26"/>
  <c r="AJ74" i="26"/>
  <c r="AI74" i="26"/>
  <c r="AK74" i="26"/>
  <c r="AD67" i="26"/>
  <c r="AH67" i="26"/>
  <c r="AI67" i="26"/>
  <c r="AK67" i="26"/>
  <c r="AJ67" i="26"/>
  <c r="AJ97" i="26"/>
  <c r="AK22" i="26"/>
  <c r="AD82" i="26"/>
  <c r="AI82" i="26"/>
  <c r="AL82" i="26"/>
  <c r="AH82" i="26"/>
  <c r="AG150" i="26"/>
  <c r="AD184" i="26"/>
  <c r="AI184" i="26"/>
  <c r="AK184" i="26"/>
  <c r="AJ184" i="26"/>
  <c r="AL184" i="26"/>
  <c r="AG184" i="26"/>
  <c r="AD132" i="26"/>
  <c r="AI132" i="26"/>
  <c r="AG132" i="26"/>
  <c r="AK132" i="26"/>
  <c r="AL132" i="26"/>
  <c r="AJ132" i="26"/>
  <c r="AH132" i="26"/>
  <c r="AD103" i="26"/>
  <c r="AI103" i="26"/>
  <c r="AH103" i="26"/>
  <c r="AJ103" i="26"/>
  <c r="AL103" i="26"/>
  <c r="AG103" i="26"/>
  <c r="AK103" i="26"/>
  <c r="AD51" i="26"/>
  <c r="AH51" i="26"/>
  <c r="AI51" i="26"/>
  <c r="AL51" i="26"/>
  <c r="AK51" i="26"/>
  <c r="AD119" i="26"/>
  <c r="AH119" i="26"/>
  <c r="AK119" i="26"/>
  <c r="AI119" i="26"/>
  <c r="AD198" i="26"/>
  <c r="AH198" i="26"/>
  <c r="AL198" i="26"/>
  <c r="AK198" i="26"/>
  <c r="AI198" i="26"/>
  <c r="AJ198" i="26"/>
  <c r="AD169" i="26"/>
  <c r="AH169" i="26"/>
  <c r="AI169" i="26"/>
  <c r="AJ169" i="26"/>
  <c r="AL169" i="26"/>
  <c r="AD194" i="26"/>
  <c r="AH194" i="26"/>
  <c r="AI194" i="26"/>
  <c r="AK194" i="26"/>
  <c r="AL194" i="26"/>
  <c r="AD203" i="26"/>
  <c r="AH203" i="26"/>
  <c r="AI203" i="26"/>
  <c r="AK203" i="26"/>
  <c r="AL84" i="26"/>
  <c r="AD40" i="26"/>
  <c r="AK40" i="26"/>
  <c r="AL40" i="26"/>
  <c r="AI40" i="26"/>
  <c r="AH40" i="26"/>
  <c r="AK6" i="26"/>
  <c r="AD8" i="26"/>
  <c r="AH8" i="26"/>
  <c r="AI8" i="26"/>
  <c r="AJ8" i="26"/>
  <c r="AD166" i="26"/>
  <c r="AI166" i="26"/>
  <c r="AJ166" i="26"/>
  <c r="AG166" i="26"/>
  <c r="AH166" i="26"/>
  <c r="AL166" i="26"/>
  <c r="AD90" i="26"/>
  <c r="AH90" i="26"/>
  <c r="AI90" i="26"/>
  <c r="AK90" i="26"/>
  <c r="AJ90" i="26"/>
  <c r="AL90" i="26"/>
  <c r="AD87" i="26"/>
  <c r="AH87" i="26"/>
  <c r="AI87" i="26"/>
  <c r="AG87" i="26"/>
  <c r="AL87" i="26"/>
  <c r="AK87" i="26"/>
  <c r="AD86" i="26"/>
  <c r="AH86" i="26"/>
  <c r="AI86" i="26"/>
  <c r="AG86" i="26"/>
  <c r="AL86" i="26"/>
  <c r="AK86" i="26"/>
  <c r="AJ86" i="26"/>
  <c r="AD53" i="26"/>
  <c r="AI53" i="26"/>
  <c r="AH53" i="26"/>
  <c r="AG53" i="26"/>
  <c r="AL53" i="26"/>
  <c r="AJ53" i="26"/>
  <c r="AK53" i="26"/>
  <c r="AD28" i="26"/>
  <c r="AI28" i="26"/>
  <c r="AH28" i="26"/>
  <c r="AD79" i="26"/>
  <c r="AI79" i="26"/>
  <c r="AK79" i="26"/>
  <c r="AH79" i="26"/>
  <c r="AJ79" i="26"/>
  <c r="AL79" i="26"/>
  <c r="AG79" i="26"/>
  <c r="AK28" i="26"/>
  <c r="AG168" i="26"/>
  <c r="AL203" i="26"/>
  <c r="AD178" i="26"/>
  <c r="AI178" i="26"/>
  <c r="AH178" i="26"/>
  <c r="AJ178" i="26"/>
  <c r="AL178" i="26"/>
  <c r="AG178" i="26"/>
  <c r="AK178" i="26"/>
  <c r="AD80" i="26"/>
  <c r="AI80" i="26"/>
  <c r="AK80" i="26"/>
  <c r="AH80" i="26"/>
  <c r="AJ80" i="26"/>
  <c r="AG80" i="26"/>
  <c r="AL80" i="26"/>
  <c r="AJ70" i="26"/>
  <c r="AJ203" i="26"/>
  <c r="AD130" i="26"/>
  <c r="AH130" i="26"/>
  <c r="AJ130" i="26"/>
  <c r="AI130" i="26"/>
  <c r="AK130" i="26"/>
  <c r="AD141" i="26"/>
  <c r="AI141" i="26"/>
  <c r="AG141" i="26"/>
  <c r="AL141" i="26"/>
  <c r="AH141" i="26"/>
  <c r="AD148" i="26"/>
  <c r="AG148" i="26"/>
  <c r="AI148" i="26"/>
  <c r="AJ148" i="26"/>
  <c r="AK148" i="26"/>
  <c r="AH148" i="26"/>
  <c r="AL148" i="26"/>
  <c r="AD55" i="26"/>
  <c r="AH55" i="26"/>
  <c r="AI55" i="26"/>
  <c r="AL55" i="26"/>
  <c r="AK55" i="26"/>
  <c r="AD175" i="26"/>
  <c r="AI175" i="26"/>
  <c r="AL175" i="26"/>
  <c r="AJ175" i="26"/>
  <c r="AK175" i="26"/>
  <c r="AH175" i="26"/>
  <c r="AD154" i="26"/>
  <c r="AH154" i="26"/>
  <c r="AI154" i="26"/>
  <c r="AK154" i="26"/>
  <c r="AL8" i="26"/>
  <c r="AD42" i="26"/>
  <c r="AI42" i="26"/>
  <c r="AG42" i="26"/>
  <c r="AK42" i="26"/>
  <c r="AL42" i="26"/>
  <c r="AH42" i="26"/>
  <c r="AJ42" i="26"/>
  <c r="AD37" i="26"/>
  <c r="AH37" i="26"/>
  <c r="AK37" i="26"/>
  <c r="AI37" i="26"/>
  <c r="AD199" i="26"/>
  <c r="AH199" i="26"/>
  <c r="AK199" i="26"/>
  <c r="AL199" i="26"/>
  <c r="AJ199" i="26"/>
  <c r="AI199" i="26"/>
  <c r="AD135" i="26"/>
  <c r="AJ135" i="26"/>
  <c r="AI135" i="26"/>
  <c r="AH135" i="26"/>
  <c r="G59" i="17"/>
  <c r="E23" i="18"/>
  <c r="AK8" i="26"/>
  <c r="AD72" i="26"/>
  <c r="AI72" i="26"/>
  <c r="AH72" i="26"/>
  <c r="AG72" i="26"/>
  <c r="AK72" i="26"/>
  <c r="AL72" i="26"/>
  <c r="AJ72" i="26"/>
  <c r="AD142" i="26"/>
  <c r="AH142" i="26"/>
  <c r="AI142" i="26"/>
  <c r="AK142" i="26"/>
  <c r="AJ216" i="26"/>
  <c r="AD197" i="26"/>
  <c r="AI197" i="26"/>
  <c r="AK197" i="26"/>
  <c r="AJ197" i="26"/>
  <c r="AG197" i="26"/>
  <c r="AL197" i="26"/>
  <c r="AH197" i="26"/>
  <c r="AD137" i="26"/>
  <c r="AH137" i="26"/>
  <c r="AL137" i="26"/>
  <c r="AG137" i="26"/>
  <c r="AI137" i="26"/>
  <c r="AK137" i="26"/>
  <c r="AJ137" i="26"/>
  <c r="AD172" i="26"/>
  <c r="AH172" i="26"/>
  <c r="AI172" i="26"/>
  <c r="AK172" i="26"/>
  <c r="AL172" i="26"/>
  <c r="AD174" i="26"/>
  <c r="AI174" i="26"/>
  <c r="AG174" i="26"/>
  <c r="AH174" i="26"/>
  <c r="AL174" i="26"/>
  <c r="AJ174" i="26"/>
  <c r="AD46" i="26"/>
  <c r="AG46" i="26"/>
  <c r="AJ46" i="26"/>
  <c r="AI46" i="26"/>
  <c r="AL46" i="26"/>
  <c r="AK46" i="26"/>
  <c r="F59" i="17"/>
  <c r="D23" i="18"/>
  <c r="AD140" i="26"/>
  <c r="AI140" i="26"/>
  <c r="AG140" i="26"/>
  <c r="AH140" i="26"/>
  <c r="AK140" i="26"/>
  <c r="AL140" i="26"/>
  <c r="AJ140" i="26"/>
  <c r="AD177" i="26"/>
  <c r="AG177" i="26"/>
  <c r="AI177" i="26"/>
  <c r="AH177" i="26"/>
  <c r="AK177" i="26"/>
  <c r="AD126" i="26"/>
  <c r="AI126" i="26"/>
  <c r="AH126" i="26"/>
  <c r="AK126" i="26"/>
  <c r="AL126" i="26"/>
  <c r="AG126" i="26"/>
  <c r="AH167" i="26"/>
  <c r="AJ123" i="26"/>
  <c r="AD162" i="26"/>
  <c r="AH162" i="26"/>
  <c r="AK162" i="26"/>
  <c r="AI162" i="26"/>
  <c r="AL162" i="26"/>
  <c r="AD195" i="26"/>
  <c r="AH195" i="26"/>
  <c r="AI195" i="26"/>
  <c r="AL195" i="26"/>
  <c r="AK195" i="26"/>
  <c r="AD147" i="26"/>
  <c r="AH147" i="26"/>
  <c r="AK147" i="26"/>
  <c r="AI147" i="26"/>
  <c r="AD121" i="26"/>
  <c r="AL121" i="26"/>
  <c r="AI121" i="26"/>
  <c r="AK121" i="26"/>
  <c r="AG121" i="26"/>
  <c r="AD38" i="26"/>
  <c r="AI38" i="26"/>
  <c r="AK38" i="26"/>
  <c r="AJ38" i="26"/>
  <c r="AH38" i="26"/>
  <c r="AD32" i="26"/>
  <c r="AI32" i="26"/>
  <c r="AH32" i="26"/>
  <c r="AK32" i="26"/>
  <c r="AJ194" i="26"/>
  <c r="AJ26" i="26"/>
  <c r="AD180" i="26"/>
  <c r="AI180" i="26"/>
  <c r="AH180" i="26"/>
  <c r="AJ180" i="26"/>
  <c r="AG180" i="26"/>
  <c r="AL180" i="26"/>
  <c r="AD179" i="26"/>
  <c r="AI179" i="26"/>
  <c r="AH179" i="26"/>
  <c r="AJ179" i="26"/>
  <c r="AL179" i="26"/>
  <c r="AK179" i="26"/>
  <c r="AJ28" i="26"/>
  <c r="AD18" i="26"/>
  <c r="AH18" i="26"/>
  <c r="AI18" i="26"/>
  <c r="G23" i="18"/>
  <c r="I59" i="17"/>
  <c r="AD54" i="26"/>
  <c r="AG54" i="26"/>
  <c r="AJ54" i="26"/>
  <c r="AI54" i="26"/>
  <c r="AK54" i="26"/>
  <c r="AL54" i="26"/>
  <c r="AD112" i="26"/>
  <c r="AI112" i="26"/>
  <c r="AL112" i="26"/>
  <c r="AK112" i="26"/>
  <c r="AG112" i="26"/>
  <c r="AH112" i="26"/>
  <c r="AJ112" i="26"/>
  <c r="AD161" i="26"/>
  <c r="AG161" i="26"/>
  <c r="AI161" i="26"/>
  <c r="AJ161" i="26"/>
  <c r="AL161" i="26"/>
  <c r="AG169" i="26"/>
  <c r="AL151" i="26"/>
  <c r="AD187" i="26"/>
  <c r="AH187" i="26"/>
  <c r="AI187" i="26"/>
  <c r="AK187" i="26"/>
  <c r="AG38" i="26"/>
  <c r="AG142" i="26"/>
  <c r="AD171" i="26"/>
  <c r="AJ171" i="26"/>
  <c r="AI171" i="26"/>
  <c r="AG171" i="26"/>
  <c r="AL171" i="26"/>
  <c r="AH171" i="26"/>
  <c r="AK171" i="26"/>
  <c r="AD78" i="26"/>
  <c r="AK78" i="26"/>
  <c r="AH78" i="26"/>
  <c r="AI78" i="26"/>
  <c r="AJ78" i="26"/>
  <c r="AL78" i="26"/>
  <c r="AG78" i="26"/>
  <c r="AD134" i="26"/>
  <c r="AH134" i="26"/>
  <c r="AI134" i="26"/>
  <c r="AJ134" i="26"/>
  <c r="AK134" i="26"/>
  <c r="AD24" i="26"/>
  <c r="AK24" i="26"/>
  <c r="AI24" i="26"/>
  <c r="AH24" i="26"/>
  <c r="AG219" i="26"/>
  <c r="AL24" i="26"/>
  <c r="AD22" i="26"/>
  <c r="AL22" i="26"/>
  <c r="AH22" i="26"/>
  <c r="AI22" i="26"/>
  <c r="AD102" i="26"/>
  <c r="AH102" i="26"/>
  <c r="AI102" i="26"/>
  <c r="AL102" i="26"/>
  <c r="AK102" i="26"/>
  <c r="AG102" i="26"/>
  <c r="AD145" i="26"/>
  <c r="AI145" i="26"/>
  <c r="AJ145" i="26"/>
  <c r="AG145" i="26"/>
  <c r="AH145" i="26"/>
  <c r="AJ34" i="26"/>
  <c r="C59" i="17"/>
  <c r="B23" i="18"/>
  <c r="K57" i="17"/>
  <c r="AD109" i="26"/>
  <c r="AJ109" i="26"/>
  <c r="AI109" i="26"/>
  <c r="AK109" i="26"/>
  <c r="AG109" i="26"/>
  <c r="AH109" i="26"/>
  <c r="AD120" i="26"/>
  <c r="AI120" i="26"/>
  <c r="AH120" i="26"/>
  <c r="AK120" i="26"/>
  <c r="AJ120" i="26"/>
  <c r="AL120" i="26"/>
  <c r="AG120" i="26"/>
  <c r="AK176" i="26"/>
  <c r="AD14" i="26"/>
  <c r="AJ14" i="26"/>
  <c r="AH14" i="26"/>
  <c r="AI14" i="26"/>
  <c r="AD115" i="26"/>
  <c r="AH115" i="26"/>
  <c r="AI115" i="26"/>
  <c r="AJ115" i="26"/>
  <c r="AK115" i="26"/>
  <c r="AD85" i="26"/>
  <c r="AH85" i="26"/>
  <c r="AJ85" i="26"/>
  <c r="AI85" i="26"/>
  <c r="AL85" i="26"/>
  <c r="AD68" i="26"/>
  <c r="AI68" i="26"/>
  <c r="AH68" i="26"/>
  <c r="AJ68" i="26"/>
  <c r="AL147" i="26"/>
  <c r="AD76" i="26"/>
  <c r="AL76" i="26"/>
  <c r="AH76" i="26"/>
  <c r="AJ76" i="26"/>
  <c r="AI76" i="26"/>
  <c r="AD58" i="26"/>
  <c r="AI58" i="26"/>
  <c r="AG58" i="26"/>
  <c r="AJ58" i="26"/>
  <c r="AH58" i="26"/>
  <c r="AL58" i="26"/>
  <c r="AD81" i="26"/>
  <c r="AI81" i="26"/>
  <c r="AL81" i="26"/>
  <c r="AK81" i="26"/>
  <c r="AG81" i="26"/>
  <c r="AD107" i="26"/>
  <c r="AJ107" i="26"/>
  <c r="AH107" i="26"/>
  <c r="AL107" i="26"/>
  <c r="AI107" i="26"/>
  <c r="AK145" i="26"/>
  <c r="AJ32" i="26"/>
  <c r="AL68" i="26"/>
  <c r="AD138" i="26"/>
  <c r="AH138" i="26"/>
  <c r="AI138" i="26"/>
  <c r="AK138" i="26"/>
  <c r="AL138" i="26"/>
  <c r="AL123" i="26"/>
  <c r="AD122" i="26"/>
  <c r="AH122" i="26"/>
  <c r="AI122" i="26"/>
  <c r="AJ122" i="26"/>
  <c r="AG122" i="26"/>
  <c r="AK122" i="26"/>
  <c r="AD65" i="26"/>
  <c r="AI65" i="26"/>
  <c r="AL65" i="26"/>
  <c r="AG65" i="26"/>
  <c r="AK65" i="26"/>
  <c r="AL28" i="26"/>
  <c r="AK169" i="26"/>
  <c r="AH121" i="26"/>
  <c r="AL18" i="26"/>
  <c r="AD94" i="26"/>
  <c r="AH94" i="26"/>
  <c r="AK94" i="26"/>
  <c r="AI94" i="26"/>
  <c r="AL94" i="26"/>
  <c r="AG94" i="26"/>
  <c r="AJ94" i="26"/>
  <c r="AL134" i="26"/>
  <c r="AD98" i="26"/>
  <c r="AI98" i="26"/>
  <c r="AK98" i="26"/>
  <c r="AH98" i="26"/>
  <c r="AL98" i="26"/>
  <c r="AG151" i="26"/>
  <c r="AH200" i="26"/>
  <c r="AD99" i="26"/>
  <c r="AH99" i="26"/>
  <c r="AI99" i="26"/>
  <c r="AL99" i="26"/>
  <c r="AJ99" i="26"/>
  <c r="AD158" i="26"/>
  <c r="AH158" i="26"/>
  <c r="AK158" i="26"/>
  <c r="AL158" i="26"/>
  <c r="AI158" i="26"/>
  <c r="AJ55" i="26"/>
  <c r="AH161" i="26"/>
  <c r="AL127" i="26"/>
  <c r="AJ143" i="26"/>
  <c r="AD30" i="26"/>
  <c r="AH30" i="26"/>
  <c r="AK30" i="26"/>
  <c r="AG30" i="26"/>
  <c r="AI30" i="26"/>
  <c r="AJ30" i="26"/>
  <c r="AL30" i="26"/>
  <c r="AD91" i="26"/>
  <c r="AL91" i="26"/>
  <c r="AH91" i="26"/>
  <c r="AI91" i="26"/>
  <c r="AJ91" i="26"/>
  <c r="AD96" i="26"/>
  <c r="AI96" i="26"/>
  <c r="AH96" i="26"/>
  <c r="AG96" i="26"/>
  <c r="AL96" i="26"/>
  <c r="AK96" i="26"/>
  <c r="AJ96" i="26"/>
  <c r="AD84" i="26"/>
  <c r="AH84" i="26"/>
  <c r="AI84" i="26"/>
  <c r="AK84" i="26"/>
  <c r="AJ84" i="26"/>
  <c r="AD128" i="26"/>
  <c r="AH128" i="26"/>
  <c r="AI128" i="26"/>
  <c r="AK128" i="26"/>
  <c r="AG128" i="26"/>
  <c r="AL128" i="26"/>
  <c r="AJ128" i="26"/>
  <c r="AD150" i="26"/>
  <c r="AH150" i="26"/>
  <c r="AJ150" i="26"/>
  <c r="AK150" i="26"/>
  <c r="AI150" i="26"/>
  <c r="AD110" i="26"/>
  <c r="AK110" i="26"/>
  <c r="AH110" i="26"/>
  <c r="AI110" i="26"/>
  <c r="AL110" i="26"/>
  <c r="AJ110" i="26"/>
  <c r="AG110" i="26"/>
  <c r="AL202" i="26"/>
  <c r="AD47" i="26"/>
  <c r="AH47" i="26"/>
  <c r="AJ47" i="26"/>
  <c r="AK47" i="26"/>
  <c r="AI47" i="26"/>
  <c r="AL47" i="26"/>
  <c r="AD20" i="26"/>
  <c r="AH20" i="26"/>
  <c r="AI20" i="26"/>
  <c r="AK20" i="26"/>
  <c r="AL142" i="26"/>
  <c r="AD155" i="26"/>
  <c r="AH155" i="26"/>
  <c r="AI155" i="26"/>
  <c r="AK155" i="26"/>
  <c r="AJ155" i="26"/>
  <c r="AL155" i="26"/>
  <c r="AL119" i="26"/>
  <c r="AD106" i="26"/>
  <c r="AK106" i="26"/>
  <c r="AI106" i="26"/>
  <c r="AH106" i="26"/>
  <c r="AL106" i="26"/>
  <c r="AJ106" i="26"/>
  <c r="AD164" i="26"/>
  <c r="AH164" i="26"/>
  <c r="AJ164" i="26"/>
  <c r="AK164" i="26"/>
  <c r="AI164" i="26"/>
  <c r="AD205" i="26"/>
  <c r="AI205" i="26"/>
  <c r="AG205" i="26"/>
  <c r="AJ205" i="26"/>
  <c r="AL205" i="26"/>
  <c r="AD201" i="26"/>
  <c r="AI201" i="26"/>
  <c r="AG201" i="26"/>
  <c r="AJ201" i="26"/>
  <c r="AL201" i="26"/>
  <c r="AD101" i="26"/>
  <c r="AH101" i="26"/>
  <c r="AL101" i="26"/>
  <c r="AJ101" i="26"/>
  <c r="AK101" i="26"/>
  <c r="AI101" i="26"/>
  <c r="AG51" i="26"/>
  <c r="AD189" i="26"/>
  <c r="AI189" i="26"/>
  <c r="AL189" i="26"/>
  <c r="AH189" i="26"/>
  <c r="AK189" i="26"/>
  <c r="AD183" i="26"/>
  <c r="AI183" i="26"/>
  <c r="AH183" i="26"/>
  <c r="AK183" i="26"/>
  <c r="AJ183" i="26"/>
  <c r="AL183" i="26"/>
  <c r="AG20" i="26"/>
  <c r="H59" i="17"/>
  <c r="F23" i="18"/>
  <c r="AG203" i="26"/>
  <c r="AJ102" i="26"/>
  <c r="AD182" i="26"/>
  <c r="AH182" i="26"/>
  <c r="AK182" i="26"/>
  <c r="AI182" i="26"/>
  <c r="AD173" i="26"/>
  <c r="AI173" i="26"/>
  <c r="AH173" i="26"/>
  <c r="AL173" i="26"/>
  <c r="AK173" i="26"/>
  <c r="AD159" i="26"/>
  <c r="AH159" i="26"/>
  <c r="AI159" i="26"/>
  <c r="AK159" i="26"/>
  <c r="AK14" i="26"/>
  <c r="AD66" i="26"/>
  <c r="AI66" i="26"/>
  <c r="AK66" i="26"/>
  <c r="AH66" i="26"/>
  <c r="AD133" i="26"/>
  <c r="AK133" i="26"/>
  <c r="AJ133" i="26"/>
  <c r="AH133" i="26"/>
  <c r="AI133" i="26"/>
  <c r="AL133" i="26"/>
  <c r="AL168" i="26"/>
  <c r="AL31" i="26"/>
  <c r="AD136" i="26"/>
  <c r="AI136" i="26"/>
  <c r="AL136" i="26"/>
  <c r="AG136" i="26"/>
  <c r="AH136" i="26"/>
  <c r="AJ136" i="26"/>
  <c r="AK136" i="26"/>
  <c r="AD129" i="26"/>
  <c r="AI129" i="26"/>
  <c r="AK129" i="26"/>
  <c r="AH129" i="26"/>
  <c r="AD139" i="26"/>
  <c r="AH139" i="26"/>
  <c r="AJ139" i="26"/>
  <c r="AI139" i="26"/>
  <c r="AL139" i="26"/>
  <c r="AD43" i="26"/>
  <c r="AH43" i="26"/>
  <c r="AK43" i="26"/>
  <c r="AI43" i="26"/>
  <c r="AL43" i="26"/>
  <c r="AG69" i="26"/>
  <c r="AD153" i="26"/>
  <c r="AI153" i="26"/>
  <c r="AG153" i="26"/>
  <c r="AJ153" i="26"/>
  <c r="AL153" i="26"/>
  <c r="AK153" i="26"/>
  <c r="AD181" i="26"/>
  <c r="AI181" i="26"/>
  <c r="AG181" i="26"/>
  <c r="AH181" i="26"/>
  <c r="AJ181" i="26"/>
  <c r="AK181" i="26"/>
  <c r="AD61" i="26"/>
  <c r="AH61" i="26"/>
  <c r="AJ61" i="26"/>
  <c r="AL61" i="26"/>
  <c r="AG61" i="26"/>
  <c r="AK61" i="26"/>
  <c r="AI61" i="26"/>
  <c r="AG129" i="26"/>
  <c r="AD10" i="26"/>
  <c r="AI10" i="26"/>
  <c r="AH10" i="26"/>
  <c r="AL10" i="26"/>
  <c r="AD93" i="26"/>
  <c r="AH93" i="26"/>
  <c r="AG93" i="26"/>
  <c r="AK93" i="26"/>
  <c r="AJ93" i="26"/>
  <c r="AI93" i="26"/>
  <c r="AD131" i="26"/>
  <c r="AK131" i="26"/>
  <c r="AI131" i="26"/>
  <c r="AH131" i="26"/>
  <c r="AK12" i="26"/>
  <c r="AK91" i="26"/>
  <c r="AK50" i="26"/>
  <c r="AD113" i="26"/>
  <c r="AI113" i="26"/>
  <c r="AJ113" i="26"/>
  <c r="AG113" i="26"/>
  <c r="AK113" i="26"/>
  <c r="AD146" i="26"/>
  <c r="AH146" i="26"/>
  <c r="AJ146" i="26"/>
  <c r="AI146" i="26"/>
  <c r="AL146" i="26"/>
  <c r="AK146" i="26"/>
  <c r="AL93" i="26"/>
  <c r="AD71" i="26"/>
  <c r="AH71" i="26"/>
  <c r="AI71" i="26"/>
  <c r="AK71" i="26"/>
  <c r="AL71" i="26"/>
  <c r="AG71" i="26"/>
  <c r="AJ71" i="26"/>
  <c r="AH65" i="26"/>
  <c r="AJ43" i="26"/>
  <c r="AJ177" i="26"/>
  <c r="AG183" i="26"/>
  <c r="AD52" i="26"/>
  <c r="AH52" i="26"/>
  <c r="AJ52" i="26"/>
  <c r="AK52" i="26"/>
  <c r="AI52" i="26"/>
  <c r="AJ182" i="26"/>
  <c r="AG198" i="26"/>
  <c r="AD62" i="26"/>
  <c r="AH62" i="26"/>
  <c r="AI62" i="26"/>
  <c r="AL62" i="26"/>
  <c r="AK62" i="26"/>
  <c r="AJ62" i="26"/>
  <c r="AG62" i="26"/>
  <c r="AG191" i="26"/>
  <c r="AD192" i="26"/>
  <c r="AI192" i="26"/>
  <c r="AK192" i="26"/>
  <c r="AG192" i="26"/>
  <c r="AJ192" i="26"/>
  <c r="AL192" i="26"/>
  <c r="AH192" i="26"/>
  <c r="AG91" i="26"/>
  <c r="AD149" i="26"/>
  <c r="AI149" i="26"/>
  <c r="AK149" i="26"/>
  <c r="AL149" i="26"/>
  <c r="AG149" i="26"/>
  <c r="AH149" i="26"/>
  <c r="AJ149" i="26"/>
  <c r="AG6" i="26"/>
  <c r="AD118" i="26"/>
  <c r="AH118" i="26"/>
  <c r="AJ118" i="26"/>
  <c r="AI118" i="26"/>
  <c r="AG118" i="26"/>
  <c r="AK118" i="26"/>
  <c r="AD116" i="26"/>
  <c r="AH116" i="26"/>
  <c r="AI116" i="26"/>
  <c r="AJ116" i="26"/>
  <c r="AK116" i="26"/>
  <c r="AL116" i="26"/>
  <c r="AG202" i="26"/>
  <c r="AG43" i="26"/>
  <c r="AJ87" i="26"/>
  <c r="AD217" i="26"/>
  <c r="AL217" i="26"/>
  <c r="AI217" i="26"/>
  <c r="AK217" i="26"/>
  <c r="AH217" i="26"/>
  <c r="AD210" i="26"/>
  <c r="AH210" i="26"/>
  <c r="AK210" i="26"/>
  <c r="AI210" i="26"/>
  <c r="AJ210" i="26"/>
  <c r="AL210" i="26"/>
  <c r="AD215" i="26"/>
  <c r="AI215" i="26"/>
  <c r="AL215" i="26"/>
  <c r="AH215" i="26"/>
  <c r="AJ215" i="26"/>
  <c r="AK215" i="26"/>
  <c r="AG215" i="26"/>
  <c r="AD214" i="26"/>
  <c r="AG214" i="26"/>
  <c r="AH214" i="26"/>
  <c r="AI214" i="26"/>
  <c r="AK214" i="26"/>
  <c r="AJ214" i="26"/>
  <c r="AL214" i="26"/>
  <c r="E10" i="27"/>
  <c r="I10" i="27" s="1"/>
  <c r="K10" i="27" s="1"/>
  <c r="AD207" i="26"/>
  <c r="AL207" i="26"/>
  <c r="AH207" i="26"/>
  <c r="AI207" i="26"/>
  <c r="AK207" i="26"/>
  <c r="AD216" i="26"/>
  <c r="AI216" i="26"/>
  <c r="AH216" i="26"/>
  <c r="AL216" i="26"/>
  <c r="AD230" i="26"/>
  <c r="AH230" i="26"/>
  <c r="AK230" i="26"/>
  <c r="AI230" i="26"/>
  <c r="AD226" i="26"/>
  <c r="AH226" i="26"/>
  <c r="AI226" i="26"/>
  <c r="AL226" i="26"/>
  <c r="AK226" i="26"/>
  <c r="AD225" i="26"/>
  <c r="AH225" i="26"/>
  <c r="AK225" i="26"/>
  <c r="AI225" i="26"/>
  <c r="AD211" i="26"/>
  <c r="AH211" i="26"/>
  <c r="AK211" i="26"/>
  <c r="AI211" i="26"/>
  <c r="AJ211" i="26"/>
  <c r="E12" i="27"/>
  <c r="I12" i="27" s="1"/>
  <c r="K12" i="27" s="1"/>
  <c r="AD212" i="26"/>
  <c r="AI212" i="26"/>
  <c r="AH212" i="26"/>
  <c r="AG212" i="26"/>
  <c r="AL212" i="26"/>
  <c r="AJ212" i="26"/>
  <c r="AD208" i="26"/>
  <c r="AH208" i="26"/>
  <c r="AI208" i="26"/>
  <c r="AK208" i="26"/>
  <c r="AL208" i="26"/>
  <c r="AD227" i="26"/>
  <c r="AI227" i="26"/>
  <c r="AH227" i="26"/>
  <c r="AG227" i="26"/>
  <c r="AK227" i="26"/>
  <c r="AJ227" i="26"/>
  <c r="AL227" i="26"/>
  <c r="E7" i="27"/>
  <c r="I7" i="27" s="1"/>
  <c r="K7" i="27" s="1"/>
  <c r="E6" i="27"/>
  <c r="I6" i="27" s="1"/>
  <c r="K6" i="27" s="1"/>
  <c r="AD218" i="26"/>
  <c r="AH218" i="26"/>
  <c r="AL218" i="26"/>
  <c r="AJ218" i="26"/>
  <c r="AI218" i="26"/>
  <c r="AK218" i="26"/>
  <c r="AD209" i="26"/>
  <c r="AH209" i="26"/>
  <c r="AK209" i="26"/>
  <c r="AI209" i="26"/>
  <c r="AJ208" i="26"/>
  <c r="AJ226" i="26"/>
  <c r="AL209" i="26"/>
  <c r="AD219" i="26"/>
  <c r="AI219" i="26"/>
  <c r="AH219" i="26"/>
  <c r="AK219" i="26"/>
  <c r="AJ219" i="26"/>
  <c r="E8" i="27"/>
  <c r="I8" i="27" s="1"/>
  <c r="K8" i="27" s="1"/>
  <c r="E14" i="27"/>
  <c r="I14" i="27" s="1"/>
  <c r="K14" i="27" s="1"/>
  <c r="AK212" i="26"/>
  <c r="AG209" i="26"/>
  <c r="AD220" i="26"/>
  <c r="AH220" i="26"/>
  <c r="AL220" i="26"/>
  <c r="AI220" i="26"/>
  <c r="AK220" i="26"/>
  <c r="E15" i="27"/>
  <c r="I15" i="27" s="1"/>
  <c r="K15" i="27" s="1"/>
  <c r="E11" i="27"/>
  <c r="I11" i="27" s="1"/>
  <c r="K11" i="27" s="1"/>
  <c r="AD229" i="26"/>
  <c r="AI229" i="26"/>
  <c r="AL229" i="26"/>
  <c r="AG229" i="26"/>
  <c r="AJ229" i="26"/>
  <c r="AH229" i="26"/>
  <c r="AK229" i="26"/>
  <c r="AL211" i="26"/>
  <c r="AJ230" i="26"/>
  <c r="AD224" i="26"/>
  <c r="AI224" i="26"/>
  <c r="AL224" i="26"/>
  <c r="AG224" i="26"/>
  <c r="AJ224" i="26"/>
  <c r="AK224" i="26"/>
  <c r="E5" i="27"/>
  <c r="I5" i="27" s="1"/>
  <c r="K5" i="27" s="1"/>
  <c r="AJ217" i="26"/>
  <c r="AD222" i="26"/>
  <c r="AI222" i="26"/>
  <c r="AH222" i="26"/>
  <c r="AL222" i="26"/>
  <c r="AD221" i="26"/>
  <c r="AJ221" i="26"/>
  <c r="AL221" i="26"/>
  <c r="AI221" i="26"/>
  <c r="AH221" i="26"/>
  <c r="AD228" i="26"/>
  <c r="AH228" i="26"/>
  <c r="AL228" i="26"/>
  <c r="AI228" i="26"/>
  <c r="AK228" i="26"/>
  <c r="AG217" i="26"/>
  <c r="AD213" i="26"/>
  <c r="AL213" i="26"/>
  <c r="AI213" i="26"/>
  <c r="AH213" i="26"/>
  <c r="AH224" i="26"/>
  <c r="C40" i="17" l="1"/>
  <c r="K38" i="17"/>
  <c r="C16" i="17"/>
  <c r="K14" i="17"/>
  <c r="H61" i="17"/>
  <c r="H63" i="17" s="1"/>
  <c r="H65" i="17" s="1"/>
  <c r="H67" i="17" s="1"/>
  <c r="H69" i="17" s="1"/>
  <c r="H71" i="17" s="1"/>
  <c r="H73" i="17" s="1"/>
  <c r="F29" i="18"/>
  <c r="G29" i="18"/>
  <c r="I61" i="17"/>
  <c r="I63" i="17" s="1"/>
  <c r="I65" i="17" s="1"/>
  <c r="I67" i="17" s="1"/>
  <c r="I69" i="17" s="1"/>
  <c r="I71" i="17" s="1"/>
  <c r="I73" i="17" s="1"/>
  <c r="K23" i="18"/>
  <c r="L23" i="18" s="1"/>
  <c r="I23" i="18"/>
  <c r="J23" i="18" s="1"/>
  <c r="G61" i="17"/>
  <c r="G63" i="17" s="1"/>
  <c r="G65" i="17" s="1"/>
  <c r="G67" i="17" s="1"/>
  <c r="G69" i="17" s="1"/>
  <c r="G71" i="17" s="1"/>
  <c r="G73" i="17" s="1"/>
  <c r="E29" i="18"/>
  <c r="C29" i="18"/>
  <c r="D61" i="17"/>
  <c r="D63" i="17" s="1"/>
  <c r="D65" i="17" s="1"/>
  <c r="D67" i="17" s="1"/>
  <c r="D69" i="17" s="1"/>
  <c r="D71" i="17" s="1"/>
  <c r="D73" i="17" s="1"/>
  <c r="B29" i="18"/>
  <c r="C61" i="17"/>
  <c r="K59" i="17"/>
  <c r="D29" i="18"/>
  <c r="F61" i="17"/>
  <c r="F63" i="17" s="1"/>
  <c r="F65" i="17" s="1"/>
  <c r="F67" i="17" s="1"/>
  <c r="F69" i="17" s="1"/>
  <c r="F71" i="17" s="1"/>
  <c r="F73" i="17" s="1"/>
  <c r="C18" i="17" l="1"/>
  <c r="K16" i="17"/>
  <c r="C42" i="17"/>
  <c r="K40" i="17"/>
  <c r="C63" i="17"/>
  <c r="K61" i="17"/>
  <c r="I29" i="18"/>
  <c r="J29" i="18" s="1"/>
  <c r="K18" i="17" l="1"/>
  <c r="C20" i="17"/>
  <c r="K42" i="17"/>
  <c r="C44" i="17"/>
  <c r="C65" i="17"/>
  <c r="K63" i="17"/>
  <c r="C22" i="17" l="1"/>
  <c r="K20" i="17"/>
  <c r="C46" i="17"/>
  <c r="K44" i="17"/>
  <c r="C67" i="17"/>
  <c r="K65" i="17"/>
  <c r="C24" i="17" l="1"/>
  <c r="K24" i="17" s="1"/>
  <c r="K22" i="17"/>
  <c r="C48" i="17"/>
  <c r="K48" i="17" s="1"/>
  <c r="K46" i="17"/>
  <c r="C69" i="17"/>
  <c r="K67" i="17"/>
  <c r="C71" i="17" l="1"/>
  <c r="K69" i="17"/>
  <c r="C73" i="17" l="1"/>
  <c r="K73" i="17" s="1"/>
  <c r="K71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smead</author>
    <author>freckleb</author>
  </authors>
  <commentList>
    <comment ref="O29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freckleb:
</t>
        </r>
        <r>
          <rPr>
            <sz val="8"/>
            <color indexed="81"/>
            <rFont val="Tahoma"/>
            <family val="2"/>
          </rPr>
          <t>Fireplace permitted as Building Permit</t>
        </r>
      </text>
    </comment>
    <comment ref="O52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freckleb:</t>
        </r>
        <r>
          <rPr>
            <sz val="8"/>
            <color indexed="81"/>
            <rFont val="Tahoma"/>
            <family val="2"/>
          </rPr>
          <t xml:space="preserve">
Fireplace permitted as Building Permit</t>
        </r>
      </text>
    </comment>
    <comment ref="O53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>freckleb:</t>
        </r>
        <r>
          <rPr>
            <sz val="8"/>
            <color indexed="81"/>
            <rFont val="Tahoma"/>
            <family val="2"/>
          </rPr>
          <t xml:space="preserve">
Fireplace permitted as Building Permit</t>
        </r>
      </text>
    </comment>
    <comment ref="O57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freckleb:</t>
        </r>
        <r>
          <rPr>
            <sz val="8"/>
            <color indexed="81"/>
            <rFont val="Tahoma"/>
            <family val="2"/>
          </rPr>
          <t xml:space="preserve">
Fireplace permitted as Building Permit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Todd Lavoie</author>
  </authors>
  <commentList>
    <comment ref="CB2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Todd Lavoie:</t>
        </r>
        <r>
          <rPr>
            <sz val="9"/>
            <color indexed="81"/>
            <rFont val="Tahoma"/>
            <family val="2"/>
          </rPr>
          <t xml:space="preserve">
252 Workding Days per Year
7.4% Vacancy rate for Sick and Vacation
233 Working Days after removing Vacancy Days
480 Min. per Day
19.41 Working Days per Month (233/12)
PBB results show that a Permit Tech spends 46% of their time processing permits</t>
        </r>
      </text>
    </comment>
  </commentList>
</comments>
</file>

<file path=xl/sharedStrings.xml><?xml version="1.0" encoding="utf-8"?>
<sst xmlns="http://schemas.openxmlformats.org/spreadsheetml/2006/main" count="2241" uniqueCount="687">
  <si>
    <t>New SF Homes</t>
  </si>
  <si>
    <t>Mobile Home</t>
  </si>
  <si>
    <t>Fireplace/Woodstove</t>
  </si>
  <si>
    <t>Fence</t>
  </si>
  <si>
    <t>Foundation</t>
  </si>
  <si>
    <t>Demo.</t>
  </si>
  <si>
    <t>Sign</t>
  </si>
  <si>
    <t>Misc. Commercial</t>
  </si>
  <si>
    <t>Commercial Apps.</t>
  </si>
  <si>
    <t>Value</t>
  </si>
  <si>
    <t>Residential Garage</t>
  </si>
  <si>
    <t>Residential Apps.</t>
  </si>
  <si>
    <t>Misc. Residential</t>
  </si>
  <si>
    <t>FY 2005</t>
  </si>
  <si>
    <t>October, 2004</t>
  </si>
  <si>
    <t>November, 2004</t>
  </si>
  <si>
    <t>January, 2005</t>
  </si>
  <si>
    <t>December, 2004</t>
  </si>
  <si>
    <t>February, 2005</t>
  </si>
  <si>
    <t>March, 2005</t>
  </si>
  <si>
    <t>April, 2005</t>
  </si>
  <si>
    <t>May, 2005</t>
  </si>
  <si>
    <t>June, 2005</t>
  </si>
  <si>
    <t>July, 2005</t>
  </si>
  <si>
    <t>August, 2005</t>
  </si>
  <si>
    <t>September, 2005</t>
  </si>
  <si>
    <t>FY 2004</t>
  </si>
  <si>
    <t>FY 2003</t>
  </si>
  <si>
    <t>September, 2004</t>
  </si>
  <si>
    <t>August, 2004</t>
  </si>
  <si>
    <t>July, 2004</t>
  </si>
  <si>
    <t>June, 2004</t>
  </si>
  <si>
    <t>May, 2004</t>
  </si>
  <si>
    <t>April, 2004</t>
  </si>
  <si>
    <t>March, 2004</t>
  </si>
  <si>
    <t>February, 2004</t>
  </si>
  <si>
    <t>January, 2004</t>
  </si>
  <si>
    <t>December, 2003</t>
  </si>
  <si>
    <t>November, 2003</t>
  </si>
  <si>
    <t>October, 2003</t>
  </si>
  <si>
    <t>September, 2003</t>
  </si>
  <si>
    <t>August, 2003</t>
  </si>
  <si>
    <t>July, 2003</t>
  </si>
  <si>
    <t>June, 2003</t>
  </si>
  <si>
    <t>May, 2003</t>
  </si>
  <si>
    <t>April, 2003</t>
  </si>
  <si>
    <t>March, 2003</t>
  </si>
  <si>
    <t>February, 2003</t>
  </si>
  <si>
    <t>January, 2003</t>
  </si>
  <si>
    <t>December, 2002</t>
  </si>
  <si>
    <t>November, 2002</t>
  </si>
  <si>
    <t>October, 2002</t>
  </si>
  <si>
    <t>September, 2002</t>
  </si>
  <si>
    <t>August, 2002</t>
  </si>
  <si>
    <t>July, 2002</t>
  </si>
  <si>
    <t>June, 2002</t>
  </si>
  <si>
    <t>May, 2002</t>
  </si>
  <si>
    <t>April, 2002</t>
  </si>
  <si>
    <t>March, 2002</t>
  </si>
  <si>
    <t>February, 2002</t>
  </si>
  <si>
    <t>January, 2002</t>
  </si>
  <si>
    <t>December, 2001</t>
  </si>
  <si>
    <t>November, 2001</t>
  </si>
  <si>
    <t>October, 2001</t>
  </si>
  <si>
    <t>September, 2001</t>
  </si>
  <si>
    <t>August, 2001</t>
  </si>
  <si>
    <t>July, 2001</t>
  </si>
  <si>
    <t>June, 2001</t>
  </si>
  <si>
    <t>May, 2001</t>
  </si>
  <si>
    <t>April, 2001</t>
  </si>
  <si>
    <t>March, 2001</t>
  </si>
  <si>
    <t>February, 2001</t>
  </si>
  <si>
    <t>January, 2001</t>
  </si>
  <si>
    <t>December, 2000</t>
  </si>
  <si>
    <t>November, 2000</t>
  </si>
  <si>
    <t>October, 2000</t>
  </si>
  <si>
    <t>FY 2002</t>
  </si>
  <si>
    <t>FY 2001</t>
  </si>
  <si>
    <t>October, 2005</t>
  </si>
  <si>
    <t>November, 2005</t>
  </si>
  <si>
    <t>December, 2005</t>
  </si>
  <si>
    <t>January, 2006</t>
  </si>
  <si>
    <t>February, 2006</t>
  </si>
  <si>
    <t>March, 2006</t>
  </si>
  <si>
    <t>April, 2006</t>
  </si>
  <si>
    <t>May, 2006</t>
  </si>
  <si>
    <t>June, 2006</t>
  </si>
  <si>
    <t>July, 2006</t>
  </si>
  <si>
    <t>August, 2006</t>
  </si>
  <si>
    <t>September, 2006</t>
  </si>
  <si>
    <t>October, 2006</t>
  </si>
  <si>
    <t>November, 2006</t>
  </si>
  <si>
    <t>December, 2006</t>
  </si>
  <si>
    <t>January, 2007</t>
  </si>
  <si>
    <t>February, 2007</t>
  </si>
  <si>
    <t>March, 2007</t>
  </si>
  <si>
    <t>April, 2007</t>
  </si>
  <si>
    <t>May, 2007</t>
  </si>
  <si>
    <t>June, 2007</t>
  </si>
  <si>
    <t>July, 2007</t>
  </si>
  <si>
    <t>August, 2007</t>
  </si>
  <si>
    <t>September, 2007</t>
  </si>
  <si>
    <t>FY 2006</t>
  </si>
  <si>
    <t>FY 2007</t>
  </si>
  <si>
    <t>R</t>
  </si>
  <si>
    <t>C</t>
  </si>
  <si>
    <t># Res</t>
  </si>
  <si>
    <t># Com</t>
  </si>
  <si>
    <t>$ res</t>
  </si>
  <si>
    <t>New SQF</t>
  </si>
  <si>
    <t>TI SQF</t>
  </si>
  <si>
    <t>$ Com</t>
  </si>
  <si>
    <t>Res. #</t>
  </si>
  <si>
    <t>Comm. #</t>
  </si>
  <si>
    <t>Res. $</t>
  </si>
  <si>
    <t>Comm. $</t>
  </si>
  <si>
    <t>FY2002</t>
  </si>
  <si>
    <t>FY2001</t>
  </si>
  <si>
    <t>FY2003</t>
  </si>
  <si>
    <t>FY2004</t>
  </si>
  <si>
    <t>FY2005</t>
  </si>
  <si>
    <t>FY2006</t>
  </si>
  <si>
    <t xml:space="preserve">Electrical Permits </t>
  </si>
  <si>
    <t xml:space="preserve">Mechanical Permits </t>
  </si>
  <si>
    <t xml:space="preserve">Plumbing Permits </t>
  </si>
  <si>
    <t xml:space="preserve">Fire Dept Permits </t>
  </si>
  <si>
    <t>FY 2008</t>
  </si>
  <si>
    <t>October, 2007</t>
  </si>
  <si>
    <t>November, 2007</t>
  </si>
  <si>
    <t>December, 2007</t>
  </si>
  <si>
    <t>January, 2008</t>
  </si>
  <si>
    <t>February, 2008</t>
  </si>
  <si>
    <t>March, 2008</t>
  </si>
  <si>
    <t>April, 2008</t>
  </si>
  <si>
    <t>May, 2008</t>
  </si>
  <si>
    <t>June, 2008</t>
  </si>
  <si>
    <t>July, 2008</t>
  </si>
  <si>
    <t>August, 2008</t>
  </si>
  <si>
    <t>September, 2008</t>
  </si>
  <si>
    <t>FY2007</t>
  </si>
  <si>
    <t>Multi-Family Units</t>
  </si>
  <si>
    <t>FY2008</t>
  </si>
  <si>
    <t>FY 2009</t>
  </si>
  <si>
    <t>October, 2008</t>
  </si>
  <si>
    <t>November, 2008</t>
  </si>
  <si>
    <t>December, 2008</t>
  </si>
  <si>
    <t>FTE's</t>
  </si>
  <si>
    <t>FTE</t>
  </si>
  <si>
    <t>Total Permits (not including apps.)</t>
  </si>
  <si>
    <t>f,e,m,p</t>
  </si>
  <si>
    <t>p,m,f,e</t>
  </si>
  <si>
    <t>All R &amp; C permits (no p,m,e,f)</t>
  </si>
  <si>
    <t>All Permits Issued (only R columns)</t>
  </si>
  <si>
    <t xml:space="preserve">Permit Tech FTE's </t>
  </si>
  <si>
    <t>All Residential &amp; Commercial Permits</t>
  </si>
  <si>
    <t>Permits</t>
  </si>
  <si>
    <t xml:space="preserve">Permits </t>
  </si>
  <si>
    <t>Current Year</t>
  </si>
  <si>
    <t>Last Year</t>
  </si>
  <si>
    <t>New Residential Permits</t>
  </si>
  <si>
    <t>New Commercial Permits</t>
  </si>
  <si>
    <t>CHANGE PERCENTAGE</t>
  </si>
  <si>
    <t xml:space="preserve"> FY2007</t>
  </si>
  <si>
    <t>MONTHLY:</t>
  </si>
  <si>
    <t>YEARLY:</t>
  </si>
  <si>
    <t>January, 2009</t>
  </si>
  <si>
    <t>February, 2009</t>
  </si>
  <si>
    <t>March, 2009</t>
  </si>
  <si>
    <t>April, 2009</t>
  </si>
  <si>
    <t>May, 2009</t>
  </si>
  <si>
    <t>June, 2009</t>
  </si>
  <si>
    <t>July, 2009</t>
  </si>
  <si>
    <t>August, 2009</t>
  </si>
  <si>
    <t>September, 2009</t>
  </si>
  <si>
    <t>Residential Remodel/Additions</t>
  </si>
  <si>
    <t>Shed</t>
  </si>
  <si>
    <t>New Commercial/Shell Only</t>
  </si>
  <si>
    <t>Commercial TI/Remodel</t>
  </si>
  <si>
    <t>FY2009</t>
  </si>
  <si>
    <t>FY 2010</t>
  </si>
  <si>
    <t>October, 2009</t>
  </si>
  <si>
    <t>November, 2009</t>
  </si>
  <si>
    <t>December, 2009</t>
  </si>
  <si>
    <t>January, 2010</t>
  </si>
  <si>
    <t>February, 2010</t>
  </si>
  <si>
    <t>March, 2010</t>
  </si>
  <si>
    <t>April, 2010</t>
  </si>
  <si>
    <t>May, 2010</t>
  </si>
  <si>
    <t>June, 2010</t>
  </si>
  <si>
    <t>July, 2010</t>
  </si>
  <si>
    <t>August, 2010</t>
  </si>
  <si>
    <t>September, 2010</t>
  </si>
  <si>
    <t>FY2010</t>
  </si>
  <si>
    <t>Hide Me</t>
  </si>
  <si>
    <t>FY 2011</t>
  </si>
  <si>
    <t>October, 2010</t>
  </si>
  <si>
    <t>FY2011</t>
  </si>
  <si>
    <t>November, 2010</t>
  </si>
  <si>
    <t>December, 2010</t>
  </si>
  <si>
    <t>January, 2011</t>
  </si>
  <si>
    <t>February, 2011</t>
  </si>
  <si>
    <t>March, 2011</t>
  </si>
  <si>
    <t>April, 2011</t>
  </si>
  <si>
    <t>May, 2011</t>
  </si>
  <si>
    <t>June, 2011</t>
  </si>
  <si>
    <t>July, 2011</t>
  </si>
  <si>
    <t>August, 2011</t>
  </si>
  <si>
    <t>September, 2011</t>
  </si>
  <si>
    <t xml:space="preserve">Calendar Yr: </t>
  </si>
  <si>
    <t xml:space="preserve">Fiscal Yr: </t>
  </si>
  <si>
    <t>2011*</t>
  </si>
  <si>
    <t>Res</t>
  </si>
  <si>
    <t>Com</t>
  </si>
  <si>
    <t>H - 3/07</t>
  </si>
  <si>
    <t>L - 12/08</t>
  </si>
  <si>
    <t>Projected</t>
  </si>
  <si>
    <t>Residential thru 6/30</t>
  </si>
  <si>
    <t>Commercial thru 6/30</t>
  </si>
  <si>
    <t>Projected (X2)</t>
  </si>
  <si>
    <t>Statistical Data</t>
  </si>
  <si>
    <t>OVERALL:             (residential and commercial activity together)</t>
  </si>
  <si>
    <t>FY 2012</t>
  </si>
  <si>
    <t>October, 2011</t>
  </si>
  <si>
    <t>November, 2011</t>
  </si>
  <si>
    <t>December, 2011</t>
  </si>
  <si>
    <t>January, 2012</t>
  </si>
  <si>
    <t>February, 2012</t>
  </si>
  <si>
    <t>March, 2012</t>
  </si>
  <si>
    <t>April, 2012</t>
  </si>
  <si>
    <t>May, 2012</t>
  </si>
  <si>
    <t>June, 2012</t>
  </si>
  <si>
    <t>July, 2012</t>
  </si>
  <si>
    <t>August, 2012</t>
  </si>
  <si>
    <t>September, 2012</t>
  </si>
  <si>
    <t>FY2012</t>
  </si>
  <si>
    <t>Total Permits</t>
  </si>
  <si>
    <t xml:space="preserve">Info for - </t>
  </si>
  <si>
    <t>Res Permits</t>
  </si>
  <si>
    <t>FY 2012 YTD</t>
  </si>
  <si>
    <t>FY 2011 YTD</t>
  </si>
  <si>
    <t>December, 2012</t>
  </si>
  <si>
    <t>Res Values</t>
  </si>
  <si>
    <t>Com Permits</t>
  </si>
  <si>
    <t>Com Values</t>
  </si>
  <si>
    <t>Residential</t>
  </si>
  <si>
    <t>Commercial</t>
  </si>
  <si>
    <t>TI</t>
  </si>
  <si>
    <t>Total Value</t>
  </si>
  <si>
    <t>Permit</t>
  </si>
  <si>
    <t>BUILDING SERVICES ACTIVITY 2011-2012</t>
  </si>
  <si>
    <t>Permit Change</t>
  </si>
  <si>
    <t>Value Change</t>
  </si>
  <si>
    <t>Total Inspections</t>
  </si>
  <si>
    <t>Oct '11</t>
  </si>
  <si>
    <t>Nov'11</t>
  </si>
  <si>
    <t>#  CHART</t>
  </si>
  <si>
    <t>$ CHART</t>
  </si>
  <si>
    <t>Dec'11</t>
  </si>
  <si>
    <t>Jan'12</t>
  </si>
  <si>
    <t>Feb'12</t>
  </si>
  <si>
    <t>April'12</t>
  </si>
  <si>
    <t>Monthly charts for Mayor - at end on Compiled Monthly that Mindi sends out located in X drive.</t>
  </si>
  <si>
    <t>MARCH'12</t>
  </si>
  <si>
    <t>May'12</t>
  </si>
  <si>
    <t>June'12</t>
  </si>
  <si>
    <t>July'12</t>
  </si>
  <si>
    <t>August'12</t>
  </si>
  <si>
    <t>Sept'12</t>
  </si>
  <si>
    <t>FY 2013</t>
  </si>
  <si>
    <t>October, 2012</t>
  </si>
  <si>
    <t>FY2013</t>
  </si>
  <si>
    <t>FY 2013 YTD</t>
  </si>
  <si>
    <t>TI PERMITS</t>
  </si>
  <si>
    <t>TI VALUES</t>
  </si>
  <si>
    <t>FY2013 YTD</t>
  </si>
  <si>
    <t>November, 2012</t>
  </si>
  <si>
    <t>January, 2013</t>
  </si>
  <si>
    <t>February, 2013</t>
  </si>
  <si>
    <t>March, 2013</t>
  </si>
  <si>
    <t>April, 2013</t>
  </si>
  <si>
    <t>May, 2013</t>
  </si>
  <si>
    <t>June, 2013</t>
  </si>
  <si>
    <t>July, 2013</t>
  </si>
  <si>
    <t>August, 2013</t>
  </si>
  <si>
    <t>September, 2013</t>
  </si>
  <si>
    <t>FY 2014</t>
  </si>
  <si>
    <t>October, 2013</t>
  </si>
  <si>
    <t>November, 2013</t>
  </si>
  <si>
    <t>December, 2013</t>
  </si>
  <si>
    <t>January, 2014</t>
  </si>
  <si>
    <t>February, 2014</t>
  </si>
  <si>
    <t>March, 2014</t>
  </si>
  <si>
    <t>April, 2014</t>
  </si>
  <si>
    <t>May, 2014</t>
  </si>
  <si>
    <t>June, 2014</t>
  </si>
  <si>
    <t>July, 2014</t>
  </si>
  <si>
    <t>August, 2014</t>
  </si>
  <si>
    <t>September, 2014</t>
  </si>
  <si>
    <t>October, 2014</t>
  </si>
  <si>
    <t>November, 2014</t>
  </si>
  <si>
    <t>December, 2014</t>
  </si>
  <si>
    <t>FY ALL PERMITS</t>
  </si>
  <si>
    <t xml:space="preserve">FY2009 </t>
  </si>
  <si>
    <t>FY2014</t>
  </si>
  <si>
    <t>FY 2015</t>
  </si>
  <si>
    <t>January, 2015</t>
  </si>
  <si>
    <t>February, 2015</t>
  </si>
  <si>
    <t>March, 2015</t>
  </si>
  <si>
    <t>April, 2015</t>
  </si>
  <si>
    <t>May, 2015</t>
  </si>
  <si>
    <t>June, 2015</t>
  </si>
  <si>
    <t>July, 2015</t>
  </si>
  <si>
    <t>August, 2015</t>
  </si>
  <si>
    <t>September, 2015</t>
  </si>
  <si>
    <t>FY2015</t>
  </si>
  <si>
    <t>Multi-Family Bldgs</t>
  </si>
  <si>
    <t>Location</t>
  </si>
  <si>
    <t>Touchstone Place</t>
  </si>
  <si>
    <t>Complex Name</t>
  </si>
  <si>
    <t>Westborough / Linder Springs / Touchstone Place</t>
  </si>
  <si>
    <t>N Jericho Rd / W Deer Crest St  / E Fairview Ave</t>
  </si>
  <si>
    <t>E Fairview Ave</t>
  </si>
  <si>
    <t>Touchstone Place/Sawtooth Village</t>
  </si>
  <si>
    <t>E Fairview Ave/W McMillian Rd</t>
  </si>
  <si>
    <t>Linder Springs</t>
  </si>
  <si>
    <t>W Deer Crest St</t>
  </si>
  <si>
    <t>Sawtooth Village</t>
  </si>
  <si>
    <t>W McMillian Rd</t>
  </si>
  <si>
    <t>Multi-Family Buildings</t>
  </si>
  <si>
    <t>TOTALS</t>
  </si>
  <si>
    <t>Silver Oaks</t>
  </si>
  <si>
    <t>W Perugia (Franklin/Ten Mile)</t>
  </si>
  <si>
    <t>Overland Park</t>
  </si>
  <si>
    <t>Overland/Tech Ln</t>
  </si>
  <si>
    <t>NA</t>
  </si>
  <si>
    <t>October, 2015</t>
  </si>
  <si>
    <t>November, 2015</t>
  </si>
  <si>
    <t>December, 2015</t>
  </si>
  <si>
    <t>January, 2016</t>
  </si>
  <si>
    <t>February, 2016</t>
  </si>
  <si>
    <t>March, 2016</t>
  </si>
  <si>
    <t>April, 2016</t>
  </si>
  <si>
    <t>May, 2016</t>
  </si>
  <si>
    <t>June, 2016</t>
  </si>
  <si>
    <t>July, 2016</t>
  </si>
  <si>
    <t>August, 2016</t>
  </si>
  <si>
    <t>September, 2016</t>
  </si>
  <si>
    <t>FY 2016</t>
  </si>
  <si>
    <t xml:space="preserve">2015 Calendar Year Comparison </t>
  </si>
  <si>
    <t>MERIDIAN:</t>
  </si>
  <si>
    <t>BOISE:</t>
  </si>
  <si>
    <t>NAMPA:</t>
  </si>
  <si>
    <t>EAGLE:</t>
  </si>
  <si>
    <t>Timbergrove Townhomes</t>
  </si>
  <si>
    <t>E Ustick Rd/N. Centerpoint Way</t>
  </si>
  <si>
    <t xml:space="preserve">Westborough </t>
  </si>
  <si>
    <t>N Jericho Rd/E.Everest St</t>
  </si>
  <si>
    <t>October, 2016</t>
  </si>
  <si>
    <t>November, 2016</t>
  </si>
  <si>
    <t>December, 2016</t>
  </si>
  <si>
    <t>January, 2017</t>
  </si>
  <si>
    <t>February, 2017</t>
  </si>
  <si>
    <t>March, 2017</t>
  </si>
  <si>
    <t>April, 2017</t>
  </si>
  <si>
    <t>May, 2017</t>
  </si>
  <si>
    <t>June, 2017</t>
  </si>
  <si>
    <t>July, 2017</t>
  </si>
  <si>
    <t>August, 2017</t>
  </si>
  <si>
    <t>September, 2017</t>
  </si>
  <si>
    <t>FY 2017</t>
  </si>
  <si>
    <t>FY Residential $</t>
  </si>
  <si>
    <t>October, 2017</t>
  </si>
  <si>
    <t>November, 2017</t>
  </si>
  <si>
    <t>December, 2017</t>
  </si>
  <si>
    <t>FY2017</t>
  </si>
  <si>
    <t>TOTALS=</t>
  </si>
  <si>
    <t>Stonesthrow</t>
  </si>
  <si>
    <t>Florence Dr (by Walmart on Fairview)</t>
  </si>
  <si>
    <t>2016 Calendar Year Comparison</t>
  </si>
  <si>
    <t>STAR:</t>
  </si>
  <si>
    <t>KUNA:</t>
  </si>
  <si>
    <t>Shallow Creek/Stonesthrow</t>
  </si>
  <si>
    <t>Locust/Franklin and Florence Dr by Walmart on Fairview</t>
  </si>
  <si>
    <t>Shallow Creek/3rd st Apartments</t>
  </si>
  <si>
    <t>Locust/Franklin and 3rd st</t>
  </si>
  <si>
    <t>Paramount/Stonesthrow</t>
  </si>
  <si>
    <t>Meridian/McMillian and Florence Dr by Walmart on Fairview</t>
  </si>
  <si>
    <t>Paramount/Hamelin Village</t>
  </si>
  <si>
    <t>Meridian/McMillian and W Pine Ave</t>
  </si>
  <si>
    <t>Third St/Rainer Villas</t>
  </si>
  <si>
    <t>Third St and Pennwood St</t>
  </si>
  <si>
    <t>Rainer Villas</t>
  </si>
  <si>
    <t>Pennwood St</t>
  </si>
  <si>
    <t>2017 Calendar Year Comparison</t>
  </si>
  <si>
    <t>FY 2018</t>
  </si>
  <si>
    <t>Rainer Villas/Paramount Square</t>
  </si>
  <si>
    <t>Pennwood St/Meridian Rd and McMillian Rd</t>
  </si>
  <si>
    <t>January, 2018</t>
  </si>
  <si>
    <t>February, 2018</t>
  </si>
  <si>
    <t>March, 2018</t>
  </si>
  <si>
    <t>April, 2018</t>
  </si>
  <si>
    <t>May, 2018</t>
  </si>
  <si>
    <t>June, 2018</t>
  </si>
  <si>
    <t>July, 2018</t>
  </si>
  <si>
    <t>August, 2018</t>
  </si>
  <si>
    <t>September, 2018</t>
  </si>
  <si>
    <t>October, 2018</t>
  </si>
  <si>
    <t>November, 2018</t>
  </si>
  <si>
    <t>December, 2018</t>
  </si>
  <si>
    <t>January, 2019</t>
  </si>
  <si>
    <t>February, 2019</t>
  </si>
  <si>
    <t>March, 2019</t>
  </si>
  <si>
    <t>April, 2019</t>
  </si>
  <si>
    <t>May, 2019</t>
  </si>
  <si>
    <t>June, 2019</t>
  </si>
  <si>
    <t>July, 2019</t>
  </si>
  <si>
    <t>August, 2019</t>
  </si>
  <si>
    <t>September, 2019</t>
  </si>
  <si>
    <t>Rainer Villas/Stonesthrow/Hamelin Village</t>
  </si>
  <si>
    <t>FY 2019</t>
  </si>
  <si>
    <t>Pennwood St/3rd st/Franklin &amp; Ten Mile</t>
  </si>
  <si>
    <t>Rainer Villas/3rd st Square/ Silver Oaks</t>
  </si>
  <si>
    <t>FY2018</t>
  </si>
  <si>
    <t>Star Point @ Linder</t>
  </si>
  <si>
    <t>1750 S Linder -Linder and Overland</t>
  </si>
  <si>
    <t>NONE</t>
  </si>
  <si>
    <t>Regency at Rivervalley/Ten Mile Creek</t>
  </si>
  <si>
    <t>Eagle &amp; RiverValley/S Ten Mile and W Franklin</t>
  </si>
  <si>
    <t>Maddyn Village</t>
  </si>
  <si>
    <t>2985 N Meridian Rd</t>
  </si>
  <si>
    <t>2018 Calendar Year Comparison</t>
  </si>
  <si>
    <t>3rd st/Pennwood/TM Creek/Little Creek/Brickyard</t>
  </si>
  <si>
    <t>3rd st/pennwood/ten mile/locust &amp; Wilson Ln</t>
  </si>
  <si>
    <t>4th st/Pennwood/TM Creek/Little Creek/Brickyard</t>
  </si>
  <si>
    <t>4th st/pennwood/ten mile/locust &amp; Wilson Ln</t>
  </si>
  <si>
    <t>Whistle Stop/Little Creek/Brickyard/Linder &amp; Overland</t>
  </si>
  <si>
    <t>September 2019</t>
  </si>
  <si>
    <t>FY2019</t>
  </si>
  <si>
    <t>Maddyn Village, Brickyard, Little Creek</t>
  </si>
  <si>
    <t>Meridian Rd, Centrepoint, Wilson Ln</t>
  </si>
  <si>
    <t>Brickyard, Little Creek, Harper Rdige</t>
  </si>
  <si>
    <t>Centrepoint, Wilson, Copper Point</t>
  </si>
  <si>
    <t>Maddyn, Brickyard, Village</t>
  </si>
  <si>
    <t>State St, Upper Ridge, Executive</t>
  </si>
  <si>
    <t>Harper Ridge, Brickyard</t>
  </si>
  <si>
    <t>Copper Point, Centrepoint</t>
  </si>
  <si>
    <t>The Villas at Twelve Oaks, Brickyard, Southridge, Little Creek</t>
  </si>
  <si>
    <t>W Franklin Rd, N Centrepoint Way, S Grand Fork Way, N Locust Grove Rd.</t>
  </si>
  <si>
    <t># Permit Tech FTE Staff</t>
  </si>
  <si>
    <t># Temp. PT Staff</t>
  </si>
  <si>
    <t>Each SFH PT Process Time (Min.)</t>
  </si>
  <si>
    <t>Total SFH PT Time (Min.)</t>
  </si>
  <si>
    <t>Permit per FTE</t>
  </si>
  <si>
    <t>Each MF PT Process Time (Min.)</t>
  </si>
  <si>
    <t>Total MF PT Time (Min.)</t>
  </si>
  <si>
    <t>Each MH PT Process Time (Min.)</t>
  </si>
  <si>
    <t>Total MH PT Time (Min.)</t>
  </si>
  <si>
    <t>Each RRA PT Process Time (Min.)</t>
  </si>
  <si>
    <t>Total RRA PT Time (Min.)</t>
  </si>
  <si>
    <t>Each RG PT Process Time (Min.)</t>
  </si>
  <si>
    <t>Total RG PT Time (Min.)</t>
  </si>
  <si>
    <t>Each MR PT Process Time (Min.)</t>
  </si>
  <si>
    <t>Total MR PT Time (Min.)</t>
  </si>
  <si>
    <t>Each F PT Process Time (Min.)</t>
  </si>
  <si>
    <t>Total F PT Time (Min.)</t>
  </si>
  <si>
    <t>Each S PT Process Time (Min.)</t>
  </si>
  <si>
    <t>Total S PT Time (Min.)</t>
  </si>
  <si>
    <t>Each EP PT Process Time (Min.)</t>
  </si>
  <si>
    <t>Total EP PT Time (Min.)</t>
  </si>
  <si>
    <t>Each FDP PT Process Time (Min.)</t>
  </si>
  <si>
    <t>Total FDP PT Time (Min.)</t>
  </si>
  <si>
    <t>Each M PT Process Time (Min.)</t>
  </si>
  <si>
    <t>Total M PT Time (Min.)</t>
  </si>
  <si>
    <t>Each P PT Process Time (Min.)</t>
  </si>
  <si>
    <t>Total P PT Time (Min.)</t>
  </si>
  <si>
    <t>Each FO PT Process Time (Min.)</t>
  </si>
  <si>
    <t>Total FO PT Time (Min.)</t>
  </si>
  <si>
    <t>Each D PT Process Time (Min.)</t>
  </si>
  <si>
    <t>Total D PT Time (Min.)</t>
  </si>
  <si>
    <t>Each NCSO PT Process Time (Min.)</t>
  </si>
  <si>
    <t>Total NCSO PT Time (Min.)</t>
  </si>
  <si>
    <t>Each CTIR PT Process Time (Min.)</t>
  </si>
  <si>
    <t>Total CTIR PT Time (Min.)</t>
  </si>
  <si>
    <t>Each MC PT Process Time (Min.)</t>
  </si>
  <si>
    <t>Total MC PT Time (Min.)</t>
  </si>
  <si>
    <t>Little Creek (4 plex) Southridge (12 plex) Villas at Twelve Oaks (8 plex)</t>
  </si>
  <si>
    <t>W Fort St, E Overland Rd, W Atwater Dr.</t>
  </si>
  <si>
    <t>Total Time</t>
  </si>
  <si>
    <t>Min. per FTE per month</t>
  </si>
  <si>
    <t>% of FTE Time Available</t>
  </si>
  <si>
    <t>% of Time spent on New SFM&amp;MFH</t>
  </si>
  <si>
    <t>Trade Permits</t>
  </si>
  <si>
    <t>Total # of Permit Techs</t>
  </si>
  <si>
    <t>Avg. Permits per Tech.</t>
  </si>
  <si>
    <t>Running Avg. Permits by Tech.</t>
  </si>
  <si>
    <t>SFH vs Trade Permits Ratio</t>
  </si>
  <si>
    <t>Permit Time per FTE (Min.)</t>
  </si>
  <si>
    <t>SFH</t>
  </si>
  <si>
    <t>MFH</t>
  </si>
  <si>
    <t>FY2021</t>
  </si>
  <si>
    <t>FY2022</t>
  </si>
  <si>
    <t>FY2023</t>
  </si>
  <si>
    <t>FY2024</t>
  </si>
  <si>
    <t>FY2025</t>
  </si>
  <si>
    <t>FY2026</t>
  </si>
  <si>
    <t>FY2027</t>
  </si>
  <si>
    <t>FY2028</t>
  </si>
  <si>
    <t>FY2029</t>
  </si>
  <si>
    <t>FY2030</t>
  </si>
  <si>
    <t>FY2031</t>
  </si>
  <si>
    <t>Annual Minutes</t>
  </si>
  <si>
    <t>FTE Needed</t>
  </si>
  <si>
    <t xml:space="preserve">Total Available Time </t>
  </si>
  <si>
    <t>% of Total Time Available</t>
  </si>
  <si>
    <t>Time Spent Annually (Minutes)</t>
  </si>
  <si>
    <t>Activity Counts - Annual</t>
  </si>
  <si>
    <t xml:space="preserve">Little Creek (4 plex) </t>
  </si>
  <si>
    <t>Locust Grove Rd</t>
  </si>
  <si>
    <t>Villa at Twelve Oaks (8-plex) Little Creek (4-Plex) Maddyn Village (8-Plex) Pine Development (240 student housing)</t>
  </si>
  <si>
    <t>Overland Rd, Pine Dr, State St, Louise Dr</t>
  </si>
  <si>
    <t>Villas at Twelve Oaks (12-plex) Pine Development (24-plex)</t>
  </si>
  <si>
    <t>Franklin, Pine</t>
  </si>
  <si>
    <t>October, 2019</t>
  </si>
  <si>
    <t>November, 2019</t>
  </si>
  <si>
    <t>December, 2019</t>
  </si>
  <si>
    <t>January, 2020</t>
  </si>
  <si>
    <t>February, 2020</t>
  </si>
  <si>
    <t>March, 2020</t>
  </si>
  <si>
    <t>April, 2020</t>
  </si>
  <si>
    <t>May, 2020</t>
  </si>
  <si>
    <t>June, 2020</t>
  </si>
  <si>
    <t>July, 2020</t>
  </si>
  <si>
    <t>August, 2020</t>
  </si>
  <si>
    <t>September, 2020</t>
  </si>
  <si>
    <t>FY 2020</t>
  </si>
  <si>
    <t>FY2020</t>
  </si>
  <si>
    <t>September 2020</t>
  </si>
  <si>
    <t>Pine Development, Brickyard, Southridge, Main2Meridian</t>
  </si>
  <si>
    <t>1830 E Pine, 3715 N Centerpoint, 1691 Grand Fork way, 703 N Main</t>
  </si>
  <si>
    <t>Baraya Apartments - Umbria Hills; Southridge Apartmets - Overland Rd; TM Creek Apartmetns - Executive Dr</t>
  </si>
  <si>
    <t>Baraya Apartments - Umbria Hills; Pine Ridge - Pine Ave</t>
  </si>
  <si>
    <t>Entrata Farms- Upper Ridge Pl</t>
  </si>
  <si>
    <t>Entrata Farms- Upper Ridge Pl - Verraso Village - Una Mas</t>
  </si>
  <si>
    <t>Southridge Apts, Entrata Farms, Baraya Apts</t>
  </si>
  <si>
    <t>Pine Ridge 645 W Pine Ave</t>
  </si>
  <si>
    <t>FY 2021</t>
  </si>
  <si>
    <t>October, 2020</t>
  </si>
  <si>
    <t>November, 2020</t>
  </si>
  <si>
    <t>December, 2020</t>
  </si>
  <si>
    <t>January, 2021</t>
  </si>
  <si>
    <t>February, 2021</t>
  </si>
  <si>
    <t>March, 2021</t>
  </si>
  <si>
    <t>April, 2021</t>
  </si>
  <si>
    <t>May, 2021</t>
  </si>
  <si>
    <t>June, 2021</t>
  </si>
  <si>
    <t>July, 2021</t>
  </si>
  <si>
    <t>August, 2021</t>
  </si>
  <si>
    <t>September, 2021</t>
  </si>
  <si>
    <t>September 2021</t>
  </si>
  <si>
    <t>Southridge Apartments</t>
  </si>
  <si>
    <t>645 W Pine Ave,Entrata Farms Sub no.2</t>
  </si>
  <si>
    <t>Pine Ridge,Entrata Farms</t>
  </si>
  <si>
    <t>Brickyard, Verraso Village</t>
  </si>
  <si>
    <t>Brickyard Sub. No 3 &amp; 3543 E. Tecate Ln.</t>
  </si>
  <si>
    <t>Pine Ridge, Southridge, Baraya</t>
  </si>
  <si>
    <t>645 W. Pine, 1747 S. Grand Fork, 188 S. Umbria Hills</t>
  </si>
  <si>
    <t>Entrata Farms, Baraya, Southridge</t>
  </si>
  <si>
    <t>$14,00</t>
  </si>
  <si>
    <t>Baraya Apartments Building E</t>
  </si>
  <si>
    <t>188 S UMBRIA HILLS WAY, BLDG E</t>
  </si>
  <si>
    <t>Entrata Farms Sub No 01, 3N 1W 23</t>
  </si>
  <si>
    <t>4020 W Ski Hill Ln, 173 S Grand Fork Way</t>
  </si>
  <si>
    <t>Entrata Farms, Baraya</t>
  </si>
  <si>
    <t>Center St., Umbria Hills Way</t>
  </si>
  <si>
    <t>Entrata Farms, Lost Rapids, Baraya</t>
  </si>
  <si>
    <t>Entrata Farms Sub No. 2, Lost Rapids Sub, 188 S Umbria Wy</t>
  </si>
  <si>
    <t>McMillan Independent Senior Living</t>
  </si>
  <si>
    <t>FY 2022</t>
  </si>
  <si>
    <t>October, 2021</t>
  </si>
  <si>
    <t>November, 2021</t>
  </si>
  <si>
    <t>December, 2021</t>
  </si>
  <si>
    <t>January, 2022</t>
  </si>
  <si>
    <t>February, 2022</t>
  </si>
  <si>
    <t>March, 2022</t>
  </si>
  <si>
    <t>April, 2022</t>
  </si>
  <si>
    <t>May, 2022</t>
  </si>
  <si>
    <t>June, 2022</t>
  </si>
  <si>
    <t>July, 2022</t>
  </si>
  <si>
    <t>August, 2022</t>
  </si>
  <si>
    <t>September, 2022</t>
  </si>
  <si>
    <t>September 2022</t>
  </si>
  <si>
    <t>ENTRATA FARMS, Summertown Apartments, Baraya Apartments</t>
  </si>
  <si>
    <t>Manship, Venable ln, Umbria Hills</t>
  </si>
  <si>
    <t>ENTRATA FARMS,  Baraya Apartments, um Creek, Baron at Black Cat</t>
  </si>
  <si>
    <t xml:space="preserve">Manship, Umbria Hills, Black Cat and McMillian, Black cat and Chinden </t>
  </si>
  <si>
    <t>Entrata Farms, Lost Rapids</t>
  </si>
  <si>
    <t>Ski Jump Ln., Lost Rapids Dr.</t>
  </si>
  <si>
    <t>Entrata Farms, Jump Creek Sub, Black Cat Sub</t>
  </si>
  <si>
    <t>Entrata Farms, Jump Creek, TM Creek</t>
  </si>
  <si>
    <t>FY 2023</t>
  </si>
  <si>
    <t>January, 2023</t>
  </si>
  <si>
    <t>February, 2023</t>
  </si>
  <si>
    <t>March, 2023</t>
  </si>
  <si>
    <t>April, 2023</t>
  </si>
  <si>
    <t>May, 2023</t>
  </si>
  <si>
    <t>June, 2023</t>
  </si>
  <si>
    <t>July, 2023</t>
  </si>
  <si>
    <t>August, 2023</t>
  </si>
  <si>
    <t>September, 2023</t>
  </si>
  <si>
    <t>Mile Hight Pines, Summertown</t>
  </si>
  <si>
    <t>Venable Ln; Peoria Park</t>
  </si>
  <si>
    <t>McMillan Independent Senior Living; Mile High Pines</t>
  </si>
  <si>
    <t>Cortona Way; Cliff Creek Ln.</t>
  </si>
  <si>
    <t>October, 2022</t>
  </si>
  <si>
    <t>November, 2022</t>
  </si>
  <si>
    <t>December, 2022</t>
  </si>
  <si>
    <t>September 2023</t>
  </si>
  <si>
    <t>Movado Apartments, Village Apartments</t>
  </si>
  <si>
    <t>Movado Way, Records Ave</t>
  </si>
  <si>
    <t>Eagleview Landing, Mile High Pines</t>
  </si>
  <si>
    <t>Silverstone, Pine and Ten Mile</t>
  </si>
  <si>
    <t>Village Apts. Record Ave.</t>
  </si>
  <si>
    <t xml:space="preserve">Eagleview Landing  </t>
  </si>
  <si>
    <t>Silverstone way, BLDG C &amp; D</t>
  </si>
  <si>
    <t>Records Ave</t>
  </si>
  <si>
    <t>N/A</t>
  </si>
  <si>
    <t>FY 2024</t>
  </si>
  <si>
    <t>January, 2024</t>
  </si>
  <si>
    <t>February, 2024</t>
  </si>
  <si>
    <t>March, 2024</t>
  </si>
  <si>
    <t>April, 2024</t>
  </si>
  <si>
    <t>May, 2024</t>
  </si>
  <si>
    <t>June, 2024</t>
  </si>
  <si>
    <t>July, 2024</t>
  </si>
  <si>
    <t>August, 2024</t>
  </si>
  <si>
    <t>September, 2024</t>
  </si>
  <si>
    <t xml:space="preserve">MB Overland Wells </t>
  </si>
  <si>
    <t>Winco Wells Sub NO 01</t>
  </si>
  <si>
    <t>2700 E. Overland; 2065 E. Fairview</t>
  </si>
  <si>
    <t xml:space="preserve">MB Overland Wells; Cottonwood </t>
  </si>
  <si>
    <t xml:space="preserve">Fire  Permits </t>
  </si>
  <si>
    <t>MB Overland and Foxcroft</t>
  </si>
  <si>
    <t>Overland Rd and Pine</t>
  </si>
  <si>
    <t>October, 2023</t>
  </si>
  <si>
    <t>November, 2023</t>
  </si>
  <si>
    <t>December, 2023</t>
  </si>
  <si>
    <t>September 2024</t>
  </si>
  <si>
    <t xml:space="preserve">WOODROSE APTS </t>
  </si>
  <si>
    <t xml:space="preserve">3321 COOPER LN </t>
  </si>
  <si>
    <t>Foxcroft Apts BLDG I</t>
  </si>
  <si>
    <t>3500 W Pine Ave</t>
  </si>
  <si>
    <t>Foxcroft Apartments BLDG B</t>
  </si>
  <si>
    <t>FOXCROFT APTS BLD C</t>
  </si>
  <si>
    <t>3500 PINE AVE</t>
  </si>
  <si>
    <t>FOXCROFT APTS BLDG D</t>
  </si>
  <si>
    <t>FOXCROFT APTS BLDG H</t>
  </si>
  <si>
    <t>OUTERBANKS TOWNHOME</t>
  </si>
  <si>
    <t>249 S TEN MILE</t>
  </si>
  <si>
    <t>Foxcroft Apt BLDG  F</t>
  </si>
  <si>
    <t>FY 2025</t>
  </si>
  <si>
    <t>FY 2026</t>
  </si>
  <si>
    <t>October, 2025</t>
  </si>
  <si>
    <t>October, 2024</t>
  </si>
  <si>
    <t>November, 2024</t>
  </si>
  <si>
    <t>December, 2024</t>
  </si>
  <si>
    <t>January, 2025</t>
  </si>
  <si>
    <t>February, 2025</t>
  </si>
  <si>
    <t>March, 2025</t>
  </si>
  <si>
    <t>April, 2025</t>
  </si>
  <si>
    <t>May, 2025</t>
  </si>
  <si>
    <t>June, 2025</t>
  </si>
  <si>
    <t>July, 2025</t>
  </si>
  <si>
    <t>August, 2025</t>
  </si>
  <si>
    <t>September, 2025</t>
  </si>
  <si>
    <t>November, 2025</t>
  </si>
  <si>
    <t>December, 2025</t>
  </si>
  <si>
    <t>January, 2026</t>
  </si>
  <si>
    <t>February, 2026</t>
  </si>
  <si>
    <t>March, 2026</t>
  </si>
  <si>
    <t>April, 2026</t>
  </si>
  <si>
    <t>May, 2026</t>
  </si>
  <si>
    <t>June, 2026</t>
  </si>
  <si>
    <t>July, 2026</t>
  </si>
  <si>
    <t>August, 2026</t>
  </si>
  <si>
    <t>September, 2026</t>
  </si>
  <si>
    <t>September 2025</t>
  </si>
  <si>
    <t>September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</si>
</sst>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3" formatCode="_(* #,##0.00_);_(* \(#,##0.00\);_(* &quot;-&quot;??_);_(@_)"/>
    <numFmt numFmtId="164" formatCode="&quot;$&quot;#,##0;[Red]&quot;$&quot;#,##0"/>
    <numFmt numFmtId="165" formatCode="0.0%"/>
    <numFmt numFmtId="166" formatCode="&quot;$&quot;#,##0"/>
    <numFmt numFmtId="167" formatCode="#,##0;[Red]#,##0"/>
    <numFmt numFmtId="168" formatCode="&quot;$&quot;#,##0.00"/>
    <numFmt numFmtId="169" formatCode="[$-409]mmmm\-yy;@"/>
    <numFmt numFmtId="170" formatCode="[$-409]d\-mmm;@"/>
    <numFmt numFmtId="171" formatCode="_(* #,##0_);_(* \(#,##0\);_(* &quot;-&quot;??_);_(@_)"/>
  </numFmts>
  <fonts count="6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62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i/>
      <sz val="10"/>
      <name val="Arial"/>
      <family val="2"/>
    </font>
    <font>
      <b/>
      <sz val="10"/>
      <color indexed="17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color indexed="14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b/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3"/>
      <name val="Calibri"/>
      <family val="2"/>
      <scheme val="minor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u/>
      <sz val="10"/>
      <color rgb="FFFF0066"/>
      <name val="Arial"/>
      <family val="2"/>
    </font>
    <font>
      <u/>
      <sz val="10"/>
      <color rgb="FFFF0066"/>
      <name val="Arial"/>
      <family val="2"/>
    </font>
    <font>
      <u/>
      <sz val="10"/>
      <color rgb="FFFF0000"/>
      <name val="Arial"/>
      <family val="2"/>
    </font>
    <font>
      <sz val="10"/>
      <color rgb="FFFF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rgb="FFFF0000"/>
      <name val="Arial"/>
      <family val="2"/>
    </font>
    <font>
      <u/>
      <sz val="8"/>
      <color rgb="FFFF0000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10"/>
      <color theme="9" tint="-0.249977111117893"/>
      <name val="Arial"/>
      <family val="2"/>
    </font>
    <font>
      <sz val="8"/>
      <name val="Segoe UI"/>
      <family val="2"/>
    </font>
    <font>
      <sz val="6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8" tint="0.399945066682943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/>
      <top/>
      <bottom style="thin">
        <color auto="1"/>
      </bottom>
      <diagonal/>
    </border>
  </borders>
  <cellStyleXfs count="7">
    <xf numFmtId="0" fontId="0" fillId="0" borderId="0"/>
    <xf numFmtId="43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9" fillId="0" borderId="22" applyNumberFormat="0" applyFill="0" applyAlignment="0" applyProtection="0"/>
    <xf numFmtId="0" fontId="49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45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0" fillId="2" borderId="2" xfId="0" applyFill="1" applyBorder="1"/>
    <xf numFmtId="164" fontId="0" fillId="3" borderId="3" xfId="0" applyNumberFormat="1" applyFill="1" applyBorder="1"/>
    <xf numFmtId="0" fontId="0" fillId="0" borderId="4" xfId="0" applyBorder="1"/>
    <xf numFmtId="164" fontId="0" fillId="3" borderId="3" xfId="0" applyNumberFormat="1" applyFill="1" applyBorder="1" applyAlignment="1">
      <alignment horizontal="right"/>
    </xf>
    <xf numFmtId="0" fontId="2" fillId="0" borderId="2" xfId="0" applyFont="1" applyBorder="1" applyAlignment="1">
      <alignment textRotation="45"/>
    </xf>
    <xf numFmtId="164" fontId="2" fillId="3" borderId="3" xfId="0" applyNumberFormat="1" applyFont="1" applyFill="1" applyBorder="1" applyAlignment="1">
      <alignment horizontal="center" textRotation="45"/>
    </xf>
    <xf numFmtId="0" fontId="2" fillId="4" borderId="1" xfId="0" applyFont="1" applyFill="1" applyBorder="1"/>
    <xf numFmtId="0" fontId="2" fillId="5" borderId="1" xfId="0" applyFont="1" applyFill="1" applyBorder="1"/>
    <xf numFmtId="0" fontId="0" fillId="5" borderId="2" xfId="0" applyFill="1" applyBorder="1"/>
    <xf numFmtId="164" fontId="0" fillId="0" borderId="5" xfId="0" applyNumberFormat="1" applyBorder="1" applyAlignment="1">
      <alignment horizontal="right"/>
    </xf>
    <xf numFmtId="164" fontId="0" fillId="0" borderId="5" xfId="0" applyNumberFormat="1" applyBorder="1"/>
    <xf numFmtId="0" fontId="0" fillId="0" borderId="6" xfId="0" applyBorder="1"/>
    <xf numFmtId="0" fontId="2" fillId="0" borderId="7" xfId="0" applyFont="1" applyBorder="1"/>
    <xf numFmtId="0" fontId="0" fillId="2" borderId="8" xfId="0" applyFill="1" applyBorder="1"/>
    <xf numFmtId="0" fontId="5" fillId="2" borderId="1" xfId="0" applyFont="1" applyFill="1" applyBorder="1"/>
    <xf numFmtId="0" fontId="5" fillId="5" borderId="1" xfId="0" applyFont="1" applyFill="1" applyBorder="1"/>
    <xf numFmtId="0" fontId="6" fillId="5" borderId="1" xfId="0" applyFont="1" applyFill="1" applyBorder="1"/>
    <xf numFmtId="0" fontId="7" fillId="5" borderId="2" xfId="0" applyFont="1" applyFill="1" applyBorder="1"/>
    <xf numFmtId="0" fontId="7" fillId="2" borderId="2" xfId="0" applyFont="1" applyFill="1" applyBorder="1"/>
    <xf numFmtId="164" fontId="7" fillId="3" borderId="3" xfId="0" applyNumberFormat="1" applyFont="1" applyFill="1" applyBorder="1"/>
    <xf numFmtId="0" fontId="7" fillId="5" borderId="8" xfId="0" applyFont="1" applyFill="1" applyBorder="1"/>
    <xf numFmtId="0" fontId="7" fillId="2" borderId="8" xfId="0" applyFont="1" applyFill="1" applyBorder="1"/>
    <xf numFmtId="0" fontId="6" fillId="2" borderId="1" xfId="0" applyFont="1" applyFill="1" applyBorder="1"/>
    <xf numFmtId="0" fontId="7" fillId="4" borderId="8" xfId="0" applyFont="1" applyFill="1" applyBorder="1"/>
    <xf numFmtId="0" fontId="2" fillId="0" borderId="8" xfId="0" applyFont="1" applyBorder="1" applyAlignment="1">
      <alignment textRotation="45"/>
    </xf>
    <xf numFmtId="0" fontId="8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167" fontId="2" fillId="3" borderId="9" xfId="0" applyNumberFormat="1" applyFont="1" applyFill="1" applyBorder="1" applyAlignment="1">
      <alignment horizontal="center" textRotation="45"/>
    </xf>
    <xf numFmtId="167" fontId="0" fillId="0" borderId="0" xfId="0" applyNumberFormat="1" applyAlignment="1">
      <alignment horizontal="right"/>
    </xf>
    <xf numFmtId="164" fontId="7" fillId="3" borderId="10" xfId="0" applyNumberFormat="1" applyFont="1" applyFill="1" applyBorder="1"/>
    <xf numFmtId="164" fontId="0" fillId="3" borderId="10" xfId="0" applyNumberFormat="1" applyFill="1" applyBorder="1" applyAlignment="1">
      <alignment horizontal="right"/>
    </xf>
    <xf numFmtId="0" fontId="0" fillId="5" borderId="8" xfId="0" applyFill="1" applyBorder="1"/>
    <xf numFmtId="167" fontId="7" fillId="3" borderId="3" xfId="0" applyNumberFormat="1" applyFont="1" applyFill="1" applyBorder="1"/>
    <xf numFmtId="167" fontId="0" fillId="3" borderId="3" xfId="0" applyNumberFormat="1" applyFill="1" applyBorder="1" applyAlignment="1">
      <alignment horizontal="right"/>
    </xf>
    <xf numFmtId="165" fontId="2" fillId="0" borderId="0" xfId="6" applyNumberFormat="1" applyFont="1"/>
    <xf numFmtId="164" fontId="2" fillId="3" borderId="11" xfId="0" applyNumberFormat="1" applyFont="1" applyFill="1" applyBorder="1" applyAlignment="1">
      <alignment horizontal="center" textRotation="45"/>
    </xf>
    <xf numFmtId="164" fontId="7" fillId="3" borderId="11" xfId="0" applyNumberFormat="1" applyFont="1" applyFill="1" applyBorder="1"/>
    <xf numFmtId="164" fontId="0" fillId="3" borderId="11" xfId="0" applyNumberFormat="1" applyFill="1" applyBorder="1" applyAlignment="1">
      <alignment horizontal="right"/>
    </xf>
    <xf numFmtId="164" fontId="0" fillId="0" borderId="12" xfId="0" applyNumberFormat="1" applyBorder="1" applyAlignment="1">
      <alignment horizontal="right"/>
    </xf>
    <xf numFmtId="167" fontId="2" fillId="0" borderId="2" xfId="0" applyNumberFormat="1" applyFont="1" applyBorder="1" applyAlignment="1">
      <alignment horizontal="center" textRotation="45"/>
    </xf>
    <xf numFmtId="167" fontId="2" fillId="3" borderId="8" xfId="0" applyNumberFormat="1" applyFont="1" applyFill="1" applyBorder="1" applyAlignment="1">
      <alignment horizontal="center" textRotation="45"/>
    </xf>
    <xf numFmtId="167" fontId="7" fillId="3" borderId="8" xfId="0" applyNumberFormat="1" applyFont="1" applyFill="1" applyBorder="1"/>
    <xf numFmtId="167" fontId="0" fillId="3" borderId="8" xfId="0" applyNumberFormat="1" applyFill="1" applyBorder="1" applyAlignment="1">
      <alignment horizontal="right"/>
    </xf>
    <xf numFmtId="167" fontId="7" fillId="2" borderId="8" xfId="0" applyNumberFormat="1" applyFont="1" applyFill="1" applyBorder="1"/>
    <xf numFmtId="167" fontId="0" fillId="0" borderId="4" xfId="0" applyNumberFormat="1" applyBorder="1" applyAlignment="1">
      <alignment horizontal="right"/>
    </xf>
    <xf numFmtId="167" fontId="7" fillId="5" borderId="8" xfId="0" applyNumberFormat="1" applyFont="1" applyFill="1" applyBorder="1"/>
    <xf numFmtId="165" fontId="2" fillId="0" borderId="0" xfId="0" applyNumberFormat="1" applyFont="1"/>
    <xf numFmtId="167" fontId="0" fillId="0" borderId="0" xfId="0" applyNumberFormat="1"/>
    <xf numFmtId="0" fontId="9" fillId="0" borderId="0" xfId="0" applyFont="1"/>
    <xf numFmtId="167" fontId="2" fillId="0" borderId="0" xfId="0" applyNumberFormat="1" applyFont="1"/>
    <xf numFmtId="164" fontId="2" fillId="0" borderId="5" xfId="0" applyNumberFormat="1" applyFont="1" applyBorder="1" applyAlignment="1">
      <alignment horizontal="right" wrapText="1"/>
    </xf>
    <xf numFmtId="167" fontId="0" fillId="0" borderId="5" xfId="0" applyNumberFormat="1" applyBorder="1" applyAlignment="1">
      <alignment horizontal="right"/>
    </xf>
    <xf numFmtId="0" fontId="0" fillId="0" borderId="5" xfId="0" applyBorder="1" applyAlignment="1">
      <alignment horizontal="right"/>
    </xf>
    <xf numFmtId="0" fontId="7" fillId="0" borderId="8" xfId="0" applyFont="1" applyBorder="1"/>
    <xf numFmtId="0" fontId="0" fillId="0" borderId="8" xfId="0" applyBorder="1"/>
    <xf numFmtId="0" fontId="0" fillId="0" borderId="2" xfId="0" applyBorder="1"/>
    <xf numFmtId="168" fontId="0" fillId="0" borderId="0" xfId="0" applyNumberForma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9" fontId="1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168" fontId="0" fillId="0" borderId="0" xfId="0" applyNumberForma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" fillId="0" borderId="0" xfId="0" applyFont="1"/>
    <xf numFmtId="167" fontId="17" fillId="0" borderId="0" xfId="0" applyNumberFormat="1" applyFont="1"/>
    <xf numFmtId="0" fontId="18" fillId="0" borderId="0" xfId="0" applyFont="1"/>
    <xf numFmtId="0" fontId="7" fillId="0" borderId="0" xfId="0" applyFont="1" applyAlignment="1">
      <alignment horizontal="right"/>
    </xf>
    <xf numFmtId="10" fontId="11" fillId="0" borderId="0" xfId="0" applyNumberFormat="1" applyFont="1" applyAlignment="1">
      <alignment horizontal="center"/>
    </xf>
    <xf numFmtId="10" fontId="11" fillId="0" borderId="0" xfId="0" applyNumberFormat="1" applyFont="1"/>
    <xf numFmtId="10" fontId="2" fillId="0" borderId="0" xfId="0" applyNumberFormat="1" applyFont="1"/>
    <xf numFmtId="3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2" fillId="3" borderId="9" xfId="0" applyNumberFormat="1" applyFont="1" applyFill="1" applyBorder="1" applyAlignment="1">
      <alignment horizontal="center" textRotation="45"/>
    </xf>
    <xf numFmtId="164" fontId="7" fillId="3" borderId="9" xfId="0" applyNumberFormat="1" applyFont="1" applyFill="1" applyBorder="1"/>
    <xf numFmtId="164" fontId="0" fillId="3" borderId="9" xfId="0" applyNumberFormat="1" applyFill="1" applyBorder="1"/>
    <xf numFmtId="164" fontId="0" fillId="0" borderId="0" xfId="0" applyNumberFormat="1"/>
    <xf numFmtId="167" fontId="7" fillId="3" borderId="11" xfId="0" applyNumberFormat="1" applyFont="1" applyFill="1" applyBorder="1"/>
    <xf numFmtId="167" fontId="0" fillId="3" borderId="11" xfId="0" applyNumberFormat="1" applyFill="1" applyBorder="1"/>
    <xf numFmtId="164" fontId="0" fillId="0" borderId="12" xfId="0" applyNumberFormat="1" applyBorder="1"/>
    <xf numFmtId="0" fontId="19" fillId="0" borderId="0" xfId="0" applyFont="1" applyAlignment="1">
      <alignment horizontal="right"/>
    </xf>
    <xf numFmtId="165" fontId="11" fillId="0" borderId="0" xfId="0" applyNumberFormat="1" applyFont="1" applyAlignment="1">
      <alignment horizontal="center"/>
    </xf>
    <xf numFmtId="165" fontId="11" fillId="0" borderId="0" xfId="0" applyNumberFormat="1" applyFont="1"/>
    <xf numFmtId="164" fontId="7" fillId="0" borderId="0" xfId="0" applyNumberFormat="1" applyFont="1"/>
    <xf numFmtId="168" fontId="0" fillId="6" borderId="0" xfId="0" applyNumberFormat="1" applyFill="1"/>
    <xf numFmtId="168" fontId="0" fillId="6" borderId="0" xfId="0" applyNumberFormat="1" applyFill="1" applyAlignment="1">
      <alignment horizontal="center"/>
    </xf>
    <xf numFmtId="168" fontId="1" fillId="0" borderId="0" xfId="0" applyNumberFormat="1" applyFont="1" applyAlignment="1">
      <alignment horizontal="center"/>
    </xf>
    <xf numFmtId="9" fontId="11" fillId="0" borderId="0" xfId="0" applyNumberFormat="1" applyFont="1"/>
    <xf numFmtId="0" fontId="0" fillId="0" borderId="0" xfId="0" applyAlignment="1">
      <alignment horizontal="centerContinuous"/>
    </xf>
    <xf numFmtId="166" fontId="0" fillId="0" borderId="0" xfId="0" applyNumberFormat="1"/>
    <xf numFmtId="166" fontId="0" fillId="0" borderId="0" xfId="0" applyNumberFormat="1" applyAlignment="1">
      <alignment horizontal="right"/>
    </xf>
    <xf numFmtId="16" fontId="0" fillId="0" borderId="0" xfId="0" applyNumberFormat="1"/>
    <xf numFmtId="168" fontId="0" fillId="6" borderId="0" xfId="0" applyNumberFormat="1" applyFill="1" applyAlignment="1">
      <alignment horizontal="right"/>
    </xf>
    <xf numFmtId="168" fontId="0" fillId="0" borderId="0" xfId="0" applyNumberFormat="1" applyAlignment="1">
      <alignment horizontal="right"/>
    </xf>
    <xf numFmtId="1" fontId="0" fillId="0" borderId="0" xfId="0" applyNumberFormat="1"/>
    <xf numFmtId="0" fontId="0" fillId="6" borderId="0" xfId="0" applyFill="1"/>
    <xf numFmtId="168" fontId="0" fillId="0" borderId="0" xfId="0" applyNumberFormat="1" applyAlignment="1">
      <alignment horizontal="centerContinuous"/>
    </xf>
    <xf numFmtId="0" fontId="21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168" fontId="26" fillId="0" borderId="0" xfId="0" applyNumberFormat="1" applyFont="1"/>
    <xf numFmtId="0" fontId="26" fillId="0" borderId="0" xfId="0" applyFont="1"/>
    <xf numFmtId="168" fontId="21" fillId="0" borderId="0" xfId="0" applyNumberFormat="1" applyFont="1"/>
    <xf numFmtId="0" fontId="27" fillId="0" borderId="0" xfId="0" applyFont="1"/>
    <xf numFmtId="168" fontId="28" fillId="0" borderId="0" xfId="0" applyNumberFormat="1" applyFont="1"/>
    <xf numFmtId="0" fontId="28" fillId="0" borderId="0" xfId="0" applyFont="1"/>
    <xf numFmtId="0" fontId="27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29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168" fontId="30" fillId="0" borderId="0" xfId="0" applyNumberFormat="1" applyFont="1"/>
    <xf numFmtId="0" fontId="30" fillId="0" borderId="0" xfId="0" applyFont="1"/>
    <xf numFmtId="0" fontId="25" fillId="0" borderId="0" xfId="0" applyFont="1"/>
    <xf numFmtId="0" fontId="20" fillId="0" borderId="0" xfId="0" applyFont="1"/>
    <xf numFmtId="0" fontId="2" fillId="0" borderId="13" xfId="0" applyFont="1" applyBorder="1" applyAlignment="1">
      <alignment horizontal="center" vertical="center"/>
    </xf>
    <xf numFmtId="0" fontId="7" fillId="0" borderId="2" xfId="0" applyFont="1" applyBorder="1"/>
    <xf numFmtId="164" fontId="7" fillId="0" borderId="3" xfId="0" applyNumberFormat="1" applyFont="1" applyBorder="1"/>
    <xf numFmtId="164" fontId="7" fillId="0" borderId="9" xfId="0" applyNumberFormat="1" applyFont="1" applyBorder="1"/>
    <xf numFmtId="164" fontId="7" fillId="0" borderId="10" xfId="0" applyNumberFormat="1" applyFont="1" applyBorder="1"/>
    <xf numFmtId="3" fontId="0" fillId="0" borderId="0" xfId="0" applyNumberFormat="1" applyAlignment="1">
      <alignment horizontal="center"/>
    </xf>
    <xf numFmtId="0" fontId="32" fillId="5" borderId="2" xfId="0" applyFont="1" applyFill="1" applyBorder="1"/>
    <xf numFmtId="164" fontId="32" fillId="3" borderId="3" xfId="0" applyNumberFormat="1" applyFont="1" applyFill="1" applyBorder="1"/>
    <xf numFmtId="0" fontId="32" fillId="5" borderId="8" xfId="0" applyFont="1" applyFill="1" applyBorder="1"/>
    <xf numFmtId="164" fontId="32" fillId="3" borderId="10" xfId="0" applyNumberFormat="1" applyFont="1" applyFill="1" applyBorder="1"/>
    <xf numFmtId="167" fontId="33" fillId="0" borderId="0" xfId="0" applyNumberFormat="1" applyFont="1"/>
    <xf numFmtId="0" fontId="33" fillId="0" borderId="0" xfId="0" applyFont="1"/>
    <xf numFmtId="164" fontId="32" fillId="5" borderId="3" xfId="0" applyNumberFormat="1" applyFont="1" applyFill="1" applyBorder="1"/>
    <xf numFmtId="164" fontId="7" fillId="5" borderId="9" xfId="0" applyNumberFormat="1" applyFont="1" applyFill="1" applyBorder="1"/>
    <xf numFmtId="164" fontId="7" fillId="5" borderId="3" xfId="0" applyNumberFormat="1" applyFont="1" applyFill="1" applyBorder="1"/>
    <xf numFmtId="164" fontId="32" fillId="5" borderId="10" xfId="0" applyNumberFormat="1" applyFont="1" applyFill="1" applyBorder="1"/>
    <xf numFmtId="164" fontId="7" fillId="5" borderId="10" xfId="0" applyNumberFormat="1" applyFont="1" applyFill="1" applyBorder="1"/>
    <xf numFmtId="164" fontId="7" fillId="7" borderId="3" xfId="0" applyNumberFormat="1" applyFont="1" applyFill="1" applyBorder="1"/>
    <xf numFmtId="0" fontId="0" fillId="7" borderId="0" xfId="0" applyFill="1"/>
    <xf numFmtId="166" fontId="7" fillId="0" borderId="0" xfId="0" applyNumberFormat="1" applyFont="1"/>
    <xf numFmtId="0" fontId="5" fillId="0" borderId="1" xfId="0" applyFont="1" applyBorder="1"/>
    <xf numFmtId="167" fontId="7" fillId="0" borderId="0" xfId="0" applyNumberFormat="1" applyFont="1"/>
    <xf numFmtId="0" fontId="32" fillId="2" borderId="2" xfId="0" applyFont="1" applyFill="1" applyBorder="1"/>
    <xf numFmtId="0" fontId="32" fillId="2" borderId="8" xfId="0" applyFont="1" applyFill="1" applyBorder="1"/>
    <xf numFmtId="0" fontId="2" fillId="0" borderId="0" xfId="0" applyFont="1" applyAlignment="1">
      <alignment horizontal="center" vertical="center"/>
    </xf>
    <xf numFmtId="0" fontId="2" fillId="2" borderId="0" xfId="0" applyFont="1" applyFill="1"/>
    <xf numFmtId="0" fontId="9" fillId="2" borderId="4" xfId="0" applyFont="1" applyFill="1" applyBorder="1"/>
    <xf numFmtId="164" fontId="9" fillId="3" borderId="5" xfId="0" applyNumberFormat="1" applyFont="1" applyFill="1" applyBorder="1"/>
    <xf numFmtId="164" fontId="9" fillId="3" borderId="5" xfId="0" applyNumberFormat="1" applyFont="1" applyFill="1" applyBorder="1" applyAlignment="1">
      <alignment horizontal="right"/>
    </xf>
    <xf numFmtId="0" fontId="0" fillId="5" borderId="1" xfId="0" applyFill="1" applyBorder="1"/>
    <xf numFmtId="164" fontId="0" fillId="3" borderId="1" xfId="0" applyNumberFormat="1" applyFill="1" applyBorder="1"/>
    <xf numFmtId="164" fontId="0" fillId="5" borderId="1" xfId="0" applyNumberFormat="1" applyFill="1" applyBorder="1"/>
    <xf numFmtId="164" fontId="0" fillId="3" borderId="1" xfId="0" applyNumberFormat="1" applyFill="1" applyBorder="1" applyAlignment="1">
      <alignment horizontal="right"/>
    </xf>
    <xf numFmtId="164" fontId="0" fillId="0" borderId="0" xfId="0" applyNumberFormat="1" applyAlignment="1">
      <alignment horizontal="right"/>
    </xf>
    <xf numFmtId="164" fontId="7" fillId="3" borderId="1" xfId="0" applyNumberFormat="1" applyFont="1" applyFill="1" applyBorder="1"/>
    <xf numFmtId="0" fontId="9" fillId="5" borderId="1" xfId="0" applyFont="1" applyFill="1" applyBorder="1"/>
    <xf numFmtId="164" fontId="9" fillId="3" borderId="1" xfId="0" applyNumberFormat="1" applyFont="1" applyFill="1" applyBorder="1"/>
    <xf numFmtId="164" fontId="9" fillId="5" borderId="1" xfId="0" applyNumberFormat="1" applyFont="1" applyFill="1" applyBorder="1"/>
    <xf numFmtId="164" fontId="9" fillId="3" borderId="1" xfId="0" applyNumberFormat="1" applyFont="1" applyFill="1" applyBorder="1" applyAlignment="1">
      <alignment horizontal="right"/>
    </xf>
    <xf numFmtId="164" fontId="9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 textRotation="90"/>
    </xf>
    <xf numFmtId="0" fontId="34" fillId="0" borderId="0" xfId="0" applyFont="1" applyAlignment="1">
      <alignment horizontal="centerContinuous"/>
    </xf>
    <xf numFmtId="0" fontId="34" fillId="0" borderId="0" xfId="0" applyFont="1"/>
    <xf numFmtId="0" fontId="35" fillId="0" borderId="0" xfId="0" applyFont="1"/>
    <xf numFmtId="0" fontId="36" fillId="0" borderId="1" xfId="0" applyFont="1" applyBorder="1"/>
    <xf numFmtId="0" fontId="37" fillId="0" borderId="1" xfId="0" applyFont="1" applyBorder="1"/>
    <xf numFmtId="0" fontId="10" fillId="0" borderId="0" xfId="0" applyFont="1"/>
    <xf numFmtId="0" fontId="36" fillId="6" borderId="1" xfId="0" applyFont="1" applyFill="1" applyBorder="1"/>
    <xf numFmtId="166" fontId="36" fillId="0" borderId="1" xfId="0" applyNumberFormat="1" applyFont="1" applyBorder="1"/>
    <xf numFmtId="10" fontId="37" fillId="0" borderId="1" xfId="0" applyNumberFormat="1" applyFont="1" applyBorder="1"/>
    <xf numFmtId="0" fontId="36" fillId="0" borderId="0" xfId="0" applyFont="1"/>
    <xf numFmtId="0" fontId="10" fillId="0" borderId="1" xfId="0" applyFont="1" applyBorder="1"/>
    <xf numFmtId="0" fontId="36" fillId="0" borderId="1" xfId="0" applyFont="1" applyBorder="1" applyAlignment="1">
      <alignment horizontal="right"/>
    </xf>
    <xf numFmtId="164" fontId="36" fillId="0" borderId="1" xfId="0" applyNumberFormat="1" applyFont="1" applyBorder="1"/>
    <xf numFmtId="0" fontId="33" fillId="5" borderId="1" xfId="0" applyFont="1" applyFill="1" applyBorder="1"/>
    <xf numFmtId="0" fontId="32" fillId="5" borderId="1" xfId="0" applyFont="1" applyFill="1" applyBorder="1"/>
    <xf numFmtId="164" fontId="32" fillId="3" borderId="1" xfId="0" applyNumberFormat="1" applyFont="1" applyFill="1" applyBorder="1"/>
    <xf numFmtId="164" fontId="32" fillId="5" borderId="1" xfId="0" applyNumberFormat="1" applyFont="1" applyFill="1" applyBorder="1"/>
    <xf numFmtId="164" fontId="32" fillId="3" borderId="1" xfId="0" applyNumberFormat="1" applyFont="1" applyFill="1" applyBorder="1" applyAlignment="1">
      <alignment horizontal="right"/>
    </xf>
    <xf numFmtId="166" fontId="1" fillId="0" borderId="0" xfId="0" applyNumberFormat="1" applyFont="1"/>
    <xf numFmtId="0" fontId="1" fillId="0" borderId="4" xfId="0" applyFont="1" applyBorder="1"/>
    <xf numFmtId="164" fontId="1" fillId="0" borderId="5" xfId="0" applyNumberFormat="1" applyFont="1" applyBorder="1"/>
    <xf numFmtId="169" fontId="0" fillId="0" borderId="0" xfId="0" applyNumberFormat="1"/>
    <xf numFmtId="169" fontId="1" fillId="0" borderId="0" xfId="0" applyNumberFormat="1" applyFont="1"/>
    <xf numFmtId="169" fontId="21" fillId="0" borderId="0" xfId="0" applyNumberFormat="1" applyFont="1"/>
    <xf numFmtId="0" fontId="7" fillId="0" borderId="0" xfId="0" applyFont="1"/>
    <xf numFmtId="0" fontId="50" fillId="5" borderId="1" xfId="0" applyFont="1" applyFill="1" applyBorder="1"/>
    <xf numFmtId="0" fontId="51" fillId="0" borderId="0" xfId="0" applyFont="1"/>
    <xf numFmtId="0" fontId="7" fillId="7" borderId="0" xfId="0" applyFont="1" applyFill="1"/>
    <xf numFmtId="3" fontId="36" fillId="0" borderId="1" xfId="0" applyNumberFormat="1" applyFont="1" applyBorder="1"/>
    <xf numFmtId="169" fontId="2" fillId="4" borderId="0" xfId="0" applyNumberFormat="1" applyFont="1" applyFill="1" applyAlignment="1">
      <alignment horizontal="left"/>
    </xf>
    <xf numFmtId="164" fontId="1" fillId="0" borderId="5" xfId="0" applyNumberFormat="1" applyFont="1" applyBorder="1" applyAlignment="1">
      <alignment horizontal="right"/>
    </xf>
    <xf numFmtId="164" fontId="0" fillId="0" borderId="1" xfId="0" applyNumberFormat="1" applyBorder="1"/>
    <xf numFmtId="0" fontId="2" fillId="8" borderId="1" xfId="0" applyFont="1" applyFill="1" applyBorder="1"/>
    <xf numFmtId="0" fontId="0" fillId="8" borderId="1" xfId="0" applyFill="1" applyBorder="1"/>
    <xf numFmtId="0" fontId="18" fillId="8" borderId="1" xfId="0" applyFont="1" applyFill="1" applyBorder="1"/>
    <xf numFmtId="164" fontId="0" fillId="9" borderId="1" xfId="0" applyNumberFormat="1" applyFill="1" applyBorder="1"/>
    <xf numFmtId="164" fontId="0" fillId="9" borderId="1" xfId="0" applyNumberFormat="1" applyFill="1" applyBorder="1" applyAlignment="1">
      <alignment horizontal="right"/>
    </xf>
    <xf numFmtId="3" fontId="1" fillId="0" borderId="0" xfId="0" applyNumberFormat="1" applyFont="1"/>
    <xf numFmtId="0" fontId="6" fillId="10" borderId="1" xfId="0" applyFont="1" applyFill="1" applyBorder="1"/>
    <xf numFmtId="0" fontId="2" fillId="10" borderId="14" xfId="0" applyFont="1" applyFill="1" applyBorder="1"/>
    <xf numFmtId="169" fontId="2" fillId="10" borderId="1" xfId="0" applyNumberFormat="1" applyFont="1" applyFill="1" applyBorder="1" applyAlignment="1">
      <alignment horizontal="left"/>
    </xf>
    <xf numFmtId="169" fontId="2" fillId="10" borderId="14" xfId="0" applyNumberFormat="1" applyFont="1" applyFill="1" applyBorder="1" applyAlignment="1">
      <alignment horizontal="left"/>
    </xf>
    <xf numFmtId="0" fontId="1" fillId="0" borderId="0" xfId="0" applyFont="1" applyAlignment="1">
      <alignment horizontal="right"/>
    </xf>
    <xf numFmtId="0" fontId="50" fillId="0" borderId="0" xfId="0" applyFont="1" applyAlignment="1">
      <alignment horizontal="right"/>
    </xf>
    <xf numFmtId="168" fontId="31" fillId="0" borderId="0" xfId="0" applyNumberFormat="1" applyFont="1"/>
    <xf numFmtId="0" fontId="6" fillId="11" borderId="1" xfId="0" applyFont="1" applyFill="1" applyBorder="1"/>
    <xf numFmtId="0" fontId="2" fillId="11" borderId="14" xfId="0" applyFont="1" applyFill="1" applyBorder="1"/>
    <xf numFmtId="169" fontId="2" fillId="11" borderId="1" xfId="0" applyNumberFormat="1" applyFont="1" applyFill="1" applyBorder="1" applyAlignment="1">
      <alignment horizontal="left"/>
    </xf>
    <xf numFmtId="169" fontId="2" fillId="11" borderId="14" xfId="0" applyNumberFormat="1" applyFont="1" applyFill="1" applyBorder="1" applyAlignment="1">
      <alignment horizontal="left"/>
    </xf>
    <xf numFmtId="0" fontId="6" fillId="12" borderId="1" xfId="0" applyFont="1" applyFill="1" applyBorder="1"/>
    <xf numFmtId="0" fontId="7" fillId="12" borderId="2" xfId="0" applyFont="1" applyFill="1" applyBorder="1"/>
    <xf numFmtId="170" fontId="6" fillId="12" borderId="1" xfId="0" applyNumberFormat="1" applyFont="1" applyFill="1" applyBorder="1"/>
    <xf numFmtId="0" fontId="7" fillId="12" borderId="8" xfId="0" applyFont="1" applyFill="1" applyBorder="1"/>
    <xf numFmtId="0" fontId="52" fillId="5" borderId="1" xfId="0" applyFont="1" applyFill="1" applyBorder="1"/>
    <xf numFmtId="0" fontId="38" fillId="0" borderId="6" xfId="0" applyFont="1" applyBorder="1"/>
    <xf numFmtId="0" fontId="39" fillId="0" borderId="7" xfId="0" applyFont="1" applyBorder="1"/>
    <xf numFmtId="0" fontId="39" fillId="0" borderId="2" xfId="0" applyFont="1" applyBorder="1" applyAlignment="1">
      <alignment textRotation="45"/>
    </xf>
    <xf numFmtId="164" fontId="39" fillId="3" borderId="3" xfId="0" applyNumberFormat="1" applyFont="1" applyFill="1" applyBorder="1" applyAlignment="1">
      <alignment horizontal="center" textRotation="45"/>
    </xf>
    <xf numFmtId="164" fontId="39" fillId="3" borderId="9" xfId="0" applyNumberFormat="1" applyFont="1" applyFill="1" applyBorder="1" applyAlignment="1">
      <alignment horizontal="center" textRotation="45"/>
    </xf>
    <xf numFmtId="0" fontId="38" fillId="0" borderId="0" xfId="0" applyFont="1"/>
    <xf numFmtId="164" fontId="38" fillId="3" borderId="3" xfId="0" applyNumberFormat="1" applyFont="1" applyFill="1" applyBorder="1"/>
    <xf numFmtId="164" fontId="38" fillId="3" borderId="9" xfId="0" applyNumberFormat="1" applyFont="1" applyFill="1" applyBorder="1"/>
    <xf numFmtId="164" fontId="38" fillId="3" borderId="10" xfId="0" applyNumberFormat="1" applyFont="1" applyFill="1" applyBorder="1"/>
    <xf numFmtId="0" fontId="38" fillId="12" borderId="2" xfId="0" applyFont="1" applyFill="1" applyBorder="1"/>
    <xf numFmtId="0" fontId="38" fillId="12" borderId="8" xfId="0" applyFont="1" applyFill="1" applyBorder="1"/>
    <xf numFmtId="0" fontId="41" fillId="0" borderId="0" xfId="0" applyFont="1"/>
    <xf numFmtId="0" fontId="38" fillId="0" borderId="4" xfId="0" applyFont="1" applyBorder="1"/>
    <xf numFmtId="164" fontId="38" fillId="0" borderId="5" xfId="0" applyNumberFormat="1" applyFont="1" applyBorder="1"/>
    <xf numFmtId="164" fontId="38" fillId="0" borderId="0" xfId="0" applyNumberFormat="1" applyFont="1"/>
    <xf numFmtId="164" fontId="38" fillId="0" borderId="5" xfId="0" applyNumberFormat="1" applyFont="1" applyBorder="1" applyAlignment="1">
      <alignment horizontal="right"/>
    </xf>
    <xf numFmtId="0" fontId="39" fillId="0" borderId="0" xfId="0" applyFont="1"/>
    <xf numFmtId="0" fontId="6" fillId="13" borderId="1" xfId="0" applyFont="1" applyFill="1" applyBorder="1"/>
    <xf numFmtId="0" fontId="7" fillId="13" borderId="2" xfId="0" applyFont="1" applyFill="1" applyBorder="1"/>
    <xf numFmtId="0" fontId="7" fillId="13" borderId="8" xfId="0" applyFont="1" applyFill="1" applyBorder="1"/>
    <xf numFmtId="0" fontId="2" fillId="13" borderId="13" xfId="0" applyFont="1" applyFill="1" applyBorder="1" applyAlignment="1">
      <alignment horizontal="center" vertical="center"/>
    </xf>
    <xf numFmtId="0" fontId="5" fillId="13" borderId="1" xfId="0" applyFont="1" applyFill="1" applyBorder="1"/>
    <xf numFmtId="0" fontId="50" fillId="13" borderId="1" xfId="0" applyFont="1" applyFill="1" applyBorder="1"/>
    <xf numFmtId="0" fontId="7" fillId="13" borderId="14" xfId="0" applyFont="1" applyFill="1" applyBorder="1"/>
    <xf numFmtId="0" fontId="7" fillId="13" borderId="9" xfId="0" applyFont="1" applyFill="1" applyBorder="1"/>
    <xf numFmtId="0" fontId="53" fillId="0" borderId="1" xfId="0" applyFont="1" applyBorder="1"/>
    <xf numFmtId="0" fontId="17" fillId="0" borderId="13" xfId="0" applyFont="1" applyBorder="1" applyAlignment="1">
      <alignment horizontal="center" vertical="center"/>
    </xf>
    <xf numFmtId="0" fontId="54" fillId="0" borderId="2" xfId="0" applyFont="1" applyBorder="1"/>
    <xf numFmtId="0" fontId="54" fillId="0" borderId="8" xfId="0" applyFont="1" applyBorder="1"/>
    <xf numFmtId="0" fontId="42" fillId="0" borderId="0" xfId="0" applyFont="1"/>
    <xf numFmtId="0" fontId="54" fillId="13" borderId="2" xfId="0" applyFont="1" applyFill="1" applyBorder="1"/>
    <xf numFmtId="0" fontId="54" fillId="13" borderId="8" xfId="0" applyFont="1" applyFill="1" applyBorder="1"/>
    <xf numFmtId="0" fontId="17" fillId="13" borderId="13" xfId="0" applyFont="1" applyFill="1" applyBorder="1" applyAlignment="1">
      <alignment horizontal="center" vertical="center"/>
    </xf>
    <xf numFmtId="0" fontId="53" fillId="13" borderId="1" xfId="0" applyFont="1" applyFill="1" applyBorder="1"/>
    <xf numFmtId="0" fontId="54" fillId="13" borderId="1" xfId="0" applyFont="1" applyFill="1" applyBorder="1"/>
    <xf numFmtId="0" fontId="54" fillId="13" borderId="14" xfId="0" applyFont="1" applyFill="1" applyBorder="1"/>
    <xf numFmtId="0" fontId="54" fillId="13" borderId="9" xfId="0" applyFont="1" applyFill="1" applyBorder="1"/>
    <xf numFmtId="0" fontId="17" fillId="0" borderId="0" xfId="0" applyFont="1"/>
    <xf numFmtId="0" fontId="53" fillId="13" borderId="4" xfId="0" applyFont="1" applyFill="1" applyBorder="1"/>
    <xf numFmtId="42" fontId="0" fillId="0" borderId="0" xfId="0" applyNumberFormat="1"/>
    <xf numFmtId="0" fontId="6" fillId="0" borderId="0" xfId="0" applyFont="1"/>
    <xf numFmtId="0" fontId="40" fillId="12" borderId="1" xfId="0" applyFont="1" applyFill="1" applyBorder="1"/>
    <xf numFmtId="0" fontId="39" fillId="0" borderId="0" xfId="0" applyFont="1" applyAlignment="1">
      <alignment vertical="center"/>
    </xf>
    <xf numFmtId="0" fontId="39" fillId="0" borderId="13" xfId="0" applyFont="1" applyBorder="1" applyAlignment="1">
      <alignment horizontal="center" vertical="justify" wrapText="1" shrinkToFit="1"/>
    </xf>
    <xf numFmtId="0" fontId="52" fillId="10" borderId="1" xfId="0" applyFont="1" applyFill="1" applyBorder="1"/>
    <xf numFmtId="0" fontId="5" fillId="10" borderId="1" xfId="0" applyFont="1" applyFill="1" applyBorder="1"/>
    <xf numFmtId="0" fontId="50" fillId="10" borderId="1" xfId="0" applyFont="1" applyFill="1" applyBorder="1"/>
    <xf numFmtId="170" fontId="6" fillId="10" borderId="1" xfId="0" applyNumberFormat="1" applyFont="1" applyFill="1" applyBorder="1"/>
    <xf numFmtId="164" fontId="7" fillId="10" borderId="1" xfId="0" applyNumberFormat="1" applyFont="1" applyFill="1" applyBorder="1"/>
    <xf numFmtId="0" fontId="7" fillId="10" borderId="1" xfId="0" applyFont="1" applyFill="1" applyBorder="1"/>
    <xf numFmtId="164" fontId="8" fillId="14" borderId="3" xfId="0" applyNumberFormat="1" applyFont="1" applyFill="1" applyBorder="1" applyAlignment="1">
      <alignment wrapText="1" shrinkToFit="1"/>
    </xf>
    <xf numFmtId="164" fontId="7" fillId="15" borderId="1" xfId="0" applyNumberFormat="1" applyFont="1" applyFill="1" applyBorder="1"/>
    <xf numFmtId="167" fontId="7" fillId="15" borderId="1" xfId="0" applyNumberFormat="1" applyFont="1" applyFill="1" applyBorder="1"/>
    <xf numFmtId="42" fontId="0" fillId="0" borderId="0" xfId="0" applyNumberFormat="1" applyAlignment="1">
      <alignment horizontal="center"/>
    </xf>
    <xf numFmtId="42" fontId="7" fillId="0" borderId="0" xfId="0" applyNumberFormat="1" applyFont="1"/>
    <xf numFmtId="0" fontId="7" fillId="10" borderId="2" xfId="0" applyFont="1" applyFill="1" applyBorder="1"/>
    <xf numFmtId="0" fontId="7" fillId="10" borderId="8" xfId="0" applyFont="1" applyFill="1" applyBorder="1"/>
    <xf numFmtId="167" fontId="7" fillId="10" borderId="8" xfId="0" applyNumberFormat="1" applyFont="1" applyFill="1" applyBorder="1"/>
    <xf numFmtId="0" fontId="6" fillId="16" borderId="1" xfId="0" applyFont="1" applyFill="1" applyBorder="1"/>
    <xf numFmtId="0" fontId="7" fillId="16" borderId="2" xfId="0" applyFont="1" applyFill="1" applyBorder="1"/>
    <xf numFmtId="170" fontId="6" fillId="16" borderId="1" xfId="0" applyNumberFormat="1" applyFont="1" applyFill="1" applyBorder="1"/>
    <xf numFmtId="0" fontId="52" fillId="16" borderId="1" xfId="0" applyFont="1" applyFill="1" applyBorder="1"/>
    <xf numFmtId="0" fontId="7" fillId="16" borderId="8" xfId="0" applyFont="1" applyFill="1" applyBorder="1"/>
    <xf numFmtId="0" fontId="5" fillId="16" borderId="1" xfId="0" applyFont="1" applyFill="1" applyBorder="1"/>
    <xf numFmtId="0" fontId="50" fillId="16" borderId="1" xfId="0" applyFont="1" applyFill="1" applyBorder="1"/>
    <xf numFmtId="167" fontId="7" fillId="16" borderId="8" xfId="0" applyNumberFormat="1" applyFont="1" applyFill="1" applyBorder="1"/>
    <xf numFmtId="0" fontId="7" fillId="16" borderId="1" xfId="0" applyFont="1" applyFill="1" applyBorder="1"/>
    <xf numFmtId="167" fontId="7" fillId="16" borderId="1" xfId="0" applyNumberFormat="1" applyFont="1" applyFill="1" applyBorder="1"/>
    <xf numFmtId="0" fontId="2" fillId="0" borderId="11" xfId="0" applyFont="1" applyBorder="1" applyAlignment="1">
      <alignment textRotation="45"/>
    </xf>
    <xf numFmtId="0" fontId="0" fillId="0" borderId="11" xfId="0" applyBorder="1"/>
    <xf numFmtId="0" fontId="53" fillId="13" borderId="2" xfId="0" applyFont="1" applyFill="1" applyBorder="1"/>
    <xf numFmtId="0" fontId="53" fillId="13" borderId="8" xfId="0" applyFont="1" applyFill="1" applyBorder="1"/>
    <xf numFmtId="0" fontId="1" fillId="0" borderId="11" xfId="0" applyFont="1" applyBorder="1"/>
    <xf numFmtId="0" fontId="55" fillId="0" borderId="11" xfId="0" applyFont="1" applyBorder="1"/>
    <xf numFmtId="0" fontId="56" fillId="0" borderId="11" xfId="0" applyFont="1" applyBorder="1"/>
    <xf numFmtId="0" fontId="51" fillId="0" borderId="11" xfId="0" applyFont="1" applyBorder="1"/>
    <xf numFmtId="0" fontId="0" fillId="10" borderId="11" xfId="0" applyFill="1" applyBorder="1"/>
    <xf numFmtId="0" fontId="0" fillId="17" borderId="11" xfId="0" applyFill="1" applyBorder="1"/>
    <xf numFmtId="0" fontId="7" fillId="17" borderId="2" xfId="0" applyFont="1" applyFill="1" applyBorder="1"/>
    <xf numFmtId="0" fontId="7" fillId="17" borderId="8" xfId="0" applyFont="1" applyFill="1" applyBorder="1"/>
    <xf numFmtId="0" fontId="50" fillId="17" borderId="1" xfId="0" applyFont="1" applyFill="1" applyBorder="1"/>
    <xf numFmtId="0" fontId="5" fillId="17" borderId="1" xfId="0" applyFont="1" applyFill="1" applyBorder="1"/>
    <xf numFmtId="0" fontId="6" fillId="17" borderId="1" xfId="0" applyFont="1" applyFill="1" applyBorder="1"/>
    <xf numFmtId="170" fontId="6" fillId="17" borderId="1" xfId="0" applyNumberFormat="1" applyFont="1" applyFill="1" applyBorder="1"/>
    <xf numFmtId="0" fontId="8" fillId="0" borderId="6" xfId="0" applyFont="1" applyBorder="1"/>
    <xf numFmtId="0" fontId="36" fillId="0" borderId="7" xfId="0" applyFont="1" applyBorder="1"/>
    <xf numFmtId="0" fontId="36" fillId="0" borderId="2" xfId="0" applyFont="1" applyBorder="1" applyAlignment="1">
      <alignment textRotation="45"/>
    </xf>
    <xf numFmtId="164" fontId="36" fillId="3" borderId="3" xfId="0" applyNumberFormat="1" applyFont="1" applyFill="1" applyBorder="1" applyAlignment="1">
      <alignment horizontal="center" textRotation="45"/>
    </xf>
    <xf numFmtId="164" fontId="36" fillId="3" borderId="11" xfId="0" applyNumberFormat="1" applyFont="1" applyFill="1" applyBorder="1" applyAlignment="1">
      <alignment horizontal="center" textRotation="45"/>
    </xf>
    <xf numFmtId="164" fontId="36" fillId="3" borderId="9" xfId="0" applyNumberFormat="1" applyFont="1" applyFill="1" applyBorder="1" applyAlignment="1">
      <alignment horizontal="center" textRotation="45"/>
    </xf>
    <xf numFmtId="164" fontId="36" fillId="3" borderId="3" xfId="0" applyNumberFormat="1" applyFont="1" applyFill="1" applyBorder="1" applyAlignment="1">
      <alignment horizontal="center" textRotation="45" wrapText="1"/>
    </xf>
    <xf numFmtId="167" fontId="36" fillId="3" borderId="9" xfId="0" applyNumberFormat="1" applyFont="1" applyFill="1" applyBorder="1" applyAlignment="1">
      <alignment horizontal="center" textRotation="45"/>
    </xf>
    <xf numFmtId="167" fontId="36" fillId="0" borderId="2" xfId="0" applyNumberFormat="1" applyFont="1" applyBorder="1" applyAlignment="1">
      <alignment horizontal="center" textRotation="45"/>
    </xf>
    <xf numFmtId="0" fontId="8" fillId="0" borderId="0" xfId="0" applyFont="1"/>
    <xf numFmtId="0" fontId="57" fillId="14" borderId="1" xfId="0" applyFont="1" applyFill="1" applyBorder="1"/>
    <xf numFmtId="0" fontId="44" fillId="14" borderId="1" xfId="0" applyFont="1" applyFill="1" applyBorder="1"/>
    <xf numFmtId="164" fontId="8" fillId="14" borderId="3" xfId="0" applyNumberFormat="1" applyFont="1" applyFill="1" applyBorder="1"/>
    <xf numFmtId="167" fontId="8" fillId="14" borderId="11" xfId="0" applyNumberFormat="1" applyFont="1" applyFill="1" applyBorder="1"/>
    <xf numFmtId="164" fontId="8" fillId="14" borderId="9" xfId="0" applyNumberFormat="1" applyFont="1" applyFill="1" applyBorder="1"/>
    <xf numFmtId="0" fontId="58" fillId="14" borderId="1" xfId="0" applyFont="1" applyFill="1" applyBorder="1"/>
    <xf numFmtId="164" fontId="8" fillId="14" borderId="10" xfId="0" applyNumberFormat="1" applyFont="1" applyFill="1" applyBorder="1"/>
    <xf numFmtId="167" fontId="8" fillId="14" borderId="3" xfId="0" applyNumberFormat="1" applyFont="1" applyFill="1" applyBorder="1"/>
    <xf numFmtId="164" fontId="8" fillId="14" borderId="11" xfId="0" applyNumberFormat="1" applyFont="1" applyFill="1" applyBorder="1"/>
    <xf numFmtId="164" fontId="8" fillId="14" borderId="3" xfId="0" applyNumberFormat="1" applyFont="1" applyFill="1" applyBorder="1" applyAlignment="1">
      <alignment shrinkToFit="1"/>
    </xf>
    <xf numFmtId="0" fontId="45" fillId="14" borderId="1" xfId="0" applyFont="1" applyFill="1" applyBorder="1"/>
    <xf numFmtId="0" fontId="8" fillId="14" borderId="2" xfId="0" applyFont="1" applyFill="1" applyBorder="1"/>
    <xf numFmtId="0" fontId="8" fillId="14" borderId="8" xfId="0" applyFont="1" applyFill="1" applyBorder="1"/>
    <xf numFmtId="164" fontId="8" fillId="14" borderId="3" xfId="0" applyNumberFormat="1" applyFont="1" applyFill="1" applyBorder="1" applyAlignment="1">
      <alignment wrapText="1"/>
    </xf>
    <xf numFmtId="167" fontId="8" fillId="14" borderId="8" xfId="0" applyNumberFormat="1" applyFont="1" applyFill="1" applyBorder="1"/>
    <xf numFmtId="170" fontId="45" fillId="14" borderId="1" xfId="0" applyNumberFormat="1" applyFont="1" applyFill="1" applyBorder="1"/>
    <xf numFmtId="0" fontId="59" fillId="0" borderId="13" xfId="0" applyFont="1" applyBorder="1" applyAlignment="1">
      <alignment horizontal="center" vertical="center"/>
    </xf>
    <xf numFmtId="0" fontId="59" fillId="14" borderId="1" xfId="0" applyFont="1" applyFill="1" applyBorder="1"/>
    <xf numFmtId="0" fontId="60" fillId="14" borderId="2" xfId="0" applyFont="1" applyFill="1" applyBorder="1"/>
    <xf numFmtId="164" fontId="60" fillId="14" borderId="3" xfId="0" applyNumberFormat="1" applyFont="1" applyFill="1" applyBorder="1"/>
    <xf numFmtId="167" fontId="60" fillId="14" borderId="11" xfId="0" applyNumberFormat="1" applyFont="1" applyFill="1" applyBorder="1"/>
    <xf numFmtId="164" fontId="60" fillId="14" borderId="9" xfId="0" applyNumberFormat="1" applyFont="1" applyFill="1" applyBorder="1"/>
    <xf numFmtId="0" fontId="60" fillId="14" borderId="8" xfId="0" applyFont="1" applyFill="1" applyBorder="1"/>
    <xf numFmtId="164" fontId="60" fillId="14" borderId="3" xfId="0" applyNumberFormat="1" applyFont="1" applyFill="1" applyBorder="1" applyAlignment="1">
      <alignment wrapText="1"/>
    </xf>
    <xf numFmtId="164" fontId="60" fillId="14" borderId="3" xfId="0" applyNumberFormat="1" applyFont="1" applyFill="1" applyBorder="1" applyAlignment="1">
      <alignment shrinkToFit="1"/>
    </xf>
    <xf numFmtId="164" fontId="60" fillId="14" borderId="10" xfId="0" applyNumberFormat="1" applyFont="1" applyFill="1" applyBorder="1"/>
    <xf numFmtId="167" fontId="60" fillId="14" borderId="3" xfId="0" applyNumberFormat="1" applyFont="1" applyFill="1" applyBorder="1"/>
    <xf numFmtId="167" fontId="60" fillId="14" borderId="8" xfId="0" applyNumberFormat="1" applyFont="1" applyFill="1" applyBorder="1"/>
    <xf numFmtId="164" fontId="60" fillId="14" borderId="11" xfId="0" applyNumberFormat="1" applyFont="1" applyFill="1" applyBorder="1"/>
    <xf numFmtId="0" fontId="60" fillId="0" borderId="0" xfId="0" applyFont="1"/>
    <xf numFmtId="0" fontId="57" fillId="15" borderId="1" xfId="0" applyFont="1" applyFill="1" applyBorder="1"/>
    <xf numFmtId="0" fontId="8" fillId="15" borderId="2" xfId="0" applyFont="1" applyFill="1" applyBorder="1"/>
    <xf numFmtId="164" fontId="8" fillId="15" borderId="3" xfId="0" applyNumberFormat="1" applyFont="1" applyFill="1" applyBorder="1"/>
    <xf numFmtId="167" fontId="8" fillId="15" borderId="11" xfId="0" applyNumberFormat="1" applyFont="1" applyFill="1" applyBorder="1"/>
    <xf numFmtId="164" fontId="8" fillId="15" borderId="9" xfId="0" applyNumberFormat="1" applyFont="1" applyFill="1" applyBorder="1"/>
    <xf numFmtId="0" fontId="8" fillId="15" borderId="8" xfId="0" applyFont="1" applyFill="1" applyBorder="1"/>
    <xf numFmtId="164" fontId="8" fillId="15" borderId="3" xfId="0" applyNumberFormat="1" applyFont="1" applyFill="1" applyBorder="1" applyAlignment="1">
      <alignment wrapText="1"/>
    </xf>
    <xf numFmtId="164" fontId="8" fillId="15" borderId="3" xfId="0" applyNumberFormat="1" applyFont="1" applyFill="1" applyBorder="1" applyAlignment="1">
      <alignment shrinkToFit="1"/>
    </xf>
    <xf numFmtId="164" fontId="8" fillId="15" borderId="10" xfId="0" applyNumberFormat="1" applyFont="1" applyFill="1" applyBorder="1"/>
    <xf numFmtId="167" fontId="8" fillId="15" borderId="3" xfId="0" applyNumberFormat="1" applyFont="1" applyFill="1" applyBorder="1"/>
    <xf numFmtId="167" fontId="8" fillId="15" borderId="8" xfId="0" applyNumberFormat="1" applyFont="1" applyFill="1" applyBorder="1"/>
    <xf numFmtId="164" fontId="8" fillId="15" borderId="11" xfId="0" applyNumberFormat="1" applyFont="1" applyFill="1" applyBorder="1"/>
    <xf numFmtId="0" fontId="44" fillId="15" borderId="1" xfId="0" applyFont="1" applyFill="1" applyBorder="1"/>
    <xf numFmtId="164" fontId="8" fillId="15" borderId="3" xfId="0" applyNumberFormat="1" applyFont="1" applyFill="1" applyBorder="1" applyAlignment="1">
      <alignment wrapText="1" shrinkToFit="1"/>
    </xf>
    <xf numFmtId="0" fontId="58" fillId="15" borderId="1" xfId="0" applyFont="1" applyFill="1" applyBorder="1"/>
    <xf numFmtId="0" fontId="45" fillId="15" borderId="1" xfId="0" applyFont="1" applyFill="1" applyBorder="1"/>
    <xf numFmtId="170" fontId="45" fillId="15" borderId="1" xfId="0" applyNumberFormat="1" applyFont="1" applyFill="1" applyBorder="1"/>
    <xf numFmtId="0" fontId="59" fillId="15" borderId="1" xfId="0" applyFont="1" applyFill="1" applyBorder="1"/>
    <xf numFmtId="0" fontId="60" fillId="15" borderId="14" xfId="0" applyFont="1" applyFill="1" applyBorder="1"/>
    <xf numFmtId="164" fontId="60" fillId="15" borderId="11" xfId="0" applyNumberFormat="1" applyFont="1" applyFill="1" applyBorder="1"/>
    <xf numFmtId="167" fontId="60" fillId="15" borderId="11" xfId="0" applyNumberFormat="1" applyFont="1" applyFill="1" applyBorder="1"/>
    <xf numFmtId="164" fontId="60" fillId="15" borderId="9" xfId="0" applyNumberFormat="1" applyFont="1" applyFill="1" applyBorder="1"/>
    <xf numFmtId="0" fontId="60" fillId="15" borderId="9" xfId="0" applyFont="1" applyFill="1" applyBorder="1"/>
    <xf numFmtId="164" fontId="60" fillId="15" borderId="11" xfId="0" applyNumberFormat="1" applyFont="1" applyFill="1" applyBorder="1" applyAlignment="1">
      <alignment wrapText="1"/>
    </xf>
    <xf numFmtId="164" fontId="60" fillId="15" borderId="11" xfId="0" applyNumberFormat="1" applyFont="1" applyFill="1" applyBorder="1" applyAlignment="1">
      <alignment shrinkToFit="1"/>
    </xf>
    <xf numFmtId="167" fontId="60" fillId="15" borderId="9" xfId="0" applyNumberFormat="1" applyFont="1" applyFill="1" applyBorder="1"/>
    <xf numFmtId="0" fontId="57" fillId="10" borderId="1" xfId="0" applyFont="1" applyFill="1" applyBorder="1"/>
    <xf numFmtId="0" fontId="8" fillId="10" borderId="1" xfId="0" applyFont="1" applyFill="1" applyBorder="1"/>
    <xf numFmtId="164" fontId="8" fillId="10" borderId="1" xfId="0" applyNumberFormat="1" applyFont="1" applyFill="1" applyBorder="1"/>
    <xf numFmtId="167" fontId="8" fillId="10" borderId="1" xfId="0" applyNumberFormat="1" applyFont="1" applyFill="1" applyBorder="1"/>
    <xf numFmtId="164" fontId="8" fillId="10" borderId="1" xfId="0" applyNumberFormat="1" applyFont="1" applyFill="1" applyBorder="1" applyAlignment="1">
      <alignment wrapText="1"/>
    </xf>
    <xf numFmtId="0" fontId="44" fillId="10" borderId="1" xfId="0" applyFont="1" applyFill="1" applyBorder="1"/>
    <xf numFmtId="164" fontId="8" fillId="10" borderId="1" xfId="0" applyNumberFormat="1" applyFont="1" applyFill="1" applyBorder="1" applyAlignment="1">
      <alignment wrapText="1" shrinkToFit="1"/>
    </xf>
    <xf numFmtId="164" fontId="8" fillId="10" borderId="1" xfId="0" applyNumberFormat="1" applyFont="1" applyFill="1" applyBorder="1" applyAlignment="1">
      <alignment shrinkToFit="1"/>
    </xf>
    <xf numFmtId="0" fontId="58" fillId="10" borderId="1" xfId="0" applyFont="1" applyFill="1" applyBorder="1"/>
    <xf numFmtId="0" fontId="45" fillId="10" borderId="1" xfId="0" applyFont="1" applyFill="1" applyBorder="1"/>
    <xf numFmtId="170" fontId="45" fillId="10" borderId="1" xfId="0" applyNumberFormat="1" applyFont="1" applyFill="1" applyBorder="1"/>
    <xf numFmtId="0" fontId="59" fillId="10" borderId="1" xfId="0" applyFont="1" applyFill="1" applyBorder="1"/>
    <xf numFmtId="0" fontId="60" fillId="10" borderId="1" xfId="0" applyFont="1" applyFill="1" applyBorder="1"/>
    <xf numFmtId="164" fontId="60" fillId="10" borderId="1" xfId="0" applyNumberFormat="1" applyFont="1" applyFill="1" applyBorder="1"/>
    <xf numFmtId="167" fontId="60" fillId="10" borderId="1" xfId="0" applyNumberFormat="1" applyFont="1" applyFill="1" applyBorder="1"/>
    <xf numFmtId="164" fontId="60" fillId="10" borderId="1" xfId="0" applyNumberFormat="1" applyFont="1" applyFill="1" applyBorder="1" applyAlignment="1">
      <alignment wrapText="1"/>
    </xf>
    <xf numFmtId="164" fontId="60" fillId="10" borderId="1" xfId="0" applyNumberFormat="1" applyFont="1" applyFill="1" applyBorder="1" applyAlignment="1">
      <alignment shrinkToFit="1"/>
    </xf>
    <xf numFmtId="0" fontId="43" fillId="0" borderId="0" xfId="0" applyFont="1"/>
    <xf numFmtId="0" fontId="8" fillId="0" borderId="4" xfId="0" applyFont="1" applyBorder="1"/>
    <xf numFmtId="164" fontId="8" fillId="0" borderId="5" xfId="0" applyNumberFormat="1" applyFont="1" applyBorder="1"/>
    <xf numFmtId="164" fontId="8" fillId="0" borderId="12" xfId="0" applyNumberFormat="1" applyFont="1" applyBorder="1"/>
    <xf numFmtId="164" fontId="8" fillId="0" borderId="0" xfId="0" applyNumberFormat="1" applyFont="1"/>
    <xf numFmtId="164" fontId="8" fillId="0" borderId="5" xfId="0" applyNumberFormat="1" applyFont="1" applyBorder="1" applyAlignment="1">
      <alignment horizontal="right"/>
    </xf>
    <xf numFmtId="164" fontId="8" fillId="0" borderId="5" xfId="0" applyNumberFormat="1" applyFont="1" applyBorder="1" applyAlignment="1">
      <alignment horizontal="right" wrapText="1"/>
    </xf>
    <xf numFmtId="167" fontId="8" fillId="0" borderId="0" xfId="0" applyNumberFormat="1" applyFont="1" applyAlignment="1">
      <alignment horizontal="right"/>
    </xf>
    <xf numFmtId="167" fontId="8" fillId="0" borderId="4" xfId="0" applyNumberFormat="1" applyFont="1" applyBorder="1" applyAlignment="1">
      <alignment horizontal="right"/>
    </xf>
    <xf numFmtId="164" fontId="8" fillId="0" borderId="12" xfId="0" applyNumberFormat="1" applyFont="1" applyBorder="1" applyAlignment="1">
      <alignment horizontal="right"/>
    </xf>
    <xf numFmtId="164" fontId="58" fillId="10" borderId="1" xfId="0" applyNumberFormat="1" applyFont="1" applyFill="1" applyBorder="1"/>
    <xf numFmtId="167" fontId="58" fillId="10" borderId="1" xfId="0" applyNumberFormat="1" applyFont="1" applyFill="1" applyBorder="1"/>
    <xf numFmtId="164" fontId="58" fillId="10" borderId="1" xfId="0" applyNumberFormat="1" applyFont="1" applyFill="1" applyBorder="1" applyAlignment="1">
      <alignment wrapText="1" shrinkToFit="1"/>
    </xf>
    <xf numFmtId="164" fontId="58" fillId="10" borderId="1" xfId="0" applyNumberFormat="1" applyFont="1" applyFill="1" applyBorder="1" applyAlignment="1">
      <alignment shrinkToFit="1"/>
    </xf>
    <xf numFmtId="0" fontId="39" fillId="0" borderId="0" xfId="0" applyFont="1" applyAlignment="1">
      <alignment horizontal="center" vertical="justify" wrapText="1" shrinkToFit="1"/>
    </xf>
    <xf numFmtId="0" fontId="7" fillId="0" borderId="4" xfId="0" applyFont="1" applyBorder="1"/>
    <xf numFmtId="164" fontId="7" fillId="0" borderId="5" xfId="0" applyNumberFormat="1" applyFont="1" applyBorder="1"/>
    <xf numFmtId="167" fontId="7" fillId="0" borderId="12" xfId="0" applyNumberFormat="1" applyFont="1" applyBorder="1"/>
    <xf numFmtId="167" fontId="7" fillId="0" borderId="4" xfId="0" applyNumberFormat="1" applyFont="1" applyBorder="1"/>
    <xf numFmtId="164" fontId="7" fillId="0" borderId="12" xfId="0" applyNumberFormat="1" applyFont="1" applyBorder="1"/>
    <xf numFmtId="0" fontId="6" fillId="18" borderId="1" xfId="0" applyFont="1" applyFill="1" applyBorder="1"/>
    <xf numFmtId="0" fontId="2" fillId="18" borderId="14" xfId="0" applyFont="1" applyFill="1" applyBorder="1"/>
    <xf numFmtId="169" fontId="2" fillId="18" borderId="1" xfId="0" applyNumberFormat="1" applyFont="1" applyFill="1" applyBorder="1" applyAlignment="1">
      <alignment horizontal="left"/>
    </xf>
    <xf numFmtId="169" fontId="2" fillId="18" borderId="14" xfId="0" applyNumberFormat="1" applyFont="1" applyFill="1" applyBorder="1" applyAlignment="1">
      <alignment horizontal="left"/>
    </xf>
    <xf numFmtId="0" fontId="50" fillId="10" borderId="11" xfId="0" applyFont="1" applyFill="1" applyBorder="1"/>
    <xf numFmtId="0" fontId="2" fillId="16" borderId="1" xfId="0" applyFont="1" applyFill="1" applyBorder="1"/>
    <xf numFmtId="0" fontId="56" fillId="0" borderId="15" xfId="0" applyFont="1" applyBorder="1"/>
    <xf numFmtId="0" fontId="56" fillId="0" borderId="1" xfId="0" applyFont="1" applyBorder="1"/>
    <xf numFmtId="0" fontId="50" fillId="12" borderId="1" xfId="0" applyFont="1" applyFill="1" applyBorder="1"/>
    <xf numFmtId="0" fontId="50" fillId="12" borderId="2" xfId="0" applyFont="1" applyFill="1" applyBorder="1"/>
    <xf numFmtId="0" fontId="50" fillId="12" borderId="8" xfId="0" applyFont="1" applyFill="1" applyBorder="1"/>
    <xf numFmtId="0" fontId="50" fillId="17" borderId="11" xfId="0" applyFont="1" applyFill="1" applyBorder="1"/>
    <xf numFmtId="0" fontId="52" fillId="18" borderId="1" xfId="0" applyFont="1" applyFill="1" applyBorder="1"/>
    <xf numFmtId="170" fontId="52" fillId="18" borderId="1" xfId="0" applyNumberFormat="1" applyFont="1" applyFill="1" applyBorder="1"/>
    <xf numFmtId="49" fontId="52" fillId="18" borderId="1" xfId="0" applyNumberFormat="1" applyFont="1" applyFill="1" applyBorder="1"/>
    <xf numFmtId="0" fontId="8" fillId="10" borderId="8" xfId="0" applyFont="1" applyFill="1" applyBorder="1"/>
    <xf numFmtId="164" fontId="8" fillId="10" borderId="3" xfId="0" applyNumberFormat="1" applyFont="1" applyFill="1" applyBorder="1" applyAlignment="1">
      <alignment shrinkToFit="1"/>
    </xf>
    <xf numFmtId="167" fontId="1" fillId="15" borderId="1" xfId="0" applyNumberFormat="1" applyFont="1" applyFill="1" applyBorder="1"/>
    <xf numFmtId="167" fontId="7" fillId="10" borderId="1" xfId="0" applyNumberFormat="1" applyFont="1" applyFill="1" applyBorder="1"/>
    <xf numFmtId="0" fontId="1" fillId="0" borderId="0" xfId="5"/>
    <xf numFmtId="3" fontId="1" fillId="0" borderId="0" xfId="5" applyNumberFormat="1"/>
    <xf numFmtId="3" fontId="2" fillId="0" borderId="0" xfId="5" applyNumberFormat="1" applyFont="1" applyAlignment="1">
      <alignment textRotation="45"/>
    </xf>
    <xf numFmtId="171" fontId="0" fillId="0" borderId="0" xfId="2" applyNumberFormat="1" applyFont="1"/>
    <xf numFmtId="171" fontId="1" fillId="0" borderId="0" xfId="5" applyNumberFormat="1"/>
    <xf numFmtId="0" fontId="0" fillId="16" borderId="8" xfId="0" applyFill="1" applyBorder="1"/>
    <xf numFmtId="0" fontId="1" fillId="13" borderId="0" xfId="5" applyFill="1"/>
    <xf numFmtId="0" fontId="2" fillId="13" borderId="0" xfId="5" applyFont="1" applyFill="1"/>
    <xf numFmtId="3" fontId="1" fillId="13" borderId="0" xfId="5" applyNumberFormat="1" applyFill="1"/>
    <xf numFmtId="171" fontId="1" fillId="13" borderId="0" xfId="1" applyNumberFormat="1" applyFont="1" applyFill="1" applyBorder="1"/>
    <xf numFmtId="0" fontId="6" fillId="13" borderId="0" xfId="5" applyFont="1" applyFill="1"/>
    <xf numFmtId="0" fontId="2" fillId="13" borderId="0" xfId="5" applyFont="1" applyFill="1" applyAlignment="1">
      <alignment horizontal="center" vertical="center"/>
    </xf>
    <xf numFmtId="3" fontId="1" fillId="13" borderId="0" xfId="5" applyNumberFormat="1" applyFill="1" applyAlignment="1">
      <alignment horizontal="right"/>
    </xf>
    <xf numFmtId="0" fontId="1" fillId="13" borderId="1" xfId="5" applyFill="1" applyBorder="1"/>
    <xf numFmtId="0" fontId="2" fillId="13" borderId="1" xfId="5" applyFont="1" applyFill="1" applyBorder="1"/>
    <xf numFmtId="3" fontId="2" fillId="13" borderId="1" xfId="5" applyNumberFormat="1" applyFont="1" applyFill="1" applyBorder="1" applyAlignment="1">
      <alignment horizontal="center" textRotation="45"/>
    </xf>
    <xf numFmtId="3" fontId="2" fillId="13" borderId="1" xfId="5" applyNumberFormat="1" applyFont="1" applyFill="1" applyBorder="1" applyAlignment="1">
      <alignment textRotation="45"/>
    </xf>
    <xf numFmtId="3" fontId="62" fillId="13" borderId="1" xfId="5" applyNumberFormat="1" applyFont="1" applyFill="1" applyBorder="1" applyAlignment="1">
      <alignment textRotation="45"/>
    </xf>
    <xf numFmtId="3" fontId="62" fillId="13" borderId="1" xfId="5" applyNumberFormat="1" applyFont="1" applyFill="1" applyBorder="1" applyAlignment="1">
      <alignment horizontal="center" textRotation="45"/>
    </xf>
    <xf numFmtId="3" fontId="1" fillId="13" borderId="1" xfId="5" applyNumberFormat="1" applyFill="1" applyBorder="1"/>
    <xf numFmtId="171" fontId="1" fillId="13" borderId="1" xfId="1" applyNumberFormat="1" applyFont="1" applyFill="1" applyBorder="1"/>
    <xf numFmtId="0" fontId="2" fillId="19" borderId="1" xfId="5" applyFont="1" applyFill="1" applyBorder="1"/>
    <xf numFmtId="3" fontId="1" fillId="19" borderId="1" xfId="5" applyNumberFormat="1" applyFill="1" applyBorder="1"/>
    <xf numFmtId="171" fontId="1" fillId="19" borderId="1" xfId="1" applyNumberFormat="1" applyFont="1" applyFill="1" applyBorder="1"/>
    <xf numFmtId="3" fontId="2" fillId="20" borderId="1" xfId="5" applyNumberFormat="1" applyFont="1" applyFill="1" applyBorder="1" applyAlignment="1">
      <alignment horizontal="center" textRotation="45"/>
    </xf>
    <xf numFmtId="3" fontId="2" fillId="20" borderId="1" xfId="5" applyNumberFormat="1" applyFont="1" applyFill="1" applyBorder="1"/>
    <xf numFmtId="3" fontId="1" fillId="20" borderId="1" xfId="5" applyNumberFormat="1" applyFill="1" applyBorder="1"/>
    <xf numFmtId="3" fontId="6" fillId="20" borderId="0" xfId="5" applyNumberFormat="1" applyFont="1" applyFill="1"/>
    <xf numFmtId="3" fontId="2" fillId="20" borderId="0" xfId="5" applyNumberFormat="1" applyFont="1" applyFill="1"/>
    <xf numFmtId="171" fontId="2" fillId="13" borderId="1" xfId="1" applyNumberFormat="1" applyFont="1" applyFill="1" applyBorder="1" applyAlignment="1">
      <alignment textRotation="45"/>
    </xf>
    <xf numFmtId="3" fontId="63" fillId="13" borderId="1" xfId="5" applyNumberFormat="1" applyFont="1" applyFill="1" applyBorder="1"/>
    <xf numFmtId="3" fontId="63" fillId="19" borderId="1" xfId="5" applyNumberFormat="1" applyFont="1" applyFill="1" applyBorder="1"/>
    <xf numFmtId="3" fontId="63" fillId="13" borderId="0" xfId="5" applyNumberFormat="1" applyFont="1" applyFill="1"/>
    <xf numFmtId="3" fontId="63" fillId="13" borderId="0" xfId="5" applyNumberFormat="1" applyFont="1" applyFill="1" applyAlignment="1">
      <alignment horizontal="right"/>
    </xf>
    <xf numFmtId="3" fontId="61" fillId="13" borderId="1" xfId="5" applyNumberFormat="1" applyFont="1" applyFill="1" applyBorder="1" applyAlignment="1">
      <alignment textRotation="45"/>
    </xf>
    <xf numFmtId="3" fontId="64" fillId="13" borderId="1" xfId="5" applyNumberFormat="1" applyFont="1" applyFill="1" applyBorder="1"/>
    <xf numFmtId="3" fontId="64" fillId="19" borderId="1" xfId="5" applyNumberFormat="1" applyFont="1" applyFill="1" applyBorder="1"/>
    <xf numFmtId="3" fontId="64" fillId="13" borderId="0" xfId="5" applyNumberFormat="1" applyFont="1" applyFill="1"/>
    <xf numFmtId="3" fontId="61" fillId="13" borderId="1" xfId="5" applyNumberFormat="1" applyFont="1" applyFill="1" applyBorder="1" applyAlignment="1">
      <alignment horizontal="center" textRotation="45"/>
    </xf>
    <xf numFmtId="3" fontId="64" fillId="13" borderId="0" xfId="5" applyNumberFormat="1" applyFont="1" applyFill="1" applyAlignment="1">
      <alignment horizontal="right"/>
    </xf>
    <xf numFmtId="171" fontId="61" fillId="0" borderId="1" xfId="1" applyNumberFormat="1" applyFont="1" applyFill="1" applyBorder="1" applyAlignment="1">
      <alignment textRotation="45"/>
    </xf>
    <xf numFmtId="171" fontId="64" fillId="0" borderId="1" xfId="1" applyNumberFormat="1" applyFont="1" applyFill="1" applyBorder="1"/>
    <xf numFmtId="171" fontId="64" fillId="0" borderId="0" xfId="1" applyNumberFormat="1" applyFont="1" applyFill="1" applyBorder="1"/>
    <xf numFmtId="3" fontId="2" fillId="10" borderId="1" xfId="5" applyNumberFormat="1" applyFont="1" applyFill="1" applyBorder="1" applyAlignment="1">
      <alignment textRotation="45"/>
    </xf>
    <xf numFmtId="3" fontId="1" fillId="10" borderId="1" xfId="5" applyNumberFormat="1" applyFill="1" applyBorder="1"/>
    <xf numFmtId="3" fontId="1" fillId="10" borderId="0" xfId="5" applyNumberFormat="1" applyFill="1"/>
    <xf numFmtId="171" fontId="2" fillId="10" borderId="1" xfId="1" applyNumberFormat="1" applyFont="1" applyFill="1" applyBorder="1" applyAlignment="1">
      <alignment textRotation="45"/>
    </xf>
    <xf numFmtId="171" fontId="1" fillId="10" borderId="1" xfId="1" applyNumberFormat="1" applyFont="1" applyFill="1" applyBorder="1"/>
    <xf numFmtId="171" fontId="1" fillId="10" borderId="0" xfId="1" applyNumberFormat="1" applyFont="1" applyFill="1" applyBorder="1"/>
    <xf numFmtId="3" fontId="2" fillId="0" borderId="1" xfId="5" applyNumberFormat="1" applyFont="1" applyBorder="1" applyAlignment="1">
      <alignment textRotation="45"/>
    </xf>
    <xf numFmtId="3" fontId="1" fillId="0" borderId="1" xfId="5" applyNumberFormat="1" applyBorder="1"/>
    <xf numFmtId="9" fontId="2" fillId="21" borderId="1" xfId="6" applyFont="1" applyFill="1" applyBorder="1" applyAlignment="1">
      <alignment textRotation="45"/>
    </xf>
    <xf numFmtId="9" fontId="1" fillId="21" borderId="1" xfId="6" applyFont="1" applyFill="1" applyBorder="1" applyAlignment="1"/>
    <xf numFmtId="9" fontId="1" fillId="21" borderId="0" xfId="6" applyFont="1" applyFill="1" applyBorder="1" applyAlignment="1"/>
    <xf numFmtId="9" fontId="1" fillId="21" borderId="0" xfId="6" applyFill="1" applyBorder="1"/>
    <xf numFmtId="9" fontId="1" fillId="0" borderId="0" xfId="6"/>
    <xf numFmtId="9" fontId="2" fillId="0" borderId="1" xfId="6" applyFont="1" applyBorder="1" applyAlignment="1">
      <alignment textRotation="45"/>
    </xf>
    <xf numFmtId="9" fontId="2" fillId="0" borderId="0" xfId="6" applyFont="1" applyBorder="1" applyAlignment="1">
      <alignment textRotation="45"/>
    </xf>
    <xf numFmtId="9" fontId="1" fillId="19" borderId="1" xfId="6" applyFont="1" applyFill="1" applyBorder="1"/>
    <xf numFmtId="9" fontId="1" fillId="13" borderId="1" xfId="6" applyFont="1" applyFill="1" applyBorder="1"/>
    <xf numFmtId="43" fontId="2" fillId="0" borderId="0" xfId="1" applyFont="1" applyBorder="1" applyAlignment="1">
      <alignment textRotation="45"/>
    </xf>
    <xf numFmtId="43" fontId="1" fillId="0" borderId="0" xfId="1" applyFont="1"/>
    <xf numFmtId="43" fontId="0" fillId="0" borderId="0" xfId="1" applyFont="1"/>
    <xf numFmtId="171" fontId="0" fillId="0" borderId="0" xfId="1" applyNumberFormat="1" applyFont="1"/>
    <xf numFmtId="0" fontId="49" fillId="0" borderId="22" xfId="3" applyAlignment="1">
      <alignment horizontal="center"/>
    </xf>
    <xf numFmtId="0" fontId="49" fillId="0" borderId="0" xfId="4"/>
    <xf numFmtId="0" fontId="49" fillId="0" borderId="0" xfId="4" applyAlignment="1">
      <alignment horizontal="center"/>
    </xf>
    <xf numFmtId="170" fontId="52" fillId="16" borderId="1" xfId="0" applyNumberFormat="1" applyFont="1" applyFill="1" applyBorder="1"/>
    <xf numFmtId="49" fontId="52" fillId="16" borderId="1" xfId="0" applyNumberFormat="1" applyFont="1" applyFill="1" applyBorder="1"/>
    <xf numFmtId="0" fontId="2" fillId="16" borderId="14" xfId="0" applyFont="1" applyFill="1" applyBorder="1"/>
    <xf numFmtId="169" fontId="2" fillId="16" borderId="1" xfId="0" applyNumberFormat="1" applyFont="1" applyFill="1" applyBorder="1" applyAlignment="1">
      <alignment horizontal="left"/>
    </xf>
    <xf numFmtId="169" fontId="2" fillId="16" borderId="14" xfId="0" applyNumberFormat="1" applyFont="1" applyFill="1" applyBorder="1" applyAlignment="1">
      <alignment horizontal="left"/>
    </xf>
    <xf numFmtId="168" fontId="30" fillId="0" borderId="0" xfId="0" applyNumberFormat="1" applyFont="1" applyAlignment="1">
      <alignment horizontal="center"/>
    </xf>
    <xf numFmtId="0" fontId="8" fillId="15" borderId="1" xfId="0" applyFont="1" applyFill="1" applyBorder="1"/>
    <xf numFmtId="164" fontId="8" fillId="15" borderId="1" xfId="0" applyNumberFormat="1" applyFont="1" applyFill="1" applyBorder="1"/>
    <xf numFmtId="167" fontId="8" fillId="15" borderId="1" xfId="0" applyNumberFormat="1" applyFont="1" applyFill="1" applyBorder="1"/>
    <xf numFmtId="164" fontId="8" fillId="15" borderId="1" xfId="0" applyNumberFormat="1" applyFont="1" applyFill="1" applyBorder="1" applyAlignment="1">
      <alignment wrapText="1"/>
    </xf>
    <xf numFmtId="0" fontId="8" fillId="15" borderId="0" xfId="0" applyFont="1" applyFill="1"/>
    <xf numFmtId="164" fontId="58" fillId="15" borderId="1" xfId="0" applyNumberFormat="1" applyFont="1" applyFill="1" applyBorder="1"/>
    <xf numFmtId="167" fontId="58" fillId="15" borderId="1" xfId="0" applyNumberFormat="1" applyFont="1" applyFill="1" applyBorder="1"/>
    <xf numFmtId="164" fontId="58" fillId="15" borderId="1" xfId="0" applyNumberFormat="1" applyFont="1" applyFill="1" applyBorder="1" applyAlignment="1">
      <alignment wrapText="1" shrinkToFit="1"/>
    </xf>
    <xf numFmtId="164" fontId="58" fillId="15" borderId="1" xfId="0" applyNumberFormat="1" applyFont="1" applyFill="1" applyBorder="1" applyAlignment="1">
      <alignment shrinkToFit="1"/>
    </xf>
    <xf numFmtId="164" fontId="8" fillId="15" borderId="1" xfId="0" applyNumberFormat="1" applyFont="1" applyFill="1" applyBorder="1" applyAlignment="1">
      <alignment wrapText="1" shrinkToFit="1"/>
    </xf>
    <xf numFmtId="164" fontId="8" fillId="15" borderId="1" xfId="0" applyNumberFormat="1" applyFont="1" applyFill="1" applyBorder="1" applyAlignment="1">
      <alignment shrinkToFit="1"/>
    </xf>
    <xf numFmtId="0" fontId="60" fillId="15" borderId="1" xfId="0" applyFont="1" applyFill="1" applyBorder="1"/>
    <xf numFmtId="164" fontId="60" fillId="15" borderId="1" xfId="0" applyNumberFormat="1" applyFont="1" applyFill="1" applyBorder="1"/>
    <xf numFmtId="167" fontId="60" fillId="15" borderId="1" xfId="0" applyNumberFormat="1" applyFont="1" applyFill="1" applyBorder="1"/>
    <xf numFmtId="164" fontId="60" fillId="15" borderId="1" xfId="0" applyNumberFormat="1" applyFont="1" applyFill="1" applyBorder="1" applyAlignment="1">
      <alignment wrapText="1"/>
    </xf>
    <xf numFmtId="164" fontId="60" fillId="15" borderId="1" xfId="0" applyNumberFormat="1" applyFont="1" applyFill="1" applyBorder="1" applyAlignment="1">
      <alignment shrinkToFit="1"/>
    </xf>
    <xf numFmtId="0" fontId="8" fillId="22" borderId="0" xfId="0" applyFont="1" applyFill="1"/>
    <xf numFmtId="0" fontId="8" fillId="13" borderId="0" xfId="0" applyFont="1" applyFill="1"/>
    <xf numFmtId="0" fontId="8" fillId="15" borderId="3" xfId="0" applyFont="1" applyFill="1" applyBorder="1" applyAlignment="1">
      <alignment wrapText="1" shrinkToFit="1"/>
    </xf>
    <xf numFmtId="165" fontId="63" fillId="0" borderId="0" xfId="0" applyNumberFormat="1" applyFont="1" applyAlignment="1">
      <alignment horizontal="center"/>
    </xf>
    <xf numFmtId="0" fontId="63" fillId="0" borderId="0" xfId="0" applyFont="1" applyAlignment="1">
      <alignment horizontal="center"/>
    </xf>
    <xf numFmtId="0" fontId="1" fillId="10" borderId="1" xfId="0" applyFont="1" applyFill="1" applyBorder="1"/>
    <xf numFmtId="167" fontId="1" fillId="10" borderId="1" xfId="0" applyNumberFormat="1" applyFont="1" applyFill="1" applyBorder="1"/>
    <xf numFmtId="168" fontId="30" fillId="0" borderId="0" xfId="0" applyNumberFormat="1" applyFont="1" applyAlignment="1">
      <alignment horizontal="right"/>
    </xf>
    <xf numFmtId="168" fontId="31" fillId="0" borderId="0" xfId="0" applyNumberFormat="1" applyFont="1" applyAlignment="1">
      <alignment horizontal="right"/>
    </xf>
    <xf numFmtId="0" fontId="30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0" fontId="1" fillId="15" borderId="1" xfId="0" applyFont="1" applyFill="1" applyBorder="1" applyAlignment="1">
      <alignment wrapText="1"/>
    </xf>
    <xf numFmtId="0" fontId="26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0" fontId="51" fillId="0" borderId="0" xfId="0" applyFont="1" applyAlignment="1">
      <alignment horizontal="right"/>
    </xf>
    <xf numFmtId="0" fontId="1" fillId="13" borderId="0" xfId="0" applyFont="1" applyFill="1" applyAlignment="1">
      <alignment horizontal="right"/>
    </xf>
    <xf numFmtId="165" fontId="63" fillId="0" borderId="0" xfId="0" applyNumberFormat="1" applyFont="1"/>
    <xf numFmtId="0" fontId="63" fillId="0" borderId="0" xfId="0" applyFont="1"/>
    <xf numFmtId="0" fontId="63" fillId="0" borderId="0" xfId="0" applyFont="1" applyAlignment="1">
      <alignment horizontal="right"/>
    </xf>
    <xf numFmtId="9" fontId="63" fillId="0" borderId="0" xfId="0" applyNumberFormat="1" applyFont="1" applyAlignment="1">
      <alignment horizontal="center"/>
    </xf>
    <xf numFmtId="168" fontId="63" fillId="0" borderId="0" xfId="0" applyNumberFormat="1" applyFont="1" applyAlignment="1">
      <alignment horizontal="center"/>
    </xf>
    <xf numFmtId="0" fontId="0" fillId="0" borderId="23" xfId="0" applyBorder="1"/>
    <xf numFmtId="164" fontId="0" fillId="0" borderId="24" xfId="0" applyNumberFormat="1" applyBorder="1" applyAlignment="1">
      <alignment horizontal="right"/>
    </xf>
    <xf numFmtId="167" fontId="0" fillId="0" borderId="6" xfId="0" applyNumberFormat="1" applyBorder="1"/>
    <xf numFmtId="42" fontId="0" fillId="0" borderId="6" xfId="0" applyNumberFormat="1" applyBorder="1"/>
    <xf numFmtId="0" fontId="8" fillId="15" borderId="1" xfId="0" applyFont="1" applyFill="1" applyBorder="1" applyAlignment="1">
      <alignment vertical="top" wrapText="1"/>
    </xf>
    <xf numFmtId="164" fontId="66" fillId="15" borderId="1" xfId="0" applyNumberFormat="1" applyFont="1" applyFill="1" applyBorder="1" applyAlignment="1">
      <alignment vertical="top" wrapText="1" shrinkToFit="1"/>
    </xf>
    <xf numFmtId="0" fontId="1" fillId="16" borderId="1" xfId="0" applyFont="1" applyFill="1" applyBorder="1"/>
    <xf numFmtId="167" fontId="1" fillId="16" borderId="1" xfId="0" applyNumberFormat="1" applyFont="1" applyFill="1" applyBorder="1"/>
    <xf numFmtId="0" fontId="52" fillId="12" borderId="1" xfId="0" applyFont="1" applyFill="1" applyBorder="1"/>
    <xf numFmtId="170" fontId="52" fillId="12" borderId="1" xfId="0" applyNumberFormat="1" applyFont="1" applyFill="1" applyBorder="1"/>
    <xf numFmtId="49" fontId="52" fillId="12" borderId="1" xfId="0" applyNumberFormat="1" applyFont="1" applyFill="1" applyBorder="1"/>
    <xf numFmtId="8" fontId="0" fillId="15" borderId="0" xfId="0" applyNumberFormat="1" applyFill="1"/>
    <xf numFmtId="0" fontId="57" fillId="16" borderId="1" xfId="0" applyFont="1" applyFill="1" applyBorder="1"/>
    <xf numFmtId="0" fontId="8" fillId="16" borderId="1" xfId="0" applyFont="1" applyFill="1" applyBorder="1"/>
    <xf numFmtId="164" fontId="8" fillId="16" borderId="1" xfId="0" applyNumberFormat="1" applyFont="1" applyFill="1" applyBorder="1"/>
    <xf numFmtId="167" fontId="8" fillId="16" borderId="1" xfId="0" applyNumberFormat="1" applyFont="1" applyFill="1" applyBorder="1"/>
    <xf numFmtId="164" fontId="8" fillId="16" borderId="1" xfId="0" applyNumberFormat="1" applyFont="1" applyFill="1" applyBorder="1" applyAlignment="1">
      <alignment wrapText="1"/>
    </xf>
    <xf numFmtId="0" fontId="8" fillId="16" borderId="0" xfId="0" applyFont="1" applyFill="1"/>
    <xf numFmtId="0" fontId="58" fillId="16" borderId="1" xfId="0" applyFont="1" applyFill="1" applyBorder="1"/>
    <xf numFmtId="164" fontId="58" fillId="16" borderId="1" xfId="0" applyNumberFormat="1" applyFont="1" applyFill="1" applyBorder="1"/>
    <xf numFmtId="167" fontId="58" fillId="16" borderId="1" xfId="0" applyNumberFormat="1" applyFont="1" applyFill="1" applyBorder="1"/>
    <xf numFmtId="0" fontId="8" fillId="16" borderId="8" xfId="0" applyFont="1" applyFill="1" applyBorder="1"/>
    <xf numFmtId="164" fontId="58" fillId="16" borderId="1" xfId="0" applyNumberFormat="1" applyFont="1" applyFill="1" applyBorder="1" applyAlignment="1">
      <alignment wrapText="1" shrinkToFit="1"/>
    </xf>
    <xf numFmtId="164" fontId="58" fillId="16" borderId="1" xfId="0" applyNumberFormat="1" applyFont="1" applyFill="1" applyBorder="1" applyAlignment="1">
      <alignment shrinkToFit="1"/>
    </xf>
    <xf numFmtId="164" fontId="8" fillId="16" borderId="1" xfId="0" applyNumberFormat="1" applyFont="1" applyFill="1" applyBorder="1" applyAlignment="1">
      <alignment wrapText="1" shrinkToFit="1"/>
    </xf>
    <xf numFmtId="164" fontId="8" fillId="16" borderId="1" xfId="0" applyNumberFormat="1" applyFont="1" applyFill="1" applyBorder="1" applyAlignment="1">
      <alignment shrinkToFit="1"/>
    </xf>
    <xf numFmtId="0" fontId="45" fillId="16" borderId="1" xfId="0" applyFont="1" applyFill="1" applyBorder="1"/>
    <xf numFmtId="164" fontId="66" fillId="16" borderId="1" xfId="0" applyNumberFormat="1" applyFont="1" applyFill="1" applyBorder="1" applyAlignment="1">
      <alignment vertical="top" wrapText="1" shrinkToFit="1"/>
    </xf>
    <xf numFmtId="0" fontId="8" fillId="16" borderId="1" xfId="0" applyFont="1" applyFill="1" applyBorder="1" applyAlignment="1">
      <alignment vertical="top" wrapText="1"/>
    </xf>
    <xf numFmtId="0" fontId="1" fillId="16" borderId="1" xfId="0" applyFont="1" applyFill="1" applyBorder="1" applyAlignment="1">
      <alignment wrapText="1"/>
    </xf>
    <xf numFmtId="170" fontId="45" fillId="16" borderId="1" xfId="0" applyNumberFormat="1" applyFont="1" applyFill="1" applyBorder="1"/>
    <xf numFmtId="0" fontId="59" fillId="16" borderId="1" xfId="0" applyFont="1" applyFill="1" applyBorder="1"/>
    <xf numFmtId="0" fontId="60" fillId="16" borderId="1" xfId="0" applyFont="1" applyFill="1" applyBorder="1"/>
    <xf numFmtId="164" fontId="60" fillId="16" borderId="1" xfId="0" applyNumberFormat="1" applyFont="1" applyFill="1" applyBorder="1"/>
    <xf numFmtId="167" fontId="60" fillId="16" borderId="1" xfId="0" applyNumberFormat="1" applyFont="1" applyFill="1" applyBorder="1"/>
    <xf numFmtId="164" fontId="60" fillId="16" borderId="1" xfId="0" applyNumberFormat="1" applyFont="1" applyFill="1" applyBorder="1" applyAlignment="1">
      <alignment wrapText="1"/>
    </xf>
    <xf numFmtId="164" fontId="60" fillId="16" borderId="1" xfId="0" applyNumberFormat="1" applyFont="1" applyFill="1" applyBorder="1" applyAlignment="1">
      <alignment shrinkToFit="1"/>
    </xf>
    <xf numFmtId="0" fontId="60" fillId="13" borderId="0" xfId="0" applyFont="1" applyFill="1"/>
    <xf numFmtId="0" fontId="11" fillId="0" borderId="0" xfId="0" applyFont="1" applyAlignment="1">
      <alignment horizontal="right"/>
    </xf>
    <xf numFmtId="164" fontId="1" fillId="10" borderId="1" xfId="0" applyNumberFormat="1" applyFont="1" applyFill="1" applyBorder="1"/>
    <xf numFmtId="164" fontId="1" fillId="16" borderId="1" xfId="0" applyNumberFormat="1" applyFont="1" applyFill="1" applyBorder="1"/>
    <xf numFmtId="3" fontId="1" fillId="16" borderId="0" xfId="0" applyNumberFormat="1" applyFont="1" applyFill="1" applyAlignment="1">
      <alignment horizontal="right" vertical="top" readingOrder="1"/>
    </xf>
    <xf numFmtId="6" fontId="1" fillId="16" borderId="0" xfId="0" applyNumberFormat="1" applyFont="1" applyFill="1" applyAlignment="1">
      <alignment vertical="top" readingOrder="1"/>
    </xf>
    <xf numFmtId="164" fontId="7" fillId="10" borderId="3" xfId="0" applyNumberFormat="1" applyFont="1" applyFill="1" applyBorder="1"/>
    <xf numFmtId="167" fontId="7" fillId="10" borderId="11" xfId="0" applyNumberFormat="1" applyFont="1" applyFill="1" applyBorder="1"/>
    <xf numFmtId="164" fontId="7" fillId="10" borderId="9" xfId="0" applyNumberFormat="1" applyFont="1" applyFill="1" applyBorder="1"/>
    <xf numFmtId="164" fontId="7" fillId="10" borderId="11" xfId="0" applyNumberFormat="1" applyFont="1" applyFill="1" applyBorder="1"/>
    <xf numFmtId="164" fontId="7" fillId="10" borderId="10" xfId="0" applyNumberFormat="1" applyFont="1" applyFill="1" applyBorder="1"/>
    <xf numFmtId="167" fontId="7" fillId="10" borderId="3" xfId="0" applyNumberFormat="1" applyFont="1" applyFill="1" applyBorder="1"/>
    <xf numFmtId="0" fontId="2" fillId="15" borderId="1" xfId="0" applyFont="1" applyFill="1" applyBorder="1"/>
    <xf numFmtId="0" fontId="7" fillId="15" borderId="1" xfId="0" applyFont="1" applyFill="1" applyBorder="1"/>
    <xf numFmtId="0" fontId="18" fillId="15" borderId="1" xfId="0" applyFont="1" applyFill="1" applyBorder="1"/>
    <xf numFmtId="0" fontId="6" fillId="15" borderId="1" xfId="0" applyFont="1" applyFill="1" applyBorder="1"/>
    <xf numFmtId="164" fontId="7" fillId="16" borderId="1" xfId="0" applyNumberFormat="1" applyFont="1" applyFill="1" applyBorder="1"/>
    <xf numFmtId="0" fontId="1" fillId="10" borderId="1" xfId="0" applyFont="1" applyFill="1" applyBorder="1" applyAlignment="1">
      <alignment wrapText="1"/>
    </xf>
    <xf numFmtId="164" fontId="8" fillId="10" borderId="1" xfId="0" applyNumberFormat="1" applyFont="1" applyFill="1" applyBorder="1" applyAlignment="1">
      <alignment vertical="center" wrapText="1" shrinkToFit="1"/>
    </xf>
    <xf numFmtId="0" fontId="8" fillId="10" borderId="0" xfId="0" applyFont="1" applyFill="1"/>
    <xf numFmtId="164" fontId="8" fillId="16" borderId="1" xfId="0" applyNumberFormat="1" applyFont="1" applyFill="1" applyBorder="1" applyAlignment="1">
      <alignment horizontal="left" wrapText="1" shrinkToFit="1"/>
    </xf>
    <xf numFmtId="0" fontId="8" fillId="16" borderId="1" xfId="0" applyFont="1" applyFill="1" applyBorder="1" applyAlignment="1">
      <alignment wrapText="1"/>
    </xf>
    <xf numFmtId="0" fontId="52" fillId="23" borderId="1" xfId="0" applyFont="1" applyFill="1" applyBorder="1"/>
    <xf numFmtId="170" fontId="52" fillId="23" borderId="1" xfId="0" applyNumberFormat="1" applyFont="1" applyFill="1" applyBorder="1"/>
    <xf numFmtId="49" fontId="52" fillId="23" borderId="1" xfId="0" applyNumberFormat="1" applyFont="1" applyFill="1" applyBorder="1"/>
    <xf numFmtId="17" fontId="52" fillId="18" borderId="1" xfId="0" applyNumberFormat="1" applyFont="1" applyFill="1" applyBorder="1"/>
    <xf numFmtId="0" fontId="1" fillId="15" borderId="1" xfId="0" applyFont="1" applyFill="1" applyBorder="1"/>
    <xf numFmtId="164" fontId="1" fillId="15" borderId="1" xfId="0" applyNumberFormat="1" applyFont="1" applyFill="1" applyBorder="1"/>
    <xf numFmtId="168" fontId="1" fillId="0" borderId="0" xfId="0" applyNumberFormat="1" applyFont="1"/>
    <xf numFmtId="0" fontId="2" fillId="0" borderId="17" xfId="0" applyFont="1" applyBorder="1" applyAlignment="1">
      <alignment horizontal="center" vertical="center" textRotation="90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2" fillId="0" borderId="19" xfId="0" applyFont="1" applyBorder="1" applyAlignment="1">
      <alignment horizontal="center" vertical="center" textRotation="9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" fillId="0" borderId="17" xfId="0" applyFont="1" applyBorder="1" applyAlignment="1" applyProtection="1">
      <alignment horizontal="center" vertical="center" textRotation="90"/>
      <protection locked="0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168" fontId="12" fillId="0" borderId="0" xfId="0" applyNumberFormat="1" applyFont="1" applyAlignment="1">
      <alignment horizontal="center"/>
    </xf>
    <xf numFmtId="0" fontId="36" fillId="0" borderId="17" xfId="0" applyFont="1" applyBorder="1" applyAlignment="1">
      <alignment horizontal="center" vertical="center" textRotation="90"/>
    </xf>
    <xf numFmtId="0" fontId="36" fillId="0" borderId="13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36" fillId="16" borderId="17" xfId="0" applyFont="1" applyFill="1" applyBorder="1" applyAlignment="1">
      <alignment horizontal="center" vertical="center" textRotation="90"/>
    </xf>
    <xf numFmtId="0" fontId="36" fillId="16" borderId="13" xfId="0" applyFont="1" applyFill="1" applyBorder="1" applyAlignment="1">
      <alignment horizontal="center" vertical="center"/>
    </xf>
    <xf numFmtId="0" fontId="36" fillId="16" borderId="18" xfId="0" applyFont="1" applyFill="1" applyBorder="1" applyAlignment="1">
      <alignment horizontal="center" vertical="center"/>
    </xf>
    <xf numFmtId="0" fontId="36" fillId="15" borderId="17" xfId="0" applyFont="1" applyFill="1" applyBorder="1" applyAlignment="1">
      <alignment horizontal="center" vertical="center" textRotation="90"/>
    </xf>
    <xf numFmtId="0" fontId="36" fillId="15" borderId="13" xfId="0" applyFont="1" applyFill="1" applyBorder="1" applyAlignment="1">
      <alignment horizontal="center" vertical="center"/>
    </xf>
    <xf numFmtId="0" fontId="36" fillId="15" borderId="18" xfId="0" applyFont="1" applyFill="1" applyBorder="1" applyAlignment="1">
      <alignment horizontal="center" vertical="center"/>
    </xf>
    <xf numFmtId="0" fontId="36" fillId="10" borderId="17" xfId="0" applyFont="1" applyFill="1" applyBorder="1" applyAlignment="1">
      <alignment horizontal="center" vertical="center" textRotation="90"/>
    </xf>
    <xf numFmtId="0" fontId="36" fillId="10" borderId="13" xfId="0" applyFont="1" applyFill="1" applyBorder="1" applyAlignment="1">
      <alignment horizontal="center" vertical="center"/>
    </xf>
    <xf numFmtId="0" fontId="36" fillId="10" borderId="18" xfId="0" applyFont="1" applyFill="1" applyBorder="1" applyAlignment="1">
      <alignment horizontal="center" vertical="center"/>
    </xf>
    <xf numFmtId="0" fontId="2" fillId="13" borderId="17" xfId="5" applyFont="1" applyFill="1" applyBorder="1" applyAlignment="1">
      <alignment horizontal="center" vertical="center" textRotation="90"/>
    </xf>
    <xf numFmtId="0" fontId="2" fillId="13" borderId="13" xfId="5" applyFont="1" applyFill="1" applyBorder="1" applyAlignment="1">
      <alignment horizontal="center" vertical="center"/>
    </xf>
    <xf numFmtId="0" fontId="2" fillId="13" borderId="18" xfId="5" applyFont="1" applyFill="1" applyBorder="1" applyAlignment="1">
      <alignment horizontal="center" vertical="center"/>
    </xf>
    <xf numFmtId="0" fontId="2" fillId="13" borderId="13" xfId="5" applyFont="1" applyFill="1" applyBorder="1" applyAlignment="1">
      <alignment horizontal="center" vertical="center" textRotation="90"/>
    </xf>
    <xf numFmtId="0" fontId="2" fillId="13" borderId="18" xfId="5" applyFont="1" applyFill="1" applyBorder="1" applyAlignment="1">
      <alignment horizontal="center" vertical="center" textRotation="90"/>
    </xf>
    <xf numFmtId="0" fontId="49" fillId="0" borderId="0" xfId="4" applyAlignment="1">
      <alignment horizontal="center"/>
    </xf>
  </cellXfs>
  <cellStyles count="7">
    <cellStyle name="Comma" xfId="1" builtinId="3"/>
    <cellStyle name="Comma 2" xfId="2" xr:uid="{00000000-0005-0000-0000-000001000000}"/>
    <cellStyle name="Heading 3" xfId="3" builtinId="18"/>
    <cellStyle name="Heading 4" xfId="4" builtinId="19"/>
    <cellStyle name="Normal" xfId="0" builtinId="0"/>
    <cellStyle name="Normal 2" xfId="5" xr:uid="{00000000-0005-0000-0000-000005000000}"/>
    <cellStyle name="Percent" xfId="6" builtinId="5"/>
  </cellStyles>
  <dxfs count="0"/>
  <tableStyles count="0" defaultTableStyle="TableStyleMedium9" defaultPivotStyle="PivotStyleLight16"/>
  <colors>
    <mruColors>
      <color rgb="FFFFFFCC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3.xml"/><Relationship Id="rId13" Type="http://schemas.openxmlformats.org/officeDocument/2006/relationships/worksheet" Target="worksheets/sheet8.xml"/><Relationship Id="rId18" Type="http://schemas.openxmlformats.org/officeDocument/2006/relationships/worksheet" Target="worksheets/sheet13.xml"/><Relationship Id="rId3" Type="http://schemas.openxmlformats.org/officeDocument/2006/relationships/chartsheet" Target="chartsheets/sheet2.xml"/><Relationship Id="rId21" Type="http://schemas.openxmlformats.org/officeDocument/2006/relationships/theme" Target="theme/theme1.xml"/><Relationship Id="rId7" Type="http://schemas.openxmlformats.org/officeDocument/2006/relationships/worksheet" Target="worksheets/sheet2.xml"/><Relationship Id="rId12" Type="http://schemas.openxmlformats.org/officeDocument/2006/relationships/worksheet" Target="worksheets/sheet7.xml"/><Relationship Id="rId17" Type="http://schemas.openxmlformats.org/officeDocument/2006/relationships/worksheet" Target="worksheets/sheet12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11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worksheet" Target="worksheets/sheet6.xml"/><Relationship Id="rId24" Type="http://schemas.openxmlformats.org/officeDocument/2006/relationships/calcChain" Target="calcChain.xml"/><Relationship Id="rId5" Type="http://schemas.openxmlformats.org/officeDocument/2006/relationships/chartsheet" Target="chartsheets/sheet4.xml"/><Relationship Id="rId15" Type="http://schemas.openxmlformats.org/officeDocument/2006/relationships/worksheet" Target="worksheets/sheet10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5.xml"/><Relationship Id="rId19" Type="http://schemas.openxmlformats.org/officeDocument/2006/relationships/worksheet" Target="worksheets/sheet14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4.xml"/><Relationship Id="rId14" Type="http://schemas.openxmlformats.org/officeDocument/2006/relationships/worksheet" Target="worksheets/sheet9.xml"/><Relationship Id="rId22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Residential Permit Value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196551756118825E-2"/>
          <c:y val="9.331577390854312E-2"/>
          <c:w val="0.91803448243881181"/>
          <c:h val="0.85961461683486751"/>
        </c:manualLayout>
      </c:layout>
      <c:lineChart>
        <c:grouping val="standard"/>
        <c:varyColors val="0"/>
        <c:ser>
          <c:idx val="0"/>
          <c:order val="0"/>
          <c:tx>
            <c:v>Residential Value</c:v>
          </c:tx>
          <c:marker>
            <c:symbol val="none"/>
          </c:marker>
          <c:cat>
            <c:strRef>
              <c:f>'Summary Data'!$AX$318:$AX$333</c:f>
              <c:strCache>
                <c:ptCount val="6"/>
                <c:pt idx="0">
                  <c:v>FY2020</c:v>
                </c:pt>
                <c:pt idx="1">
                  <c:v>FY2021</c:v>
                </c:pt>
                <c:pt idx="2">
                  <c:v>FY2022</c:v>
                </c:pt>
                <c:pt idx="3">
                  <c:v>FY2023</c:v>
                </c:pt>
                <c:pt idx="4">
                  <c:v>FY2024</c:v>
                </c:pt>
                <c:pt idx="5">
                  <c:v>FY2025</c:v>
                </c:pt>
              </c:strCache>
            </c:strRef>
          </c:cat>
          <c:val>
            <c:numRef>
              <c:f>'Summary Data'!$AY$316:$AY$333</c:f>
              <c:numCache>
                <c:formatCode>_("$"* #,##0_);_("$"* \(#,##0\);_("$"* "-"_);_(@_)</c:formatCode>
                <c:ptCount val="6"/>
                <c:pt idx="0">
                  <c:v>552667576</c:v>
                </c:pt>
                <c:pt idx="1">
                  <c:v>583617028</c:v>
                </c:pt>
                <c:pt idx="2">
                  <c:v>539716421.94000006</c:v>
                </c:pt>
                <c:pt idx="3">
                  <c:v>604100695.16000009</c:v>
                </c:pt>
                <c:pt idx="4">
                  <c:v>349093706.99000001</c:v>
                </c:pt>
                <c:pt idx="5" formatCode="&quot;$&quot;#,##0;[Red]&quot;$&quot;#,##0">
                  <c:v>292636286.91999996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8-47A6-B1AE-5F5C3A6E1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111231"/>
        <c:axId val="1"/>
      </c:lineChart>
      <c:catAx>
        <c:axId val="196411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11123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723893921861917"/>
          <c:y val="0.69780802927803032"/>
          <c:w val="9.1674164385365797E-2"/>
          <c:h val="4.018206350966691E-2"/>
        </c:manualLayout>
      </c:layout>
      <c:overlay val="1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New Commercial Permit Numbers
Fiscal Year to Date Comparison 2012-2013</a:t>
            </a:r>
          </a:p>
        </c:rich>
      </c:tx>
      <c:layout>
        <c:manualLayout>
          <c:xMode val="edge"/>
          <c:yMode val="edge"/>
          <c:x val="0.25742595046906264"/>
          <c:y val="3.051643192488262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554479187112704"/>
          <c:y val="0.46244237465699883"/>
          <c:w val="0.51089158308669469"/>
          <c:h val="0.24178459182574091"/>
        </c:manualLayout>
      </c:layout>
      <c:pie3DChart>
        <c:varyColors val="1"/>
        <c:ser>
          <c:idx val="0"/>
          <c:order val="0"/>
          <c:tx>
            <c:strRef>
              <c:f>'PW MONTHLY'!$Q$58:$Q$59</c:f>
              <c:strCache>
                <c:ptCount val="2"/>
                <c:pt idx="0">
                  <c:v>FY 2013 YTD</c:v>
                </c:pt>
                <c:pt idx="1">
                  <c:v>FY 2012 YTD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7"/>
            <c:extLst>
              <c:ext xmlns:c16="http://schemas.microsoft.com/office/drawing/2014/chart" uri="{C3380CC4-5D6E-409C-BE32-E72D297353CC}">
                <c16:uniqueId val="{00000000-D0C5-48F4-A581-D04BA26B06B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0C5-48F4-A581-D04BA26B06B5}"/>
              </c:ext>
            </c:extLst>
          </c:dPt>
          <c:dLbls>
            <c:dLbl>
              <c:idx val="0"/>
              <c:layout>
                <c:manualLayout>
                  <c:x val="6.4596658091006107E-2"/>
                  <c:y val="8.7964215740638063E-2"/>
                </c:manualLayout>
              </c:layout>
              <c:tx>
                <c:rich>
                  <a:bodyPr/>
                  <a:lstStyle/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FY 2013 YTD </a:t>
                    </a:r>
                  </a:p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15</a:t>
                    </a:r>
                  </a:p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60%</a:t>
                    </a:r>
                  </a:p>
                </c:rich>
              </c:tx>
              <c:spPr>
                <a:noFill/>
                <a:ln w="3175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0C5-48F4-A581-D04BA26B06B5}"/>
                </c:ext>
              </c:extLst>
            </c:dLbl>
            <c:dLbl>
              <c:idx val="1"/>
              <c:layout>
                <c:manualLayout>
                  <c:x val="-6.2049115147735284E-2"/>
                  <c:y val="-0.10021687429916325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FY 2012 YTD 
10
40%</a:t>
                    </a:r>
                  </a:p>
                </c:rich>
              </c:tx>
              <c:spPr>
                <a:noFill/>
                <a:ln w="3175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0C5-48F4-A581-D04BA26B06B5}"/>
                </c:ext>
              </c:extLst>
            </c:dLbl>
            <c:numFmt formatCode="0%" sourceLinked="0"/>
            <c:spPr>
              <a:noFill/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'PW MONTHLY'!$R$59:$R$60</c:f>
              <c:numCache>
                <c:formatCode>General</c:formatCode>
                <c:ptCount val="2"/>
                <c:pt idx="0">
                  <c:v>10</c:v>
                </c:pt>
                <c:pt idx="1">
                  <c:v>41</c:v>
                </c:pt>
              </c:numCache>
            </c:numRef>
          </c:cat>
          <c:val>
            <c:numRef>
              <c:f>'PW MONTHLY'!$R$58:$R$59</c:f>
              <c:numCache>
                <c:formatCode>General</c:formatCode>
                <c:ptCount val="2"/>
                <c:pt idx="0">
                  <c:v>50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C5-48F4-A581-D04BA26B0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89" r="0.75000000000000389" t="1" header="0.5" footer="0.5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New Commercial Dollar Values
Fiscal Year to Date Comparison 2012-2013</a:t>
            </a:r>
          </a:p>
        </c:rich>
      </c:tx>
      <c:layout>
        <c:manualLayout>
          <c:xMode val="edge"/>
          <c:yMode val="edge"/>
          <c:x val="0.27440205333449341"/>
          <c:y val="3.073286052009456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88624015567491"/>
          <c:y val="0.44917361382058452"/>
          <c:w val="0.53407094208776129"/>
          <c:h val="0.27186823994404102"/>
        </c:manualLayout>
      </c:layout>
      <c:pie3DChart>
        <c:varyColors val="1"/>
        <c:ser>
          <c:idx val="0"/>
          <c:order val="0"/>
          <c:tx>
            <c:strRef>
              <c:f>'PW MONTHLY'!$Q$62:$Q$63</c:f>
              <c:strCache>
                <c:ptCount val="2"/>
                <c:pt idx="0">
                  <c:v>FY 2013 YTD</c:v>
                </c:pt>
                <c:pt idx="1">
                  <c:v>FY 2012 YTD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DA-4C4D-9AE6-8CE0725AB7E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0DA-4C4D-9AE6-8CE0725AB7E8}"/>
              </c:ext>
            </c:extLst>
          </c:dPt>
          <c:dLbls>
            <c:dLbl>
              <c:idx val="0"/>
              <c:layout>
                <c:manualLayout>
                  <c:x val="0.14553172566136421"/>
                  <c:y val="7.7051680596663022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FY  2013 YTD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$32,932,934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80%</a:t>
                    </a:r>
                  </a:p>
                </c:rich>
              </c:tx>
              <c:spPr>
                <a:noFill/>
                <a:ln w="3175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0DA-4C4D-9AE6-8CE0725AB7E8}"/>
                </c:ext>
              </c:extLst>
            </c:dLbl>
            <c:dLbl>
              <c:idx val="1"/>
              <c:layout>
                <c:manualLayout>
                  <c:x val="-0.15230830952760782"/>
                  <c:y val="-0.1193060441912847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FY 2012 YTD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$8,429,835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20%</a:t>
                    </a:r>
                  </a:p>
                </c:rich>
              </c:tx>
              <c:spPr>
                <a:noFill/>
                <a:ln w="3175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0DA-4C4D-9AE6-8CE0725AB7E8}"/>
                </c:ext>
              </c:extLst>
            </c:dLbl>
            <c:numFmt formatCode="0%" sourceLinked="0"/>
            <c:spPr>
              <a:noFill/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'PW MONTHLY'!$R$63:$R$64</c:f>
              <c:numCache>
                <c:formatCode>"$"#,##0</c:formatCode>
                <c:ptCount val="2"/>
                <c:pt idx="0">
                  <c:v>8429835</c:v>
                </c:pt>
                <c:pt idx="1">
                  <c:v>61802325</c:v>
                </c:pt>
              </c:numCache>
            </c:numRef>
          </c:cat>
          <c:val>
            <c:numRef>
              <c:f>'PW MONTHLY'!$R$62:$R$63</c:f>
              <c:numCache>
                <c:formatCode>"$"#,##0</c:formatCode>
                <c:ptCount val="2"/>
                <c:pt idx="0" formatCode="&quot;$&quot;#,##0;[Red]&quot;$&quot;#,##0">
                  <c:v>87398869.599999994</c:v>
                </c:pt>
                <c:pt idx="1">
                  <c:v>8429835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DA-4C4D-9AE6-8CE0725AB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3175">
      <a:solidFill>
        <a:srgbClr val="000000"/>
      </a:solidFill>
      <a:prstDash val="solid"/>
    </a:ln>
    <a:effectLst>
      <a:innerShdw blurRad="63500" dist="50800" dir="13500000">
        <a:prstClr val="black">
          <a:alpha val="50000"/>
        </a:prstClr>
      </a:inn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89" r="0.75000000000000389" t="1" header="0.5" footer="0.5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Single Family &amp; Multi-Family Residential Activity FY'06 to FY'19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 sz="1400" b="1" i="0" u="none" strike="noStrike" baseline="0">
              <a:solidFill>
                <a:srgbClr val="333333"/>
              </a:solidFill>
              <a:latin typeface="Calibri"/>
              <a:cs typeface="Calibri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36073133254116E-2"/>
          <c:y val="0.15128790822017291"/>
          <c:w val="0.9471409262333107"/>
          <c:h val="0.60485041408789297"/>
        </c:manualLayout>
      </c:layout>
      <c:barChart>
        <c:barDir val="col"/>
        <c:grouping val="stacked"/>
        <c:varyColors val="0"/>
        <c:ser>
          <c:idx val="0"/>
          <c:order val="0"/>
          <c:tx>
            <c:v>Single Family</c:v>
          </c:tx>
          <c:spPr>
            <a:ln w="19050" cap="rnd">
              <a:solidFill>
                <a:srgbClr val="4F81BD"/>
              </a:solidFill>
              <a:round/>
            </a:ln>
            <a:effectLst/>
          </c:spPr>
          <c:invertIfNegative val="0"/>
          <c:cat>
            <c:strRef>
              <c:f>'Summary Data (2)'!$B$63:$B$230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'Summary Data (2)'!$E$63:$E$230</c:f>
              <c:numCache>
                <c:formatCode>#,##0</c:formatCode>
                <c:ptCount val="168"/>
                <c:pt idx="0">
                  <c:v>214</c:v>
                </c:pt>
                <c:pt idx="1">
                  <c:v>202</c:v>
                </c:pt>
                <c:pt idx="2">
                  <c:v>202</c:v>
                </c:pt>
                <c:pt idx="3">
                  <c:v>251</c:v>
                </c:pt>
                <c:pt idx="4">
                  <c:v>245</c:v>
                </c:pt>
                <c:pt idx="5">
                  <c:v>174</c:v>
                </c:pt>
                <c:pt idx="6">
                  <c:v>230</c:v>
                </c:pt>
                <c:pt idx="7">
                  <c:v>185</c:v>
                </c:pt>
                <c:pt idx="8">
                  <c:v>120</c:v>
                </c:pt>
                <c:pt idx="9">
                  <c:v>59</c:v>
                </c:pt>
                <c:pt idx="10">
                  <c:v>52</c:v>
                </c:pt>
                <c:pt idx="11">
                  <c:v>76</c:v>
                </c:pt>
                <c:pt idx="12">
                  <c:v>52</c:v>
                </c:pt>
                <c:pt idx="13">
                  <c:v>32</c:v>
                </c:pt>
                <c:pt idx="14">
                  <c:v>56</c:v>
                </c:pt>
                <c:pt idx="15">
                  <c:v>86</c:v>
                </c:pt>
                <c:pt idx="16">
                  <c:v>88</c:v>
                </c:pt>
                <c:pt idx="17">
                  <c:v>153</c:v>
                </c:pt>
                <c:pt idx="18">
                  <c:v>76</c:v>
                </c:pt>
                <c:pt idx="19">
                  <c:v>89</c:v>
                </c:pt>
                <c:pt idx="20">
                  <c:v>63</c:v>
                </c:pt>
                <c:pt idx="21">
                  <c:v>48</c:v>
                </c:pt>
                <c:pt idx="22">
                  <c:v>37</c:v>
                </c:pt>
                <c:pt idx="23">
                  <c:v>42</c:v>
                </c:pt>
                <c:pt idx="24">
                  <c:v>39</c:v>
                </c:pt>
                <c:pt idx="25">
                  <c:v>49</c:v>
                </c:pt>
                <c:pt idx="26">
                  <c:v>35</c:v>
                </c:pt>
                <c:pt idx="27">
                  <c:v>46</c:v>
                </c:pt>
                <c:pt idx="28">
                  <c:v>45</c:v>
                </c:pt>
                <c:pt idx="29">
                  <c:v>74</c:v>
                </c:pt>
                <c:pt idx="30">
                  <c:v>65</c:v>
                </c:pt>
                <c:pt idx="31">
                  <c:v>68</c:v>
                </c:pt>
                <c:pt idx="32">
                  <c:v>43</c:v>
                </c:pt>
                <c:pt idx="33">
                  <c:v>34</c:v>
                </c:pt>
                <c:pt idx="34">
                  <c:v>74</c:v>
                </c:pt>
                <c:pt idx="35">
                  <c:v>34</c:v>
                </c:pt>
                <c:pt idx="36">
                  <c:v>35</c:v>
                </c:pt>
                <c:pt idx="37">
                  <c:v>30</c:v>
                </c:pt>
                <c:pt idx="38">
                  <c:v>20</c:v>
                </c:pt>
                <c:pt idx="39">
                  <c:v>28</c:v>
                </c:pt>
                <c:pt idx="40">
                  <c:v>30</c:v>
                </c:pt>
                <c:pt idx="41">
                  <c:v>41</c:v>
                </c:pt>
                <c:pt idx="42">
                  <c:v>43</c:v>
                </c:pt>
                <c:pt idx="43">
                  <c:v>47</c:v>
                </c:pt>
                <c:pt idx="44">
                  <c:v>62</c:v>
                </c:pt>
                <c:pt idx="45">
                  <c:v>93</c:v>
                </c:pt>
                <c:pt idx="46">
                  <c:v>59</c:v>
                </c:pt>
                <c:pt idx="47">
                  <c:v>73</c:v>
                </c:pt>
                <c:pt idx="48">
                  <c:v>43</c:v>
                </c:pt>
                <c:pt idx="49">
                  <c:v>64</c:v>
                </c:pt>
                <c:pt idx="50">
                  <c:v>42</c:v>
                </c:pt>
                <c:pt idx="51">
                  <c:v>34</c:v>
                </c:pt>
                <c:pt idx="52">
                  <c:v>55</c:v>
                </c:pt>
                <c:pt idx="53">
                  <c:v>60</c:v>
                </c:pt>
                <c:pt idx="54">
                  <c:v>66</c:v>
                </c:pt>
                <c:pt idx="55">
                  <c:v>44</c:v>
                </c:pt>
                <c:pt idx="56">
                  <c:v>50</c:v>
                </c:pt>
                <c:pt idx="57">
                  <c:v>57</c:v>
                </c:pt>
                <c:pt idx="58">
                  <c:v>18</c:v>
                </c:pt>
                <c:pt idx="59">
                  <c:v>29</c:v>
                </c:pt>
                <c:pt idx="60">
                  <c:v>47</c:v>
                </c:pt>
                <c:pt idx="61">
                  <c:v>32</c:v>
                </c:pt>
                <c:pt idx="62">
                  <c:v>17</c:v>
                </c:pt>
                <c:pt idx="63">
                  <c:v>34</c:v>
                </c:pt>
                <c:pt idx="64">
                  <c:v>32</c:v>
                </c:pt>
                <c:pt idx="65">
                  <c:v>32</c:v>
                </c:pt>
                <c:pt idx="66">
                  <c:v>44</c:v>
                </c:pt>
                <c:pt idx="67">
                  <c:v>49</c:v>
                </c:pt>
                <c:pt idx="68">
                  <c:v>62</c:v>
                </c:pt>
                <c:pt idx="69">
                  <c:v>43</c:v>
                </c:pt>
                <c:pt idx="70">
                  <c:v>46</c:v>
                </c:pt>
                <c:pt idx="71">
                  <c:v>45</c:v>
                </c:pt>
                <c:pt idx="72">
                  <c:v>54</c:v>
                </c:pt>
                <c:pt idx="73">
                  <c:v>41</c:v>
                </c:pt>
                <c:pt idx="74">
                  <c:v>51</c:v>
                </c:pt>
                <c:pt idx="75">
                  <c:v>34</c:v>
                </c:pt>
                <c:pt idx="76">
                  <c:v>39</c:v>
                </c:pt>
                <c:pt idx="77">
                  <c:v>74</c:v>
                </c:pt>
                <c:pt idx="78">
                  <c:v>62</c:v>
                </c:pt>
                <c:pt idx="79">
                  <c:v>83</c:v>
                </c:pt>
                <c:pt idx="80">
                  <c:v>96</c:v>
                </c:pt>
                <c:pt idx="81">
                  <c:v>71</c:v>
                </c:pt>
                <c:pt idx="82">
                  <c:v>80</c:v>
                </c:pt>
                <c:pt idx="83">
                  <c:v>58</c:v>
                </c:pt>
                <c:pt idx="84">
                  <c:v>77</c:v>
                </c:pt>
                <c:pt idx="85">
                  <c:v>64</c:v>
                </c:pt>
                <c:pt idx="86">
                  <c:v>51</c:v>
                </c:pt>
                <c:pt idx="87">
                  <c:v>66</c:v>
                </c:pt>
                <c:pt idx="88">
                  <c:v>75</c:v>
                </c:pt>
                <c:pt idx="89">
                  <c:v>62</c:v>
                </c:pt>
                <c:pt idx="90">
                  <c:v>100</c:v>
                </c:pt>
                <c:pt idx="91">
                  <c:v>93</c:v>
                </c:pt>
                <c:pt idx="92">
                  <c:v>110</c:v>
                </c:pt>
                <c:pt idx="93">
                  <c:v>94</c:v>
                </c:pt>
                <c:pt idx="94">
                  <c:v>64</c:v>
                </c:pt>
                <c:pt idx="95">
                  <c:v>58</c:v>
                </c:pt>
                <c:pt idx="96">
                  <c:v>61</c:v>
                </c:pt>
                <c:pt idx="97">
                  <c:v>62</c:v>
                </c:pt>
                <c:pt idx="98">
                  <c:v>57</c:v>
                </c:pt>
                <c:pt idx="99">
                  <c:v>69</c:v>
                </c:pt>
                <c:pt idx="100">
                  <c:v>46</c:v>
                </c:pt>
                <c:pt idx="101">
                  <c:v>57</c:v>
                </c:pt>
                <c:pt idx="102">
                  <c:v>81</c:v>
                </c:pt>
                <c:pt idx="103">
                  <c:v>61</c:v>
                </c:pt>
                <c:pt idx="104">
                  <c:v>60</c:v>
                </c:pt>
                <c:pt idx="105">
                  <c:v>63</c:v>
                </c:pt>
                <c:pt idx="106">
                  <c:v>77</c:v>
                </c:pt>
                <c:pt idx="107">
                  <c:v>71</c:v>
                </c:pt>
                <c:pt idx="108">
                  <c:v>66</c:v>
                </c:pt>
                <c:pt idx="109">
                  <c:v>65</c:v>
                </c:pt>
                <c:pt idx="110">
                  <c:v>48</c:v>
                </c:pt>
                <c:pt idx="111">
                  <c:v>61</c:v>
                </c:pt>
                <c:pt idx="112">
                  <c:v>62</c:v>
                </c:pt>
                <c:pt idx="113">
                  <c:v>113</c:v>
                </c:pt>
                <c:pt idx="114">
                  <c:v>109</c:v>
                </c:pt>
                <c:pt idx="115">
                  <c:v>96</c:v>
                </c:pt>
                <c:pt idx="116">
                  <c:v>91</c:v>
                </c:pt>
                <c:pt idx="117">
                  <c:v>84</c:v>
                </c:pt>
                <c:pt idx="118">
                  <c:v>114</c:v>
                </c:pt>
                <c:pt idx="119">
                  <c:v>81</c:v>
                </c:pt>
                <c:pt idx="120">
                  <c:v>96</c:v>
                </c:pt>
                <c:pt idx="121">
                  <c:v>83</c:v>
                </c:pt>
                <c:pt idx="122">
                  <c:v>66</c:v>
                </c:pt>
                <c:pt idx="123">
                  <c:v>94</c:v>
                </c:pt>
                <c:pt idx="124">
                  <c:v>95</c:v>
                </c:pt>
                <c:pt idx="125">
                  <c:v>136</c:v>
                </c:pt>
                <c:pt idx="126">
                  <c:v>145</c:v>
                </c:pt>
                <c:pt idx="127">
                  <c:v>145</c:v>
                </c:pt>
                <c:pt idx="128">
                  <c:v>126</c:v>
                </c:pt>
                <c:pt idx="129">
                  <c:v>116</c:v>
                </c:pt>
                <c:pt idx="130">
                  <c:v>139</c:v>
                </c:pt>
                <c:pt idx="131">
                  <c:v>127</c:v>
                </c:pt>
                <c:pt idx="132">
                  <c:v>121</c:v>
                </c:pt>
                <c:pt idx="133">
                  <c:v>96</c:v>
                </c:pt>
                <c:pt idx="134">
                  <c:v>61</c:v>
                </c:pt>
                <c:pt idx="135">
                  <c:v>80</c:v>
                </c:pt>
                <c:pt idx="136">
                  <c:v>130</c:v>
                </c:pt>
                <c:pt idx="137">
                  <c:v>123</c:v>
                </c:pt>
                <c:pt idx="138">
                  <c:v>111</c:v>
                </c:pt>
                <c:pt idx="139">
                  <c:v>125</c:v>
                </c:pt>
                <c:pt idx="140">
                  <c:v>158</c:v>
                </c:pt>
                <c:pt idx="141">
                  <c:v>115</c:v>
                </c:pt>
                <c:pt idx="142">
                  <c:v>193</c:v>
                </c:pt>
                <c:pt idx="143">
                  <c:v>115</c:v>
                </c:pt>
                <c:pt idx="144">
                  <c:v>164</c:v>
                </c:pt>
                <c:pt idx="145">
                  <c:v>132</c:v>
                </c:pt>
                <c:pt idx="146">
                  <c:v>100</c:v>
                </c:pt>
                <c:pt idx="147">
                  <c:v>97</c:v>
                </c:pt>
                <c:pt idx="148">
                  <c:v>134</c:v>
                </c:pt>
                <c:pt idx="149">
                  <c:v>161</c:v>
                </c:pt>
                <c:pt idx="150">
                  <c:v>165</c:v>
                </c:pt>
                <c:pt idx="151">
                  <c:v>198</c:v>
                </c:pt>
                <c:pt idx="152">
                  <c:v>195</c:v>
                </c:pt>
                <c:pt idx="153">
                  <c:v>134</c:v>
                </c:pt>
                <c:pt idx="154">
                  <c:v>200</c:v>
                </c:pt>
                <c:pt idx="155">
                  <c:v>132</c:v>
                </c:pt>
                <c:pt idx="156">
                  <c:v>145</c:v>
                </c:pt>
                <c:pt idx="157">
                  <c:v>146</c:v>
                </c:pt>
                <c:pt idx="158">
                  <c:v>133</c:v>
                </c:pt>
                <c:pt idx="159">
                  <c:v>164</c:v>
                </c:pt>
                <c:pt idx="160">
                  <c:v>160</c:v>
                </c:pt>
                <c:pt idx="161">
                  <c:v>164</c:v>
                </c:pt>
                <c:pt idx="162">
                  <c:v>232</c:v>
                </c:pt>
                <c:pt idx="163">
                  <c:v>266</c:v>
                </c:pt>
                <c:pt idx="164">
                  <c:v>142</c:v>
                </c:pt>
                <c:pt idx="165">
                  <c:v>241</c:v>
                </c:pt>
                <c:pt idx="166">
                  <c:v>167</c:v>
                </c:pt>
                <c:pt idx="167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CF-46F1-9718-EF07081BAB6C}"/>
            </c:ext>
          </c:extLst>
        </c:ser>
        <c:ser>
          <c:idx val="1"/>
          <c:order val="1"/>
          <c:tx>
            <c:v>Multi Family</c:v>
          </c:tx>
          <c:spPr>
            <a:ln w="19050" cap="rnd">
              <a:solidFill>
                <a:srgbClr val="C0504D"/>
              </a:solidFill>
              <a:round/>
            </a:ln>
            <a:effectLst/>
          </c:spPr>
          <c:invertIfNegative val="0"/>
          <c:cat>
            <c:strRef>
              <c:f>'Summary Data (2)'!$B$63:$B$230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'Summary Data (2)'!$I$63:$I$230</c:f>
              <c:numCache>
                <c:formatCode>#,##0</c:formatCode>
                <c:ptCount val="168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28</c:v>
                </c:pt>
                <c:pt idx="8">
                  <c:v>67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28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4</c:v>
                </c:pt>
                <c:pt idx="31">
                  <c:v>0</c:v>
                </c:pt>
                <c:pt idx="32">
                  <c:v>174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48</c:v>
                </c:pt>
                <c:pt idx="72">
                  <c:v>0</c:v>
                </c:pt>
                <c:pt idx="73">
                  <c:v>0</c:v>
                </c:pt>
                <c:pt idx="74">
                  <c:v>4</c:v>
                </c:pt>
                <c:pt idx="75">
                  <c:v>12</c:v>
                </c:pt>
                <c:pt idx="76">
                  <c:v>4</c:v>
                </c:pt>
                <c:pt idx="77">
                  <c:v>4</c:v>
                </c:pt>
                <c:pt idx="78">
                  <c:v>40</c:v>
                </c:pt>
                <c:pt idx="79">
                  <c:v>48</c:v>
                </c:pt>
                <c:pt idx="80">
                  <c:v>0</c:v>
                </c:pt>
                <c:pt idx="81">
                  <c:v>80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64</c:v>
                </c:pt>
                <c:pt idx="86">
                  <c:v>0</c:v>
                </c:pt>
                <c:pt idx="87">
                  <c:v>0</c:v>
                </c:pt>
                <c:pt idx="88">
                  <c:v>72</c:v>
                </c:pt>
                <c:pt idx="89">
                  <c:v>0</c:v>
                </c:pt>
                <c:pt idx="90">
                  <c:v>0</c:v>
                </c:pt>
                <c:pt idx="91">
                  <c:v>72</c:v>
                </c:pt>
                <c:pt idx="92">
                  <c:v>32</c:v>
                </c:pt>
                <c:pt idx="93">
                  <c:v>0</c:v>
                </c:pt>
                <c:pt idx="94">
                  <c:v>60</c:v>
                </c:pt>
                <c:pt idx="95">
                  <c:v>90</c:v>
                </c:pt>
                <c:pt idx="96">
                  <c:v>120</c:v>
                </c:pt>
                <c:pt idx="97">
                  <c:v>0</c:v>
                </c:pt>
                <c:pt idx="98">
                  <c:v>52</c:v>
                </c:pt>
                <c:pt idx="99">
                  <c:v>40</c:v>
                </c:pt>
                <c:pt idx="100">
                  <c:v>0</c:v>
                </c:pt>
                <c:pt idx="101">
                  <c:v>0</c:v>
                </c:pt>
                <c:pt idx="102">
                  <c:v>164</c:v>
                </c:pt>
                <c:pt idx="103">
                  <c:v>24</c:v>
                </c:pt>
                <c:pt idx="104">
                  <c:v>52</c:v>
                </c:pt>
                <c:pt idx="105">
                  <c:v>44</c:v>
                </c:pt>
                <c:pt idx="106">
                  <c:v>40</c:v>
                </c:pt>
                <c:pt idx="107">
                  <c:v>68</c:v>
                </c:pt>
                <c:pt idx="108">
                  <c:v>24</c:v>
                </c:pt>
                <c:pt idx="109">
                  <c:v>8</c:v>
                </c:pt>
                <c:pt idx="110">
                  <c:v>4</c:v>
                </c:pt>
                <c:pt idx="111">
                  <c:v>20</c:v>
                </c:pt>
                <c:pt idx="112">
                  <c:v>40</c:v>
                </c:pt>
                <c:pt idx="113">
                  <c:v>24</c:v>
                </c:pt>
                <c:pt idx="114">
                  <c:v>12</c:v>
                </c:pt>
                <c:pt idx="115">
                  <c:v>128</c:v>
                </c:pt>
                <c:pt idx="116">
                  <c:v>30</c:v>
                </c:pt>
                <c:pt idx="117">
                  <c:v>160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80</c:v>
                </c:pt>
                <c:pt idx="124">
                  <c:v>16</c:v>
                </c:pt>
                <c:pt idx="125">
                  <c:v>24</c:v>
                </c:pt>
                <c:pt idx="126">
                  <c:v>0</c:v>
                </c:pt>
                <c:pt idx="127">
                  <c:v>44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24</c:v>
                </c:pt>
                <c:pt idx="132">
                  <c:v>138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84</c:v>
                </c:pt>
                <c:pt idx="137">
                  <c:v>12</c:v>
                </c:pt>
                <c:pt idx="138">
                  <c:v>128</c:v>
                </c:pt>
                <c:pt idx="139">
                  <c:v>84</c:v>
                </c:pt>
                <c:pt idx="140">
                  <c:v>60</c:v>
                </c:pt>
                <c:pt idx="141">
                  <c:v>24</c:v>
                </c:pt>
                <c:pt idx="142">
                  <c:v>136</c:v>
                </c:pt>
                <c:pt idx="143">
                  <c:v>88</c:v>
                </c:pt>
                <c:pt idx="144">
                  <c:v>172</c:v>
                </c:pt>
                <c:pt idx="145">
                  <c:v>68</c:v>
                </c:pt>
                <c:pt idx="146">
                  <c:v>12</c:v>
                </c:pt>
                <c:pt idx="147">
                  <c:v>0</c:v>
                </c:pt>
                <c:pt idx="148">
                  <c:v>0</c:v>
                </c:pt>
                <c:pt idx="149">
                  <c:v>212</c:v>
                </c:pt>
                <c:pt idx="150">
                  <c:v>12</c:v>
                </c:pt>
                <c:pt idx="151">
                  <c:v>24</c:v>
                </c:pt>
                <c:pt idx="152">
                  <c:v>72</c:v>
                </c:pt>
                <c:pt idx="153">
                  <c:v>188</c:v>
                </c:pt>
                <c:pt idx="154">
                  <c:v>180</c:v>
                </c:pt>
                <c:pt idx="155">
                  <c:v>292</c:v>
                </c:pt>
                <c:pt idx="156">
                  <c:v>64</c:v>
                </c:pt>
                <c:pt idx="157">
                  <c:v>80</c:v>
                </c:pt>
                <c:pt idx="158">
                  <c:v>177</c:v>
                </c:pt>
                <c:pt idx="159">
                  <c:v>68</c:v>
                </c:pt>
                <c:pt idx="160">
                  <c:v>44</c:v>
                </c:pt>
                <c:pt idx="161">
                  <c:v>0</c:v>
                </c:pt>
                <c:pt idx="162">
                  <c:v>79</c:v>
                </c:pt>
                <c:pt idx="163">
                  <c:v>52</c:v>
                </c:pt>
                <c:pt idx="164">
                  <c:v>20</c:v>
                </c:pt>
                <c:pt idx="165">
                  <c:v>100</c:v>
                </c:pt>
                <c:pt idx="166">
                  <c:v>72</c:v>
                </c:pt>
                <c:pt idx="167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CF-46F1-9718-EF07081BA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64106431"/>
        <c:axId val="1"/>
      </c:barChart>
      <c:lineChart>
        <c:grouping val="stacked"/>
        <c:varyColors val="0"/>
        <c:ser>
          <c:idx val="2"/>
          <c:order val="2"/>
          <c:tx>
            <c:strRef>
              <c:f>'Summary Data (2)'!$CF$1</c:f>
              <c:strCache>
                <c:ptCount val="1"/>
                <c:pt idx="0">
                  <c:v>Total # of Permit Techs</c:v>
                </c:pt>
              </c:strCache>
            </c:strRef>
          </c:tx>
          <c:cat>
            <c:strRef>
              <c:f>'Summary Data (2)'!$B$63:$B$230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'Summary Data (2)'!$CF$63:$CF$230</c:f>
              <c:numCache>
                <c:formatCode>#,##0</c:formatCode>
                <c:ptCount val="168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4</c:v>
                </c:pt>
                <c:pt idx="157">
                  <c:v>4</c:v>
                </c:pt>
                <c:pt idx="158">
                  <c:v>4</c:v>
                </c:pt>
                <c:pt idx="159">
                  <c:v>4</c:v>
                </c:pt>
                <c:pt idx="160">
                  <c:v>4</c:v>
                </c:pt>
                <c:pt idx="161">
                  <c:v>4</c:v>
                </c:pt>
                <c:pt idx="162">
                  <c:v>4</c:v>
                </c:pt>
                <c:pt idx="163">
                  <c:v>4</c:v>
                </c:pt>
                <c:pt idx="164">
                  <c:v>4</c:v>
                </c:pt>
                <c:pt idx="165">
                  <c:v>4</c:v>
                </c:pt>
                <c:pt idx="166">
                  <c:v>4</c:v>
                </c:pt>
                <c:pt idx="16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CF-46F1-9718-EF07081BA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64106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106431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9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Total Permit Volume FY'06 to FY'19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All Permit Types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1348687047921828E-2"/>
          <c:y val="0.12883298392732356"/>
          <c:w val="0.94737656032432582"/>
          <c:h val="0.61240143724172846"/>
        </c:manualLayout>
      </c:layout>
      <c:areaChart>
        <c:grouping val="standard"/>
        <c:varyColors val="0"/>
        <c:ser>
          <c:idx val="0"/>
          <c:order val="0"/>
          <c:tx>
            <c:v>All Permit Types</c:v>
          </c:tx>
          <c:spPr>
            <a:solidFill>
              <a:srgbClr val="4F81BD"/>
            </a:solidFill>
            <a:ln w="25400">
              <a:noFill/>
            </a:ln>
          </c:spPr>
          <c:cat>
            <c:strRef>
              <c:f>'Summary Data (2)'!$B$63:$B$230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'Summary Data (2)'!$BY$63:$BY$230</c:f>
              <c:numCache>
                <c:formatCode>#,##0</c:formatCode>
                <c:ptCount val="168"/>
                <c:pt idx="0">
                  <c:v>2137</c:v>
                </c:pt>
                <c:pt idx="1">
                  <c:v>2172</c:v>
                </c:pt>
                <c:pt idx="2">
                  <c:v>1928</c:v>
                </c:pt>
                <c:pt idx="3">
                  <c:v>1741</c:v>
                </c:pt>
                <c:pt idx="4">
                  <c:v>1910</c:v>
                </c:pt>
                <c:pt idx="5">
                  <c:v>2011</c:v>
                </c:pt>
                <c:pt idx="6">
                  <c:v>2098</c:v>
                </c:pt>
                <c:pt idx="7">
                  <c:v>1923</c:v>
                </c:pt>
                <c:pt idx="8">
                  <c:v>1817</c:v>
                </c:pt>
                <c:pt idx="9">
                  <c:v>1429</c:v>
                </c:pt>
                <c:pt idx="10">
                  <c:v>1174</c:v>
                </c:pt>
                <c:pt idx="11">
                  <c:v>1011</c:v>
                </c:pt>
                <c:pt idx="12">
                  <c:v>958</c:v>
                </c:pt>
                <c:pt idx="13">
                  <c:v>740</c:v>
                </c:pt>
                <c:pt idx="14">
                  <c:v>651</c:v>
                </c:pt>
                <c:pt idx="15">
                  <c:v>741</c:v>
                </c:pt>
                <c:pt idx="16">
                  <c:v>839</c:v>
                </c:pt>
                <c:pt idx="17">
                  <c:v>1048</c:v>
                </c:pt>
                <c:pt idx="18">
                  <c:v>1132</c:v>
                </c:pt>
                <c:pt idx="19">
                  <c:v>980</c:v>
                </c:pt>
                <c:pt idx="20">
                  <c:v>1123</c:v>
                </c:pt>
                <c:pt idx="21">
                  <c:v>872</c:v>
                </c:pt>
                <c:pt idx="22">
                  <c:v>835</c:v>
                </c:pt>
                <c:pt idx="23">
                  <c:v>662</c:v>
                </c:pt>
                <c:pt idx="24">
                  <c:v>565</c:v>
                </c:pt>
                <c:pt idx="25">
                  <c:v>599</c:v>
                </c:pt>
                <c:pt idx="26">
                  <c:v>559</c:v>
                </c:pt>
                <c:pt idx="27">
                  <c:v>591</c:v>
                </c:pt>
                <c:pt idx="28">
                  <c:v>584</c:v>
                </c:pt>
                <c:pt idx="29">
                  <c:v>719</c:v>
                </c:pt>
                <c:pt idx="30">
                  <c:v>769</c:v>
                </c:pt>
                <c:pt idx="31">
                  <c:v>849</c:v>
                </c:pt>
                <c:pt idx="32">
                  <c:v>875</c:v>
                </c:pt>
                <c:pt idx="33">
                  <c:v>581</c:v>
                </c:pt>
                <c:pt idx="34">
                  <c:v>675</c:v>
                </c:pt>
                <c:pt idx="35">
                  <c:v>658</c:v>
                </c:pt>
                <c:pt idx="36">
                  <c:v>535</c:v>
                </c:pt>
                <c:pt idx="37">
                  <c:v>439</c:v>
                </c:pt>
                <c:pt idx="38">
                  <c:v>434</c:v>
                </c:pt>
                <c:pt idx="39">
                  <c:v>337</c:v>
                </c:pt>
                <c:pt idx="40">
                  <c:v>363</c:v>
                </c:pt>
                <c:pt idx="41">
                  <c:v>419</c:v>
                </c:pt>
                <c:pt idx="42">
                  <c:v>503</c:v>
                </c:pt>
                <c:pt idx="43">
                  <c:v>499</c:v>
                </c:pt>
                <c:pt idx="44">
                  <c:v>655</c:v>
                </c:pt>
                <c:pt idx="45">
                  <c:v>665</c:v>
                </c:pt>
                <c:pt idx="46">
                  <c:v>672</c:v>
                </c:pt>
                <c:pt idx="47">
                  <c:v>760</c:v>
                </c:pt>
                <c:pt idx="48">
                  <c:v>641</c:v>
                </c:pt>
                <c:pt idx="49">
                  <c:v>532</c:v>
                </c:pt>
                <c:pt idx="50">
                  <c:v>576</c:v>
                </c:pt>
                <c:pt idx="51">
                  <c:v>389</c:v>
                </c:pt>
                <c:pt idx="52">
                  <c:v>451</c:v>
                </c:pt>
                <c:pt idx="53">
                  <c:v>594</c:v>
                </c:pt>
                <c:pt idx="54">
                  <c:v>706</c:v>
                </c:pt>
                <c:pt idx="55">
                  <c:v>650</c:v>
                </c:pt>
                <c:pt idx="56">
                  <c:v>609</c:v>
                </c:pt>
                <c:pt idx="57">
                  <c:v>551</c:v>
                </c:pt>
                <c:pt idx="58">
                  <c:v>498</c:v>
                </c:pt>
                <c:pt idx="59">
                  <c:v>439</c:v>
                </c:pt>
                <c:pt idx="60">
                  <c:v>462</c:v>
                </c:pt>
                <c:pt idx="61">
                  <c:v>503</c:v>
                </c:pt>
                <c:pt idx="62">
                  <c:v>357</c:v>
                </c:pt>
                <c:pt idx="63">
                  <c:v>375</c:v>
                </c:pt>
                <c:pt idx="64">
                  <c:v>463</c:v>
                </c:pt>
                <c:pt idx="65">
                  <c:v>525</c:v>
                </c:pt>
                <c:pt idx="66">
                  <c:v>433</c:v>
                </c:pt>
                <c:pt idx="67">
                  <c:v>505</c:v>
                </c:pt>
                <c:pt idx="68">
                  <c:v>601</c:v>
                </c:pt>
                <c:pt idx="69">
                  <c:v>564</c:v>
                </c:pt>
                <c:pt idx="70">
                  <c:v>618</c:v>
                </c:pt>
                <c:pt idx="71">
                  <c:v>585</c:v>
                </c:pt>
                <c:pt idx="72">
                  <c:v>509</c:v>
                </c:pt>
                <c:pt idx="73">
                  <c:v>514</c:v>
                </c:pt>
                <c:pt idx="74">
                  <c:v>539</c:v>
                </c:pt>
                <c:pt idx="75">
                  <c:v>523</c:v>
                </c:pt>
                <c:pt idx="76">
                  <c:v>479</c:v>
                </c:pt>
                <c:pt idx="77">
                  <c:v>630</c:v>
                </c:pt>
                <c:pt idx="78">
                  <c:v>669</c:v>
                </c:pt>
                <c:pt idx="79">
                  <c:v>819</c:v>
                </c:pt>
                <c:pt idx="80">
                  <c:v>735</c:v>
                </c:pt>
                <c:pt idx="81">
                  <c:v>916</c:v>
                </c:pt>
                <c:pt idx="82">
                  <c:v>732</c:v>
                </c:pt>
                <c:pt idx="83">
                  <c:v>756</c:v>
                </c:pt>
                <c:pt idx="84">
                  <c:v>705</c:v>
                </c:pt>
                <c:pt idx="85">
                  <c:v>781</c:v>
                </c:pt>
                <c:pt idx="86">
                  <c:v>602</c:v>
                </c:pt>
                <c:pt idx="87">
                  <c:v>674</c:v>
                </c:pt>
                <c:pt idx="88">
                  <c:v>653</c:v>
                </c:pt>
                <c:pt idx="89">
                  <c:v>786</c:v>
                </c:pt>
                <c:pt idx="90">
                  <c:v>994</c:v>
                </c:pt>
                <c:pt idx="91">
                  <c:v>1176</c:v>
                </c:pt>
                <c:pt idx="92">
                  <c:v>1137</c:v>
                </c:pt>
                <c:pt idx="93">
                  <c:v>1086</c:v>
                </c:pt>
                <c:pt idx="94">
                  <c:v>1022</c:v>
                </c:pt>
                <c:pt idx="95">
                  <c:v>847</c:v>
                </c:pt>
                <c:pt idx="96">
                  <c:v>937</c:v>
                </c:pt>
                <c:pt idx="97">
                  <c:v>688</c:v>
                </c:pt>
                <c:pt idx="98">
                  <c:v>687</c:v>
                </c:pt>
                <c:pt idx="99">
                  <c:v>832</c:v>
                </c:pt>
                <c:pt idx="100">
                  <c:v>738</c:v>
                </c:pt>
                <c:pt idx="101">
                  <c:v>760</c:v>
                </c:pt>
                <c:pt idx="102">
                  <c:v>1090</c:v>
                </c:pt>
                <c:pt idx="103">
                  <c:v>953</c:v>
                </c:pt>
                <c:pt idx="104">
                  <c:v>964</c:v>
                </c:pt>
                <c:pt idx="105">
                  <c:v>1008</c:v>
                </c:pt>
                <c:pt idx="106">
                  <c:v>1032</c:v>
                </c:pt>
                <c:pt idx="107">
                  <c:v>1076</c:v>
                </c:pt>
                <c:pt idx="108">
                  <c:v>1049</c:v>
                </c:pt>
                <c:pt idx="109">
                  <c:v>692</c:v>
                </c:pt>
                <c:pt idx="110">
                  <c:v>820</c:v>
                </c:pt>
                <c:pt idx="111">
                  <c:v>719</c:v>
                </c:pt>
                <c:pt idx="112">
                  <c:v>831</c:v>
                </c:pt>
                <c:pt idx="113">
                  <c:v>1139</c:v>
                </c:pt>
                <c:pt idx="114">
                  <c:v>1167</c:v>
                </c:pt>
                <c:pt idx="115">
                  <c:v>1266</c:v>
                </c:pt>
                <c:pt idx="116">
                  <c:v>1786</c:v>
                </c:pt>
                <c:pt idx="117">
                  <c:v>1690</c:v>
                </c:pt>
                <c:pt idx="118">
                  <c:v>1327</c:v>
                </c:pt>
                <c:pt idx="119">
                  <c:v>1360</c:v>
                </c:pt>
                <c:pt idx="120">
                  <c:v>1455</c:v>
                </c:pt>
                <c:pt idx="121">
                  <c:v>1341</c:v>
                </c:pt>
                <c:pt idx="122">
                  <c:v>1269</c:v>
                </c:pt>
                <c:pt idx="123">
                  <c:v>1362</c:v>
                </c:pt>
                <c:pt idx="124">
                  <c:v>1552</c:v>
                </c:pt>
                <c:pt idx="125">
                  <c:v>1355</c:v>
                </c:pt>
                <c:pt idx="126">
                  <c:v>1246</c:v>
                </c:pt>
                <c:pt idx="127">
                  <c:v>1376</c:v>
                </c:pt>
                <c:pt idx="128">
                  <c:v>1348</c:v>
                </c:pt>
                <c:pt idx="129">
                  <c:v>1265</c:v>
                </c:pt>
                <c:pt idx="130">
                  <c:v>1251</c:v>
                </c:pt>
                <c:pt idx="131">
                  <c:v>1183</c:v>
                </c:pt>
                <c:pt idx="132">
                  <c:v>1327</c:v>
                </c:pt>
                <c:pt idx="133">
                  <c:v>1063</c:v>
                </c:pt>
                <c:pt idx="134">
                  <c:v>849</c:v>
                </c:pt>
                <c:pt idx="135">
                  <c:v>704</c:v>
                </c:pt>
                <c:pt idx="136">
                  <c:v>1138</c:v>
                </c:pt>
                <c:pt idx="137">
                  <c:v>1328</c:v>
                </c:pt>
                <c:pt idx="138">
                  <c:v>1295</c:v>
                </c:pt>
                <c:pt idx="139">
                  <c:v>1526</c:v>
                </c:pt>
                <c:pt idx="140">
                  <c:v>1479</c:v>
                </c:pt>
                <c:pt idx="141">
                  <c:v>1282</c:v>
                </c:pt>
                <c:pt idx="142">
                  <c:v>1702</c:v>
                </c:pt>
                <c:pt idx="143">
                  <c:v>1270</c:v>
                </c:pt>
                <c:pt idx="144">
                  <c:v>1571</c:v>
                </c:pt>
                <c:pt idx="145">
                  <c:v>1445</c:v>
                </c:pt>
                <c:pt idx="146">
                  <c:v>1099</c:v>
                </c:pt>
                <c:pt idx="147">
                  <c:v>1183</c:v>
                </c:pt>
                <c:pt idx="148">
                  <c:v>1181</c:v>
                </c:pt>
                <c:pt idx="149">
                  <c:v>1715</c:v>
                </c:pt>
                <c:pt idx="150">
                  <c:v>1682</c:v>
                </c:pt>
                <c:pt idx="151">
                  <c:v>1820</c:v>
                </c:pt>
                <c:pt idx="152">
                  <c:v>1700</c:v>
                </c:pt>
                <c:pt idx="153">
                  <c:v>1884</c:v>
                </c:pt>
                <c:pt idx="154">
                  <c:v>1905</c:v>
                </c:pt>
                <c:pt idx="155">
                  <c:v>1724</c:v>
                </c:pt>
                <c:pt idx="156">
                  <c:v>1700</c:v>
                </c:pt>
                <c:pt idx="157">
                  <c:v>1436</c:v>
                </c:pt>
                <c:pt idx="158">
                  <c:v>1420</c:v>
                </c:pt>
                <c:pt idx="159">
                  <c:v>1652</c:v>
                </c:pt>
                <c:pt idx="160">
                  <c:v>1353</c:v>
                </c:pt>
                <c:pt idx="161">
                  <c:v>1496</c:v>
                </c:pt>
                <c:pt idx="162">
                  <c:v>1654</c:v>
                </c:pt>
                <c:pt idx="163">
                  <c:v>1668</c:v>
                </c:pt>
                <c:pt idx="164">
                  <c:v>583</c:v>
                </c:pt>
                <c:pt idx="165">
                  <c:v>1931</c:v>
                </c:pt>
                <c:pt idx="166">
                  <c:v>1689</c:v>
                </c:pt>
                <c:pt idx="167">
                  <c:v>1585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65-42A7-BE6D-CBC4228AA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4093631"/>
        <c:axId val="1"/>
      </c:areaChart>
      <c:lineChart>
        <c:grouping val="stacked"/>
        <c:varyColors val="0"/>
        <c:ser>
          <c:idx val="1"/>
          <c:order val="1"/>
          <c:tx>
            <c:strRef>
              <c:f>'Summary Data (2)'!$CF$1</c:f>
              <c:strCache>
                <c:ptCount val="1"/>
                <c:pt idx="0">
                  <c:v>Total # of Permit Techs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'Summary Data (2)'!$B$63:$B$230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'Summary Data (2)'!$CF$63:$CF$230</c:f>
              <c:numCache>
                <c:formatCode>#,##0</c:formatCode>
                <c:ptCount val="168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4</c:v>
                </c:pt>
                <c:pt idx="157">
                  <c:v>4</c:v>
                </c:pt>
                <c:pt idx="158">
                  <c:v>4</c:v>
                </c:pt>
                <c:pt idx="159">
                  <c:v>4</c:v>
                </c:pt>
                <c:pt idx="160">
                  <c:v>4</c:v>
                </c:pt>
                <c:pt idx="161">
                  <c:v>4</c:v>
                </c:pt>
                <c:pt idx="162">
                  <c:v>4</c:v>
                </c:pt>
                <c:pt idx="163">
                  <c:v>4</c:v>
                </c:pt>
                <c:pt idx="164">
                  <c:v>4</c:v>
                </c:pt>
                <c:pt idx="165">
                  <c:v>4</c:v>
                </c:pt>
                <c:pt idx="166">
                  <c:v>4</c:v>
                </c:pt>
                <c:pt idx="16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5-42A7-BE6D-CBC4228AA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6409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093631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Single Family &amp; Multi-Family Residential Activity FY'06 to FY'19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 sz="1800" b="1" i="0" u="none" strike="noStrike" baseline="0">
              <a:solidFill>
                <a:srgbClr val="333333"/>
              </a:solidFill>
              <a:latin typeface="Calibri"/>
              <a:cs typeface="Calibri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087276891328103E-2"/>
          <c:y val="0.15128790822017291"/>
          <c:w val="0.9706288886525708"/>
          <c:h val="0.57137767820863394"/>
        </c:manualLayout>
      </c:layout>
      <c:barChart>
        <c:barDir val="col"/>
        <c:grouping val="percentStacked"/>
        <c:varyColors val="0"/>
        <c:ser>
          <c:idx val="0"/>
          <c:order val="0"/>
          <c:tx>
            <c:v>Single Family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'Summary Data (2)'!$B$63:$B$230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'Summary Data (2)'!$E$63:$E$230</c:f>
              <c:numCache>
                <c:formatCode>#,##0</c:formatCode>
                <c:ptCount val="168"/>
                <c:pt idx="0">
                  <c:v>214</c:v>
                </c:pt>
                <c:pt idx="1">
                  <c:v>202</c:v>
                </c:pt>
                <c:pt idx="2">
                  <c:v>202</c:v>
                </c:pt>
                <c:pt idx="3">
                  <c:v>251</c:v>
                </c:pt>
                <c:pt idx="4">
                  <c:v>245</c:v>
                </c:pt>
                <c:pt idx="5">
                  <c:v>174</c:v>
                </c:pt>
                <c:pt idx="6">
                  <c:v>230</c:v>
                </c:pt>
                <c:pt idx="7">
                  <c:v>185</c:v>
                </c:pt>
                <c:pt idx="8">
                  <c:v>120</c:v>
                </c:pt>
                <c:pt idx="9">
                  <c:v>59</c:v>
                </c:pt>
                <c:pt idx="10">
                  <c:v>52</c:v>
                </c:pt>
                <c:pt idx="11">
                  <c:v>76</c:v>
                </c:pt>
                <c:pt idx="12">
                  <c:v>52</c:v>
                </c:pt>
                <c:pt idx="13">
                  <c:v>32</c:v>
                </c:pt>
                <c:pt idx="14">
                  <c:v>56</c:v>
                </c:pt>
                <c:pt idx="15">
                  <c:v>86</c:v>
                </c:pt>
                <c:pt idx="16">
                  <c:v>88</c:v>
                </c:pt>
                <c:pt idx="17">
                  <c:v>153</c:v>
                </c:pt>
                <c:pt idx="18">
                  <c:v>76</c:v>
                </c:pt>
                <c:pt idx="19">
                  <c:v>89</c:v>
                </c:pt>
                <c:pt idx="20">
                  <c:v>63</c:v>
                </c:pt>
                <c:pt idx="21">
                  <c:v>48</c:v>
                </c:pt>
                <c:pt idx="22">
                  <c:v>37</c:v>
                </c:pt>
                <c:pt idx="23">
                  <c:v>42</c:v>
                </c:pt>
                <c:pt idx="24">
                  <c:v>39</c:v>
                </c:pt>
                <c:pt idx="25">
                  <c:v>49</c:v>
                </c:pt>
                <c:pt idx="26">
                  <c:v>35</c:v>
                </c:pt>
                <c:pt idx="27">
                  <c:v>46</c:v>
                </c:pt>
                <c:pt idx="28">
                  <c:v>45</c:v>
                </c:pt>
                <c:pt idx="29">
                  <c:v>74</c:v>
                </c:pt>
                <c:pt idx="30">
                  <c:v>65</c:v>
                </c:pt>
                <c:pt idx="31">
                  <c:v>68</c:v>
                </c:pt>
                <c:pt idx="32">
                  <c:v>43</c:v>
                </c:pt>
                <c:pt idx="33">
                  <c:v>34</c:v>
                </c:pt>
                <c:pt idx="34">
                  <c:v>74</c:v>
                </c:pt>
                <c:pt idx="35">
                  <c:v>34</c:v>
                </c:pt>
                <c:pt idx="36">
                  <c:v>35</c:v>
                </c:pt>
                <c:pt idx="37">
                  <c:v>30</c:v>
                </c:pt>
                <c:pt idx="38">
                  <c:v>20</c:v>
                </c:pt>
                <c:pt idx="39">
                  <c:v>28</c:v>
                </c:pt>
                <c:pt idx="40">
                  <c:v>30</c:v>
                </c:pt>
                <c:pt idx="41">
                  <c:v>41</c:v>
                </c:pt>
                <c:pt idx="42">
                  <c:v>43</c:v>
                </c:pt>
                <c:pt idx="43">
                  <c:v>47</c:v>
                </c:pt>
                <c:pt idx="44">
                  <c:v>62</c:v>
                </c:pt>
                <c:pt idx="45">
                  <c:v>93</c:v>
                </c:pt>
                <c:pt idx="46">
                  <c:v>59</c:v>
                </c:pt>
                <c:pt idx="47">
                  <c:v>73</c:v>
                </c:pt>
                <c:pt idx="48">
                  <c:v>43</c:v>
                </c:pt>
                <c:pt idx="49">
                  <c:v>64</c:v>
                </c:pt>
                <c:pt idx="50">
                  <c:v>42</c:v>
                </c:pt>
                <c:pt idx="51">
                  <c:v>34</c:v>
                </c:pt>
                <c:pt idx="52">
                  <c:v>55</c:v>
                </c:pt>
                <c:pt idx="53">
                  <c:v>60</c:v>
                </c:pt>
                <c:pt idx="54">
                  <c:v>66</c:v>
                </c:pt>
                <c:pt idx="55">
                  <c:v>44</c:v>
                </c:pt>
                <c:pt idx="56">
                  <c:v>50</c:v>
                </c:pt>
                <c:pt idx="57">
                  <c:v>57</c:v>
                </c:pt>
                <c:pt idx="58">
                  <c:v>18</c:v>
                </c:pt>
                <c:pt idx="59">
                  <c:v>29</c:v>
                </c:pt>
                <c:pt idx="60">
                  <c:v>47</c:v>
                </c:pt>
                <c:pt idx="61">
                  <c:v>32</c:v>
                </c:pt>
                <c:pt idx="62">
                  <c:v>17</c:v>
                </c:pt>
                <c:pt idx="63">
                  <c:v>34</c:v>
                </c:pt>
                <c:pt idx="64">
                  <c:v>32</c:v>
                </c:pt>
                <c:pt idx="65">
                  <c:v>32</c:v>
                </c:pt>
                <c:pt idx="66">
                  <c:v>44</c:v>
                </c:pt>
                <c:pt idx="67">
                  <c:v>49</c:v>
                </c:pt>
                <c:pt idx="68">
                  <c:v>62</c:v>
                </c:pt>
                <c:pt idx="69">
                  <c:v>43</c:v>
                </c:pt>
                <c:pt idx="70">
                  <c:v>46</c:v>
                </c:pt>
                <c:pt idx="71">
                  <c:v>45</c:v>
                </c:pt>
                <c:pt idx="72">
                  <c:v>54</c:v>
                </c:pt>
                <c:pt idx="73">
                  <c:v>41</c:v>
                </c:pt>
                <c:pt idx="74">
                  <c:v>51</c:v>
                </c:pt>
                <c:pt idx="75">
                  <c:v>34</c:v>
                </c:pt>
                <c:pt idx="76">
                  <c:v>39</c:v>
                </c:pt>
                <c:pt idx="77">
                  <c:v>74</c:v>
                </c:pt>
                <c:pt idx="78">
                  <c:v>62</c:v>
                </c:pt>
                <c:pt idx="79">
                  <c:v>83</c:v>
                </c:pt>
                <c:pt idx="80">
                  <c:v>96</c:v>
                </c:pt>
                <c:pt idx="81">
                  <c:v>71</c:v>
                </c:pt>
                <c:pt idx="82">
                  <c:v>80</c:v>
                </c:pt>
                <c:pt idx="83">
                  <c:v>58</c:v>
                </c:pt>
                <c:pt idx="84">
                  <c:v>77</c:v>
                </c:pt>
                <c:pt idx="85">
                  <c:v>64</c:v>
                </c:pt>
                <c:pt idx="86">
                  <c:v>51</c:v>
                </c:pt>
                <c:pt idx="87">
                  <c:v>66</c:v>
                </c:pt>
                <c:pt idx="88">
                  <c:v>75</c:v>
                </c:pt>
                <c:pt idx="89">
                  <c:v>62</c:v>
                </c:pt>
                <c:pt idx="90">
                  <c:v>100</c:v>
                </c:pt>
                <c:pt idx="91">
                  <c:v>93</c:v>
                </c:pt>
                <c:pt idx="92">
                  <c:v>110</c:v>
                </c:pt>
                <c:pt idx="93">
                  <c:v>94</c:v>
                </c:pt>
                <c:pt idx="94">
                  <c:v>64</c:v>
                </c:pt>
                <c:pt idx="95">
                  <c:v>58</c:v>
                </c:pt>
                <c:pt idx="96">
                  <c:v>61</c:v>
                </c:pt>
                <c:pt idx="97">
                  <c:v>62</c:v>
                </c:pt>
                <c:pt idx="98">
                  <c:v>57</c:v>
                </c:pt>
                <c:pt idx="99">
                  <c:v>69</c:v>
                </c:pt>
                <c:pt idx="100">
                  <c:v>46</c:v>
                </c:pt>
                <c:pt idx="101">
                  <c:v>57</c:v>
                </c:pt>
                <c:pt idx="102">
                  <c:v>81</c:v>
                </c:pt>
                <c:pt idx="103">
                  <c:v>61</c:v>
                </c:pt>
                <c:pt idx="104">
                  <c:v>60</c:v>
                </c:pt>
                <c:pt idx="105">
                  <c:v>63</c:v>
                </c:pt>
                <c:pt idx="106">
                  <c:v>77</c:v>
                </c:pt>
                <c:pt idx="107">
                  <c:v>71</c:v>
                </c:pt>
                <c:pt idx="108">
                  <c:v>66</c:v>
                </c:pt>
                <c:pt idx="109">
                  <c:v>65</c:v>
                </c:pt>
                <c:pt idx="110">
                  <c:v>48</c:v>
                </c:pt>
                <c:pt idx="111">
                  <c:v>61</c:v>
                </c:pt>
                <c:pt idx="112">
                  <c:v>62</c:v>
                </c:pt>
                <c:pt idx="113">
                  <c:v>113</c:v>
                </c:pt>
                <c:pt idx="114">
                  <c:v>109</c:v>
                </c:pt>
                <c:pt idx="115">
                  <c:v>96</c:v>
                </c:pt>
                <c:pt idx="116">
                  <c:v>91</c:v>
                </c:pt>
                <c:pt idx="117">
                  <c:v>84</c:v>
                </c:pt>
                <c:pt idx="118">
                  <c:v>114</c:v>
                </c:pt>
                <c:pt idx="119">
                  <c:v>81</c:v>
                </c:pt>
                <c:pt idx="120">
                  <c:v>96</c:v>
                </c:pt>
                <c:pt idx="121">
                  <c:v>83</c:v>
                </c:pt>
                <c:pt idx="122">
                  <c:v>66</c:v>
                </c:pt>
                <c:pt idx="123">
                  <c:v>94</c:v>
                </c:pt>
                <c:pt idx="124">
                  <c:v>95</c:v>
                </c:pt>
                <c:pt idx="125">
                  <c:v>136</c:v>
                </c:pt>
                <c:pt idx="126">
                  <c:v>145</c:v>
                </c:pt>
                <c:pt idx="127">
                  <c:v>145</c:v>
                </c:pt>
                <c:pt idx="128">
                  <c:v>126</c:v>
                </c:pt>
                <c:pt idx="129">
                  <c:v>116</c:v>
                </c:pt>
                <c:pt idx="130">
                  <c:v>139</c:v>
                </c:pt>
                <c:pt idx="131">
                  <c:v>127</c:v>
                </c:pt>
                <c:pt idx="132">
                  <c:v>121</c:v>
                </c:pt>
                <c:pt idx="133">
                  <c:v>96</c:v>
                </c:pt>
                <c:pt idx="134">
                  <c:v>61</c:v>
                </c:pt>
                <c:pt idx="135">
                  <c:v>80</c:v>
                </c:pt>
                <c:pt idx="136">
                  <c:v>130</c:v>
                </c:pt>
                <c:pt idx="137">
                  <c:v>123</c:v>
                </c:pt>
                <c:pt idx="138">
                  <c:v>111</c:v>
                </c:pt>
                <c:pt idx="139">
                  <c:v>125</c:v>
                </c:pt>
                <c:pt idx="140">
                  <c:v>158</c:v>
                </c:pt>
                <c:pt idx="141">
                  <c:v>115</c:v>
                </c:pt>
                <c:pt idx="142">
                  <c:v>193</c:v>
                </c:pt>
                <c:pt idx="143">
                  <c:v>115</c:v>
                </c:pt>
                <c:pt idx="144">
                  <c:v>164</c:v>
                </c:pt>
                <c:pt idx="145">
                  <c:v>132</c:v>
                </c:pt>
                <c:pt idx="146">
                  <c:v>100</c:v>
                </c:pt>
                <c:pt idx="147">
                  <c:v>97</c:v>
                </c:pt>
                <c:pt idx="148">
                  <c:v>134</c:v>
                </c:pt>
                <c:pt idx="149">
                  <c:v>161</c:v>
                </c:pt>
                <c:pt idx="150">
                  <c:v>165</c:v>
                </c:pt>
                <c:pt idx="151">
                  <c:v>198</c:v>
                </c:pt>
                <c:pt idx="152">
                  <c:v>195</c:v>
                </c:pt>
                <c:pt idx="153">
                  <c:v>134</c:v>
                </c:pt>
                <c:pt idx="154">
                  <c:v>200</c:v>
                </c:pt>
                <c:pt idx="155">
                  <c:v>132</c:v>
                </c:pt>
                <c:pt idx="156">
                  <c:v>145</c:v>
                </c:pt>
                <c:pt idx="157">
                  <c:v>146</c:v>
                </c:pt>
                <c:pt idx="158">
                  <c:v>133</c:v>
                </c:pt>
                <c:pt idx="159">
                  <c:v>164</c:v>
                </c:pt>
                <c:pt idx="160">
                  <c:v>160</c:v>
                </c:pt>
                <c:pt idx="161">
                  <c:v>164</c:v>
                </c:pt>
                <c:pt idx="162">
                  <c:v>232</c:v>
                </c:pt>
                <c:pt idx="163">
                  <c:v>266</c:v>
                </c:pt>
                <c:pt idx="164">
                  <c:v>142</c:v>
                </c:pt>
                <c:pt idx="165">
                  <c:v>241</c:v>
                </c:pt>
                <c:pt idx="166">
                  <c:v>167</c:v>
                </c:pt>
                <c:pt idx="167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E2-4F25-A25F-C2DE79AB1E8F}"/>
            </c:ext>
          </c:extLst>
        </c:ser>
        <c:ser>
          <c:idx val="1"/>
          <c:order val="1"/>
          <c:tx>
            <c:v>Multi Family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'Summary Data (2)'!$B$63:$B$230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'Summary Data (2)'!$I$63:$I$230</c:f>
              <c:numCache>
                <c:formatCode>#,##0</c:formatCode>
                <c:ptCount val="168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28</c:v>
                </c:pt>
                <c:pt idx="8">
                  <c:v>67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28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4</c:v>
                </c:pt>
                <c:pt idx="31">
                  <c:v>0</c:v>
                </c:pt>
                <c:pt idx="32">
                  <c:v>174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48</c:v>
                </c:pt>
                <c:pt idx="72">
                  <c:v>0</c:v>
                </c:pt>
                <c:pt idx="73">
                  <c:v>0</c:v>
                </c:pt>
                <c:pt idx="74">
                  <c:v>4</c:v>
                </c:pt>
                <c:pt idx="75">
                  <c:v>12</c:v>
                </c:pt>
                <c:pt idx="76">
                  <c:v>4</c:v>
                </c:pt>
                <c:pt idx="77">
                  <c:v>4</c:v>
                </c:pt>
                <c:pt idx="78">
                  <c:v>40</c:v>
                </c:pt>
                <c:pt idx="79">
                  <c:v>48</c:v>
                </c:pt>
                <c:pt idx="80">
                  <c:v>0</c:v>
                </c:pt>
                <c:pt idx="81">
                  <c:v>80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64</c:v>
                </c:pt>
                <c:pt idx="86">
                  <c:v>0</c:v>
                </c:pt>
                <c:pt idx="87">
                  <c:v>0</c:v>
                </c:pt>
                <c:pt idx="88">
                  <c:v>72</c:v>
                </c:pt>
                <c:pt idx="89">
                  <c:v>0</c:v>
                </c:pt>
                <c:pt idx="90">
                  <c:v>0</c:v>
                </c:pt>
                <c:pt idx="91">
                  <c:v>72</c:v>
                </c:pt>
                <c:pt idx="92">
                  <c:v>32</c:v>
                </c:pt>
                <c:pt idx="93">
                  <c:v>0</c:v>
                </c:pt>
                <c:pt idx="94">
                  <c:v>60</c:v>
                </c:pt>
                <c:pt idx="95">
                  <c:v>90</c:v>
                </c:pt>
                <c:pt idx="96">
                  <c:v>120</c:v>
                </c:pt>
                <c:pt idx="97">
                  <c:v>0</c:v>
                </c:pt>
                <c:pt idx="98">
                  <c:v>52</c:v>
                </c:pt>
                <c:pt idx="99">
                  <c:v>40</c:v>
                </c:pt>
                <c:pt idx="100">
                  <c:v>0</c:v>
                </c:pt>
                <c:pt idx="101">
                  <c:v>0</c:v>
                </c:pt>
                <c:pt idx="102">
                  <c:v>164</c:v>
                </c:pt>
                <c:pt idx="103">
                  <c:v>24</c:v>
                </c:pt>
                <c:pt idx="104">
                  <c:v>52</c:v>
                </c:pt>
                <c:pt idx="105">
                  <c:v>44</c:v>
                </c:pt>
                <c:pt idx="106">
                  <c:v>40</c:v>
                </c:pt>
                <c:pt idx="107">
                  <c:v>68</c:v>
                </c:pt>
                <c:pt idx="108">
                  <c:v>24</c:v>
                </c:pt>
                <c:pt idx="109">
                  <c:v>8</c:v>
                </c:pt>
                <c:pt idx="110">
                  <c:v>4</c:v>
                </c:pt>
                <c:pt idx="111">
                  <c:v>20</c:v>
                </c:pt>
                <c:pt idx="112">
                  <c:v>40</c:v>
                </c:pt>
                <c:pt idx="113">
                  <c:v>24</c:v>
                </c:pt>
                <c:pt idx="114">
                  <c:v>12</c:v>
                </c:pt>
                <c:pt idx="115">
                  <c:v>128</c:v>
                </c:pt>
                <c:pt idx="116">
                  <c:v>30</c:v>
                </c:pt>
                <c:pt idx="117">
                  <c:v>160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80</c:v>
                </c:pt>
                <c:pt idx="124">
                  <c:v>16</c:v>
                </c:pt>
                <c:pt idx="125">
                  <c:v>24</c:v>
                </c:pt>
                <c:pt idx="126">
                  <c:v>0</c:v>
                </c:pt>
                <c:pt idx="127">
                  <c:v>44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24</c:v>
                </c:pt>
                <c:pt idx="132">
                  <c:v>138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84</c:v>
                </c:pt>
                <c:pt idx="137">
                  <c:v>12</c:v>
                </c:pt>
                <c:pt idx="138">
                  <c:v>128</c:v>
                </c:pt>
                <c:pt idx="139">
                  <c:v>84</c:v>
                </c:pt>
                <c:pt idx="140">
                  <c:v>60</c:v>
                </c:pt>
                <c:pt idx="141">
                  <c:v>24</c:v>
                </c:pt>
                <c:pt idx="142">
                  <c:v>136</c:v>
                </c:pt>
                <c:pt idx="143">
                  <c:v>88</c:v>
                </c:pt>
                <c:pt idx="144">
                  <c:v>172</c:v>
                </c:pt>
                <c:pt idx="145">
                  <c:v>68</c:v>
                </c:pt>
                <c:pt idx="146">
                  <c:v>12</c:v>
                </c:pt>
                <c:pt idx="147">
                  <c:v>0</c:v>
                </c:pt>
                <c:pt idx="148">
                  <c:v>0</c:v>
                </c:pt>
                <c:pt idx="149">
                  <c:v>212</c:v>
                </c:pt>
                <c:pt idx="150">
                  <c:v>12</c:v>
                </c:pt>
                <c:pt idx="151">
                  <c:v>24</c:v>
                </c:pt>
                <c:pt idx="152">
                  <c:v>72</c:v>
                </c:pt>
                <c:pt idx="153">
                  <c:v>188</c:v>
                </c:pt>
                <c:pt idx="154">
                  <c:v>180</c:v>
                </c:pt>
                <c:pt idx="155">
                  <c:v>292</c:v>
                </c:pt>
                <c:pt idx="156">
                  <c:v>64</c:v>
                </c:pt>
                <c:pt idx="157">
                  <c:v>80</c:v>
                </c:pt>
                <c:pt idx="158">
                  <c:v>177</c:v>
                </c:pt>
                <c:pt idx="159">
                  <c:v>68</c:v>
                </c:pt>
                <c:pt idx="160">
                  <c:v>44</c:v>
                </c:pt>
                <c:pt idx="161">
                  <c:v>0</c:v>
                </c:pt>
                <c:pt idx="162">
                  <c:v>79</c:v>
                </c:pt>
                <c:pt idx="163">
                  <c:v>52</c:v>
                </c:pt>
                <c:pt idx="164">
                  <c:v>20</c:v>
                </c:pt>
                <c:pt idx="165">
                  <c:v>100</c:v>
                </c:pt>
                <c:pt idx="166">
                  <c:v>72</c:v>
                </c:pt>
                <c:pt idx="167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E2-4F25-A25F-C2DE79AB1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64097231"/>
        <c:axId val="1"/>
      </c:barChart>
      <c:catAx>
        <c:axId val="1964097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196409723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% of FTE Time Available - FY'06 to FY'19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'Summary Data (2)'!$CC$1</c:f>
              <c:strCache>
                <c:ptCount val="1"/>
                <c:pt idx="0">
                  <c:v>% of FTE Time Available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>
              <a:noFill/>
            </a:ln>
            <a:effectLst>
              <a:innerShdw dist="12700" dir="16200000">
                <a:schemeClr val="lt1"/>
              </a:innerShdw>
            </a:effectLst>
          </c:spPr>
          <c:cat>
            <c:strRef>
              <c:f>'Summary Data (2)'!$B$63:$B$230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'Summary Data (2)'!$CC$63:$CC$230</c:f>
              <c:numCache>
                <c:formatCode>0%</c:formatCode>
                <c:ptCount val="168"/>
                <c:pt idx="0">
                  <c:v>-3.5252223673568839E-2</c:v>
                </c:pt>
                <c:pt idx="1">
                  <c:v>7.8994837345295332E-3</c:v>
                </c:pt>
                <c:pt idx="2">
                  <c:v>0.10975306338247359</c:v>
                </c:pt>
                <c:pt idx="3">
                  <c:v>0.16029109908565187</c:v>
                </c:pt>
                <c:pt idx="4">
                  <c:v>0.10586552217453671</c:v>
                </c:pt>
                <c:pt idx="5">
                  <c:v>9.4980406792313676E-2</c:v>
                </c:pt>
                <c:pt idx="6">
                  <c:v>2.4615910928657558E-2</c:v>
                </c:pt>
                <c:pt idx="7">
                  <c:v>5.4161224108977279E-2</c:v>
                </c:pt>
                <c:pt idx="8">
                  <c:v>4.2109846364373205E-2</c:v>
                </c:pt>
                <c:pt idx="9">
                  <c:v>0.30335261553772608</c:v>
                </c:pt>
                <c:pt idx="10">
                  <c:v>0.43591777072837079</c:v>
                </c:pt>
                <c:pt idx="11">
                  <c:v>0.50939229955837617</c:v>
                </c:pt>
                <c:pt idx="12">
                  <c:v>0.51405734900790034</c:v>
                </c:pt>
                <c:pt idx="13">
                  <c:v>0.61280089568949503</c:v>
                </c:pt>
                <c:pt idx="14">
                  <c:v>0.68005535858680166</c:v>
                </c:pt>
                <c:pt idx="15">
                  <c:v>0.62368601107171806</c:v>
                </c:pt>
                <c:pt idx="16">
                  <c:v>0.59802823909933522</c:v>
                </c:pt>
                <c:pt idx="17">
                  <c:v>0.4343627542451961</c:v>
                </c:pt>
                <c:pt idx="18">
                  <c:v>0.45030167319773695</c:v>
                </c:pt>
                <c:pt idx="19">
                  <c:v>0.45496672264726112</c:v>
                </c:pt>
                <c:pt idx="20">
                  <c:v>0.38810101387074813</c:v>
                </c:pt>
                <c:pt idx="21">
                  <c:v>0.53582757977234641</c:v>
                </c:pt>
                <c:pt idx="22">
                  <c:v>0.58986440256266792</c:v>
                </c:pt>
                <c:pt idx="23">
                  <c:v>0.66217266903029237</c:v>
                </c:pt>
                <c:pt idx="24">
                  <c:v>0.70454686819680346</c:v>
                </c:pt>
                <c:pt idx="25">
                  <c:v>0.68122162094918259</c:v>
                </c:pt>
                <c:pt idx="26">
                  <c:v>0.70104808110966033</c:v>
                </c:pt>
                <c:pt idx="27">
                  <c:v>0.67577906325807113</c:v>
                </c:pt>
                <c:pt idx="28">
                  <c:v>0.6819991291907701</c:v>
                </c:pt>
                <c:pt idx="29">
                  <c:v>0.61863220750140024</c:v>
                </c:pt>
                <c:pt idx="30">
                  <c:v>0.60541456739441513</c:v>
                </c:pt>
                <c:pt idx="31">
                  <c:v>0.58053430366361969</c:v>
                </c:pt>
                <c:pt idx="32">
                  <c:v>0.22715680786216474</c:v>
                </c:pt>
                <c:pt idx="33">
                  <c:v>0.69132922808981834</c:v>
                </c:pt>
                <c:pt idx="34">
                  <c:v>0.64817752068171997</c:v>
                </c:pt>
                <c:pt idx="35">
                  <c:v>0.68394289979473843</c:v>
                </c:pt>
                <c:pt idx="36">
                  <c:v>0.72631709896124952</c:v>
                </c:pt>
                <c:pt idx="37">
                  <c:v>0.77802139702680895</c:v>
                </c:pt>
                <c:pt idx="38">
                  <c:v>0.77491136406045946</c:v>
                </c:pt>
                <c:pt idx="39">
                  <c:v>0.8242831374012568</c:v>
                </c:pt>
                <c:pt idx="40">
                  <c:v>0.81534179262300222</c:v>
                </c:pt>
                <c:pt idx="41">
                  <c:v>0.78424146295950781</c:v>
                </c:pt>
                <c:pt idx="42">
                  <c:v>0.73836847670585359</c:v>
                </c:pt>
                <c:pt idx="43">
                  <c:v>0.74497729675934621</c:v>
                </c:pt>
                <c:pt idx="44">
                  <c:v>0.65945139018473653</c:v>
                </c:pt>
                <c:pt idx="45">
                  <c:v>0.65400883249362507</c:v>
                </c:pt>
                <c:pt idx="46">
                  <c:v>0.65323132425203778</c:v>
                </c:pt>
                <c:pt idx="47">
                  <c:v>0.619020961622194</c:v>
                </c:pt>
                <c:pt idx="48">
                  <c:v>0.68277663743235739</c:v>
                </c:pt>
                <c:pt idx="49">
                  <c:v>0.73098214841077369</c:v>
                </c:pt>
                <c:pt idx="50">
                  <c:v>0.73098214841077369</c:v>
                </c:pt>
                <c:pt idx="51">
                  <c:v>0.8013466442744297</c:v>
                </c:pt>
                <c:pt idx="52">
                  <c:v>0.76752503576537956</c:v>
                </c:pt>
                <c:pt idx="53">
                  <c:v>0.69443926105616782</c:v>
                </c:pt>
                <c:pt idx="54">
                  <c:v>0.64428997947378308</c:v>
                </c:pt>
                <c:pt idx="55">
                  <c:v>0.67888909622442051</c:v>
                </c:pt>
                <c:pt idx="56">
                  <c:v>0.68510916215711948</c:v>
                </c:pt>
                <c:pt idx="57">
                  <c:v>0.70726814704235919</c:v>
                </c:pt>
                <c:pt idx="58">
                  <c:v>0.77141257697331633</c:v>
                </c:pt>
                <c:pt idx="59">
                  <c:v>0.76558126516141112</c:v>
                </c:pt>
                <c:pt idx="60">
                  <c:v>0.62446351931330546</c:v>
                </c:pt>
                <c:pt idx="61">
                  <c:v>0.62679604403806755</c:v>
                </c:pt>
                <c:pt idx="62">
                  <c:v>0.74342228027617141</c:v>
                </c:pt>
                <c:pt idx="63">
                  <c:v>0.70551875349878768</c:v>
                </c:pt>
                <c:pt idx="64">
                  <c:v>0.59297443552901741</c:v>
                </c:pt>
                <c:pt idx="65">
                  <c:v>0.57139858182496817</c:v>
                </c:pt>
                <c:pt idx="66">
                  <c:v>0.66120078372830815</c:v>
                </c:pt>
                <c:pt idx="67">
                  <c:v>0.5807286807240164</c:v>
                </c:pt>
                <c:pt idx="68">
                  <c:v>0.51949990669901192</c:v>
                </c:pt>
                <c:pt idx="69">
                  <c:v>0.59647322261616043</c:v>
                </c:pt>
                <c:pt idx="70">
                  <c:v>0.50375536480686789</c:v>
                </c:pt>
                <c:pt idx="71">
                  <c:v>0.43377962306400553</c:v>
                </c:pt>
                <c:pt idx="72">
                  <c:v>0.61455028923306654</c:v>
                </c:pt>
                <c:pt idx="73">
                  <c:v>0.59822261615973205</c:v>
                </c:pt>
                <c:pt idx="74">
                  <c:v>0.60988523978354237</c:v>
                </c:pt>
                <c:pt idx="75">
                  <c:v>0.59880574734092251</c:v>
                </c:pt>
                <c:pt idx="76">
                  <c:v>0.60580332151520877</c:v>
                </c:pt>
                <c:pt idx="77">
                  <c:v>0.49559152827020059</c:v>
                </c:pt>
                <c:pt idx="78">
                  <c:v>0.3509749953349518</c:v>
                </c:pt>
                <c:pt idx="79">
                  <c:v>0.23259936555327632</c:v>
                </c:pt>
                <c:pt idx="80">
                  <c:v>0.43727841015114866</c:v>
                </c:pt>
                <c:pt idx="81">
                  <c:v>7.8069602537788607E-2</c:v>
                </c:pt>
                <c:pt idx="82">
                  <c:v>0.44952416495614955</c:v>
                </c:pt>
                <c:pt idx="83">
                  <c:v>0.43203022952043402</c:v>
                </c:pt>
                <c:pt idx="84">
                  <c:v>0.47693133047210401</c:v>
                </c:pt>
                <c:pt idx="85">
                  <c:v>0.25825713752565915</c:v>
                </c:pt>
                <c:pt idx="86">
                  <c:v>0.56906605710020608</c:v>
                </c:pt>
                <c:pt idx="87">
                  <c:v>0.50608788953162998</c:v>
                </c:pt>
                <c:pt idx="88">
                  <c:v>0.31248833737637749</c:v>
                </c:pt>
                <c:pt idx="89">
                  <c:v>0.43144709833924344</c:v>
                </c:pt>
                <c:pt idx="90">
                  <c:v>0.25650774398208764</c:v>
                </c:pt>
                <c:pt idx="91">
                  <c:v>-8.8122784101509533E-2</c:v>
                </c:pt>
                <c:pt idx="92">
                  <c:v>7.3404553088264435E-2</c:v>
                </c:pt>
                <c:pt idx="93">
                  <c:v>0.21977047956708484</c:v>
                </c:pt>
                <c:pt idx="94">
                  <c:v>7.8652733718979184E-2</c:v>
                </c:pt>
                <c:pt idx="95">
                  <c:v>0.10372737451017144</c:v>
                </c:pt>
                <c:pt idx="96">
                  <c:v>-3.4474715431981551E-2</c:v>
                </c:pt>
                <c:pt idx="97">
                  <c:v>0.46235305094234103</c:v>
                </c:pt>
                <c:pt idx="98">
                  <c:v>0.32123530509423526</c:v>
                </c:pt>
                <c:pt idx="99">
                  <c:v>0.29441127075947138</c:v>
                </c:pt>
                <c:pt idx="100">
                  <c:v>0.47226628102257984</c:v>
                </c:pt>
                <c:pt idx="101">
                  <c:v>0.41745194999067103</c:v>
                </c:pt>
                <c:pt idx="102">
                  <c:v>-0.26364526963985591</c:v>
                </c:pt>
                <c:pt idx="103">
                  <c:v>0.16903806680350963</c:v>
                </c:pt>
                <c:pt idx="104">
                  <c:v>7.8652733718979184E-2</c:v>
                </c:pt>
                <c:pt idx="105">
                  <c:v>8.0402127262550693E-2</c:v>
                </c:pt>
                <c:pt idx="106">
                  <c:v>6.3491323008025624E-2</c:v>
                </c:pt>
                <c:pt idx="107">
                  <c:v>-3.7973502519124791E-2</c:v>
                </c:pt>
                <c:pt idx="108">
                  <c:v>0.10605989923493353</c:v>
                </c:pt>
                <c:pt idx="109">
                  <c:v>0.43786154133233912</c:v>
                </c:pt>
                <c:pt idx="110">
                  <c:v>0.34397742116066554</c:v>
                </c:pt>
                <c:pt idx="111">
                  <c:v>0.42678204888971927</c:v>
                </c:pt>
                <c:pt idx="112">
                  <c:v>0.2675872364247075</c:v>
                </c:pt>
                <c:pt idx="113">
                  <c:v>8.3317783168503246E-2</c:v>
                </c:pt>
                <c:pt idx="114">
                  <c:v>8.6233439074455909E-2</c:v>
                </c:pt>
                <c:pt idx="115">
                  <c:v>-0.34353424146295697</c:v>
                </c:pt>
                <c:pt idx="116">
                  <c:v>-0.36277757044224423</c:v>
                </c:pt>
                <c:pt idx="117">
                  <c:v>-0.66950457174845734</c:v>
                </c:pt>
                <c:pt idx="118">
                  <c:v>2.7920320955403977E-2</c:v>
                </c:pt>
                <c:pt idx="119">
                  <c:v>7.6903340175407564E-2</c:v>
                </c:pt>
                <c:pt idx="120">
                  <c:v>2.8503452136594443E-2</c:v>
                </c:pt>
                <c:pt idx="121">
                  <c:v>9.3231013248742167E-2</c:v>
                </c:pt>
                <c:pt idx="122">
                  <c:v>0.15679231199850874</c:v>
                </c:pt>
                <c:pt idx="123">
                  <c:v>-0.16043105056913376</c:v>
                </c:pt>
                <c:pt idx="124">
                  <c:v>-8.345773465198536E-2</c:v>
                </c:pt>
                <c:pt idx="125">
                  <c:v>-6.1881880947936008E-2</c:v>
                </c:pt>
                <c:pt idx="126">
                  <c:v>7.2821421907073969E-2</c:v>
                </c:pt>
                <c:pt idx="127">
                  <c:v>-0.11961186788579758</c:v>
                </c:pt>
                <c:pt idx="128">
                  <c:v>-9.400074640789402E-3</c:v>
                </c:pt>
                <c:pt idx="129">
                  <c:v>7.3987684269455012E-2</c:v>
                </c:pt>
                <c:pt idx="130">
                  <c:v>4.3664862847548003E-2</c:v>
                </c:pt>
                <c:pt idx="131">
                  <c:v>5.241183056540577E-2</c:v>
                </c:pt>
                <c:pt idx="132">
                  <c:v>0.11713939167755338</c:v>
                </c:pt>
                <c:pt idx="133">
                  <c:v>0.50511600422964587</c:v>
                </c:pt>
                <c:pt idx="134">
                  <c:v>0.58869814020028688</c:v>
                </c:pt>
                <c:pt idx="135">
                  <c:v>0.63884742178267162</c:v>
                </c:pt>
                <c:pt idx="136">
                  <c:v>0.28508117186042303</c:v>
                </c:pt>
                <c:pt idx="137">
                  <c:v>0.32628910866455307</c:v>
                </c:pt>
                <c:pt idx="138">
                  <c:v>0.13579958947565007</c:v>
                </c:pt>
                <c:pt idx="139">
                  <c:v>7.204391366548657E-2</c:v>
                </c:pt>
                <c:pt idx="140">
                  <c:v>0.12841326118057017</c:v>
                </c:pt>
                <c:pt idx="141">
                  <c:v>0.34805933942899914</c:v>
                </c:pt>
                <c:pt idx="142">
                  <c:v>-8.7734029980715666E-2</c:v>
                </c:pt>
                <c:pt idx="143">
                  <c:v>0.22521303725819641</c:v>
                </c:pt>
                <c:pt idx="144">
                  <c:v>-8.8511538222303177E-2</c:v>
                </c:pt>
                <c:pt idx="145">
                  <c:v>0.18011755924612949</c:v>
                </c:pt>
                <c:pt idx="146">
                  <c:v>0.44485911550662538</c:v>
                </c:pt>
                <c:pt idx="147">
                  <c:v>0.43397400012440246</c:v>
                </c:pt>
                <c:pt idx="148">
                  <c:v>0.41259252348074993</c:v>
                </c:pt>
                <c:pt idx="149">
                  <c:v>-0.25412079368041085</c:v>
                </c:pt>
                <c:pt idx="150">
                  <c:v>0.15912483672327082</c:v>
                </c:pt>
                <c:pt idx="151">
                  <c:v>7.6708963115010742E-2</c:v>
                </c:pt>
                <c:pt idx="152">
                  <c:v>3.0447222740562774E-2</c:v>
                </c:pt>
                <c:pt idx="153">
                  <c:v>-0.22224295577532893</c:v>
                </c:pt>
                <c:pt idx="154">
                  <c:v>-0.28871991043104805</c:v>
                </c:pt>
                <c:pt idx="155">
                  <c:v>-0.35325309448279896</c:v>
                </c:pt>
                <c:pt idx="156">
                  <c:v>0.28683056540399465</c:v>
                </c:pt>
                <c:pt idx="157">
                  <c:v>0.36030509423400003</c:v>
                </c:pt>
                <c:pt idx="158">
                  <c:v>0.22210300429184693</c:v>
                </c:pt>
                <c:pt idx="159">
                  <c:v>0.31452929651054429</c:v>
                </c:pt>
                <c:pt idx="160">
                  <c:v>0.44194345960067283</c:v>
                </c:pt>
                <c:pt idx="161">
                  <c:v>0.44894103377495909</c:v>
                </c:pt>
                <c:pt idx="162">
                  <c:v>0.26204749020339757</c:v>
                </c:pt>
                <c:pt idx="163">
                  <c:v>0.30636545997387699</c:v>
                </c:pt>
                <c:pt idx="164">
                  <c:v>0.70056213845866822</c:v>
                </c:pt>
                <c:pt idx="165">
                  <c:v>0.15212726254898457</c:v>
                </c:pt>
                <c:pt idx="166">
                  <c:v>0.27458481059899376</c:v>
                </c:pt>
                <c:pt idx="167">
                  <c:v>0.31277990296697278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75-415A-9FE2-F2F1B7868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4100431"/>
        <c:axId val="1"/>
      </c:areaChart>
      <c:catAx>
        <c:axId val="196410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10043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Average Permits Handled by Tech - FY'06 to FY'19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All Permit Types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1348687047921828E-2"/>
          <c:y val="0.12883298392732356"/>
          <c:w val="0.94737656032432582"/>
          <c:h val="0.61240143724172846"/>
        </c:manualLayout>
      </c:layout>
      <c:areaChart>
        <c:grouping val="standard"/>
        <c:varyColors val="0"/>
        <c:ser>
          <c:idx val="0"/>
          <c:order val="0"/>
          <c:tx>
            <c:strRef>
              <c:f>'Summary Data (2)'!$CH$1</c:f>
              <c:strCache>
                <c:ptCount val="1"/>
                <c:pt idx="0">
                  <c:v>Avg. Permits per Tech.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cat>
            <c:strRef>
              <c:f>'Summary Data (2)'!$B$63:$B$230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'Summary Data (2)'!$CH$63:$CH$230</c:f>
              <c:numCache>
                <c:formatCode>#,##0</c:formatCode>
                <c:ptCount val="168"/>
                <c:pt idx="0">
                  <c:v>712.33333333333337</c:v>
                </c:pt>
                <c:pt idx="1">
                  <c:v>724</c:v>
                </c:pt>
                <c:pt idx="2">
                  <c:v>642.66666666666663</c:v>
                </c:pt>
                <c:pt idx="3">
                  <c:v>580.33333333333337</c:v>
                </c:pt>
                <c:pt idx="4">
                  <c:v>636.66666666666663</c:v>
                </c:pt>
                <c:pt idx="5">
                  <c:v>670.33333333333337</c:v>
                </c:pt>
                <c:pt idx="6">
                  <c:v>699.33333333333337</c:v>
                </c:pt>
                <c:pt idx="7">
                  <c:v>641</c:v>
                </c:pt>
                <c:pt idx="8">
                  <c:v>605.66666666666663</c:v>
                </c:pt>
                <c:pt idx="9">
                  <c:v>476.33333333333331</c:v>
                </c:pt>
                <c:pt idx="10">
                  <c:v>391.33333333333331</c:v>
                </c:pt>
                <c:pt idx="11">
                  <c:v>337</c:v>
                </c:pt>
                <c:pt idx="12">
                  <c:v>319.33333333333331</c:v>
                </c:pt>
                <c:pt idx="13">
                  <c:v>246.66666666666666</c:v>
                </c:pt>
                <c:pt idx="14">
                  <c:v>217</c:v>
                </c:pt>
                <c:pt idx="15">
                  <c:v>247</c:v>
                </c:pt>
                <c:pt idx="16">
                  <c:v>279.66666666666669</c:v>
                </c:pt>
                <c:pt idx="17">
                  <c:v>349.33333333333331</c:v>
                </c:pt>
                <c:pt idx="18">
                  <c:v>377.33333333333331</c:v>
                </c:pt>
                <c:pt idx="19">
                  <c:v>326.66666666666669</c:v>
                </c:pt>
                <c:pt idx="20">
                  <c:v>374.33333333333331</c:v>
                </c:pt>
                <c:pt idx="21">
                  <c:v>290.66666666666669</c:v>
                </c:pt>
                <c:pt idx="22">
                  <c:v>278.33333333333331</c:v>
                </c:pt>
                <c:pt idx="23">
                  <c:v>220.66666666666666</c:v>
                </c:pt>
                <c:pt idx="24">
                  <c:v>188.33333333333334</c:v>
                </c:pt>
                <c:pt idx="25">
                  <c:v>199.66666666666666</c:v>
                </c:pt>
                <c:pt idx="26">
                  <c:v>186.33333333333334</c:v>
                </c:pt>
                <c:pt idx="27">
                  <c:v>197</c:v>
                </c:pt>
                <c:pt idx="28">
                  <c:v>194.66666666666666</c:v>
                </c:pt>
                <c:pt idx="29">
                  <c:v>239.66666666666666</c:v>
                </c:pt>
                <c:pt idx="30">
                  <c:v>256.33333333333331</c:v>
                </c:pt>
                <c:pt idx="31">
                  <c:v>283</c:v>
                </c:pt>
                <c:pt idx="32">
                  <c:v>291.66666666666669</c:v>
                </c:pt>
                <c:pt idx="33">
                  <c:v>193.66666666666666</c:v>
                </c:pt>
                <c:pt idx="34">
                  <c:v>225</c:v>
                </c:pt>
                <c:pt idx="35">
                  <c:v>219.33333333333334</c:v>
                </c:pt>
                <c:pt idx="36">
                  <c:v>178.33333333333334</c:v>
                </c:pt>
                <c:pt idx="37">
                  <c:v>146.33333333333334</c:v>
                </c:pt>
                <c:pt idx="38">
                  <c:v>144.66666666666666</c:v>
                </c:pt>
                <c:pt idx="39">
                  <c:v>112.33333333333333</c:v>
                </c:pt>
                <c:pt idx="40">
                  <c:v>121</c:v>
                </c:pt>
                <c:pt idx="41">
                  <c:v>139.66666666666666</c:v>
                </c:pt>
                <c:pt idx="42">
                  <c:v>167.66666666666666</c:v>
                </c:pt>
                <c:pt idx="43">
                  <c:v>166.33333333333334</c:v>
                </c:pt>
                <c:pt idx="44">
                  <c:v>218.33333333333334</c:v>
                </c:pt>
                <c:pt idx="45">
                  <c:v>221.66666666666666</c:v>
                </c:pt>
                <c:pt idx="46">
                  <c:v>224</c:v>
                </c:pt>
                <c:pt idx="47">
                  <c:v>253.33333333333334</c:v>
                </c:pt>
                <c:pt idx="48">
                  <c:v>213.66666666666666</c:v>
                </c:pt>
                <c:pt idx="49">
                  <c:v>177.33333333333334</c:v>
                </c:pt>
                <c:pt idx="50">
                  <c:v>192</c:v>
                </c:pt>
                <c:pt idx="51">
                  <c:v>129.66666666666666</c:v>
                </c:pt>
                <c:pt idx="52">
                  <c:v>150.33333333333334</c:v>
                </c:pt>
                <c:pt idx="53">
                  <c:v>198</c:v>
                </c:pt>
                <c:pt idx="54">
                  <c:v>235.33333333333334</c:v>
                </c:pt>
                <c:pt idx="55">
                  <c:v>216.66666666666666</c:v>
                </c:pt>
                <c:pt idx="56">
                  <c:v>203</c:v>
                </c:pt>
                <c:pt idx="57">
                  <c:v>183.66666666666666</c:v>
                </c:pt>
                <c:pt idx="58">
                  <c:v>166</c:v>
                </c:pt>
                <c:pt idx="59">
                  <c:v>146.33333333333334</c:v>
                </c:pt>
                <c:pt idx="60">
                  <c:v>231</c:v>
                </c:pt>
                <c:pt idx="61">
                  <c:v>251.5</c:v>
                </c:pt>
                <c:pt idx="62">
                  <c:v>178.5</c:v>
                </c:pt>
                <c:pt idx="63">
                  <c:v>187.5</c:v>
                </c:pt>
                <c:pt idx="64">
                  <c:v>231.5</c:v>
                </c:pt>
                <c:pt idx="65">
                  <c:v>262.5</c:v>
                </c:pt>
                <c:pt idx="66">
                  <c:v>216.5</c:v>
                </c:pt>
                <c:pt idx="67">
                  <c:v>252.5</c:v>
                </c:pt>
                <c:pt idx="68">
                  <c:v>300.5</c:v>
                </c:pt>
                <c:pt idx="69">
                  <c:v>282</c:v>
                </c:pt>
                <c:pt idx="70">
                  <c:v>309</c:v>
                </c:pt>
                <c:pt idx="71">
                  <c:v>292.5</c:v>
                </c:pt>
                <c:pt idx="72">
                  <c:v>254.5</c:v>
                </c:pt>
                <c:pt idx="73">
                  <c:v>257</c:v>
                </c:pt>
                <c:pt idx="74">
                  <c:v>269.5</c:v>
                </c:pt>
                <c:pt idx="75">
                  <c:v>261.5</c:v>
                </c:pt>
                <c:pt idx="76">
                  <c:v>239.5</c:v>
                </c:pt>
                <c:pt idx="77">
                  <c:v>315</c:v>
                </c:pt>
                <c:pt idx="78">
                  <c:v>334.5</c:v>
                </c:pt>
                <c:pt idx="79">
                  <c:v>409.5</c:v>
                </c:pt>
                <c:pt idx="80">
                  <c:v>367.5</c:v>
                </c:pt>
                <c:pt idx="81">
                  <c:v>458</c:v>
                </c:pt>
                <c:pt idx="82">
                  <c:v>366</c:v>
                </c:pt>
                <c:pt idx="83">
                  <c:v>378</c:v>
                </c:pt>
                <c:pt idx="84">
                  <c:v>352.5</c:v>
                </c:pt>
                <c:pt idx="85">
                  <c:v>390.5</c:v>
                </c:pt>
                <c:pt idx="86">
                  <c:v>301</c:v>
                </c:pt>
                <c:pt idx="87">
                  <c:v>337</c:v>
                </c:pt>
                <c:pt idx="88">
                  <c:v>326.5</c:v>
                </c:pt>
                <c:pt idx="89">
                  <c:v>393</c:v>
                </c:pt>
                <c:pt idx="90">
                  <c:v>497</c:v>
                </c:pt>
                <c:pt idx="91">
                  <c:v>588</c:v>
                </c:pt>
                <c:pt idx="92">
                  <c:v>568.5</c:v>
                </c:pt>
                <c:pt idx="93">
                  <c:v>543</c:v>
                </c:pt>
                <c:pt idx="94">
                  <c:v>511</c:v>
                </c:pt>
                <c:pt idx="95">
                  <c:v>423.5</c:v>
                </c:pt>
                <c:pt idx="96">
                  <c:v>468.5</c:v>
                </c:pt>
                <c:pt idx="97">
                  <c:v>344</c:v>
                </c:pt>
                <c:pt idx="98">
                  <c:v>343.5</c:v>
                </c:pt>
                <c:pt idx="99">
                  <c:v>416</c:v>
                </c:pt>
                <c:pt idx="100">
                  <c:v>369</c:v>
                </c:pt>
                <c:pt idx="101">
                  <c:v>380</c:v>
                </c:pt>
                <c:pt idx="102">
                  <c:v>545</c:v>
                </c:pt>
                <c:pt idx="103">
                  <c:v>476.5</c:v>
                </c:pt>
                <c:pt idx="104">
                  <c:v>482</c:v>
                </c:pt>
                <c:pt idx="105">
                  <c:v>504</c:v>
                </c:pt>
                <c:pt idx="106">
                  <c:v>516</c:v>
                </c:pt>
                <c:pt idx="107">
                  <c:v>538</c:v>
                </c:pt>
                <c:pt idx="108">
                  <c:v>524.5</c:v>
                </c:pt>
                <c:pt idx="109">
                  <c:v>346</c:v>
                </c:pt>
                <c:pt idx="110">
                  <c:v>410</c:v>
                </c:pt>
                <c:pt idx="111">
                  <c:v>359.5</c:v>
                </c:pt>
                <c:pt idx="112">
                  <c:v>415.5</c:v>
                </c:pt>
                <c:pt idx="113">
                  <c:v>569.5</c:v>
                </c:pt>
                <c:pt idx="114">
                  <c:v>583.5</c:v>
                </c:pt>
                <c:pt idx="115">
                  <c:v>633</c:v>
                </c:pt>
                <c:pt idx="116">
                  <c:v>893</c:v>
                </c:pt>
                <c:pt idx="117">
                  <c:v>845</c:v>
                </c:pt>
                <c:pt idx="118">
                  <c:v>663.5</c:v>
                </c:pt>
                <c:pt idx="119">
                  <c:v>680</c:v>
                </c:pt>
                <c:pt idx="120">
                  <c:v>727.5</c:v>
                </c:pt>
                <c:pt idx="121">
                  <c:v>670.5</c:v>
                </c:pt>
                <c:pt idx="122">
                  <c:v>634.5</c:v>
                </c:pt>
                <c:pt idx="123">
                  <c:v>681</c:v>
                </c:pt>
                <c:pt idx="124">
                  <c:v>776</c:v>
                </c:pt>
                <c:pt idx="125">
                  <c:v>677.5</c:v>
                </c:pt>
                <c:pt idx="126">
                  <c:v>623</c:v>
                </c:pt>
                <c:pt idx="127">
                  <c:v>688</c:v>
                </c:pt>
                <c:pt idx="128">
                  <c:v>674</c:v>
                </c:pt>
                <c:pt idx="129">
                  <c:v>632.5</c:v>
                </c:pt>
                <c:pt idx="130">
                  <c:v>625.5</c:v>
                </c:pt>
                <c:pt idx="131">
                  <c:v>591.5</c:v>
                </c:pt>
                <c:pt idx="132">
                  <c:v>442.33333333333331</c:v>
                </c:pt>
                <c:pt idx="133">
                  <c:v>354.33333333333331</c:v>
                </c:pt>
                <c:pt idx="134">
                  <c:v>283</c:v>
                </c:pt>
                <c:pt idx="135">
                  <c:v>234.66666666666666</c:v>
                </c:pt>
                <c:pt idx="136">
                  <c:v>379.33333333333331</c:v>
                </c:pt>
                <c:pt idx="137">
                  <c:v>442.66666666666669</c:v>
                </c:pt>
                <c:pt idx="138">
                  <c:v>431.66666666666669</c:v>
                </c:pt>
                <c:pt idx="139">
                  <c:v>508.66666666666669</c:v>
                </c:pt>
                <c:pt idx="140">
                  <c:v>493</c:v>
                </c:pt>
                <c:pt idx="141">
                  <c:v>427.33333333333331</c:v>
                </c:pt>
                <c:pt idx="142">
                  <c:v>567.33333333333337</c:v>
                </c:pt>
                <c:pt idx="143">
                  <c:v>423.33333333333331</c:v>
                </c:pt>
                <c:pt idx="144">
                  <c:v>523.66666666666663</c:v>
                </c:pt>
                <c:pt idx="145">
                  <c:v>481.66666666666669</c:v>
                </c:pt>
                <c:pt idx="146">
                  <c:v>366.33333333333331</c:v>
                </c:pt>
                <c:pt idx="147">
                  <c:v>394.33333333333331</c:v>
                </c:pt>
                <c:pt idx="148">
                  <c:v>393.66666666666669</c:v>
                </c:pt>
                <c:pt idx="149">
                  <c:v>571.66666666666663</c:v>
                </c:pt>
                <c:pt idx="150">
                  <c:v>560.66666666666663</c:v>
                </c:pt>
                <c:pt idx="151">
                  <c:v>606.66666666666663</c:v>
                </c:pt>
                <c:pt idx="152">
                  <c:v>566.66666666666663</c:v>
                </c:pt>
                <c:pt idx="153">
                  <c:v>628</c:v>
                </c:pt>
                <c:pt idx="154">
                  <c:v>635</c:v>
                </c:pt>
                <c:pt idx="155">
                  <c:v>574.66666666666663</c:v>
                </c:pt>
                <c:pt idx="156">
                  <c:v>425</c:v>
                </c:pt>
                <c:pt idx="157">
                  <c:v>359</c:v>
                </c:pt>
                <c:pt idx="158">
                  <c:v>355</c:v>
                </c:pt>
                <c:pt idx="159">
                  <c:v>413</c:v>
                </c:pt>
                <c:pt idx="160">
                  <c:v>338.25</c:v>
                </c:pt>
                <c:pt idx="161">
                  <c:v>374</c:v>
                </c:pt>
                <c:pt idx="162">
                  <c:v>413.5</c:v>
                </c:pt>
                <c:pt idx="163">
                  <c:v>417</c:v>
                </c:pt>
                <c:pt idx="164">
                  <c:v>145.75</c:v>
                </c:pt>
                <c:pt idx="165">
                  <c:v>482.75</c:v>
                </c:pt>
                <c:pt idx="166">
                  <c:v>422.25</c:v>
                </c:pt>
                <c:pt idx="167">
                  <c:v>396.25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B9-45EA-B291-DAA8669CF63D}"/>
            </c:ext>
          </c:extLst>
        </c:ser>
        <c:ser>
          <c:idx val="1"/>
          <c:order val="1"/>
          <c:tx>
            <c:strRef>
              <c:f>'Summary Data (2)'!$CI$1</c:f>
              <c:strCache>
                <c:ptCount val="1"/>
                <c:pt idx="0">
                  <c:v>Running Avg. Permits by Tech.</c:v>
                </c:pt>
              </c:strCache>
            </c:strRef>
          </c:tx>
          <c:spPr>
            <a:solidFill>
              <a:srgbClr val="FF0000">
                <a:alpha val="44000"/>
              </a:srgbClr>
            </a:solidFill>
            <a:ln w="25400">
              <a:noFill/>
            </a:ln>
            <a:effectLst/>
          </c:spPr>
          <c:cat>
            <c:strRef>
              <c:f>'Summary Data (2)'!$B$63:$B$230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'Summary Data (2)'!$CI$63:$CI$226</c:f>
              <c:numCache>
                <c:formatCode>#,##0</c:formatCode>
                <c:ptCount val="164"/>
                <c:pt idx="0">
                  <c:v>393.01371951219505</c:v>
                </c:pt>
                <c:pt idx="1">
                  <c:v>393.01371951219505</c:v>
                </c:pt>
                <c:pt idx="2">
                  <c:v>393.01371951219505</c:v>
                </c:pt>
                <c:pt idx="3">
                  <c:v>393.01371951219505</c:v>
                </c:pt>
                <c:pt idx="4">
                  <c:v>393.01371951219505</c:v>
                </c:pt>
                <c:pt idx="5">
                  <c:v>393.01371951219505</c:v>
                </c:pt>
                <c:pt idx="6">
                  <c:v>393.01371951219505</c:v>
                </c:pt>
                <c:pt idx="7">
                  <c:v>393.01371951219505</c:v>
                </c:pt>
                <c:pt idx="8">
                  <c:v>393.01371951219505</c:v>
                </c:pt>
                <c:pt idx="9">
                  <c:v>393.01371951219505</c:v>
                </c:pt>
                <c:pt idx="10">
                  <c:v>393.01371951219505</c:v>
                </c:pt>
                <c:pt idx="11">
                  <c:v>393.01371951219505</c:v>
                </c:pt>
                <c:pt idx="12">
                  <c:v>393.01371951219505</c:v>
                </c:pt>
                <c:pt idx="13">
                  <c:v>393.01371951219505</c:v>
                </c:pt>
                <c:pt idx="14">
                  <c:v>393.01371951219505</c:v>
                </c:pt>
                <c:pt idx="15">
                  <c:v>393.01371951219505</c:v>
                </c:pt>
                <c:pt idx="16">
                  <c:v>393.01371951219505</c:v>
                </c:pt>
                <c:pt idx="17">
                  <c:v>393.01371951219505</c:v>
                </c:pt>
                <c:pt idx="18">
                  <c:v>393.01371951219505</c:v>
                </c:pt>
                <c:pt idx="19">
                  <c:v>393.01371951219505</c:v>
                </c:pt>
                <c:pt idx="20">
                  <c:v>393.01371951219505</c:v>
                </c:pt>
                <c:pt idx="21">
                  <c:v>393.01371951219505</c:v>
                </c:pt>
                <c:pt idx="22">
                  <c:v>393.01371951219505</c:v>
                </c:pt>
                <c:pt idx="23">
                  <c:v>393.01371951219505</c:v>
                </c:pt>
                <c:pt idx="24">
                  <c:v>393.01371951219505</c:v>
                </c:pt>
                <c:pt idx="25">
                  <c:v>393.01371951219505</c:v>
                </c:pt>
                <c:pt idx="26">
                  <c:v>393.01371951219505</c:v>
                </c:pt>
                <c:pt idx="27">
                  <c:v>393.01371951219505</c:v>
                </c:pt>
                <c:pt idx="28">
                  <c:v>393.01371951219505</c:v>
                </c:pt>
                <c:pt idx="29">
                  <c:v>393.01371951219505</c:v>
                </c:pt>
                <c:pt idx="30">
                  <c:v>393.01371951219505</c:v>
                </c:pt>
                <c:pt idx="31">
                  <c:v>393.01371951219505</c:v>
                </c:pt>
                <c:pt idx="32">
                  <c:v>393.01371951219505</c:v>
                </c:pt>
                <c:pt idx="33">
                  <c:v>393.01371951219505</c:v>
                </c:pt>
                <c:pt idx="34">
                  <c:v>393.01371951219505</c:v>
                </c:pt>
                <c:pt idx="35">
                  <c:v>393.01371951219505</c:v>
                </c:pt>
                <c:pt idx="36">
                  <c:v>393.01371951219505</c:v>
                </c:pt>
                <c:pt idx="37">
                  <c:v>393.01371951219505</c:v>
                </c:pt>
                <c:pt idx="38">
                  <c:v>393.01371951219505</c:v>
                </c:pt>
                <c:pt idx="39">
                  <c:v>393.01371951219505</c:v>
                </c:pt>
                <c:pt idx="40">
                  <c:v>393.01371951219505</c:v>
                </c:pt>
                <c:pt idx="41">
                  <c:v>393.01371951219505</c:v>
                </c:pt>
                <c:pt idx="42">
                  <c:v>393.01371951219505</c:v>
                </c:pt>
                <c:pt idx="43">
                  <c:v>393.01371951219505</c:v>
                </c:pt>
                <c:pt idx="44">
                  <c:v>393.01371951219505</c:v>
                </c:pt>
                <c:pt idx="45">
                  <c:v>393.01371951219505</c:v>
                </c:pt>
                <c:pt idx="46">
                  <c:v>393.01371951219505</c:v>
                </c:pt>
                <c:pt idx="47">
                  <c:v>393.01371951219505</c:v>
                </c:pt>
                <c:pt idx="48">
                  <c:v>393.01371951219505</c:v>
                </c:pt>
                <c:pt idx="49">
                  <c:v>393.01371951219505</c:v>
                </c:pt>
                <c:pt idx="50">
                  <c:v>393.01371951219505</c:v>
                </c:pt>
                <c:pt idx="51">
                  <c:v>393.01371951219505</c:v>
                </c:pt>
                <c:pt idx="52">
                  <c:v>393.01371951219505</c:v>
                </c:pt>
                <c:pt idx="53">
                  <c:v>393.01371951219505</c:v>
                </c:pt>
                <c:pt idx="54">
                  <c:v>393.01371951219505</c:v>
                </c:pt>
                <c:pt idx="55">
                  <c:v>393.01371951219505</c:v>
                </c:pt>
                <c:pt idx="56">
                  <c:v>393.01371951219505</c:v>
                </c:pt>
                <c:pt idx="57">
                  <c:v>393.01371951219505</c:v>
                </c:pt>
                <c:pt idx="58">
                  <c:v>393.01371951219505</c:v>
                </c:pt>
                <c:pt idx="59">
                  <c:v>393.01371951219505</c:v>
                </c:pt>
                <c:pt idx="60">
                  <c:v>393.01371951219505</c:v>
                </c:pt>
                <c:pt idx="61">
                  <c:v>393.01371951219505</c:v>
                </c:pt>
                <c:pt idx="62">
                  <c:v>393.01371951219505</c:v>
                </c:pt>
                <c:pt idx="63">
                  <c:v>393.01371951219505</c:v>
                </c:pt>
                <c:pt idx="64">
                  <c:v>393.01371951219505</c:v>
                </c:pt>
                <c:pt idx="65">
                  <c:v>393.01371951219505</c:v>
                </c:pt>
                <c:pt idx="66">
                  <c:v>393.01371951219505</c:v>
                </c:pt>
                <c:pt idx="67">
                  <c:v>393.01371951219505</c:v>
                </c:pt>
                <c:pt idx="68">
                  <c:v>393.01371951219505</c:v>
                </c:pt>
                <c:pt idx="69">
                  <c:v>393.01371951219505</c:v>
                </c:pt>
                <c:pt idx="70">
                  <c:v>393.01371951219505</c:v>
                </c:pt>
                <c:pt idx="71">
                  <c:v>393.01371951219505</c:v>
                </c:pt>
                <c:pt idx="72">
                  <c:v>393.01371951219505</c:v>
                </c:pt>
                <c:pt idx="73">
                  <c:v>393.01371951219505</c:v>
                </c:pt>
                <c:pt idx="74">
                  <c:v>393.01371951219505</c:v>
                </c:pt>
                <c:pt idx="75">
                  <c:v>393.01371951219505</c:v>
                </c:pt>
                <c:pt idx="76">
                  <c:v>393.01371951219505</c:v>
                </c:pt>
                <c:pt idx="77">
                  <c:v>393.01371951219505</c:v>
                </c:pt>
                <c:pt idx="78">
                  <c:v>393.01371951219505</c:v>
                </c:pt>
                <c:pt idx="79">
                  <c:v>393.01371951219505</c:v>
                </c:pt>
                <c:pt idx="80">
                  <c:v>393.01371951219505</c:v>
                </c:pt>
                <c:pt idx="81">
                  <c:v>393.01371951219505</c:v>
                </c:pt>
                <c:pt idx="82">
                  <c:v>393.01371951219505</c:v>
                </c:pt>
                <c:pt idx="83">
                  <c:v>393.01371951219505</c:v>
                </c:pt>
                <c:pt idx="84">
                  <c:v>393.01371951219505</c:v>
                </c:pt>
                <c:pt idx="85">
                  <c:v>393.01371951219505</c:v>
                </c:pt>
                <c:pt idx="86">
                  <c:v>393.01371951219505</c:v>
                </c:pt>
                <c:pt idx="87">
                  <c:v>393.01371951219505</c:v>
                </c:pt>
                <c:pt idx="88">
                  <c:v>393.01371951219505</c:v>
                </c:pt>
                <c:pt idx="89">
                  <c:v>393.01371951219505</c:v>
                </c:pt>
                <c:pt idx="90">
                  <c:v>393.01371951219505</c:v>
                </c:pt>
                <c:pt idx="91">
                  <c:v>393.01371951219505</c:v>
                </c:pt>
                <c:pt idx="92">
                  <c:v>393.01371951219505</c:v>
                </c:pt>
                <c:pt idx="93">
                  <c:v>393.01371951219505</c:v>
                </c:pt>
                <c:pt idx="94">
                  <c:v>393.01371951219505</c:v>
                </c:pt>
                <c:pt idx="95">
                  <c:v>393.01371951219505</c:v>
                </c:pt>
                <c:pt idx="96">
                  <c:v>393.01371951219505</c:v>
                </c:pt>
                <c:pt idx="97">
                  <c:v>393.01371951219505</c:v>
                </c:pt>
                <c:pt idx="98">
                  <c:v>393.01371951219505</c:v>
                </c:pt>
                <c:pt idx="99">
                  <c:v>393.01371951219505</c:v>
                </c:pt>
                <c:pt idx="100">
                  <c:v>393.01371951219505</c:v>
                </c:pt>
                <c:pt idx="101">
                  <c:v>393.01371951219505</c:v>
                </c:pt>
                <c:pt idx="102">
                  <c:v>393.01371951219505</c:v>
                </c:pt>
                <c:pt idx="103">
                  <c:v>393.01371951219505</c:v>
                </c:pt>
                <c:pt idx="104">
                  <c:v>393.01371951219505</c:v>
                </c:pt>
                <c:pt idx="105">
                  <c:v>393.01371951219505</c:v>
                </c:pt>
                <c:pt idx="106">
                  <c:v>393.01371951219505</c:v>
                </c:pt>
                <c:pt idx="107">
                  <c:v>393.01371951219505</c:v>
                </c:pt>
                <c:pt idx="108">
                  <c:v>393.01371951219505</c:v>
                </c:pt>
                <c:pt idx="109">
                  <c:v>393.01371951219505</c:v>
                </c:pt>
                <c:pt idx="110">
                  <c:v>393.01371951219505</c:v>
                </c:pt>
                <c:pt idx="111">
                  <c:v>393.01371951219505</c:v>
                </c:pt>
                <c:pt idx="112">
                  <c:v>393.01371951219505</c:v>
                </c:pt>
                <c:pt idx="113">
                  <c:v>393.01371951219505</c:v>
                </c:pt>
                <c:pt idx="114">
                  <c:v>393.01371951219505</c:v>
                </c:pt>
                <c:pt idx="115">
                  <c:v>393.01371951219505</c:v>
                </c:pt>
                <c:pt idx="116">
                  <c:v>393.01371951219505</c:v>
                </c:pt>
                <c:pt idx="117">
                  <c:v>393.01371951219505</c:v>
                </c:pt>
                <c:pt idx="118">
                  <c:v>393.01371951219505</c:v>
                </c:pt>
                <c:pt idx="119">
                  <c:v>393.01371951219505</c:v>
                </c:pt>
                <c:pt idx="120">
                  <c:v>393.01371951219505</c:v>
                </c:pt>
                <c:pt idx="121">
                  <c:v>393.01371951219505</c:v>
                </c:pt>
                <c:pt idx="122">
                  <c:v>393.01371951219505</c:v>
                </c:pt>
                <c:pt idx="123">
                  <c:v>393.01371951219505</c:v>
                </c:pt>
                <c:pt idx="124">
                  <c:v>393.01371951219505</c:v>
                </c:pt>
                <c:pt idx="125">
                  <c:v>393.01371951219505</c:v>
                </c:pt>
                <c:pt idx="126">
                  <c:v>393.01371951219505</c:v>
                </c:pt>
                <c:pt idx="127">
                  <c:v>393.01371951219505</c:v>
                </c:pt>
                <c:pt idx="128">
                  <c:v>393.01371951219505</c:v>
                </c:pt>
                <c:pt idx="129">
                  <c:v>393.01371951219505</c:v>
                </c:pt>
                <c:pt idx="130">
                  <c:v>393.01371951219505</c:v>
                </c:pt>
                <c:pt idx="131">
                  <c:v>393.01371951219505</c:v>
                </c:pt>
                <c:pt idx="132">
                  <c:v>393.01371951219505</c:v>
                </c:pt>
                <c:pt idx="133">
                  <c:v>393.01371951219505</c:v>
                </c:pt>
                <c:pt idx="134">
                  <c:v>393.01371951219505</c:v>
                </c:pt>
                <c:pt idx="135">
                  <c:v>393.01371951219505</c:v>
                </c:pt>
                <c:pt idx="136">
                  <c:v>393.01371951219505</c:v>
                </c:pt>
                <c:pt idx="137">
                  <c:v>393.01371951219505</c:v>
                </c:pt>
                <c:pt idx="138">
                  <c:v>393.01371951219505</c:v>
                </c:pt>
                <c:pt idx="139">
                  <c:v>393.01371951219505</c:v>
                </c:pt>
                <c:pt idx="140">
                  <c:v>393.01371951219505</c:v>
                </c:pt>
                <c:pt idx="141">
                  <c:v>393.01371951219505</c:v>
                </c:pt>
                <c:pt idx="142">
                  <c:v>393.01371951219505</c:v>
                </c:pt>
                <c:pt idx="143">
                  <c:v>393.01371951219505</c:v>
                </c:pt>
                <c:pt idx="144">
                  <c:v>393.01371951219505</c:v>
                </c:pt>
                <c:pt idx="145">
                  <c:v>393.01371951219505</c:v>
                </c:pt>
                <c:pt idx="146">
                  <c:v>393.01371951219505</c:v>
                </c:pt>
                <c:pt idx="147">
                  <c:v>393.01371951219505</c:v>
                </c:pt>
                <c:pt idx="148">
                  <c:v>393.01371951219505</c:v>
                </c:pt>
                <c:pt idx="149">
                  <c:v>393.01371951219505</c:v>
                </c:pt>
                <c:pt idx="150">
                  <c:v>393.01371951219505</c:v>
                </c:pt>
                <c:pt idx="151">
                  <c:v>393.01371951219505</c:v>
                </c:pt>
                <c:pt idx="152">
                  <c:v>393.01371951219505</c:v>
                </c:pt>
                <c:pt idx="153">
                  <c:v>393.01371951219505</c:v>
                </c:pt>
                <c:pt idx="154">
                  <c:v>393.01371951219505</c:v>
                </c:pt>
                <c:pt idx="155">
                  <c:v>393.01371951219505</c:v>
                </c:pt>
                <c:pt idx="156">
                  <c:v>393.01371951219505</c:v>
                </c:pt>
                <c:pt idx="157">
                  <c:v>393.01371951219505</c:v>
                </c:pt>
                <c:pt idx="158">
                  <c:v>393.01371951219505</c:v>
                </c:pt>
                <c:pt idx="159">
                  <c:v>393.01371951219505</c:v>
                </c:pt>
                <c:pt idx="160">
                  <c:v>393.01371951219505</c:v>
                </c:pt>
                <c:pt idx="161">
                  <c:v>393.01371951219505</c:v>
                </c:pt>
                <c:pt idx="162">
                  <c:v>393.01371951219505</c:v>
                </c:pt>
                <c:pt idx="163">
                  <c:v>393.01371951219505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B9-45EA-B291-DAA8669CF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4101231"/>
        <c:axId val="1"/>
      </c:areaChart>
      <c:catAx>
        <c:axId val="1964101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10123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Total Permit Activity by Type - FY'06 to FY'19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'Total Permit Count'!$X$1</c:f>
              <c:strCache>
                <c:ptCount val="1"/>
                <c:pt idx="0">
                  <c:v>New SF Homes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Count'!$X$63:$X$230</c:f>
              <c:numCache>
                <c:formatCode>_(* #,##0_);_(* \(#,##0\);_(* "-"??_);_(@_)</c:formatCode>
                <c:ptCount val="168"/>
                <c:pt idx="0">
                  <c:v>214</c:v>
                </c:pt>
                <c:pt idx="1">
                  <c:v>202</c:v>
                </c:pt>
                <c:pt idx="2">
                  <c:v>202</c:v>
                </c:pt>
                <c:pt idx="3">
                  <c:v>251</c:v>
                </c:pt>
                <c:pt idx="4">
                  <c:v>245</c:v>
                </c:pt>
                <c:pt idx="5">
                  <c:v>174</c:v>
                </c:pt>
                <c:pt idx="6">
                  <c:v>230</c:v>
                </c:pt>
                <c:pt idx="7">
                  <c:v>185</c:v>
                </c:pt>
                <c:pt idx="8">
                  <c:v>120</c:v>
                </c:pt>
                <c:pt idx="9">
                  <c:v>59</c:v>
                </c:pt>
                <c:pt idx="10">
                  <c:v>52</c:v>
                </c:pt>
                <c:pt idx="11">
                  <c:v>76</c:v>
                </c:pt>
                <c:pt idx="12">
                  <c:v>52</c:v>
                </c:pt>
                <c:pt idx="13">
                  <c:v>32</c:v>
                </c:pt>
                <c:pt idx="14">
                  <c:v>56</c:v>
                </c:pt>
                <c:pt idx="15">
                  <c:v>86</c:v>
                </c:pt>
                <c:pt idx="16">
                  <c:v>88</c:v>
                </c:pt>
                <c:pt idx="17">
                  <c:v>153</c:v>
                </c:pt>
                <c:pt idx="18">
                  <c:v>76</c:v>
                </c:pt>
                <c:pt idx="19">
                  <c:v>89</c:v>
                </c:pt>
                <c:pt idx="20">
                  <c:v>63</c:v>
                </c:pt>
                <c:pt idx="21">
                  <c:v>48</c:v>
                </c:pt>
                <c:pt idx="22">
                  <c:v>37</c:v>
                </c:pt>
                <c:pt idx="23">
                  <c:v>42</c:v>
                </c:pt>
                <c:pt idx="24">
                  <c:v>39</c:v>
                </c:pt>
                <c:pt idx="25">
                  <c:v>49</c:v>
                </c:pt>
                <c:pt idx="26">
                  <c:v>35</c:v>
                </c:pt>
                <c:pt idx="27">
                  <c:v>46</c:v>
                </c:pt>
                <c:pt idx="28">
                  <c:v>45</c:v>
                </c:pt>
                <c:pt idx="29">
                  <c:v>74</c:v>
                </c:pt>
                <c:pt idx="30">
                  <c:v>65</c:v>
                </c:pt>
                <c:pt idx="31">
                  <c:v>68</c:v>
                </c:pt>
                <c:pt idx="32">
                  <c:v>43</c:v>
                </c:pt>
                <c:pt idx="33">
                  <c:v>34</c:v>
                </c:pt>
                <c:pt idx="34">
                  <c:v>74</c:v>
                </c:pt>
                <c:pt idx="35">
                  <c:v>34</c:v>
                </c:pt>
                <c:pt idx="36">
                  <c:v>35</c:v>
                </c:pt>
                <c:pt idx="37">
                  <c:v>30</c:v>
                </c:pt>
                <c:pt idx="38">
                  <c:v>20</c:v>
                </c:pt>
                <c:pt idx="39">
                  <c:v>28</c:v>
                </c:pt>
                <c:pt idx="40">
                  <c:v>30</c:v>
                </c:pt>
                <c:pt idx="41">
                  <c:v>41</c:v>
                </c:pt>
                <c:pt idx="42">
                  <c:v>43</c:v>
                </c:pt>
                <c:pt idx="43">
                  <c:v>47</c:v>
                </c:pt>
                <c:pt idx="44">
                  <c:v>62</c:v>
                </c:pt>
                <c:pt idx="45">
                  <c:v>93</c:v>
                </c:pt>
                <c:pt idx="46">
                  <c:v>59</c:v>
                </c:pt>
                <c:pt idx="47">
                  <c:v>73</c:v>
                </c:pt>
                <c:pt idx="48">
                  <c:v>43</c:v>
                </c:pt>
                <c:pt idx="49">
                  <c:v>64</c:v>
                </c:pt>
                <c:pt idx="50">
                  <c:v>42</c:v>
                </c:pt>
                <c:pt idx="51">
                  <c:v>34</c:v>
                </c:pt>
                <c:pt idx="52">
                  <c:v>55</c:v>
                </c:pt>
                <c:pt idx="53">
                  <c:v>60</c:v>
                </c:pt>
                <c:pt idx="54">
                  <c:v>66</c:v>
                </c:pt>
                <c:pt idx="55">
                  <c:v>44</c:v>
                </c:pt>
                <c:pt idx="56">
                  <c:v>50</c:v>
                </c:pt>
                <c:pt idx="57">
                  <c:v>57</c:v>
                </c:pt>
                <c:pt idx="58">
                  <c:v>18</c:v>
                </c:pt>
                <c:pt idx="59">
                  <c:v>29</c:v>
                </c:pt>
                <c:pt idx="60">
                  <c:v>47</c:v>
                </c:pt>
                <c:pt idx="61">
                  <c:v>32</c:v>
                </c:pt>
                <c:pt idx="62">
                  <c:v>17</c:v>
                </c:pt>
                <c:pt idx="63">
                  <c:v>34</c:v>
                </c:pt>
                <c:pt idx="64">
                  <c:v>32</c:v>
                </c:pt>
                <c:pt idx="65">
                  <c:v>32</c:v>
                </c:pt>
                <c:pt idx="66">
                  <c:v>44</c:v>
                </c:pt>
                <c:pt idx="67">
                  <c:v>49</c:v>
                </c:pt>
                <c:pt idx="68">
                  <c:v>62</c:v>
                </c:pt>
                <c:pt idx="69">
                  <c:v>43</c:v>
                </c:pt>
                <c:pt idx="70">
                  <c:v>46</c:v>
                </c:pt>
                <c:pt idx="71">
                  <c:v>45</c:v>
                </c:pt>
                <c:pt idx="72">
                  <c:v>54</c:v>
                </c:pt>
                <c:pt idx="73">
                  <c:v>41</c:v>
                </c:pt>
                <c:pt idx="74">
                  <c:v>51</c:v>
                </c:pt>
                <c:pt idx="75">
                  <c:v>34</c:v>
                </c:pt>
                <c:pt idx="76">
                  <c:v>39</c:v>
                </c:pt>
                <c:pt idx="77">
                  <c:v>74</c:v>
                </c:pt>
                <c:pt idx="78">
                  <c:v>62</c:v>
                </c:pt>
                <c:pt idx="79">
                  <c:v>83</c:v>
                </c:pt>
                <c:pt idx="80">
                  <c:v>96</c:v>
                </c:pt>
                <c:pt idx="81">
                  <c:v>71</c:v>
                </c:pt>
                <c:pt idx="82">
                  <c:v>80</c:v>
                </c:pt>
                <c:pt idx="83">
                  <c:v>58</c:v>
                </c:pt>
                <c:pt idx="84">
                  <c:v>77</c:v>
                </c:pt>
                <c:pt idx="85">
                  <c:v>64</c:v>
                </c:pt>
                <c:pt idx="86">
                  <c:v>51</c:v>
                </c:pt>
                <c:pt idx="87">
                  <c:v>66</c:v>
                </c:pt>
                <c:pt idx="88">
                  <c:v>75</c:v>
                </c:pt>
                <c:pt idx="89">
                  <c:v>62</c:v>
                </c:pt>
                <c:pt idx="90">
                  <c:v>100</c:v>
                </c:pt>
                <c:pt idx="91">
                  <c:v>93</c:v>
                </c:pt>
                <c:pt idx="92">
                  <c:v>110</c:v>
                </c:pt>
                <c:pt idx="93">
                  <c:v>94</c:v>
                </c:pt>
                <c:pt idx="94">
                  <c:v>64</c:v>
                </c:pt>
                <c:pt idx="95">
                  <c:v>58</c:v>
                </c:pt>
                <c:pt idx="96">
                  <c:v>61</c:v>
                </c:pt>
                <c:pt idx="97">
                  <c:v>62</c:v>
                </c:pt>
                <c:pt idx="98">
                  <c:v>57</c:v>
                </c:pt>
                <c:pt idx="99">
                  <c:v>69</c:v>
                </c:pt>
                <c:pt idx="100">
                  <c:v>46</c:v>
                </c:pt>
                <c:pt idx="101">
                  <c:v>57</c:v>
                </c:pt>
                <c:pt idx="102">
                  <c:v>81</c:v>
                </c:pt>
                <c:pt idx="103">
                  <c:v>61</c:v>
                </c:pt>
                <c:pt idx="104">
                  <c:v>60</c:v>
                </c:pt>
                <c:pt idx="105">
                  <c:v>63</c:v>
                </c:pt>
                <c:pt idx="106">
                  <c:v>77</c:v>
                </c:pt>
                <c:pt idx="107">
                  <c:v>71</c:v>
                </c:pt>
                <c:pt idx="108">
                  <c:v>66</c:v>
                </c:pt>
                <c:pt idx="109">
                  <c:v>65</c:v>
                </c:pt>
                <c:pt idx="110">
                  <c:v>48</c:v>
                </c:pt>
                <c:pt idx="111">
                  <c:v>61</c:v>
                </c:pt>
                <c:pt idx="112">
                  <c:v>62</c:v>
                </c:pt>
                <c:pt idx="113">
                  <c:v>113</c:v>
                </c:pt>
                <c:pt idx="114">
                  <c:v>109</c:v>
                </c:pt>
                <c:pt idx="115">
                  <c:v>96</c:v>
                </c:pt>
                <c:pt idx="116">
                  <c:v>91</c:v>
                </c:pt>
                <c:pt idx="117">
                  <c:v>84</c:v>
                </c:pt>
                <c:pt idx="118">
                  <c:v>114</c:v>
                </c:pt>
                <c:pt idx="119">
                  <c:v>81</c:v>
                </c:pt>
                <c:pt idx="120">
                  <c:v>96</c:v>
                </c:pt>
                <c:pt idx="121">
                  <c:v>83</c:v>
                </c:pt>
                <c:pt idx="122">
                  <c:v>66</c:v>
                </c:pt>
                <c:pt idx="123">
                  <c:v>94</c:v>
                </c:pt>
                <c:pt idx="124">
                  <c:v>95</c:v>
                </c:pt>
                <c:pt idx="125">
                  <c:v>136</c:v>
                </c:pt>
                <c:pt idx="126">
                  <c:v>145</c:v>
                </c:pt>
                <c:pt idx="127">
                  <c:v>145</c:v>
                </c:pt>
                <c:pt idx="128">
                  <c:v>126</c:v>
                </c:pt>
                <c:pt idx="129">
                  <c:v>116</c:v>
                </c:pt>
                <c:pt idx="130">
                  <c:v>139</c:v>
                </c:pt>
                <c:pt idx="131">
                  <c:v>127</c:v>
                </c:pt>
                <c:pt idx="132">
                  <c:v>121</c:v>
                </c:pt>
                <c:pt idx="133">
                  <c:v>96</c:v>
                </c:pt>
                <c:pt idx="134">
                  <c:v>61</c:v>
                </c:pt>
                <c:pt idx="135">
                  <c:v>80</c:v>
                </c:pt>
                <c:pt idx="136">
                  <c:v>130</c:v>
                </c:pt>
                <c:pt idx="137">
                  <c:v>123</c:v>
                </c:pt>
                <c:pt idx="138">
                  <c:v>111</c:v>
                </c:pt>
                <c:pt idx="139">
                  <c:v>125</c:v>
                </c:pt>
                <c:pt idx="140">
                  <c:v>158</c:v>
                </c:pt>
                <c:pt idx="141">
                  <c:v>115</c:v>
                </c:pt>
                <c:pt idx="142">
                  <c:v>193</c:v>
                </c:pt>
                <c:pt idx="143">
                  <c:v>115</c:v>
                </c:pt>
                <c:pt idx="144">
                  <c:v>164</c:v>
                </c:pt>
                <c:pt idx="145">
                  <c:v>132</c:v>
                </c:pt>
                <c:pt idx="146">
                  <c:v>100</c:v>
                </c:pt>
                <c:pt idx="147">
                  <c:v>97</c:v>
                </c:pt>
                <c:pt idx="148">
                  <c:v>134</c:v>
                </c:pt>
                <c:pt idx="149">
                  <c:v>161</c:v>
                </c:pt>
                <c:pt idx="150">
                  <c:v>165</c:v>
                </c:pt>
                <c:pt idx="151">
                  <c:v>198</c:v>
                </c:pt>
                <c:pt idx="152">
                  <c:v>195</c:v>
                </c:pt>
                <c:pt idx="153">
                  <c:v>134</c:v>
                </c:pt>
                <c:pt idx="154">
                  <c:v>200</c:v>
                </c:pt>
                <c:pt idx="155">
                  <c:v>132</c:v>
                </c:pt>
                <c:pt idx="156">
                  <c:v>145</c:v>
                </c:pt>
                <c:pt idx="157">
                  <c:v>146</c:v>
                </c:pt>
                <c:pt idx="158">
                  <c:v>133</c:v>
                </c:pt>
                <c:pt idx="159">
                  <c:v>164</c:v>
                </c:pt>
                <c:pt idx="160">
                  <c:v>160</c:v>
                </c:pt>
                <c:pt idx="161">
                  <c:v>164</c:v>
                </c:pt>
                <c:pt idx="162">
                  <c:v>232</c:v>
                </c:pt>
                <c:pt idx="163">
                  <c:v>266</c:v>
                </c:pt>
                <c:pt idx="164">
                  <c:v>142</c:v>
                </c:pt>
                <c:pt idx="165">
                  <c:v>241</c:v>
                </c:pt>
                <c:pt idx="166">
                  <c:v>167</c:v>
                </c:pt>
                <c:pt idx="167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6-4F52-B34F-38476585F730}"/>
            </c:ext>
          </c:extLst>
        </c:ser>
        <c:ser>
          <c:idx val="1"/>
          <c:order val="1"/>
          <c:tx>
            <c:strRef>
              <c:f>'Total Permit Count'!$Y$1</c:f>
              <c:strCache>
                <c:ptCount val="1"/>
                <c:pt idx="0">
                  <c:v>Multi-Family Units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Count'!$Y$63:$Y$230</c:f>
              <c:numCache>
                <c:formatCode>_(* #,##0_);_(* \(#,##0\);_(* "-"??_);_(@_)</c:formatCode>
                <c:ptCount val="168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28</c:v>
                </c:pt>
                <c:pt idx="8">
                  <c:v>67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28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4</c:v>
                </c:pt>
                <c:pt idx="31">
                  <c:v>0</c:v>
                </c:pt>
                <c:pt idx="32">
                  <c:v>174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48</c:v>
                </c:pt>
                <c:pt idx="72">
                  <c:v>0</c:v>
                </c:pt>
                <c:pt idx="73">
                  <c:v>0</c:v>
                </c:pt>
                <c:pt idx="74">
                  <c:v>4</c:v>
                </c:pt>
                <c:pt idx="75">
                  <c:v>12</c:v>
                </c:pt>
                <c:pt idx="76">
                  <c:v>4</c:v>
                </c:pt>
                <c:pt idx="77">
                  <c:v>4</c:v>
                </c:pt>
                <c:pt idx="78">
                  <c:v>40</c:v>
                </c:pt>
                <c:pt idx="79">
                  <c:v>48</c:v>
                </c:pt>
                <c:pt idx="80">
                  <c:v>0</c:v>
                </c:pt>
                <c:pt idx="81">
                  <c:v>80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64</c:v>
                </c:pt>
                <c:pt idx="86">
                  <c:v>0</c:v>
                </c:pt>
                <c:pt idx="87">
                  <c:v>0</c:v>
                </c:pt>
                <c:pt idx="88">
                  <c:v>72</c:v>
                </c:pt>
                <c:pt idx="89">
                  <c:v>0</c:v>
                </c:pt>
                <c:pt idx="90">
                  <c:v>0</c:v>
                </c:pt>
                <c:pt idx="91">
                  <c:v>72</c:v>
                </c:pt>
                <c:pt idx="92">
                  <c:v>32</c:v>
                </c:pt>
                <c:pt idx="93">
                  <c:v>0</c:v>
                </c:pt>
                <c:pt idx="94">
                  <c:v>60</c:v>
                </c:pt>
                <c:pt idx="95">
                  <c:v>90</c:v>
                </c:pt>
                <c:pt idx="96">
                  <c:v>120</c:v>
                </c:pt>
                <c:pt idx="97">
                  <c:v>0</c:v>
                </c:pt>
                <c:pt idx="98">
                  <c:v>52</c:v>
                </c:pt>
                <c:pt idx="99">
                  <c:v>40</c:v>
                </c:pt>
                <c:pt idx="100">
                  <c:v>0</c:v>
                </c:pt>
                <c:pt idx="101">
                  <c:v>0</c:v>
                </c:pt>
                <c:pt idx="102">
                  <c:v>164</c:v>
                </c:pt>
                <c:pt idx="103">
                  <c:v>24</c:v>
                </c:pt>
                <c:pt idx="104">
                  <c:v>52</c:v>
                </c:pt>
                <c:pt idx="105">
                  <c:v>44</c:v>
                </c:pt>
                <c:pt idx="106">
                  <c:v>40</c:v>
                </c:pt>
                <c:pt idx="107">
                  <c:v>68</c:v>
                </c:pt>
                <c:pt idx="108">
                  <c:v>24</c:v>
                </c:pt>
                <c:pt idx="109">
                  <c:v>8</c:v>
                </c:pt>
                <c:pt idx="110">
                  <c:v>4</c:v>
                </c:pt>
                <c:pt idx="111">
                  <c:v>20</c:v>
                </c:pt>
                <c:pt idx="112">
                  <c:v>40</c:v>
                </c:pt>
                <c:pt idx="113">
                  <c:v>24</c:v>
                </c:pt>
                <c:pt idx="114">
                  <c:v>12</c:v>
                </c:pt>
                <c:pt idx="115">
                  <c:v>128</c:v>
                </c:pt>
                <c:pt idx="116">
                  <c:v>30</c:v>
                </c:pt>
                <c:pt idx="117">
                  <c:v>160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80</c:v>
                </c:pt>
                <c:pt idx="124">
                  <c:v>16</c:v>
                </c:pt>
                <c:pt idx="125">
                  <c:v>24</c:v>
                </c:pt>
                <c:pt idx="126">
                  <c:v>0</c:v>
                </c:pt>
                <c:pt idx="127">
                  <c:v>44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24</c:v>
                </c:pt>
                <c:pt idx="132">
                  <c:v>138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84</c:v>
                </c:pt>
                <c:pt idx="137">
                  <c:v>12</c:v>
                </c:pt>
                <c:pt idx="138">
                  <c:v>128</c:v>
                </c:pt>
                <c:pt idx="139">
                  <c:v>84</c:v>
                </c:pt>
                <c:pt idx="140">
                  <c:v>60</c:v>
                </c:pt>
                <c:pt idx="141">
                  <c:v>24</c:v>
                </c:pt>
                <c:pt idx="142">
                  <c:v>136</c:v>
                </c:pt>
                <c:pt idx="143">
                  <c:v>88</c:v>
                </c:pt>
                <c:pt idx="144">
                  <c:v>172</c:v>
                </c:pt>
                <c:pt idx="145">
                  <c:v>68</c:v>
                </c:pt>
                <c:pt idx="146">
                  <c:v>12</c:v>
                </c:pt>
                <c:pt idx="147">
                  <c:v>0</c:v>
                </c:pt>
                <c:pt idx="148">
                  <c:v>0</c:v>
                </c:pt>
                <c:pt idx="149">
                  <c:v>212</c:v>
                </c:pt>
                <c:pt idx="150">
                  <c:v>12</c:v>
                </c:pt>
                <c:pt idx="151">
                  <c:v>24</c:v>
                </c:pt>
                <c:pt idx="152">
                  <c:v>72</c:v>
                </c:pt>
                <c:pt idx="153">
                  <c:v>188</c:v>
                </c:pt>
                <c:pt idx="154">
                  <c:v>180</c:v>
                </c:pt>
                <c:pt idx="155">
                  <c:v>292</c:v>
                </c:pt>
                <c:pt idx="156">
                  <c:v>64</c:v>
                </c:pt>
                <c:pt idx="157">
                  <c:v>80</c:v>
                </c:pt>
                <c:pt idx="158">
                  <c:v>177</c:v>
                </c:pt>
                <c:pt idx="159">
                  <c:v>68</c:v>
                </c:pt>
                <c:pt idx="160">
                  <c:v>44</c:v>
                </c:pt>
                <c:pt idx="161">
                  <c:v>0</c:v>
                </c:pt>
                <c:pt idx="162">
                  <c:v>79</c:v>
                </c:pt>
                <c:pt idx="163">
                  <c:v>52</c:v>
                </c:pt>
                <c:pt idx="164">
                  <c:v>20</c:v>
                </c:pt>
                <c:pt idx="165">
                  <c:v>100</c:v>
                </c:pt>
                <c:pt idx="166">
                  <c:v>72</c:v>
                </c:pt>
                <c:pt idx="167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66-4F52-B34F-38476585F730}"/>
            </c:ext>
          </c:extLst>
        </c:ser>
        <c:ser>
          <c:idx val="2"/>
          <c:order val="2"/>
          <c:tx>
            <c:strRef>
              <c:f>'Total Permit Count'!$Z$1</c:f>
              <c:strCache>
                <c:ptCount val="1"/>
                <c:pt idx="0">
                  <c:v>New Commercial/Shell Only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Count'!$Z$63:$Z$230</c:f>
              <c:numCache>
                <c:formatCode>_(* #,##0_);_(* \(#,##0\);_(* "-"??_);_(@_)</c:formatCode>
                <c:ptCount val="168"/>
                <c:pt idx="0">
                  <c:v>19</c:v>
                </c:pt>
                <c:pt idx="1">
                  <c:v>8</c:v>
                </c:pt>
                <c:pt idx="2">
                  <c:v>10</c:v>
                </c:pt>
                <c:pt idx="3">
                  <c:v>7</c:v>
                </c:pt>
                <c:pt idx="4">
                  <c:v>7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11</c:v>
                </c:pt>
                <c:pt idx="9">
                  <c:v>18</c:v>
                </c:pt>
                <c:pt idx="10">
                  <c:v>17</c:v>
                </c:pt>
                <c:pt idx="11">
                  <c:v>4</c:v>
                </c:pt>
                <c:pt idx="12">
                  <c:v>19</c:v>
                </c:pt>
                <c:pt idx="13">
                  <c:v>6</c:v>
                </c:pt>
                <c:pt idx="14">
                  <c:v>5</c:v>
                </c:pt>
                <c:pt idx="15">
                  <c:v>4</c:v>
                </c:pt>
                <c:pt idx="16">
                  <c:v>3</c:v>
                </c:pt>
                <c:pt idx="17">
                  <c:v>12</c:v>
                </c:pt>
                <c:pt idx="18">
                  <c:v>8</c:v>
                </c:pt>
                <c:pt idx="19">
                  <c:v>23</c:v>
                </c:pt>
                <c:pt idx="20">
                  <c:v>9</c:v>
                </c:pt>
                <c:pt idx="21">
                  <c:v>18</c:v>
                </c:pt>
                <c:pt idx="22">
                  <c:v>8</c:v>
                </c:pt>
                <c:pt idx="23">
                  <c:v>7</c:v>
                </c:pt>
                <c:pt idx="24">
                  <c:v>4</c:v>
                </c:pt>
                <c:pt idx="25">
                  <c:v>6</c:v>
                </c:pt>
                <c:pt idx="26">
                  <c:v>5</c:v>
                </c:pt>
                <c:pt idx="27">
                  <c:v>7</c:v>
                </c:pt>
                <c:pt idx="28">
                  <c:v>6</c:v>
                </c:pt>
                <c:pt idx="29">
                  <c:v>5</c:v>
                </c:pt>
                <c:pt idx="30">
                  <c:v>10</c:v>
                </c:pt>
                <c:pt idx="31">
                  <c:v>3</c:v>
                </c:pt>
                <c:pt idx="32">
                  <c:v>8</c:v>
                </c:pt>
                <c:pt idx="33">
                  <c:v>3</c:v>
                </c:pt>
                <c:pt idx="34">
                  <c:v>1</c:v>
                </c:pt>
                <c:pt idx="35">
                  <c:v>1</c:v>
                </c:pt>
                <c:pt idx="36">
                  <c:v>7</c:v>
                </c:pt>
                <c:pt idx="37">
                  <c:v>3</c:v>
                </c:pt>
                <c:pt idx="38">
                  <c:v>4</c:v>
                </c:pt>
                <c:pt idx="39">
                  <c:v>4</c:v>
                </c:pt>
                <c:pt idx="40">
                  <c:v>2</c:v>
                </c:pt>
                <c:pt idx="41">
                  <c:v>3</c:v>
                </c:pt>
                <c:pt idx="42">
                  <c:v>1</c:v>
                </c:pt>
                <c:pt idx="43">
                  <c:v>2</c:v>
                </c:pt>
                <c:pt idx="44">
                  <c:v>5</c:v>
                </c:pt>
                <c:pt idx="45">
                  <c:v>2</c:v>
                </c:pt>
                <c:pt idx="46">
                  <c:v>7</c:v>
                </c:pt>
                <c:pt idx="47">
                  <c:v>3</c:v>
                </c:pt>
                <c:pt idx="48">
                  <c:v>5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2</c:v>
                </c:pt>
                <c:pt idx="53">
                  <c:v>2</c:v>
                </c:pt>
                <c:pt idx="54">
                  <c:v>1</c:v>
                </c:pt>
                <c:pt idx="55">
                  <c:v>1</c:v>
                </c:pt>
                <c:pt idx="56">
                  <c:v>4</c:v>
                </c:pt>
                <c:pt idx="57">
                  <c:v>2</c:v>
                </c:pt>
                <c:pt idx="58">
                  <c:v>1</c:v>
                </c:pt>
                <c:pt idx="59">
                  <c:v>10</c:v>
                </c:pt>
                <c:pt idx="60">
                  <c:v>2</c:v>
                </c:pt>
                <c:pt idx="61">
                  <c:v>4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5</c:v>
                </c:pt>
                <c:pt idx="66">
                  <c:v>2</c:v>
                </c:pt>
                <c:pt idx="67">
                  <c:v>11</c:v>
                </c:pt>
                <c:pt idx="68">
                  <c:v>3</c:v>
                </c:pt>
                <c:pt idx="69">
                  <c:v>0</c:v>
                </c:pt>
                <c:pt idx="70">
                  <c:v>7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0</c:v>
                </c:pt>
                <c:pt idx="76">
                  <c:v>6</c:v>
                </c:pt>
                <c:pt idx="77">
                  <c:v>2</c:v>
                </c:pt>
                <c:pt idx="78">
                  <c:v>7</c:v>
                </c:pt>
                <c:pt idx="79">
                  <c:v>6</c:v>
                </c:pt>
                <c:pt idx="80">
                  <c:v>5</c:v>
                </c:pt>
                <c:pt idx="81">
                  <c:v>7</c:v>
                </c:pt>
                <c:pt idx="82">
                  <c:v>6</c:v>
                </c:pt>
                <c:pt idx="83">
                  <c:v>6</c:v>
                </c:pt>
                <c:pt idx="84">
                  <c:v>4</c:v>
                </c:pt>
                <c:pt idx="85">
                  <c:v>3</c:v>
                </c:pt>
                <c:pt idx="86">
                  <c:v>1</c:v>
                </c:pt>
                <c:pt idx="87">
                  <c:v>4</c:v>
                </c:pt>
                <c:pt idx="88">
                  <c:v>2</c:v>
                </c:pt>
                <c:pt idx="89">
                  <c:v>2</c:v>
                </c:pt>
                <c:pt idx="90">
                  <c:v>5</c:v>
                </c:pt>
                <c:pt idx="91">
                  <c:v>12</c:v>
                </c:pt>
                <c:pt idx="92">
                  <c:v>6</c:v>
                </c:pt>
                <c:pt idx="93">
                  <c:v>5</c:v>
                </c:pt>
                <c:pt idx="94">
                  <c:v>4</c:v>
                </c:pt>
                <c:pt idx="95">
                  <c:v>2</c:v>
                </c:pt>
                <c:pt idx="96">
                  <c:v>4</c:v>
                </c:pt>
                <c:pt idx="97">
                  <c:v>6</c:v>
                </c:pt>
                <c:pt idx="98">
                  <c:v>7</c:v>
                </c:pt>
                <c:pt idx="99">
                  <c:v>3</c:v>
                </c:pt>
                <c:pt idx="100">
                  <c:v>2</c:v>
                </c:pt>
                <c:pt idx="101">
                  <c:v>2</c:v>
                </c:pt>
                <c:pt idx="102">
                  <c:v>3</c:v>
                </c:pt>
                <c:pt idx="103">
                  <c:v>3</c:v>
                </c:pt>
                <c:pt idx="104">
                  <c:v>10</c:v>
                </c:pt>
                <c:pt idx="105">
                  <c:v>5</c:v>
                </c:pt>
                <c:pt idx="106">
                  <c:v>4</c:v>
                </c:pt>
                <c:pt idx="107">
                  <c:v>5</c:v>
                </c:pt>
                <c:pt idx="108">
                  <c:v>7</c:v>
                </c:pt>
                <c:pt idx="109">
                  <c:v>4</c:v>
                </c:pt>
                <c:pt idx="110">
                  <c:v>8</c:v>
                </c:pt>
                <c:pt idx="111">
                  <c:v>0</c:v>
                </c:pt>
                <c:pt idx="112">
                  <c:v>5</c:v>
                </c:pt>
                <c:pt idx="113">
                  <c:v>5</c:v>
                </c:pt>
                <c:pt idx="114">
                  <c:v>4</c:v>
                </c:pt>
                <c:pt idx="115">
                  <c:v>10</c:v>
                </c:pt>
                <c:pt idx="116">
                  <c:v>9</c:v>
                </c:pt>
                <c:pt idx="117">
                  <c:v>2</c:v>
                </c:pt>
                <c:pt idx="118">
                  <c:v>7</c:v>
                </c:pt>
                <c:pt idx="119">
                  <c:v>7</c:v>
                </c:pt>
                <c:pt idx="120">
                  <c:v>3</c:v>
                </c:pt>
                <c:pt idx="121">
                  <c:v>14</c:v>
                </c:pt>
                <c:pt idx="122">
                  <c:v>9</c:v>
                </c:pt>
                <c:pt idx="123">
                  <c:v>1</c:v>
                </c:pt>
                <c:pt idx="124">
                  <c:v>4</c:v>
                </c:pt>
                <c:pt idx="125">
                  <c:v>5</c:v>
                </c:pt>
                <c:pt idx="126">
                  <c:v>2</c:v>
                </c:pt>
                <c:pt idx="127">
                  <c:v>3</c:v>
                </c:pt>
                <c:pt idx="128">
                  <c:v>6</c:v>
                </c:pt>
                <c:pt idx="129">
                  <c:v>5</c:v>
                </c:pt>
                <c:pt idx="130">
                  <c:v>7</c:v>
                </c:pt>
                <c:pt idx="131">
                  <c:v>7</c:v>
                </c:pt>
                <c:pt idx="132">
                  <c:v>3</c:v>
                </c:pt>
                <c:pt idx="133">
                  <c:v>6</c:v>
                </c:pt>
                <c:pt idx="134">
                  <c:v>2</c:v>
                </c:pt>
                <c:pt idx="135">
                  <c:v>6</c:v>
                </c:pt>
                <c:pt idx="136">
                  <c:v>5</c:v>
                </c:pt>
                <c:pt idx="137">
                  <c:v>11</c:v>
                </c:pt>
                <c:pt idx="138">
                  <c:v>4</c:v>
                </c:pt>
                <c:pt idx="139">
                  <c:v>8</c:v>
                </c:pt>
                <c:pt idx="140">
                  <c:v>23</c:v>
                </c:pt>
                <c:pt idx="141">
                  <c:v>3</c:v>
                </c:pt>
                <c:pt idx="142">
                  <c:v>4</c:v>
                </c:pt>
                <c:pt idx="143">
                  <c:v>4</c:v>
                </c:pt>
                <c:pt idx="144">
                  <c:v>4</c:v>
                </c:pt>
                <c:pt idx="145">
                  <c:v>5</c:v>
                </c:pt>
                <c:pt idx="146">
                  <c:v>3</c:v>
                </c:pt>
                <c:pt idx="147">
                  <c:v>5</c:v>
                </c:pt>
                <c:pt idx="148">
                  <c:v>12</c:v>
                </c:pt>
                <c:pt idx="149">
                  <c:v>15</c:v>
                </c:pt>
                <c:pt idx="150">
                  <c:v>9</c:v>
                </c:pt>
                <c:pt idx="151">
                  <c:v>5</c:v>
                </c:pt>
                <c:pt idx="152">
                  <c:v>4</c:v>
                </c:pt>
                <c:pt idx="153">
                  <c:v>5</c:v>
                </c:pt>
                <c:pt idx="154">
                  <c:v>11</c:v>
                </c:pt>
                <c:pt idx="155">
                  <c:v>1</c:v>
                </c:pt>
                <c:pt idx="156">
                  <c:v>19</c:v>
                </c:pt>
                <c:pt idx="157">
                  <c:v>12</c:v>
                </c:pt>
                <c:pt idx="158">
                  <c:v>18</c:v>
                </c:pt>
                <c:pt idx="159">
                  <c:v>9</c:v>
                </c:pt>
                <c:pt idx="160">
                  <c:v>7</c:v>
                </c:pt>
                <c:pt idx="161">
                  <c:v>8</c:v>
                </c:pt>
                <c:pt idx="162">
                  <c:v>5</c:v>
                </c:pt>
                <c:pt idx="163">
                  <c:v>5</c:v>
                </c:pt>
                <c:pt idx="164">
                  <c:v>7</c:v>
                </c:pt>
                <c:pt idx="165">
                  <c:v>6</c:v>
                </c:pt>
                <c:pt idx="166">
                  <c:v>9</c:v>
                </c:pt>
                <c:pt idx="16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66-4F52-B34F-38476585F730}"/>
            </c:ext>
          </c:extLst>
        </c:ser>
        <c:ser>
          <c:idx val="3"/>
          <c:order val="3"/>
          <c:tx>
            <c:strRef>
              <c:f>'Total Permit Count'!$AA$1</c:f>
              <c:strCache>
                <c:ptCount val="1"/>
                <c:pt idx="0">
                  <c:v>Misc. Residential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Count'!$AA$63:$AA$230</c:f>
              <c:numCache>
                <c:formatCode>_(* #,##0_);_(* \(#,##0\);_(* "-"??_);_(@_)</c:formatCode>
                <c:ptCount val="168"/>
                <c:pt idx="0">
                  <c:v>42</c:v>
                </c:pt>
                <c:pt idx="1">
                  <c:v>44</c:v>
                </c:pt>
                <c:pt idx="2">
                  <c:v>26</c:v>
                </c:pt>
                <c:pt idx="3">
                  <c:v>14</c:v>
                </c:pt>
                <c:pt idx="4">
                  <c:v>48</c:v>
                </c:pt>
                <c:pt idx="5">
                  <c:v>39</c:v>
                </c:pt>
                <c:pt idx="6">
                  <c:v>65</c:v>
                </c:pt>
                <c:pt idx="7">
                  <c:v>67</c:v>
                </c:pt>
                <c:pt idx="8">
                  <c:v>65</c:v>
                </c:pt>
                <c:pt idx="9">
                  <c:v>79</c:v>
                </c:pt>
                <c:pt idx="10">
                  <c:v>41</c:v>
                </c:pt>
                <c:pt idx="11">
                  <c:v>50</c:v>
                </c:pt>
                <c:pt idx="12">
                  <c:v>35</c:v>
                </c:pt>
                <c:pt idx="13">
                  <c:v>36</c:v>
                </c:pt>
                <c:pt idx="14">
                  <c:v>18</c:v>
                </c:pt>
                <c:pt idx="15">
                  <c:v>13</c:v>
                </c:pt>
                <c:pt idx="16">
                  <c:v>15</c:v>
                </c:pt>
                <c:pt idx="17">
                  <c:v>54</c:v>
                </c:pt>
                <c:pt idx="18">
                  <c:v>55</c:v>
                </c:pt>
                <c:pt idx="19">
                  <c:v>52</c:v>
                </c:pt>
                <c:pt idx="20">
                  <c:v>53</c:v>
                </c:pt>
                <c:pt idx="21">
                  <c:v>36</c:v>
                </c:pt>
                <c:pt idx="22">
                  <c:v>28</c:v>
                </c:pt>
                <c:pt idx="23">
                  <c:v>27</c:v>
                </c:pt>
                <c:pt idx="24">
                  <c:v>32</c:v>
                </c:pt>
                <c:pt idx="25">
                  <c:v>21</c:v>
                </c:pt>
                <c:pt idx="26">
                  <c:v>12</c:v>
                </c:pt>
                <c:pt idx="27">
                  <c:v>9</c:v>
                </c:pt>
                <c:pt idx="28">
                  <c:v>12</c:v>
                </c:pt>
                <c:pt idx="29">
                  <c:v>29</c:v>
                </c:pt>
                <c:pt idx="30">
                  <c:v>49</c:v>
                </c:pt>
                <c:pt idx="31">
                  <c:v>69</c:v>
                </c:pt>
                <c:pt idx="32">
                  <c:v>47</c:v>
                </c:pt>
                <c:pt idx="33">
                  <c:v>39</c:v>
                </c:pt>
                <c:pt idx="34">
                  <c:v>26</c:v>
                </c:pt>
                <c:pt idx="35">
                  <c:v>33</c:v>
                </c:pt>
                <c:pt idx="36">
                  <c:v>16</c:v>
                </c:pt>
                <c:pt idx="37">
                  <c:v>15</c:v>
                </c:pt>
                <c:pt idx="38">
                  <c:v>14</c:v>
                </c:pt>
                <c:pt idx="39">
                  <c:v>6</c:v>
                </c:pt>
                <c:pt idx="40">
                  <c:v>11</c:v>
                </c:pt>
                <c:pt idx="41">
                  <c:v>26</c:v>
                </c:pt>
                <c:pt idx="42">
                  <c:v>45</c:v>
                </c:pt>
                <c:pt idx="43">
                  <c:v>32</c:v>
                </c:pt>
                <c:pt idx="44">
                  <c:v>37</c:v>
                </c:pt>
                <c:pt idx="45">
                  <c:v>30</c:v>
                </c:pt>
                <c:pt idx="46">
                  <c:v>30</c:v>
                </c:pt>
                <c:pt idx="47">
                  <c:v>28</c:v>
                </c:pt>
                <c:pt idx="48">
                  <c:v>19</c:v>
                </c:pt>
                <c:pt idx="49">
                  <c:v>8</c:v>
                </c:pt>
                <c:pt idx="50">
                  <c:v>10</c:v>
                </c:pt>
                <c:pt idx="51">
                  <c:v>12</c:v>
                </c:pt>
                <c:pt idx="52">
                  <c:v>24</c:v>
                </c:pt>
                <c:pt idx="53">
                  <c:v>39</c:v>
                </c:pt>
                <c:pt idx="54">
                  <c:v>41</c:v>
                </c:pt>
                <c:pt idx="55">
                  <c:v>51</c:v>
                </c:pt>
                <c:pt idx="56">
                  <c:v>45</c:v>
                </c:pt>
                <c:pt idx="57">
                  <c:v>33</c:v>
                </c:pt>
                <c:pt idx="58">
                  <c:v>23</c:v>
                </c:pt>
                <c:pt idx="59">
                  <c:v>21</c:v>
                </c:pt>
                <c:pt idx="60">
                  <c:v>27</c:v>
                </c:pt>
                <c:pt idx="61">
                  <c:v>25</c:v>
                </c:pt>
                <c:pt idx="62">
                  <c:v>7</c:v>
                </c:pt>
                <c:pt idx="63">
                  <c:v>4</c:v>
                </c:pt>
                <c:pt idx="64">
                  <c:v>20</c:v>
                </c:pt>
                <c:pt idx="65">
                  <c:v>33</c:v>
                </c:pt>
                <c:pt idx="66">
                  <c:v>36</c:v>
                </c:pt>
                <c:pt idx="67">
                  <c:v>40</c:v>
                </c:pt>
                <c:pt idx="68">
                  <c:v>41</c:v>
                </c:pt>
                <c:pt idx="69">
                  <c:v>25</c:v>
                </c:pt>
                <c:pt idx="70">
                  <c:v>58</c:v>
                </c:pt>
                <c:pt idx="71">
                  <c:v>26</c:v>
                </c:pt>
                <c:pt idx="72">
                  <c:v>27</c:v>
                </c:pt>
                <c:pt idx="73">
                  <c:v>22</c:v>
                </c:pt>
                <c:pt idx="74">
                  <c:v>7</c:v>
                </c:pt>
                <c:pt idx="75">
                  <c:v>10</c:v>
                </c:pt>
                <c:pt idx="76">
                  <c:v>15</c:v>
                </c:pt>
                <c:pt idx="77">
                  <c:v>29</c:v>
                </c:pt>
                <c:pt idx="78">
                  <c:v>36</c:v>
                </c:pt>
                <c:pt idx="79">
                  <c:v>59</c:v>
                </c:pt>
                <c:pt idx="80">
                  <c:v>32</c:v>
                </c:pt>
                <c:pt idx="81">
                  <c:v>40</c:v>
                </c:pt>
                <c:pt idx="82">
                  <c:v>27</c:v>
                </c:pt>
                <c:pt idx="83">
                  <c:v>29</c:v>
                </c:pt>
                <c:pt idx="84">
                  <c:v>20</c:v>
                </c:pt>
                <c:pt idx="85">
                  <c:v>11</c:v>
                </c:pt>
                <c:pt idx="86">
                  <c:v>7</c:v>
                </c:pt>
                <c:pt idx="87">
                  <c:v>10</c:v>
                </c:pt>
                <c:pt idx="88">
                  <c:v>11</c:v>
                </c:pt>
                <c:pt idx="89">
                  <c:v>29</c:v>
                </c:pt>
                <c:pt idx="90">
                  <c:v>37</c:v>
                </c:pt>
                <c:pt idx="91">
                  <c:v>44</c:v>
                </c:pt>
                <c:pt idx="92">
                  <c:v>47</c:v>
                </c:pt>
                <c:pt idx="93">
                  <c:v>47</c:v>
                </c:pt>
                <c:pt idx="94">
                  <c:v>21</c:v>
                </c:pt>
                <c:pt idx="95">
                  <c:v>32</c:v>
                </c:pt>
                <c:pt idx="96">
                  <c:v>23</c:v>
                </c:pt>
                <c:pt idx="97">
                  <c:v>24</c:v>
                </c:pt>
                <c:pt idx="98">
                  <c:v>4</c:v>
                </c:pt>
                <c:pt idx="99">
                  <c:v>7</c:v>
                </c:pt>
                <c:pt idx="100">
                  <c:v>25</c:v>
                </c:pt>
                <c:pt idx="101">
                  <c:v>51</c:v>
                </c:pt>
                <c:pt idx="102">
                  <c:v>87</c:v>
                </c:pt>
                <c:pt idx="103">
                  <c:v>160</c:v>
                </c:pt>
                <c:pt idx="104">
                  <c:v>109</c:v>
                </c:pt>
                <c:pt idx="105">
                  <c:v>140</c:v>
                </c:pt>
                <c:pt idx="106">
                  <c:v>166</c:v>
                </c:pt>
                <c:pt idx="107">
                  <c:v>188</c:v>
                </c:pt>
                <c:pt idx="108">
                  <c:v>147</c:v>
                </c:pt>
                <c:pt idx="109">
                  <c:v>53</c:v>
                </c:pt>
                <c:pt idx="110">
                  <c:v>53</c:v>
                </c:pt>
                <c:pt idx="111">
                  <c:v>31</c:v>
                </c:pt>
                <c:pt idx="112">
                  <c:v>59</c:v>
                </c:pt>
                <c:pt idx="113">
                  <c:v>105</c:v>
                </c:pt>
                <c:pt idx="114">
                  <c:v>100</c:v>
                </c:pt>
                <c:pt idx="115">
                  <c:v>129</c:v>
                </c:pt>
                <c:pt idx="116">
                  <c:v>156</c:v>
                </c:pt>
                <c:pt idx="117">
                  <c:v>132</c:v>
                </c:pt>
                <c:pt idx="118">
                  <c:v>100</c:v>
                </c:pt>
                <c:pt idx="119">
                  <c:v>76</c:v>
                </c:pt>
                <c:pt idx="120">
                  <c:v>64</c:v>
                </c:pt>
                <c:pt idx="121">
                  <c:v>33</c:v>
                </c:pt>
                <c:pt idx="122">
                  <c:v>28</c:v>
                </c:pt>
                <c:pt idx="123">
                  <c:v>26</c:v>
                </c:pt>
                <c:pt idx="124">
                  <c:v>39</c:v>
                </c:pt>
                <c:pt idx="125">
                  <c:v>52</c:v>
                </c:pt>
                <c:pt idx="126">
                  <c:v>68</c:v>
                </c:pt>
                <c:pt idx="127">
                  <c:v>69</c:v>
                </c:pt>
                <c:pt idx="128">
                  <c:v>52</c:v>
                </c:pt>
                <c:pt idx="129">
                  <c:v>58</c:v>
                </c:pt>
                <c:pt idx="130">
                  <c:v>54</c:v>
                </c:pt>
                <c:pt idx="131">
                  <c:v>39</c:v>
                </c:pt>
                <c:pt idx="132">
                  <c:v>41</c:v>
                </c:pt>
                <c:pt idx="133">
                  <c:v>24</c:v>
                </c:pt>
                <c:pt idx="134">
                  <c:v>18</c:v>
                </c:pt>
                <c:pt idx="135">
                  <c:v>6</c:v>
                </c:pt>
                <c:pt idx="136">
                  <c:v>26</c:v>
                </c:pt>
                <c:pt idx="137">
                  <c:v>55</c:v>
                </c:pt>
                <c:pt idx="138">
                  <c:v>51</c:v>
                </c:pt>
                <c:pt idx="139">
                  <c:v>89</c:v>
                </c:pt>
                <c:pt idx="140">
                  <c:v>80</c:v>
                </c:pt>
                <c:pt idx="141">
                  <c:v>56</c:v>
                </c:pt>
                <c:pt idx="142">
                  <c:v>75</c:v>
                </c:pt>
                <c:pt idx="143">
                  <c:v>61</c:v>
                </c:pt>
                <c:pt idx="144">
                  <c:v>51</c:v>
                </c:pt>
                <c:pt idx="145">
                  <c:v>64</c:v>
                </c:pt>
                <c:pt idx="146">
                  <c:v>33</c:v>
                </c:pt>
                <c:pt idx="147">
                  <c:v>29</c:v>
                </c:pt>
                <c:pt idx="148">
                  <c:v>39</c:v>
                </c:pt>
                <c:pt idx="149">
                  <c:v>48</c:v>
                </c:pt>
                <c:pt idx="150">
                  <c:v>57</c:v>
                </c:pt>
                <c:pt idx="151">
                  <c:v>71</c:v>
                </c:pt>
                <c:pt idx="152">
                  <c:v>68</c:v>
                </c:pt>
                <c:pt idx="153">
                  <c:v>61</c:v>
                </c:pt>
                <c:pt idx="154">
                  <c:v>73</c:v>
                </c:pt>
                <c:pt idx="155">
                  <c:v>38</c:v>
                </c:pt>
                <c:pt idx="156">
                  <c:v>58</c:v>
                </c:pt>
                <c:pt idx="157">
                  <c:v>40</c:v>
                </c:pt>
                <c:pt idx="158">
                  <c:v>18</c:v>
                </c:pt>
                <c:pt idx="159">
                  <c:v>24</c:v>
                </c:pt>
                <c:pt idx="160">
                  <c:v>24</c:v>
                </c:pt>
                <c:pt idx="161">
                  <c:v>59</c:v>
                </c:pt>
                <c:pt idx="162">
                  <c:v>67</c:v>
                </c:pt>
                <c:pt idx="163">
                  <c:v>65</c:v>
                </c:pt>
                <c:pt idx="164">
                  <c:v>74</c:v>
                </c:pt>
                <c:pt idx="165">
                  <c:v>77</c:v>
                </c:pt>
                <c:pt idx="166">
                  <c:v>76</c:v>
                </c:pt>
                <c:pt idx="167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66-4F52-B34F-38476585F730}"/>
            </c:ext>
          </c:extLst>
        </c:ser>
        <c:ser>
          <c:idx val="4"/>
          <c:order val="4"/>
          <c:tx>
            <c:strRef>
              <c:f>'Total Permit Count'!$AB$1</c:f>
              <c:strCache>
                <c:ptCount val="1"/>
                <c:pt idx="0">
                  <c:v>Misc. Commercial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Count'!$AB$63:$AB$230</c:f>
              <c:numCache>
                <c:formatCode>_(* #,##0_);_(* \(#,##0\);_(* "-"??_);_(@_)</c:formatCode>
                <c:ptCount val="168"/>
                <c:pt idx="0">
                  <c:v>41</c:v>
                </c:pt>
                <c:pt idx="1">
                  <c:v>37</c:v>
                </c:pt>
                <c:pt idx="2">
                  <c:v>27</c:v>
                </c:pt>
                <c:pt idx="3">
                  <c:v>35</c:v>
                </c:pt>
                <c:pt idx="4">
                  <c:v>21</c:v>
                </c:pt>
                <c:pt idx="5">
                  <c:v>24</c:v>
                </c:pt>
                <c:pt idx="6">
                  <c:v>26</c:v>
                </c:pt>
                <c:pt idx="7">
                  <c:v>24</c:v>
                </c:pt>
                <c:pt idx="8">
                  <c:v>22</c:v>
                </c:pt>
                <c:pt idx="9">
                  <c:v>36</c:v>
                </c:pt>
                <c:pt idx="10">
                  <c:v>33</c:v>
                </c:pt>
                <c:pt idx="11">
                  <c:v>34</c:v>
                </c:pt>
                <c:pt idx="12">
                  <c:v>25</c:v>
                </c:pt>
                <c:pt idx="13">
                  <c:v>48</c:v>
                </c:pt>
                <c:pt idx="14">
                  <c:v>22</c:v>
                </c:pt>
                <c:pt idx="15">
                  <c:v>32</c:v>
                </c:pt>
                <c:pt idx="16">
                  <c:v>21</c:v>
                </c:pt>
                <c:pt idx="17">
                  <c:v>34</c:v>
                </c:pt>
                <c:pt idx="18">
                  <c:v>41</c:v>
                </c:pt>
                <c:pt idx="19">
                  <c:v>56</c:v>
                </c:pt>
                <c:pt idx="20">
                  <c:v>46</c:v>
                </c:pt>
                <c:pt idx="21">
                  <c:v>43</c:v>
                </c:pt>
                <c:pt idx="22">
                  <c:v>43</c:v>
                </c:pt>
                <c:pt idx="23">
                  <c:v>34</c:v>
                </c:pt>
                <c:pt idx="24">
                  <c:v>29</c:v>
                </c:pt>
                <c:pt idx="25">
                  <c:v>36</c:v>
                </c:pt>
                <c:pt idx="26">
                  <c:v>29</c:v>
                </c:pt>
                <c:pt idx="27">
                  <c:v>41</c:v>
                </c:pt>
                <c:pt idx="28">
                  <c:v>36</c:v>
                </c:pt>
                <c:pt idx="29">
                  <c:v>30</c:v>
                </c:pt>
                <c:pt idx="30">
                  <c:v>19</c:v>
                </c:pt>
                <c:pt idx="31">
                  <c:v>29</c:v>
                </c:pt>
                <c:pt idx="32">
                  <c:v>45</c:v>
                </c:pt>
                <c:pt idx="33">
                  <c:v>33</c:v>
                </c:pt>
                <c:pt idx="34">
                  <c:v>37</c:v>
                </c:pt>
                <c:pt idx="35">
                  <c:v>27</c:v>
                </c:pt>
                <c:pt idx="36">
                  <c:v>31</c:v>
                </c:pt>
                <c:pt idx="37">
                  <c:v>19</c:v>
                </c:pt>
                <c:pt idx="38">
                  <c:v>31</c:v>
                </c:pt>
                <c:pt idx="39">
                  <c:v>19</c:v>
                </c:pt>
                <c:pt idx="40">
                  <c:v>17</c:v>
                </c:pt>
                <c:pt idx="41">
                  <c:v>17</c:v>
                </c:pt>
                <c:pt idx="42">
                  <c:v>23</c:v>
                </c:pt>
                <c:pt idx="43">
                  <c:v>18</c:v>
                </c:pt>
                <c:pt idx="44">
                  <c:v>32</c:v>
                </c:pt>
                <c:pt idx="45">
                  <c:v>28</c:v>
                </c:pt>
                <c:pt idx="46">
                  <c:v>24</c:v>
                </c:pt>
                <c:pt idx="47">
                  <c:v>29</c:v>
                </c:pt>
                <c:pt idx="48">
                  <c:v>24</c:v>
                </c:pt>
                <c:pt idx="49">
                  <c:v>24</c:v>
                </c:pt>
                <c:pt idx="50">
                  <c:v>18</c:v>
                </c:pt>
                <c:pt idx="51">
                  <c:v>23</c:v>
                </c:pt>
                <c:pt idx="52">
                  <c:v>24</c:v>
                </c:pt>
                <c:pt idx="53">
                  <c:v>24</c:v>
                </c:pt>
                <c:pt idx="54">
                  <c:v>26</c:v>
                </c:pt>
                <c:pt idx="55">
                  <c:v>28</c:v>
                </c:pt>
                <c:pt idx="56">
                  <c:v>38</c:v>
                </c:pt>
                <c:pt idx="57">
                  <c:v>26</c:v>
                </c:pt>
                <c:pt idx="58">
                  <c:v>18</c:v>
                </c:pt>
                <c:pt idx="59">
                  <c:v>22</c:v>
                </c:pt>
                <c:pt idx="60">
                  <c:v>30</c:v>
                </c:pt>
                <c:pt idx="61">
                  <c:v>22</c:v>
                </c:pt>
                <c:pt idx="62">
                  <c:v>19</c:v>
                </c:pt>
                <c:pt idx="63">
                  <c:v>21</c:v>
                </c:pt>
                <c:pt idx="64">
                  <c:v>46</c:v>
                </c:pt>
                <c:pt idx="65">
                  <c:v>36</c:v>
                </c:pt>
                <c:pt idx="66">
                  <c:v>21</c:v>
                </c:pt>
                <c:pt idx="67">
                  <c:v>22</c:v>
                </c:pt>
                <c:pt idx="68">
                  <c:v>41</c:v>
                </c:pt>
                <c:pt idx="69">
                  <c:v>15</c:v>
                </c:pt>
                <c:pt idx="70">
                  <c:v>28</c:v>
                </c:pt>
                <c:pt idx="71">
                  <c:v>22</c:v>
                </c:pt>
                <c:pt idx="72">
                  <c:v>24</c:v>
                </c:pt>
                <c:pt idx="73">
                  <c:v>29</c:v>
                </c:pt>
                <c:pt idx="74">
                  <c:v>15</c:v>
                </c:pt>
                <c:pt idx="75">
                  <c:v>16</c:v>
                </c:pt>
                <c:pt idx="76">
                  <c:v>25</c:v>
                </c:pt>
                <c:pt idx="77">
                  <c:v>23</c:v>
                </c:pt>
                <c:pt idx="78">
                  <c:v>30</c:v>
                </c:pt>
                <c:pt idx="79">
                  <c:v>31</c:v>
                </c:pt>
                <c:pt idx="80">
                  <c:v>21</c:v>
                </c:pt>
                <c:pt idx="81">
                  <c:v>39</c:v>
                </c:pt>
                <c:pt idx="82">
                  <c:v>24</c:v>
                </c:pt>
                <c:pt idx="83">
                  <c:v>33</c:v>
                </c:pt>
                <c:pt idx="84">
                  <c:v>22</c:v>
                </c:pt>
                <c:pt idx="85">
                  <c:v>27</c:v>
                </c:pt>
                <c:pt idx="86">
                  <c:v>21</c:v>
                </c:pt>
                <c:pt idx="87">
                  <c:v>23</c:v>
                </c:pt>
                <c:pt idx="88">
                  <c:v>18</c:v>
                </c:pt>
                <c:pt idx="89">
                  <c:v>30</c:v>
                </c:pt>
                <c:pt idx="90">
                  <c:v>34</c:v>
                </c:pt>
                <c:pt idx="91">
                  <c:v>47</c:v>
                </c:pt>
                <c:pt idx="92">
                  <c:v>29</c:v>
                </c:pt>
                <c:pt idx="93">
                  <c:v>29</c:v>
                </c:pt>
                <c:pt idx="94">
                  <c:v>56</c:v>
                </c:pt>
                <c:pt idx="95">
                  <c:v>28</c:v>
                </c:pt>
                <c:pt idx="96">
                  <c:v>42</c:v>
                </c:pt>
                <c:pt idx="97">
                  <c:v>32</c:v>
                </c:pt>
                <c:pt idx="98">
                  <c:v>42</c:v>
                </c:pt>
                <c:pt idx="99">
                  <c:v>34</c:v>
                </c:pt>
                <c:pt idx="100">
                  <c:v>37</c:v>
                </c:pt>
                <c:pt idx="101">
                  <c:v>37</c:v>
                </c:pt>
                <c:pt idx="102">
                  <c:v>25</c:v>
                </c:pt>
                <c:pt idx="103">
                  <c:v>32</c:v>
                </c:pt>
                <c:pt idx="104">
                  <c:v>40</c:v>
                </c:pt>
                <c:pt idx="105">
                  <c:v>38</c:v>
                </c:pt>
                <c:pt idx="106">
                  <c:v>39</c:v>
                </c:pt>
                <c:pt idx="107">
                  <c:v>31</c:v>
                </c:pt>
                <c:pt idx="108">
                  <c:v>38</c:v>
                </c:pt>
                <c:pt idx="109">
                  <c:v>31</c:v>
                </c:pt>
                <c:pt idx="110">
                  <c:v>34</c:v>
                </c:pt>
                <c:pt idx="111">
                  <c:v>24</c:v>
                </c:pt>
                <c:pt idx="112">
                  <c:v>26</c:v>
                </c:pt>
                <c:pt idx="113">
                  <c:v>21</c:v>
                </c:pt>
                <c:pt idx="114">
                  <c:v>34</c:v>
                </c:pt>
                <c:pt idx="115">
                  <c:v>37</c:v>
                </c:pt>
                <c:pt idx="116">
                  <c:v>34</c:v>
                </c:pt>
                <c:pt idx="117">
                  <c:v>43</c:v>
                </c:pt>
                <c:pt idx="118">
                  <c:v>34</c:v>
                </c:pt>
                <c:pt idx="119">
                  <c:v>19</c:v>
                </c:pt>
                <c:pt idx="120">
                  <c:v>24</c:v>
                </c:pt>
                <c:pt idx="121">
                  <c:v>13</c:v>
                </c:pt>
                <c:pt idx="122">
                  <c:v>22</c:v>
                </c:pt>
                <c:pt idx="123">
                  <c:v>32</c:v>
                </c:pt>
                <c:pt idx="124">
                  <c:v>28</c:v>
                </c:pt>
                <c:pt idx="125">
                  <c:v>40</c:v>
                </c:pt>
                <c:pt idx="126">
                  <c:v>40</c:v>
                </c:pt>
                <c:pt idx="127">
                  <c:v>27</c:v>
                </c:pt>
                <c:pt idx="128">
                  <c:v>60</c:v>
                </c:pt>
                <c:pt idx="129">
                  <c:v>41</c:v>
                </c:pt>
                <c:pt idx="130">
                  <c:v>42</c:v>
                </c:pt>
                <c:pt idx="131">
                  <c:v>40</c:v>
                </c:pt>
                <c:pt idx="132">
                  <c:v>29</c:v>
                </c:pt>
                <c:pt idx="133">
                  <c:v>15</c:v>
                </c:pt>
                <c:pt idx="134">
                  <c:v>41</c:v>
                </c:pt>
                <c:pt idx="135">
                  <c:v>33</c:v>
                </c:pt>
                <c:pt idx="136">
                  <c:v>32</c:v>
                </c:pt>
                <c:pt idx="137">
                  <c:v>35</c:v>
                </c:pt>
                <c:pt idx="138">
                  <c:v>35</c:v>
                </c:pt>
                <c:pt idx="139">
                  <c:v>65</c:v>
                </c:pt>
                <c:pt idx="140">
                  <c:v>40</c:v>
                </c:pt>
                <c:pt idx="141">
                  <c:v>28</c:v>
                </c:pt>
                <c:pt idx="142">
                  <c:v>46</c:v>
                </c:pt>
                <c:pt idx="143">
                  <c:v>29</c:v>
                </c:pt>
                <c:pt idx="144">
                  <c:v>44</c:v>
                </c:pt>
                <c:pt idx="145">
                  <c:v>34</c:v>
                </c:pt>
                <c:pt idx="146">
                  <c:v>35</c:v>
                </c:pt>
                <c:pt idx="147">
                  <c:v>37</c:v>
                </c:pt>
                <c:pt idx="148">
                  <c:v>30</c:v>
                </c:pt>
                <c:pt idx="149">
                  <c:v>49</c:v>
                </c:pt>
                <c:pt idx="150">
                  <c:v>41</c:v>
                </c:pt>
                <c:pt idx="151">
                  <c:v>44</c:v>
                </c:pt>
                <c:pt idx="152">
                  <c:v>36</c:v>
                </c:pt>
                <c:pt idx="153">
                  <c:v>50</c:v>
                </c:pt>
                <c:pt idx="154">
                  <c:v>53</c:v>
                </c:pt>
                <c:pt idx="155">
                  <c:v>39</c:v>
                </c:pt>
                <c:pt idx="156">
                  <c:v>44</c:v>
                </c:pt>
                <c:pt idx="157">
                  <c:v>37</c:v>
                </c:pt>
                <c:pt idx="158">
                  <c:v>42</c:v>
                </c:pt>
                <c:pt idx="159">
                  <c:v>43</c:v>
                </c:pt>
                <c:pt idx="160">
                  <c:v>36</c:v>
                </c:pt>
                <c:pt idx="161">
                  <c:v>47</c:v>
                </c:pt>
                <c:pt idx="162">
                  <c:v>43</c:v>
                </c:pt>
                <c:pt idx="163">
                  <c:v>19</c:v>
                </c:pt>
                <c:pt idx="164">
                  <c:v>38</c:v>
                </c:pt>
                <c:pt idx="165">
                  <c:v>45</c:v>
                </c:pt>
                <c:pt idx="166">
                  <c:v>50</c:v>
                </c:pt>
                <c:pt idx="167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66-4F52-B34F-38476585F730}"/>
            </c:ext>
          </c:extLst>
        </c:ser>
        <c:ser>
          <c:idx val="5"/>
          <c:order val="5"/>
          <c:tx>
            <c:strRef>
              <c:f>'Total Permit Count'!$AC$1</c:f>
              <c:strCache>
                <c:ptCount val="1"/>
                <c:pt idx="0">
                  <c:v>Trade Permits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Count'!$AC$63:$AC$230</c:f>
              <c:numCache>
                <c:formatCode>_(* #,##0_);_(* \(#,##0\);_(* "-"??_);_(@_)</c:formatCode>
                <c:ptCount val="168"/>
                <c:pt idx="0">
                  <c:v>1815</c:v>
                </c:pt>
                <c:pt idx="1">
                  <c:v>1881</c:v>
                </c:pt>
                <c:pt idx="2">
                  <c:v>1663</c:v>
                </c:pt>
                <c:pt idx="3">
                  <c:v>1434</c:v>
                </c:pt>
                <c:pt idx="4">
                  <c:v>1589</c:v>
                </c:pt>
                <c:pt idx="5">
                  <c:v>1769</c:v>
                </c:pt>
                <c:pt idx="6">
                  <c:v>1771</c:v>
                </c:pt>
                <c:pt idx="7">
                  <c:v>1613</c:v>
                </c:pt>
                <c:pt idx="8">
                  <c:v>1532</c:v>
                </c:pt>
                <c:pt idx="9">
                  <c:v>1237</c:v>
                </c:pt>
                <c:pt idx="10">
                  <c:v>1031</c:v>
                </c:pt>
                <c:pt idx="11">
                  <c:v>847</c:v>
                </c:pt>
                <c:pt idx="12">
                  <c:v>819</c:v>
                </c:pt>
                <c:pt idx="13">
                  <c:v>615</c:v>
                </c:pt>
                <c:pt idx="14">
                  <c:v>550</c:v>
                </c:pt>
                <c:pt idx="15">
                  <c:v>606</c:v>
                </c:pt>
                <c:pt idx="16">
                  <c:v>712</c:v>
                </c:pt>
                <c:pt idx="17">
                  <c:v>791</c:v>
                </c:pt>
                <c:pt idx="18">
                  <c:v>952</c:v>
                </c:pt>
                <c:pt idx="19">
                  <c:v>760</c:v>
                </c:pt>
                <c:pt idx="20">
                  <c:v>924</c:v>
                </c:pt>
                <c:pt idx="21">
                  <c:v>727</c:v>
                </c:pt>
                <c:pt idx="22">
                  <c:v>719</c:v>
                </c:pt>
                <c:pt idx="23">
                  <c:v>552</c:v>
                </c:pt>
                <c:pt idx="24">
                  <c:v>461</c:v>
                </c:pt>
                <c:pt idx="25">
                  <c:v>487</c:v>
                </c:pt>
                <c:pt idx="26">
                  <c:v>470</c:v>
                </c:pt>
                <c:pt idx="27">
                  <c:v>480</c:v>
                </c:pt>
                <c:pt idx="28">
                  <c:v>477</c:v>
                </c:pt>
                <c:pt idx="29">
                  <c:v>573</c:v>
                </c:pt>
                <c:pt idx="30">
                  <c:v>622</c:v>
                </c:pt>
                <c:pt idx="31">
                  <c:v>680</c:v>
                </c:pt>
                <c:pt idx="32">
                  <c:v>558</c:v>
                </c:pt>
                <c:pt idx="33">
                  <c:v>472</c:v>
                </c:pt>
                <c:pt idx="34">
                  <c:v>537</c:v>
                </c:pt>
                <c:pt idx="35">
                  <c:v>563</c:v>
                </c:pt>
                <c:pt idx="36">
                  <c:v>446</c:v>
                </c:pt>
                <c:pt idx="37">
                  <c:v>372</c:v>
                </c:pt>
                <c:pt idx="38">
                  <c:v>365</c:v>
                </c:pt>
                <c:pt idx="39">
                  <c:v>280</c:v>
                </c:pt>
                <c:pt idx="40">
                  <c:v>303</c:v>
                </c:pt>
                <c:pt idx="41">
                  <c:v>332</c:v>
                </c:pt>
                <c:pt idx="42">
                  <c:v>391</c:v>
                </c:pt>
                <c:pt idx="43">
                  <c:v>400</c:v>
                </c:pt>
                <c:pt idx="44">
                  <c:v>519</c:v>
                </c:pt>
                <c:pt idx="45">
                  <c:v>512</c:v>
                </c:pt>
                <c:pt idx="46">
                  <c:v>552</c:v>
                </c:pt>
                <c:pt idx="47">
                  <c:v>627</c:v>
                </c:pt>
                <c:pt idx="48">
                  <c:v>550</c:v>
                </c:pt>
                <c:pt idx="49">
                  <c:v>436</c:v>
                </c:pt>
                <c:pt idx="50">
                  <c:v>505</c:v>
                </c:pt>
                <c:pt idx="51">
                  <c:v>319</c:v>
                </c:pt>
                <c:pt idx="52">
                  <c:v>346</c:v>
                </c:pt>
                <c:pt idx="53">
                  <c:v>469</c:v>
                </c:pt>
                <c:pt idx="54">
                  <c:v>572</c:v>
                </c:pt>
                <c:pt idx="55">
                  <c:v>526</c:v>
                </c:pt>
                <c:pt idx="56">
                  <c:v>472</c:v>
                </c:pt>
                <c:pt idx="57">
                  <c:v>433</c:v>
                </c:pt>
                <c:pt idx="58">
                  <c:v>438</c:v>
                </c:pt>
                <c:pt idx="59">
                  <c:v>357</c:v>
                </c:pt>
                <c:pt idx="60">
                  <c:v>356</c:v>
                </c:pt>
                <c:pt idx="61">
                  <c:v>420</c:v>
                </c:pt>
                <c:pt idx="62">
                  <c:v>312</c:v>
                </c:pt>
                <c:pt idx="63">
                  <c:v>314</c:v>
                </c:pt>
                <c:pt idx="64">
                  <c:v>363</c:v>
                </c:pt>
                <c:pt idx="65">
                  <c:v>419</c:v>
                </c:pt>
                <c:pt idx="66">
                  <c:v>330</c:v>
                </c:pt>
                <c:pt idx="67">
                  <c:v>383</c:v>
                </c:pt>
                <c:pt idx="68">
                  <c:v>454</c:v>
                </c:pt>
                <c:pt idx="69">
                  <c:v>481</c:v>
                </c:pt>
                <c:pt idx="70">
                  <c:v>479</c:v>
                </c:pt>
                <c:pt idx="71">
                  <c:v>443</c:v>
                </c:pt>
                <c:pt idx="72">
                  <c:v>403</c:v>
                </c:pt>
                <c:pt idx="73">
                  <c:v>421</c:v>
                </c:pt>
                <c:pt idx="74">
                  <c:v>461</c:v>
                </c:pt>
                <c:pt idx="75">
                  <c:v>451</c:v>
                </c:pt>
                <c:pt idx="76">
                  <c:v>390</c:v>
                </c:pt>
                <c:pt idx="77">
                  <c:v>498</c:v>
                </c:pt>
                <c:pt idx="78">
                  <c:v>494</c:v>
                </c:pt>
                <c:pt idx="79">
                  <c:v>592</c:v>
                </c:pt>
                <c:pt idx="80">
                  <c:v>581</c:v>
                </c:pt>
                <c:pt idx="81">
                  <c:v>679</c:v>
                </c:pt>
                <c:pt idx="82">
                  <c:v>595</c:v>
                </c:pt>
                <c:pt idx="83">
                  <c:v>630</c:v>
                </c:pt>
                <c:pt idx="84">
                  <c:v>582</c:v>
                </c:pt>
                <c:pt idx="85">
                  <c:v>612</c:v>
                </c:pt>
                <c:pt idx="86">
                  <c:v>522</c:v>
                </c:pt>
                <c:pt idx="87">
                  <c:v>571</c:v>
                </c:pt>
                <c:pt idx="88">
                  <c:v>475</c:v>
                </c:pt>
                <c:pt idx="89">
                  <c:v>663</c:v>
                </c:pt>
                <c:pt idx="90">
                  <c:v>818</c:v>
                </c:pt>
                <c:pt idx="91">
                  <c:v>908</c:v>
                </c:pt>
                <c:pt idx="92">
                  <c:v>913</c:v>
                </c:pt>
                <c:pt idx="93">
                  <c:v>911</c:v>
                </c:pt>
                <c:pt idx="94">
                  <c:v>817</c:v>
                </c:pt>
                <c:pt idx="95">
                  <c:v>637</c:v>
                </c:pt>
                <c:pt idx="96">
                  <c:v>687</c:v>
                </c:pt>
                <c:pt idx="97">
                  <c:v>564</c:v>
                </c:pt>
                <c:pt idx="98">
                  <c:v>525</c:v>
                </c:pt>
                <c:pt idx="99">
                  <c:v>679</c:v>
                </c:pt>
                <c:pt idx="100">
                  <c:v>628</c:v>
                </c:pt>
                <c:pt idx="101">
                  <c:v>613</c:v>
                </c:pt>
                <c:pt idx="102">
                  <c:v>730</c:v>
                </c:pt>
                <c:pt idx="103">
                  <c:v>673</c:v>
                </c:pt>
                <c:pt idx="104">
                  <c:v>693</c:v>
                </c:pt>
                <c:pt idx="105">
                  <c:v>718</c:v>
                </c:pt>
                <c:pt idx="106">
                  <c:v>706</c:v>
                </c:pt>
                <c:pt idx="107">
                  <c:v>713</c:v>
                </c:pt>
                <c:pt idx="108">
                  <c:v>767</c:v>
                </c:pt>
                <c:pt idx="109">
                  <c:v>531</c:v>
                </c:pt>
                <c:pt idx="110">
                  <c:v>673</c:v>
                </c:pt>
                <c:pt idx="111">
                  <c:v>583</c:v>
                </c:pt>
                <c:pt idx="112">
                  <c:v>639</c:v>
                </c:pt>
                <c:pt idx="113">
                  <c:v>871</c:v>
                </c:pt>
                <c:pt idx="114">
                  <c:v>908</c:v>
                </c:pt>
                <c:pt idx="115">
                  <c:v>866</c:v>
                </c:pt>
                <c:pt idx="116">
                  <c:v>1466</c:v>
                </c:pt>
                <c:pt idx="117">
                  <c:v>1269</c:v>
                </c:pt>
                <c:pt idx="118">
                  <c:v>1072</c:v>
                </c:pt>
                <c:pt idx="119">
                  <c:v>1177</c:v>
                </c:pt>
                <c:pt idx="120">
                  <c:v>1268</c:v>
                </c:pt>
                <c:pt idx="121">
                  <c:v>1198</c:v>
                </c:pt>
                <c:pt idx="122">
                  <c:v>1144</c:v>
                </c:pt>
                <c:pt idx="123">
                  <c:v>1129</c:v>
                </c:pt>
                <c:pt idx="124">
                  <c:v>1370</c:v>
                </c:pt>
                <c:pt idx="125">
                  <c:v>1098</c:v>
                </c:pt>
                <c:pt idx="126">
                  <c:v>991</c:v>
                </c:pt>
                <c:pt idx="127">
                  <c:v>1088</c:v>
                </c:pt>
                <c:pt idx="128">
                  <c:v>1104</c:v>
                </c:pt>
                <c:pt idx="129">
                  <c:v>1045</c:v>
                </c:pt>
                <c:pt idx="130">
                  <c:v>1009</c:v>
                </c:pt>
                <c:pt idx="131">
                  <c:v>946</c:v>
                </c:pt>
                <c:pt idx="132">
                  <c:v>995</c:v>
                </c:pt>
                <c:pt idx="133">
                  <c:v>922</c:v>
                </c:pt>
                <c:pt idx="134">
                  <c:v>727</c:v>
                </c:pt>
                <c:pt idx="135">
                  <c:v>579</c:v>
                </c:pt>
                <c:pt idx="136">
                  <c:v>861</c:v>
                </c:pt>
                <c:pt idx="137">
                  <c:v>1092</c:v>
                </c:pt>
                <c:pt idx="138">
                  <c:v>966</c:v>
                </c:pt>
                <c:pt idx="139">
                  <c:v>1155</c:v>
                </c:pt>
                <c:pt idx="140">
                  <c:v>1118</c:v>
                </c:pt>
                <c:pt idx="141">
                  <c:v>1056</c:v>
                </c:pt>
                <c:pt idx="142">
                  <c:v>1248</c:v>
                </c:pt>
                <c:pt idx="143">
                  <c:v>973</c:v>
                </c:pt>
                <c:pt idx="144">
                  <c:v>1136</c:v>
                </c:pt>
                <c:pt idx="145">
                  <c:v>1142</c:v>
                </c:pt>
                <c:pt idx="146">
                  <c:v>916</c:v>
                </c:pt>
                <c:pt idx="147">
                  <c:v>1015</c:v>
                </c:pt>
                <c:pt idx="148">
                  <c:v>966</c:v>
                </c:pt>
                <c:pt idx="149">
                  <c:v>1230</c:v>
                </c:pt>
                <c:pt idx="150">
                  <c:v>1398</c:v>
                </c:pt>
                <c:pt idx="151">
                  <c:v>1478</c:v>
                </c:pt>
                <c:pt idx="152">
                  <c:v>1325</c:v>
                </c:pt>
                <c:pt idx="153">
                  <c:v>1446</c:v>
                </c:pt>
                <c:pt idx="154">
                  <c:v>1388</c:v>
                </c:pt>
                <c:pt idx="155">
                  <c:v>1222</c:v>
                </c:pt>
                <c:pt idx="156">
                  <c:v>1370</c:v>
                </c:pt>
                <c:pt idx="157">
                  <c:v>1121</c:v>
                </c:pt>
                <c:pt idx="158">
                  <c:v>1032</c:v>
                </c:pt>
                <c:pt idx="159">
                  <c:v>1344</c:v>
                </c:pt>
                <c:pt idx="160">
                  <c:v>1082</c:v>
                </c:pt>
                <c:pt idx="161">
                  <c:v>1218</c:v>
                </c:pt>
                <c:pt idx="162">
                  <c:v>1228</c:v>
                </c:pt>
                <c:pt idx="163">
                  <c:v>1261</c:v>
                </c:pt>
                <c:pt idx="164">
                  <c:v>302</c:v>
                </c:pt>
                <c:pt idx="165">
                  <c:v>1462</c:v>
                </c:pt>
                <c:pt idx="166">
                  <c:v>1315</c:v>
                </c:pt>
                <c:pt idx="167">
                  <c:v>1238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66-4F52-B34F-38476585F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64116431"/>
        <c:axId val="1"/>
      </c:barChart>
      <c:catAx>
        <c:axId val="1964116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11643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Total Permit Activity by Type - FY'06 to FY'19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 Permit Count'!$X$1</c:f>
              <c:strCache>
                <c:ptCount val="1"/>
                <c:pt idx="0">
                  <c:v>New SF Homes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Count'!$X$63:$X$230</c:f>
              <c:numCache>
                <c:formatCode>_(* #,##0_);_(* \(#,##0\);_(* "-"??_);_(@_)</c:formatCode>
                <c:ptCount val="168"/>
                <c:pt idx="0">
                  <c:v>214</c:v>
                </c:pt>
                <c:pt idx="1">
                  <c:v>202</c:v>
                </c:pt>
                <c:pt idx="2">
                  <c:v>202</c:v>
                </c:pt>
                <c:pt idx="3">
                  <c:v>251</c:v>
                </c:pt>
                <c:pt idx="4">
                  <c:v>245</c:v>
                </c:pt>
                <c:pt idx="5">
                  <c:v>174</c:v>
                </c:pt>
                <c:pt idx="6">
                  <c:v>230</c:v>
                </c:pt>
                <c:pt idx="7">
                  <c:v>185</c:v>
                </c:pt>
                <c:pt idx="8">
                  <c:v>120</c:v>
                </c:pt>
                <c:pt idx="9">
                  <c:v>59</c:v>
                </c:pt>
                <c:pt idx="10">
                  <c:v>52</c:v>
                </c:pt>
                <c:pt idx="11">
                  <c:v>76</c:v>
                </c:pt>
                <c:pt idx="12">
                  <c:v>52</c:v>
                </c:pt>
                <c:pt idx="13">
                  <c:v>32</c:v>
                </c:pt>
                <c:pt idx="14">
                  <c:v>56</c:v>
                </c:pt>
                <c:pt idx="15">
                  <c:v>86</c:v>
                </c:pt>
                <c:pt idx="16">
                  <c:v>88</c:v>
                </c:pt>
                <c:pt idx="17">
                  <c:v>153</c:v>
                </c:pt>
                <c:pt idx="18">
                  <c:v>76</c:v>
                </c:pt>
                <c:pt idx="19">
                  <c:v>89</c:v>
                </c:pt>
                <c:pt idx="20">
                  <c:v>63</c:v>
                </c:pt>
                <c:pt idx="21">
                  <c:v>48</c:v>
                </c:pt>
                <c:pt idx="22">
                  <c:v>37</c:v>
                </c:pt>
                <c:pt idx="23">
                  <c:v>42</c:v>
                </c:pt>
                <c:pt idx="24">
                  <c:v>39</c:v>
                </c:pt>
                <c:pt idx="25">
                  <c:v>49</c:v>
                </c:pt>
                <c:pt idx="26">
                  <c:v>35</c:v>
                </c:pt>
                <c:pt idx="27">
                  <c:v>46</c:v>
                </c:pt>
                <c:pt idx="28">
                  <c:v>45</c:v>
                </c:pt>
                <c:pt idx="29">
                  <c:v>74</c:v>
                </c:pt>
                <c:pt idx="30">
                  <c:v>65</c:v>
                </c:pt>
                <c:pt idx="31">
                  <c:v>68</c:v>
                </c:pt>
                <c:pt idx="32">
                  <c:v>43</c:v>
                </c:pt>
                <c:pt idx="33">
                  <c:v>34</c:v>
                </c:pt>
                <c:pt idx="34">
                  <c:v>74</c:v>
                </c:pt>
                <c:pt idx="35">
                  <c:v>34</c:v>
                </c:pt>
                <c:pt idx="36">
                  <c:v>35</c:v>
                </c:pt>
                <c:pt idx="37">
                  <c:v>30</c:v>
                </c:pt>
                <c:pt idx="38">
                  <c:v>20</c:v>
                </c:pt>
                <c:pt idx="39">
                  <c:v>28</c:v>
                </c:pt>
                <c:pt idx="40">
                  <c:v>30</c:v>
                </c:pt>
                <c:pt idx="41">
                  <c:v>41</c:v>
                </c:pt>
                <c:pt idx="42">
                  <c:v>43</c:v>
                </c:pt>
                <c:pt idx="43">
                  <c:v>47</c:v>
                </c:pt>
                <c:pt idx="44">
                  <c:v>62</c:v>
                </c:pt>
                <c:pt idx="45">
                  <c:v>93</c:v>
                </c:pt>
                <c:pt idx="46">
                  <c:v>59</c:v>
                </c:pt>
                <c:pt idx="47">
                  <c:v>73</c:v>
                </c:pt>
                <c:pt idx="48">
                  <c:v>43</c:v>
                </c:pt>
                <c:pt idx="49">
                  <c:v>64</c:v>
                </c:pt>
                <c:pt idx="50">
                  <c:v>42</c:v>
                </c:pt>
                <c:pt idx="51">
                  <c:v>34</c:v>
                </c:pt>
                <c:pt idx="52">
                  <c:v>55</c:v>
                </c:pt>
                <c:pt idx="53">
                  <c:v>60</c:v>
                </c:pt>
                <c:pt idx="54">
                  <c:v>66</c:v>
                </c:pt>
                <c:pt idx="55">
                  <c:v>44</c:v>
                </c:pt>
                <c:pt idx="56">
                  <c:v>50</c:v>
                </c:pt>
                <c:pt idx="57">
                  <c:v>57</c:v>
                </c:pt>
                <c:pt idx="58">
                  <c:v>18</c:v>
                </c:pt>
                <c:pt idx="59">
                  <c:v>29</c:v>
                </c:pt>
                <c:pt idx="60">
                  <c:v>47</c:v>
                </c:pt>
                <c:pt idx="61">
                  <c:v>32</c:v>
                </c:pt>
                <c:pt idx="62">
                  <c:v>17</c:v>
                </c:pt>
                <c:pt idx="63">
                  <c:v>34</c:v>
                </c:pt>
                <c:pt idx="64">
                  <c:v>32</c:v>
                </c:pt>
                <c:pt idx="65">
                  <c:v>32</c:v>
                </c:pt>
                <c:pt idx="66">
                  <c:v>44</c:v>
                </c:pt>
                <c:pt idx="67">
                  <c:v>49</c:v>
                </c:pt>
                <c:pt idx="68">
                  <c:v>62</c:v>
                </c:pt>
                <c:pt idx="69">
                  <c:v>43</c:v>
                </c:pt>
                <c:pt idx="70">
                  <c:v>46</c:v>
                </c:pt>
                <c:pt idx="71">
                  <c:v>45</c:v>
                </c:pt>
                <c:pt idx="72">
                  <c:v>54</c:v>
                </c:pt>
                <c:pt idx="73">
                  <c:v>41</c:v>
                </c:pt>
                <c:pt idx="74">
                  <c:v>51</c:v>
                </c:pt>
                <c:pt idx="75">
                  <c:v>34</c:v>
                </c:pt>
                <c:pt idx="76">
                  <c:v>39</c:v>
                </c:pt>
                <c:pt idx="77">
                  <c:v>74</c:v>
                </c:pt>
                <c:pt idx="78">
                  <c:v>62</c:v>
                </c:pt>
                <c:pt idx="79">
                  <c:v>83</c:v>
                </c:pt>
                <c:pt idx="80">
                  <c:v>96</c:v>
                </c:pt>
                <c:pt idx="81">
                  <c:v>71</c:v>
                </c:pt>
                <c:pt idx="82">
                  <c:v>80</c:v>
                </c:pt>
                <c:pt idx="83">
                  <c:v>58</c:v>
                </c:pt>
                <c:pt idx="84">
                  <c:v>77</c:v>
                </c:pt>
                <c:pt idx="85">
                  <c:v>64</c:v>
                </c:pt>
                <c:pt idx="86">
                  <c:v>51</c:v>
                </c:pt>
                <c:pt idx="87">
                  <c:v>66</c:v>
                </c:pt>
                <c:pt idx="88">
                  <c:v>75</c:v>
                </c:pt>
                <c:pt idx="89">
                  <c:v>62</c:v>
                </c:pt>
                <c:pt idx="90">
                  <c:v>100</c:v>
                </c:pt>
                <c:pt idx="91">
                  <c:v>93</c:v>
                </c:pt>
                <c:pt idx="92">
                  <c:v>110</c:v>
                </c:pt>
                <c:pt idx="93">
                  <c:v>94</c:v>
                </c:pt>
                <c:pt idx="94">
                  <c:v>64</c:v>
                </c:pt>
                <c:pt idx="95">
                  <c:v>58</c:v>
                </c:pt>
                <c:pt idx="96">
                  <c:v>61</c:v>
                </c:pt>
                <c:pt idx="97">
                  <c:v>62</c:v>
                </c:pt>
                <c:pt idx="98">
                  <c:v>57</c:v>
                </c:pt>
                <c:pt idx="99">
                  <c:v>69</c:v>
                </c:pt>
                <c:pt idx="100">
                  <c:v>46</c:v>
                </c:pt>
                <c:pt idx="101">
                  <c:v>57</c:v>
                </c:pt>
                <c:pt idx="102">
                  <c:v>81</c:v>
                </c:pt>
                <c:pt idx="103">
                  <c:v>61</c:v>
                </c:pt>
                <c:pt idx="104">
                  <c:v>60</c:v>
                </c:pt>
                <c:pt idx="105">
                  <c:v>63</c:v>
                </c:pt>
                <c:pt idx="106">
                  <c:v>77</c:v>
                </c:pt>
                <c:pt idx="107">
                  <c:v>71</c:v>
                </c:pt>
                <c:pt idx="108">
                  <c:v>66</c:v>
                </c:pt>
                <c:pt idx="109">
                  <c:v>65</c:v>
                </c:pt>
                <c:pt idx="110">
                  <c:v>48</c:v>
                </c:pt>
                <c:pt idx="111">
                  <c:v>61</c:v>
                </c:pt>
                <c:pt idx="112">
                  <c:v>62</c:v>
                </c:pt>
                <c:pt idx="113">
                  <c:v>113</c:v>
                </c:pt>
                <c:pt idx="114">
                  <c:v>109</c:v>
                </c:pt>
                <c:pt idx="115">
                  <c:v>96</c:v>
                </c:pt>
                <c:pt idx="116">
                  <c:v>91</c:v>
                </c:pt>
                <c:pt idx="117">
                  <c:v>84</c:v>
                </c:pt>
                <c:pt idx="118">
                  <c:v>114</c:v>
                </c:pt>
                <c:pt idx="119">
                  <c:v>81</c:v>
                </c:pt>
                <c:pt idx="120">
                  <c:v>96</c:v>
                </c:pt>
                <c:pt idx="121">
                  <c:v>83</c:v>
                </c:pt>
                <c:pt idx="122">
                  <c:v>66</c:v>
                </c:pt>
                <c:pt idx="123">
                  <c:v>94</c:v>
                </c:pt>
                <c:pt idx="124">
                  <c:v>95</c:v>
                </c:pt>
                <c:pt idx="125">
                  <c:v>136</c:v>
                </c:pt>
                <c:pt idx="126">
                  <c:v>145</c:v>
                </c:pt>
                <c:pt idx="127">
                  <c:v>145</c:v>
                </c:pt>
                <c:pt idx="128">
                  <c:v>126</c:v>
                </c:pt>
                <c:pt idx="129">
                  <c:v>116</c:v>
                </c:pt>
                <c:pt idx="130">
                  <c:v>139</c:v>
                </c:pt>
                <c:pt idx="131">
                  <c:v>127</c:v>
                </c:pt>
                <c:pt idx="132">
                  <c:v>121</c:v>
                </c:pt>
                <c:pt idx="133">
                  <c:v>96</c:v>
                </c:pt>
                <c:pt idx="134">
                  <c:v>61</c:v>
                </c:pt>
                <c:pt idx="135">
                  <c:v>80</c:v>
                </c:pt>
                <c:pt idx="136">
                  <c:v>130</c:v>
                </c:pt>
                <c:pt idx="137">
                  <c:v>123</c:v>
                </c:pt>
                <c:pt idx="138">
                  <c:v>111</c:v>
                </c:pt>
                <c:pt idx="139">
                  <c:v>125</c:v>
                </c:pt>
                <c:pt idx="140">
                  <c:v>158</c:v>
                </c:pt>
                <c:pt idx="141">
                  <c:v>115</c:v>
                </c:pt>
                <c:pt idx="142">
                  <c:v>193</c:v>
                </c:pt>
                <c:pt idx="143">
                  <c:v>115</c:v>
                </c:pt>
                <c:pt idx="144">
                  <c:v>164</c:v>
                </c:pt>
                <c:pt idx="145">
                  <c:v>132</c:v>
                </c:pt>
                <c:pt idx="146">
                  <c:v>100</c:v>
                </c:pt>
                <c:pt idx="147">
                  <c:v>97</c:v>
                </c:pt>
                <c:pt idx="148">
                  <c:v>134</c:v>
                </c:pt>
                <c:pt idx="149">
                  <c:v>161</c:v>
                </c:pt>
                <c:pt idx="150">
                  <c:v>165</c:v>
                </c:pt>
                <c:pt idx="151">
                  <c:v>198</c:v>
                </c:pt>
                <c:pt idx="152">
                  <c:v>195</c:v>
                </c:pt>
                <c:pt idx="153">
                  <c:v>134</c:v>
                </c:pt>
                <c:pt idx="154">
                  <c:v>200</c:v>
                </c:pt>
                <c:pt idx="155">
                  <c:v>132</c:v>
                </c:pt>
                <c:pt idx="156">
                  <c:v>145</c:v>
                </c:pt>
                <c:pt idx="157">
                  <c:v>146</c:v>
                </c:pt>
                <c:pt idx="158">
                  <c:v>133</c:v>
                </c:pt>
                <c:pt idx="159">
                  <c:v>164</c:v>
                </c:pt>
                <c:pt idx="160">
                  <c:v>160</c:v>
                </c:pt>
                <c:pt idx="161">
                  <c:v>164</c:v>
                </c:pt>
                <c:pt idx="162">
                  <c:v>232</c:v>
                </c:pt>
                <c:pt idx="163">
                  <c:v>266</c:v>
                </c:pt>
                <c:pt idx="164">
                  <c:v>142</c:v>
                </c:pt>
                <c:pt idx="165">
                  <c:v>241</c:v>
                </c:pt>
                <c:pt idx="166">
                  <c:v>167</c:v>
                </c:pt>
                <c:pt idx="167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B8-409F-B4E0-71E40B69D3BB}"/>
            </c:ext>
          </c:extLst>
        </c:ser>
        <c:ser>
          <c:idx val="1"/>
          <c:order val="1"/>
          <c:tx>
            <c:strRef>
              <c:f>'Total Permit Count'!$Y$1</c:f>
              <c:strCache>
                <c:ptCount val="1"/>
                <c:pt idx="0">
                  <c:v>Multi-Family Units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Count'!$Y$63:$Y$230</c:f>
              <c:numCache>
                <c:formatCode>_(* #,##0_);_(* \(#,##0\);_(* "-"??_);_(@_)</c:formatCode>
                <c:ptCount val="168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28</c:v>
                </c:pt>
                <c:pt idx="8">
                  <c:v>67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28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4</c:v>
                </c:pt>
                <c:pt idx="31">
                  <c:v>0</c:v>
                </c:pt>
                <c:pt idx="32">
                  <c:v>174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48</c:v>
                </c:pt>
                <c:pt idx="72">
                  <c:v>0</c:v>
                </c:pt>
                <c:pt idx="73">
                  <c:v>0</c:v>
                </c:pt>
                <c:pt idx="74">
                  <c:v>4</c:v>
                </c:pt>
                <c:pt idx="75">
                  <c:v>12</c:v>
                </c:pt>
                <c:pt idx="76">
                  <c:v>4</c:v>
                </c:pt>
                <c:pt idx="77">
                  <c:v>4</c:v>
                </c:pt>
                <c:pt idx="78">
                  <c:v>40</c:v>
                </c:pt>
                <c:pt idx="79">
                  <c:v>48</c:v>
                </c:pt>
                <c:pt idx="80">
                  <c:v>0</c:v>
                </c:pt>
                <c:pt idx="81">
                  <c:v>80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64</c:v>
                </c:pt>
                <c:pt idx="86">
                  <c:v>0</c:v>
                </c:pt>
                <c:pt idx="87">
                  <c:v>0</c:v>
                </c:pt>
                <c:pt idx="88">
                  <c:v>72</c:v>
                </c:pt>
                <c:pt idx="89">
                  <c:v>0</c:v>
                </c:pt>
                <c:pt idx="90">
                  <c:v>0</c:v>
                </c:pt>
                <c:pt idx="91">
                  <c:v>72</c:v>
                </c:pt>
                <c:pt idx="92">
                  <c:v>32</c:v>
                </c:pt>
                <c:pt idx="93">
                  <c:v>0</c:v>
                </c:pt>
                <c:pt idx="94">
                  <c:v>60</c:v>
                </c:pt>
                <c:pt idx="95">
                  <c:v>90</c:v>
                </c:pt>
                <c:pt idx="96">
                  <c:v>120</c:v>
                </c:pt>
                <c:pt idx="97">
                  <c:v>0</c:v>
                </c:pt>
                <c:pt idx="98">
                  <c:v>52</c:v>
                </c:pt>
                <c:pt idx="99">
                  <c:v>40</c:v>
                </c:pt>
                <c:pt idx="100">
                  <c:v>0</c:v>
                </c:pt>
                <c:pt idx="101">
                  <c:v>0</c:v>
                </c:pt>
                <c:pt idx="102">
                  <c:v>164</c:v>
                </c:pt>
                <c:pt idx="103">
                  <c:v>24</c:v>
                </c:pt>
                <c:pt idx="104">
                  <c:v>52</c:v>
                </c:pt>
                <c:pt idx="105">
                  <c:v>44</c:v>
                </c:pt>
                <c:pt idx="106">
                  <c:v>40</c:v>
                </c:pt>
                <c:pt idx="107">
                  <c:v>68</c:v>
                </c:pt>
                <c:pt idx="108">
                  <c:v>24</c:v>
                </c:pt>
                <c:pt idx="109">
                  <c:v>8</c:v>
                </c:pt>
                <c:pt idx="110">
                  <c:v>4</c:v>
                </c:pt>
                <c:pt idx="111">
                  <c:v>20</c:v>
                </c:pt>
                <c:pt idx="112">
                  <c:v>40</c:v>
                </c:pt>
                <c:pt idx="113">
                  <c:v>24</c:v>
                </c:pt>
                <c:pt idx="114">
                  <c:v>12</c:v>
                </c:pt>
                <c:pt idx="115">
                  <c:v>128</c:v>
                </c:pt>
                <c:pt idx="116">
                  <c:v>30</c:v>
                </c:pt>
                <c:pt idx="117">
                  <c:v>160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80</c:v>
                </c:pt>
                <c:pt idx="124">
                  <c:v>16</c:v>
                </c:pt>
                <c:pt idx="125">
                  <c:v>24</c:v>
                </c:pt>
                <c:pt idx="126">
                  <c:v>0</c:v>
                </c:pt>
                <c:pt idx="127">
                  <c:v>44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24</c:v>
                </c:pt>
                <c:pt idx="132">
                  <c:v>138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84</c:v>
                </c:pt>
                <c:pt idx="137">
                  <c:v>12</c:v>
                </c:pt>
                <c:pt idx="138">
                  <c:v>128</c:v>
                </c:pt>
                <c:pt idx="139">
                  <c:v>84</c:v>
                </c:pt>
                <c:pt idx="140">
                  <c:v>60</c:v>
                </c:pt>
                <c:pt idx="141">
                  <c:v>24</c:v>
                </c:pt>
                <c:pt idx="142">
                  <c:v>136</c:v>
                </c:pt>
                <c:pt idx="143">
                  <c:v>88</c:v>
                </c:pt>
                <c:pt idx="144">
                  <c:v>172</c:v>
                </c:pt>
                <c:pt idx="145">
                  <c:v>68</c:v>
                </c:pt>
                <c:pt idx="146">
                  <c:v>12</c:v>
                </c:pt>
                <c:pt idx="147">
                  <c:v>0</c:v>
                </c:pt>
                <c:pt idx="148">
                  <c:v>0</c:v>
                </c:pt>
                <c:pt idx="149">
                  <c:v>212</c:v>
                </c:pt>
                <c:pt idx="150">
                  <c:v>12</c:v>
                </c:pt>
                <c:pt idx="151">
                  <c:v>24</c:v>
                </c:pt>
                <c:pt idx="152">
                  <c:v>72</c:v>
                </c:pt>
                <c:pt idx="153">
                  <c:v>188</c:v>
                </c:pt>
                <c:pt idx="154">
                  <c:v>180</c:v>
                </c:pt>
                <c:pt idx="155">
                  <c:v>292</c:v>
                </c:pt>
                <c:pt idx="156">
                  <c:v>64</c:v>
                </c:pt>
                <c:pt idx="157">
                  <c:v>80</c:v>
                </c:pt>
                <c:pt idx="158">
                  <c:v>177</c:v>
                </c:pt>
                <c:pt idx="159">
                  <c:v>68</c:v>
                </c:pt>
                <c:pt idx="160">
                  <c:v>44</c:v>
                </c:pt>
                <c:pt idx="161">
                  <c:v>0</c:v>
                </c:pt>
                <c:pt idx="162">
                  <c:v>79</c:v>
                </c:pt>
                <c:pt idx="163">
                  <c:v>52</c:v>
                </c:pt>
                <c:pt idx="164">
                  <c:v>20</c:v>
                </c:pt>
                <c:pt idx="165">
                  <c:v>100</c:v>
                </c:pt>
                <c:pt idx="166">
                  <c:v>72</c:v>
                </c:pt>
                <c:pt idx="167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B8-409F-B4E0-71E40B69D3BB}"/>
            </c:ext>
          </c:extLst>
        </c:ser>
        <c:ser>
          <c:idx val="2"/>
          <c:order val="2"/>
          <c:tx>
            <c:strRef>
              <c:f>'Total Permit Count'!$Z$1</c:f>
              <c:strCache>
                <c:ptCount val="1"/>
                <c:pt idx="0">
                  <c:v>New Commercial/Shell Only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Count'!$Z$63:$Z$230</c:f>
              <c:numCache>
                <c:formatCode>_(* #,##0_);_(* \(#,##0\);_(* "-"??_);_(@_)</c:formatCode>
                <c:ptCount val="168"/>
                <c:pt idx="0">
                  <c:v>19</c:v>
                </c:pt>
                <c:pt idx="1">
                  <c:v>8</c:v>
                </c:pt>
                <c:pt idx="2">
                  <c:v>10</c:v>
                </c:pt>
                <c:pt idx="3">
                  <c:v>7</c:v>
                </c:pt>
                <c:pt idx="4">
                  <c:v>7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11</c:v>
                </c:pt>
                <c:pt idx="9">
                  <c:v>18</c:v>
                </c:pt>
                <c:pt idx="10">
                  <c:v>17</c:v>
                </c:pt>
                <c:pt idx="11">
                  <c:v>4</c:v>
                </c:pt>
                <c:pt idx="12">
                  <c:v>19</c:v>
                </c:pt>
                <c:pt idx="13">
                  <c:v>6</c:v>
                </c:pt>
                <c:pt idx="14">
                  <c:v>5</c:v>
                </c:pt>
                <c:pt idx="15">
                  <c:v>4</c:v>
                </c:pt>
                <c:pt idx="16">
                  <c:v>3</c:v>
                </c:pt>
                <c:pt idx="17">
                  <c:v>12</c:v>
                </c:pt>
                <c:pt idx="18">
                  <c:v>8</c:v>
                </c:pt>
                <c:pt idx="19">
                  <c:v>23</c:v>
                </c:pt>
                <c:pt idx="20">
                  <c:v>9</c:v>
                </c:pt>
                <c:pt idx="21">
                  <c:v>18</c:v>
                </c:pt>
                <c:pt idx="22">
                  <c:v>8</c:v>
                </c:pt>
                <c:pt idx="23">
                  <c:v>7</c:v>
                </c:pt>
                <c:pt idx="24">
                  <c:v>4</c:v>
                </c:pt>
                <c:pt idx="25">
                  <c:v>6</c:v>
                </c:pt>
                <c:pt idx="26">
                  <c:v>5</c:v>
                </c:pt>
                <c:pt idx="27">
                  <c:v>7</c:v>
                </c:pt>
                <c:pt idx="28">
                  <c:v>6</c:v>
                </c:pt>
                <c:pt idx="29">
                  <c:v>5</c:v>
                </c:pt>
                <c:pt idx="30">
                  <c:v>10</c:v>
                </c:pt>
                <c:pt idx="31">
                  <c:v>3</c:v>
                </c:pt>
                <c:pt idx="32">
                  <c:v>8</c:v>
                </c:pt>
                <c:pt idx="33">
                  <c:v>3</c:v>
                </c:pt>
                <c:pt idx="34">
                  <c:v>1</c:v>
                </c:pt>
                <c:pt idx="35">
                  <c:v>1</c:v>
                </c:pt>
                <c:pt idx="36">
                  <c:v>7</c:v>
                </c:pt>
                <c:pt idx="37">
                  <c:v>3</c:v>
                </c:pt>
                <c:pt idx="38">
                  <c:v>4</c:v>
                </c:pt>
                <c:pt idx="39">
                  <c:v>4</c:v>
                </c:pt>
                <c:pt idx="40">
                  <c:v>2</c:v>
                </c:pt>
                <c:pt idx="41">
                  <c:v>3</c:v>
                </c:pt>
                <c:pt idx="42">
                  <c:v>1</c:v>
                </c:pt>
                <c:pt idx="43">
                  <c:v>2</c:v>
                </c:pt>
                <c:pt idx="44">
                  <c:v>5</c:v>
                </c:pt>
                <c:pt idx="45">
                  <c:v>2</c:v>
                </c:pt>
                <c:pt idx="46">
                  <c:v>7</c:v>
                </c:pt>
                <c:pt idx="47">
                  <c:v>3</c:v>
                </c:pt>
                <c:pt idx="48">
                  <c:v>5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2</c:v>
                </c:pt>
                <c:pt idx="53">
                  <c:v>2</c:v>
                </c:pt>
                <c:pt idx="54">
                  <c:v>1</c:v>
                </c:pt>
                <c:pt idx="55">
                  <c:v>1</c:v>
                </c:pt>
                <c:pt idx="56">
                  <c:v>4</c:v>
                </c:pt>
                <c:pt idx="57">
                  <c:v>2</c:v>
                </c:pt>
                <c:pt idx="58">
                  <c:v>1</c:v>
                </c:pt>
                <c:pt idx="59">
                  <c:v>10</c:v>
                </c:pt>
                <c:pt idx="60">
                  <c:v>2</c:v>
                </c:pt>
                <c:pt idx="61">
                  <c:v>4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5</c:v>
                </c:pt>
                <c:pt idx="66">
                  <c:v>2</c:v>
                </c:pt>
                <c:pt idx="67">
                  <c:v>11</c:v>
                </c:pt>
                <c:pt idx="68">
                  <c:v>3</c:v>
                </c:pt>
                <c:pt idx="69">
                  <c:v>0</c:v>
                </c:pt>
                <c:pt idx="70">
                  <c:v>7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0</c:v>
                </c:pt>
                <c:pt idx="76">
                  <c:v>6</c:v>
                </c:pt>
                <c:pt idx="77">
                  <c:v>2</c:v>
                </c:pt>
                <c:pt idx="78">
                  <c:v>7</c:v>
                </c:pt>
                <c:pt idx="79">
                  <c:v>6</c:v>
                </c:pt>
                <c:pt idx="80">
                  <c:v>5</c:v>
                </c:pt>
                <c:pt idx="81">
                  <c:v>7</c:v>
                </c:pt>
                <c:pt idx="82">
                  <c:v>6</c:v>
                </c:pt>
                <c:pt idx="83">
                  <c:v>6</c:v>
                </c:pt>
                <c:pt idx="84">
                  <c:v>4</c:v>
                </c:pt>
                <c:pt idx="85">
                  <c:v>3</c:v>
                </c:pt>
                <c:pt idx="86">
                  <c:v>1</c:v>
                </c:pt>
                <c:pt idx="87">
                  <c:v>4</c:v>
                </c:pt>
                <c:pt idx="88">
                  <c:v>2</c:v>
                </c:pt>
                <c:pt idx="89">
                  <c:v>2</c:v>
                </c:pt>
                <c:pt idx="90">
                  <c:v>5</c:v>
                </c:pt>
                <c:pt idx="91">
                  <c:v>12</c:v>
                </c:pt>
                <c:pt idx="92">
                  <c:v>6</c:v>
                </c:pt>
                <c:pt idx="93">
                  <c:v>5</c:v>
                </c:pt>
                <c:pt idx="94">
                  <c:v>4</c:v>
                </c:pt>
                <c:pt idx="95">
                  <c:v>2</c:v>
                </c:pt>
                <c:pt idx="96">
                  <c:v>4</c:v>
                </c:pt>
                <c:pt idx="97">
                  <c:v>6</c:v>
                </c:pt>
                <c:pt idx="98">
                  <c:v>7</c:v>
                </c:pt>
                <c:pt idx="99">
                  <c:v>3</c:v>
                </c:pt>
                <c:pt idx="100">
                  <c:v>2</c:v>
                </c:pt>
                <c:pt idx="101">
                  <c:v>2</c:v>
                </c:pt>
                <c:pt idx="102">
                  <c:v>3</c:v>
                </c:pt>
                <c:pt idx="103">
                  <c:v>3</c:v>
                </c:pt>
                <c:pt idx="104">
                  <c:v>10</c:v>
                </c:pt>
                <c:pt idx="105">
                  <c:v>5</c:v>
                </c:pt>
                <c:pt idx="106">
                  <c:v>4</c:v>
                </c:pt>
                <c:pt idx="107">
                  <c:v>5</c:v>
                </c:pt>
                <c:pt idx="108">
                  <c:v>7</c:v>
                </c:pt>
                <c:pt idx="109">
                  <c:v>4</c:v>
                </c:pt>
                <c:pt idx="110">
                  <c:v>8</c:v>
                </c:pt>
                <c:pt idx="111">
                  <c:v>0</c:v>
                </c:pt>
                <c:pt idx="112">
                  <c:v>5</c:v>
                </c:pt>
                <c:pt idx="113">
                  <c:v>5</c:v>
                </c:pt>
                <c:pt idx="114">
                  <c:v>4</c:v>
                </c:pt>
                <c:pt idx="115">
                  <c:v>10</c:v>
                </c:pt>
                <c:pt idx="116">
                  <c:v>9</c:v>
                </c:pt>
                <c:pt idx="117">
                  <c:v>2</c:v>
                </c:pt>
                <c:pt idx="118">
                  <c:v>7</c:v>
                </c:pt>
                <c:pt idx="119">
                  <c:v>7</c:v>
                </c:pt>
                <c:pt idx="120">
                  <c:v>3</c:v>
                </c:pt>
                <c:pt idx="121">
                  <c:v>14</c:v>
                </c:pt>
                <c:pt idx="122">
                  <c:v>9</c:v>
                </c:pt>
                <c:pt idx="123">
                  <c:v>1</c:v>
                </c:pt>
                <c:pt idx="124">
                  <c:v>4</c:v>
                </c:pt>
                <c:pt idx="125">
                  <c:v>5</c:v>
                </c:pt>
                <c:pt idx="126">
                  <c:v>2</c:v>
                </c:pt>
                <c:pt idx="127">
                  <c:v>3</c:v>
                </c:pt>
                <c:pt idx="128">
                  <c:v>6</c:v>
                </c:pt>
                <c:pt idx="129">
                  <c:v>5</c:v>
                </c:pt>
                <c:pt idx="130">
                  <c:v>7</c:v>
                </c:pt>
                <c:pt idx="131">
                  <c:v>7</c:v>
                </c:pt>
                <c:pt idx="132">
                  <c:v>3</c:v>
                </c:pt>
                <c:pt idx="133">
                  <c:v>6</c:v>
                </c:pt>
                <c:pt idx="134">
                  <c:v>2</c:v>
                </c:pt>
                <c:pt idx="135">
                  <c:v>6</c:v>
                </c:pt>
                <c:pt idx="136">
                  <c:v>5</c:v>
                </c:pt>
                <c:pt idx="137">
                  <c:v>11</c:v>
                </c:pt>
                <c:pt idx="138">
                  <c:v>4</c:v>
                </c:pt>
                <c:pt idx="139">
                  <c:v>8</c:v>
                </c:pt>
                <c:pt idx="140">
                  <c:v>23</c:v>
                </c:pt>
                <c:pt idx="141">
                  <c:v>3</c:v>
                </c:pt>
                <c:pt idx="142">
                  <c:v>4</c:v>
                </c:pt>
                <c:pt idx="143">
                  <c:v>4</c:v>
                </c:pt>
                <c:pt idx="144">
                  <c:v>4</c:v>
                </c:pt>
                <c:pt idx="145">
                  <c:v>5</c:v>
                </c:pt>
                <c:pt idx="146">
                  <c:v>3</c:v>
                </c:pt>
                <c:pt idx="147">
                  <c:v>5</c:v>
                </c:pt>
                <c:pt idx="148">
                  <c:v>12</c:v>
                </c:pt>
                <c:pt idx="149">
                  <c:v>15</c:v>
                </c:pt>
                <c:pt idx="150">
                  <c:v>9</c:v>
                </c:pt>
                <c:pt idx="151">
                  <c:v>5</c:v>
                </c:pt>
                <c:pt idx="152">
                  <c:v>4</c:v>
                </c:pt>
                <c:pt idx="153">
                  <c:v>5</c:v>
                </c:pt>
                <c:pt idx="154">
                  <c:v>11</c:v>
                </c:pt>
                <c:pt idx="155">
                  <c:v>1</c:v>
                </c:pt>
                <c:pt idx="156">
                  <c:v>19</c:v>
                </c:pt>
                <c:pt idx="157">
                  <c:v>12</c:v>
                </c:pt>
                <c:pt idx="158">
                  <c:v>18</c:v>
                </c:pt>
                <c:pt idx="159">
                  <c:v>9</c:v>
                </c:pt>
                <c:pt idx="160">
                  <c:v>7</c:v>
                </c:pt>
                <c:pt idx="161">
                  <c:v>8</c:v>
                </c:pt>
                <c:pt idx="162">
                  <c:v>5</c:v>
                </c:pt>
                <c:pt idx="163">
                  <c:v>5</c:v>
                </c:pt>
                <c:pt idx="164">
                  <c:v>7</c:v>
                </c:pt>
                <c:pt idx="165">
                  <c:v>6</c:v>
                </c:pt>
                <c:pt idx="166">
                  <c:v>9</c:v>
                </c:pt>
                <c:pt idx="16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B8-409F-B4E0-71E40B69D3BB}"/>
            </c:ext>
          </c:extLst>
        </c:ser>
        <c:ser>
          <c:idx val="3"/>
          <c:order val="3"/>
          <c:tx>
            <c:strRef>
              <c:f>'Total Permit Count'!$AA$1</c:f>
              <c:strCache>
                <c:ptCount val="1"/>
                <c:pt idx="0">
                  <c:v>Misc. Residential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Count'!$AA$63:$AA$230</c:f>
              <c:numCache>
                <c:formatCode>_(* #,##0_);_(* \(#,##0\);_(* "-"??_);_(@_)</c:formatCode>
                <c:ptCount val="168"/>
                <c:pt idx="0">
                  <c:v>42</c:v>
                </c:pt>
                <c:pt idx="1">
                  <c:v>44</c:v>
                </c:pt>
                <c:pt idx="2">
                  <c:v>26</c:v>
                </c:pt>
                <c:pt idx="3">
                  <c:v>14</c:v>
                </c:pt>
                <c:pt idx="4">
                  <c:v>48</c:v>
                </c:pt>
                <c:pt idx="5">
                  <c:v>39</c:v>
                </c:pt>
                <c:pt idx="6">
                  <c:v>65</c:v>
                </c:pt>
                <c:pt idx="7">
                  <c:v>67</c:v>
                </c:pt>
                <c:pt idx="8">
                  <c:v>65</c:v>
                </c:pt>
                <c:pt idx="9">
                  <c:v>79</c:v>
                </c:pt>
                <c:pt idx="10">
                  <c:v>41</c:v>
                </c:pt>
                <c:pt idx="11">
                  <c:v>50</c:v>
                </c:pt>
                <c:pt idx="12">
                  <c:v>35</c:v>
                </c:pt>
                <c:pt idx="13">
                  <c:v>36</c:v>
                </c:pt>
                <c:pt idx="14">
                  <c:v>18</c:v>
                </c:pt>
                <c:pt idx="15">
                  <c:v>13</c:v>
                </c:pt>
                <c:pt idx="16">
                  <c:v>15</c:v>
                </c:pt>
                <c:pt idx="17">
                  <c:v>54</c:v>
                </c:pt>
                <c:pt idx="18">
                  <c:v>55</c:v>
                </c:pt>
                <c:pt idx="19">
                  <c:v>52</c:v>
                </c:pt>
                <c:pt idx="20">
                  <c:v>53</c:v>
                </c:pt>
                <c:pt idx="21">
                  <c:v>36</c:v>
                </c:pt>
                <c:pt idx="22">
                  <c:v>28</c:v>
                </c:pt>
                <c:pt idx="23">
                  <c:v>27</c:v>
                </c:pt>
                <c:pt idx="24">
                  <c:v>32</c:v>
                </c:pt>
                <c:pt idx="25">
                  <c:v>21</c:v>
                </c:pt>
                <c:pt idx="26">
                  <c:v>12</c:v>
                </c:pt>
                <c:pt idx="27">
                  <c:v>9</c:v>
                </c:pt>
                <c:pt idx="28">
                  <c:v>12</c:v>
                </c:pt>
                <c:pt idx="29">
                  <c:v>29</c:v>
                </c:pt>
                <c:pt idx="30">
                  <c:v>49</c:v>
                </c:pt>
                <c:pt idx="31">
                  <c:v>69</c:v>
                </c:pt>
                <c:pt idx="32">
                  <c:v>47</c:v>
                </c:pt>
                <c:pt idx="33">
                  <c:v>39</c:v>
                </c:pt>
                <c:pt idx="34">
                  <c:v>26</c:v>
                </c:pt>
                <c:pt idx="35">
                  <c:v>33</c:v>
                </c:pt>
                <c:pt idx="36">
                  <c:v>16</c:v>
                </c:pt>
                <c:pt idx="37">
                  <c:v>15</c:v>
                </c:pt>
                <c:pt idx="38">
                  <c:v>14</c:v>
                </c:pt>
                <c:pt idx="39">
                  <c:v>6</c:v>
                </c:pt>
                <c:pt idx="40">
                  <c:v>11</c:v>
                </c:pt>
                <c:pt idx="41">
                  <c:v>26</c:v>
                </c:pt>
                <c:pt idx="42">
                  <c:v>45</c:v>
                </c:pt>
                <c:pt idx="43">
                  <c:v>32</c:v>
                </c:pt>
                <c:pt idx="44">
                  <c:v>37</c:v>
                </c:pt>
                <c:pt idx="45">
                  <c:v>30</c:v>
                </c:pt>
                <c:pt idx="46">
                  <c:v>30</c:v>
                </c:pt>
                <c:pt idx="47">
                  <c:v>28</c:v>
                </c:pt>
                <c:pt idx="48">
                  <c:v>19</c:v>
                </c:pt>
                <c:pt idx="49">
                  <c:v>8</c:v>
                </c:pt>
                <c:pt idx="50">
                  <c:v>10</c:v>
                </c:pt>
                <c:pt idx="51">
                  <c:v>12</c:v>
                </c:pt>
                <c:pt idx="52">
                  <c:v>24</c:v>
                </c:pt>
                <c:pt idx="53">
                  <c:v>39</c:v>
                </c:pt>
                <c:pt idx="54">
                  <c:v>41</c:v>
                </c:pt>
                <c:pt idx="55">
                  <c:v>51</c:v>
                </c:pt>
                <c:pt idx="56">
                  <c:v>45</c:v>
                </c:pt>
                <c:pt idx="57">
                  <c:v>33</c:v>
                </c:pt>
                <c:pt idx="58">
                  <c:v>23</c:v>
                </c:pt>
                <c:pt idx="59">
                  <c:v>21</c:v>
                </c:pt>
                <c:pt idx="60">
                  <c:v>27</c:v>
                </c:pt>
                <c:pt idx="61">
                  <c:v>25</c:v>
                </c:pt>
                <c:pt idx="62">
                  <c:v>7</c:v>
                </c:pt>
                <c:pt idx="63">
                  <c:v>4</c:v>
                </c:pt>
                <c:pt idx="64">
                  <c:v>20</c:v>
                </c:pt>
                <c:pt idx="65">
                  <c:v>33</c:v>
                </c:pt>
                <c:pt idx="66">
                  <c:v>36</c:v>
                </c:pt>
                <c:pt idx="67">
                  <c:v>40</c:v>
                </c:pt>
                <c:pt idx="68">
                  <c:v>41</c:v>
                </c:pt>
                <c:pt idx="69">
                  <c:v>25</c:v>
                </c:pt>
                <c:pt idx="70">
                  <c:v>58</c:v>
                </c:pt>
                <c:pt idx="71">
                  <c:v>26</c:v>
                </c:pt>
                <c:pt idx="72">
                  <c:v>27</c:v>
                </c:pt>
                <c:pt idx="73">
                  <c:v>22</c:v>
                </c:pt>
                <c:pt idx="74">
                  <c:v>7</c:v>
                </c:pt>
                <c:pt idx="75">
                  <c:v>10</c:v>
                </c:pt>
                <c:pt idx="76">
                  <c:v>15</c:v>
                </c:pt>
                <c:pt idx="77">
                  <c:v>29</c:v>
                </c:pt>
                <c:pt idx="78">
                  <c:v>36</c:v>
                </c:pt>
                <c:pt idx="79">
                  <c:v>59</c:v>
                </c:pt>
                <c:pt idx="80">
                  <c:v>32</c:v>
                </c:pt>
                <c:pt idx="81">
                  <c:v>40</c:v>
                </c:pt>
                <c:pt idx="82">
                  <c:v>27</c:v>
                </c:pt>
                <c:pt idx="83">
                  <c:v>29</c:v>
                </c:pt>
                <c:pt idx="84">
                  <c:v>20</c:v>
                </c:pt>
                <c:pt idx="85">
                  <c:v>11</c:v>
                </c:pt>
                <c:pt idx="86">
                  <c:v>7</c:v>
                </c:pt>
                <c:pt idx="87">
                  <c:v>10</c:v>
                </c:pt>
                <c:pt idx="88">
                  <c:v>11</c:v>
                </c:pt>
                <c:pt idx="89">
                  <c:v>29</c:v>
                </c:pt>
                <c:pt idx="90">
                  <c:v>37</c:v>
                </c:pt>
                <c:pt idx="91">
                  <c:v>44</c:v>
                </c:pt>
                <c:pt idx="92">
                  <c:v>47</c:v>
                </c:pt>
                <c:pt idx="93">
                  <c:v>47</c:v>
                </c:pt>
                <c:pt idx="94">
                  <c:v>21</c:v>
                </c:pt>
                <c:pt idx="95">
                  <c:v>32</c:v>
                </c:pt>
                <c:pt idx="96">
                  <c:v>23</c:v>
                </c:pt>
                <c:pt idx="97">
                  <c:v>24</c:v>
                </c:pt>
                <c:pt idx="98">
                  <c:v>4</c:v>
                </c:pt>
                <c:pt idx="99">
                  <c:v>7</c:v>
                </c:pt>
                <c:pt idx="100">
                  <c:v>25</c:v>
                </c:pt>
                <c:pt idx="101">
                  <c:v>51</c:v>
                </c:pt>
                <c:pt idx="102">
                  <c:v>87</c:v>
                </c:pt>
                <c:pt idx="103">
                  <c:v>160</c:v>
                </c:pt>
                <c:pt idx="104">
                  <c:v>109</c:v>
                </c:pt>
                <c:pt idx="105">
                  <c:v>140</c:v>
                </c:pt>
                <c:pt idx="106">
                  <c:v>166</c:v>
                </c:pt>
                <c:pt idx="107">
                  <c:v>188</c:v>
                </c:pt>
                <c:pt idx="108">
                  <c:v>147</c:v>
                </c:pt>
                <c:pt idx="109">
                  <c:v>53</c:v>
                </c:pt>
                <c:pt idx="110">
                  <c:v>53</c:v>
                </c:pt>
                <c:pt idx="111">
                  <c:v>31</c:v>
                </c:pt>
                <c:pt idx="112">
                  <c:v>59</c:v>
                </c:pt>
                <c:pt idx="113">
                  <c:v>105</c:v>
                </c:pt>
                <c:pt idx="114">
                  <c:v>100</c:v>
                </c:pt>
                <c:pt idx="115">
                  <c:v>129</c:v>
                </c:pt>
                <c:pt idx="116">
                  <c:v>156</c:v>
                </c:pt>
                <c:pt idx="117">
                  <c:v>132</c:v>
                </c:pt>
                <c:pt idx="118">
                  <c:v>100</c:v>
                </c:pt>
                <c:pt idx="119">
                  <c:v>76</c:v>
                </c:pt>
                <c:pt idx="120">
                  <c:v>64</c:v>
                </c:pt>
                <c:pt idx="121">
                  <c:v>33</c:v>
                </c:pt>
                <c:pt idx="122">
                  <c:v>28</c:v>
                </c:pt>
                <c:pt idx="123">
                  <c:v>26</c:v>
                </c:pt>
                <c:pt idx="124">
                  <c:v>39</c:v>
                </c:pt>
                <c:pt idx="125">
                  <c:v>52</c:v>
                </c:pt>
                <c:pt idx="126">
                  <c:v>68</c:v>
                </c:pt>
                <c:pt idx="127">
                  <c:v>69</c:v>
                </c:pt>
                <c:pt idx="128">
                  <c:v>52</c:v>
                </c:pt>
                <c:pt idx="129">
                  <c:v>58</c:v>
                </c:pt>
                <c:pt idx="130">
                  <c:v>54</c:v>
                </c:pt>
                <c:pt idx="131">
                  <c:v>39</c:v>
                </c:pt>
                <c:pt idx="132">
                  <c:v>41</c:v>
                </c:pt>
                <c:pt idx="133">
                  <c:v>24</c:v>
                </c:pt>
                <c:pt idx="134">
                  <c:v>18</c:v>
                </c:pt>
                <c:pt idx="135">
                  <c:v>6</c:v>
                </c:pt>
                <c:pt idx="136">
                  <c:v>26</c:v>
                </c:pt>
                <c:pt idx="137">
                  <c:v>55</c:v>
                </c:pt>
                <c:pt idx="138">
                  <c:v>51</c:v>
                </c:pt>
                <c:pt idx="139">
                  <c:v>89</c:v>
                </c:pt>
                <c:pt idx="140">
                  <c:v>80</c:v>
                </c:pt>
                <c:pt idx="141">
                  <c:v>56</c:v>
                </c:pt>
                <c:pt idx="142">
                  <c:v>75</c:v>
                </c:pt>
                <c:pt idx="143">
                  <c:v>61</c:v>
                </c:pt>
                <c:pt idx="144">
                  <c:v>51</c:v>
                </c:pt>
                <c:pt idx="145">
                  <c:v>64</c:v>
                </c:pt>
                <c:pt idx="146">
                  <c:v>33</c:v>
                </c:pt>
                <c:pt idx="147">
                  <c:v>29</c:v>
                </c:pt>
                <c:pt idx="148">
                  <c:v>39</c:v>
                </c:pt>
                <c:pt idx="149">
                  <c:v>48</c:v>
                </c:pt>
                <c:pt idx="150">
                  <c:v>57</c:v>
                </c:pt>
                <c:pt idx="151">
                  <c:v>71</c:v>
                </c:pt>
                <c:pt idx="152">
                  <c:v>68</c:v>
                </c:pt>
                <c:pt idx="153">
                  <c:v>61</c:v>
                </c:pt>
                <c:pt idx="154">
                  <c:v>73</c:v>
                </c:pt>
                <c:pt idx="155">
                  <c:v>38</c:v>
                </c:pt>
                <c:pt idx="156">
                  <c:v>58</c:v>
                </c:pt>
                <c:pt idx="157">
                  <c:v>40</c:v>
                </c:pt>
                <c:pt idx="158">
                  <c:v>18</c:v>
                </c:pt>
                <c:pt idx="159">
                  <c:v>24</c:v>
                </c:pt>
                <c:pt idx="160">
                  <c:v>24</c:v>
                </c:pt>
                <c:pt idx="161">
                  <c:v>59</c:v>
                </c:pt>
                <c:pt idx="162">
                  <c:v>67</c:v>
                </c:pt>
                <c:pt idx="163">
                  <c:v>65</c:v>
                </c:pt>
                <c:pt idx="164">
                  <c:v>74</c:v>
                </c:pt>
                <c:pt idx="165">
                  <c:v>77</c:v>
                </c:pt>
                <c:pt idx="166">
                  <c:v>76</c:v>
                </c:pt>
                <c:pt idx="167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B8-409F-B4E0-71E40B69D3BB}"/>
            </c:ext>
          </c:extLst>
        </c:ser>
        <c:ser>
          <c:idx val="4"/>
          <c:order val="4"/>
          <c:tx>
            <c:strRef>
              <c:f>'Total Permit Count'!$AB$1</c:f>
              <c:strCache>
                <c:ptCount val="1"/>
                <c:pt idx="0">
                  <c:v>Misc. Commercial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Count'!$AB$63:$AB$230</c:f>
              <c:numCache>
                <c:formatCode>_(* #,##0_);_(* \(#,##0\);_(* "-"??_);_(@_)</c:formatCode>
                <c:ptCount val="168"/>
                <c:pt idx="0">
                  <c:v>41</c:v>
                </c:pt>
                <c:pt idx="1">
                  <c:v>37</c:v>
                </c:pt>
                <c:pt idx="2">
                  <c:v>27</c:v>
                </c:pt>
                <c:pt idx="3">
                  <c:v>35</c:v>
                </c:pt>
                <c:pt idx="4">
                  <c:v>21</c:v>
                </c:pt>
                <c:pt idx="5">
                  <c:v>24</c:v>
                </c:pt>
                <c:pt idx="6">
                  <c:v>26</c:v>
                </c:pt>
                <c:pt idx="7">
                  <c:v>24</c:v>
                </c:pt>
                <c:pt idx="8">
                  <c:v>22</c:v>
                </c:pt>
                <c:pt idx="9">
                  <c:v>36</c:v>
                </c:pt>
                <c:pt idx="10">
                  <c:v>33</c:v>
                </c:pt>
                <c:pt idx="11">
                  <c:v>34</c:v>
                </c:pt>
                <c:pt idx="12">
                  <c:v>25</c:v>
                </c:pt>
                <c:pt idx="13">
                  <c:v>48</c:v>
                </c:pt>
                <c:pt idx="14">
                  <c:v>22</c:v>
                </c:pt>
                <c:pt idx="15">
                  <c:v>32</c:v>
                </c:pt>
                <c:pt idx="16">
                  <c:v>21</c:v>
                </c:pt>
                <c:pt idx="17">
                  <c:v>34</c:v>
                </c:pt>
                <c:pt idx="18">
                  <c:v>41</c:v>
                </c:pt>
                <c:pt idx="19">
                  <c:v>56</c:v>
                </c:pt>
                <c:pt idx="20">
                  <c:v>46</c:v>
                </c:pt>
                <c:pt idx="21">
                  <c:v>43</c:v>
                </c:pt>
                <c:pt idx="22">
                  <c:v>43</c:v>
                </c:pt>
                <c:pt idx="23">
                  <c:v>34</c:v>
                </c:pt>
                <c:pt idx="24">
                  <c:v>29</c:v>
                </c:pt>
                <c:pt idx="25">
                  <c:v>36</c:v>
                </c:pt>
                <c:pt idx="26">
                  <c:v>29</c:v>
                </c:pt>
                <c:pt idx="27">
                  <c:v>41</c:v>
                </c:pt>
                <c:pt idx="28">
                  <c:v>36</c:v>
                </c:pt>
                <c:pt idx="29">
                  <c:v>30</c:v>
                </c:pt>
                <c:pt idx="30">
                  <c:v>19</c:v>
                </c:pt>
                <c:pt idx="31">
                  <c:v>29</c:v>
                </c:pt>
                <c:pt idx="32">
                  <c:v>45</c:v>
                </c:pt>
                <c:pt idx="33">
                  <c:v>33</c:v>
                </c:pt>
                <c:pt idx="34">
                  <c:v>37</c:v>
                </c:pt>
                <c:pt idx="35">
                  <c:v>27</c:v>
                </c:pt>
                <c:pt idx="36">
                  <c:v>31</c:v>
                </c:pt>
                <c:pt idx="37">
                  <c:v>19</c:v>
                </c:pt>
                <c:pt idx="38">
                  <c:v>31</c:v>
                </c:pt>
                <c:pt idx="39">
                  <c:v>19</c:v>
                </c:pt>
                <c:pt idx="40">
                  <c:v>17</c:v>
                </c:pt>
                <c:pt idx="41">
                  <c:v>17</c:v>
                </c:pt>
                <c:pt idx="42">
                  <c:v>23</c:v>
                </c:pt>
                <c:pt idx="43">
                  <c:v>18</c:v>
                </c:pt>
                <c:pt idx="44">
                  <c:v>32</c:v>
                </c:pt>
                <c:pt idx="45">
                  <c:v>28</c:v>
                </c:pt>
                <c:pt idx="46">
                  <c:v>24</c:v>
                </c:pt>
                <c:pt idx="47">
                  <c:v>29</c:v>
                </c:pt>
                <c:pt idx="48">
                  <c:v>24</c:v>
                </c:pt>
                <c:pt idx="49">
                  <c:v>24</c:v>
                </c:pt>
                <c:pt idx="50">
                  <c:v>18</c:v>
                </c:pt>
                <c:pt idx="51">
                  <c:v>23</c:v>
                </c:pt>
                <c:pt idx="52">
                  <c:v>24</c:v>
                </c:pt>
                <c:pt idx="53">
                  <c:v>24</c:v>
                </c:pt>
                <c:pt idx="54">
                  <c:v>26</c:v>
                </c:pt>
                <c:pt idx="55">
                  <c:v>28</c:v>
                </c:pt>
                <c:pt idx="56">
                  <c:v>38</c:v>
                </c:pt>
                <c:pt idx="57">
                  <c:v>26</c:v>
                </c:pt>
                <c:pt idx="58">
                  <c:v>18</c:v>
                </c:pt>
                <c:pt idx="59">
                  <c:v>22</c:v>
                </c:pt>
                <c:pt idx="60">
                  <c:v>30</c:v>
                </c:pt>
                <c:pt idx="61">
                  <c:v>22</c:v>
                </c:pt>
                <c:pt idx="62">
                  <c:v>19</c:v>
                </c:pt>
                <c:pt idx="63">
                  <c:v>21</c:v>
                </c:pt>
                <c:pt idx="64">
                  <c:v>46</c:v>
                </c:pt>
                <c:pt idx="65">
                  <c:v>36</c:v>
                </c:pt>
                <c:pt idx="66">
                  <c:v>21</c:v>
                </c:pt>
                <c:pt idx="67">
                  <c:v>22</c:v>
                </c:pt>
                <c:pt idx="68">
                  <c:v>41</c:v>
                </c:pt>
                <c:pt idx="69">
                  <c:v>15</c:v>
                </c:pt>
                <c:pt idx="70">
                  <c:v>28</c:v>
                </c:pt>
                <c:pt idx="71">
                  <c:v>22</c:v>
                </c:pt>
                <c:pt idx="72">
                  <c:v>24</c:v>
                </c:pt>
                <c:pt idx="73">
                  <c:v>29</c:v>
                </c:pt>
                <c:pt idx="74">
                  <c:v>15</c:v>
                </c:pt>
                <c:pt idx="75">
                  <c:v>16</c:v>
                </c:pt>
                <c:pt idx="76">
                  <c:v>25</c:v>
                </c:pt>
                <c:pt idx="77">
                  <c:v>23</c:v>
                </c:pt>
                <c:pt idx="78">
                  <c:v>30</c:v>
                </c:pt>
                <c:pt idx="79">
                  <c:v>31</c:v>
                </c:pt>
                <c:pt idx="80">
                  <c:v>21</c:v>
                </c:pt>
                <c:pt idx="81">
                  <c:v>39</c:v>
                </c:pt>
                <c:pt idx="82">
                  <c:v>24</c:v>
                </c:pt>
                <c:pt idx="83">
                  <c:v>33</c:v>
                </c:pt>
                <c:pt idx="84">
                  <c:v>22</c:v>
                </c:pt>
                <c:pt idx="85">
                  <c:v>27</c:v>
                </c:pt>
                <c:pt idx="86">
                  <c:v>21</c:v>
                </c:pt>
                <c:pt idx="87">
                  <c:v>23</c:v>
                </c:pt>
                <c:pt idx="88">
                  <c:v>18</c:v>
                </c:pt>
                <c:pt idx="89">
                  <c:v>30</c:v>
                </c:pt>
                <c:pt idx="90">
                  <c:v>34</c:v>
                </c:pt>
                <c:pt idx="91">
                  <c:v>47</c:v>
                </c:pt>
                <c:pt idx="92">
                  <c:v>29</c:v>
                </c:pt>
                <c:pt idx="93">
                  <c:v>29</c:v>
                </c:pt>
                <c:pt idx="94">
                  <c:v>56</c:v>
                </c:pt>
                <c:pt idx="95">
                  <c:v>28</c:v>
                </c:pt>
                <c:pt idx="96">
                  <c:v>42</c:v>
                </c:pt>
                <c:pt idx="97">
                  <c:v>32</c:v>
                </c:pt>
                <c:pt idx="98">
                  <c:v>42</c:v>
                </c:pt>
                <c:pt idx="99">
                  <c:v>34</c:v>
                </c:pt>
                <c:pt idx="100">
                  <c:v>37</c:v>
                </c:pt>
                <c:pt idx="101">
                  <c:v>37</c:v>
                </c:pt>
                <c:pt idx="102">
                  <c:v>25</c:v>
                </c:pt>
                <c:pt idx="103">
                  <c:v>32</c:v>
                </c:pt>
                <c:pt idx="104">
                  <c:v>40</c:v>
                </c:pt>
                <c:pt idx="105">
                  <c:v>38</c:v>
                </c:pt>
                <c:pt idx="106">
                  <c:v>39</c:v>
                </c:pt>
                <c:pt idx="107">
                  <c:v>31</c:v>
                </c:pt>
                <c:pt idx="108">
                  <c:v>38</c:v>
                </c:pt>
                <c:pt idx="109">
                  <c:v>31</c:v>
                </c:pt>
                <c:pt idx="110">
                  <c:v>34</c:v>
                </c:pt>
                <c:pt idx="111">
                  <c:v>24</c:v>
                </c:pt>
                <c:pt idx="112">
                  <c:v>26</c:v>
                </c:pt>
                <c:pt idx="113">
                  <c:v>21</c:v>
                </c:pt>
                <c:pt idx="114">
                  <c:v>34</c:v>
                </c:pt>
                <c:pt idx="115">
                  <c:v>37</c:v>
                </c:pt>
                <c:pt idx="116">
                  <c:v>34</c:v>
                </c:pt>
                <c:pt idx="117">
                  <c:v>43</c:v>
                </c:pt>
                <c:pt idx="118">
                  <c:v>34</c:v>
                </c:pt>
                <c:pt idx="119">
                  <c:v>19</c:v>
                </c:pt>
                <c:pt idx="120">
                  <c:v>24</c:v>
                </c:pt>
                <c:pt idx="121">
                  <c:v>13</c:v>
                </c:pt>
                <c:pt idx="122">
                  <c:v>22</c:v>
                </c:pt>
                <c:pt idx="123">
                  <c:v>32</c:v>
                </c:pt>
                <c:pt idx="124">
                  <c:v>28</c:v>
                </c:pt>
                <c:pt idx="125">
                  <c:v>40</c:v>
                </c:pt>
                <c:pt idx="126">
                  <c:v>40</c:v>
                </c:pt>
                <c:pt idx="127">
                  <c:v>27</c:v>
                </c:pt>
                <c:pt idx="128">
                  <c:v>60</c:v>
                </c:pt>
                <c:pt idx="129">
                  <c:v>41</c:v>
                </c:pt>
                <c:pt idx="130">
                  <c:v>42</c:v>
                </c:pt>
                <c:pt idx="131">
                  <c:v>40</c:v>
                </c:pt>
                <c:pt idx="132">
                  <c:v>29</c:v>
                </c:pt>
                <c:pt idx="133">
                  <c:v>15</c:v>
                </c:pt>
                <c:pt idx="134">
                  <c:v>41</c:v>
                </c:pt>
                <c:pt idx="135">
                  <c:v>33</c:v>
                </c:pt>
                <c:pt idx="136">
                  <c:v>32</c:v>
                </c:pt>
                <c:pt idx="137">
                  <c:v>35</c:v>
                </c:pt>
                <c:pt idx="138">
                  <c:v>35</c:v>
                </c:pt>
                <c:pt idx="139">
                  <c:v>65</c:v>
                </c:pt>
                <c:pt idx="140">
                  <c:v>40</c:v>
                </c:pt>
                <c:pt idx="141">
                  <c:v>28</c:v>
                </c:pt>
                <c:pt idx="142">
                  <c:v>46</c:v>
                </c:pt>
                <c:pt idx="143">
                  <c:v>29</c:v>
                </c:pt>
                <c:pt idx="144">
                  <c:v>44</c:v>
                </c:pt>
                <c:pt idx="145">
                  <c:v>34</c:v>
                </c:pt>
                <c:pt idx="146">
                  <c:v>35</c:v>
                </c:pt>
                <c:pt idx="147">
                  <c:v>37</c:v>
                </c:pt>
                <c:pt idx="148">
                  <c:v>30</c:v>
                </c:pt>
                <c:pt idx="149">
                  <c:v>49</c:v>
                </c:pt>
                <c:pt idx="150">
                  <c:v>41</c:v>
                </c:pt>
                <c:pt idx="151">
                  <c:v>44</c:v>
                </c:pt>
                <c:pt idx="152">
                  <c:v>36</c:v>
                </c:pt>
                <c:pt idx="153">
                  <c:v>50</c:v>
                </c:pt>
                <c:pt idx="154">
                  <c:v>53</c:v>
                </c:pt>
                <c:pt idx="155">
                  <c:v>39</c:v>
                </c:pt>
                <c:pt idx="156">
                  <c:v>44</c:v>
                </c:pt>
                <c:pt idx="157">
                  <c:v>37</c:v>
                </c:pt>
                <c:pt idx="158">
                  <c:v>42</c:v>
                </c:pt>
                <c:pt idx="159">
                  <c:v>43</c:v>
                </c:pt>
                <c:pt idx="160">
                  <c:v>36</c:v>
                </c:pt>
                <c:pt idx="161">
                  <c:v>47</c:v>
                </c:pt>
                <c:pt idx="162">
                  <c:v>43</c:v>
                </c:pt>
                <c:pt idx="163">
                  <c:v>19</c:v>
                </c:pt>
                <c:pt idx="164">
                  <c:v>38</c:v>
                </c:pt>
                <c:pt idx="165">
                  <c:v>45</c:v>
                </c:pt>
                <c:pt idx="166">
                  <c:v>50</c:v>
                </c:pt>
                <c:pt idx="167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B8-409F-B4E0-71E40B69D3BB}"/>
            </c:ext>
          </c:extLst>
        </c:ser>
        <c:ser>
          <c:idx val="5"/>
          <c:order val="5"/>
          <c:tx>
            <c:strRef>
              <c:f>'Total Permit Count'!$AC$1</c:f>
              <c:strCache>
                <c:ptCount val="1"/>
                <c:pt idx="0">
                  <c:v>Trade Permits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Count'!$AC$63:$AC$230</c:f>
              <c:numCache>
                <c:formatCode>_(* #,##0_);_(* \(#,##0\);_(* "-"??_);_(@_)</c:formatCode>
                <c:ptCount val="168"/>
                <c:pt idx="0">
                  <c:v>1815</c:v>
                </c:pt>
                <c:pt idx="1">
                  <c:v>1881</c:v>
                </c:pt>
                <c:pt idx="2">
                  <c:v>1663</c:v>
                </c:pt>
                <c:pt idx="3">
                  <c:v>1434</c:v>
                </c:pt>
                <c:pt idx="4">
                  <c:v>1589</c:v>
                </c:pt>
                <c:pt idx="5">
                  <c:v>1769</c:v>
                </c:pt>
                <c:pt idx="6">
                  <c:v>1771</c:v>
                </c:pt>
                <c:pt idx="7">
                  <c:v>1613</c:v>
                </c:pt>
                <c:pt idx="8">
                  <c:v>1532</c:v>
                </c:pt>
                <c:pt idx="9">
                  <c:v>1237</c:v>
                </c:pt>
                <c:pt idx="10">
                  <c:v>1031</c:v>
                </c:pt>
                <c:pt idx="11">
                  <c:v>847</c:v>
                </c:pt>
                <c:pt idx="12">
                  <c:v>819</c:v>
                </c:pt>
                <c:pt idx="13">
                  <c:v>615</c:v>
                </c:pt>
                <c:pt idx="14">
                  <c:v>550</c:v>
                </c:pt>
                <c:pt idx="15">
                  <c:v>606</c:v>
                </c:pt>
                <c:pt idx="16">
                  <c:v>712</c:v>
                </c:pt>
                <c:pt idx="17">
                  <c:v>791</c:v>
                </c:pt>
                <c:pt idx="18">
                  <c:v>952</c:v>
                </c:pt>
                <c:pt idx="19">
                  <c:v>760</c:v>
                </c:pt>
                <c:pt idx="20">
                  <c:v>924</c:v>
                </c:pt>
                <c:pt idx="21">
                  <c:v>727</c:v>
                </c:pt>
                <c:pt idx="22">
                  <c:v>719</c:v>
                </c:pt>
                <c:pt idx="23">
                  <c:v>552</c:v>
                </c:pt>
                <c:pt idx="24">
                  <c:v>461</c:v>
                </c:pt>
                <c:pt idx="25">
                  <c:v>487</c:v>
                </c:pt>
                <c:pt idx="26">
                  <c:v>470</c:v>
                </c:pt>
                <c:pt idx="27">
                  <c:v>480</c:v>
                </c:pt>
                <c:pt idx="28">
                  <c:v>477</c:v>
                </c:pt>
                <c:pt idx="29">
                  <c:v>573</c:v>
                </c:pt>
                <c:pt idx="30">
                  <c:v>622</c:v>
                </c:pt>
                <c:pt idx="31">
                  <c:v>680</c:v>
                </c:pt>
                <c:pt idx="32">
                  <c:v>558</c:v>
                </c:pt>
                <c:pt idx="33">
                  <c:v>472</c:v>
                </c:pt>
                <c:pt idx="34">
                  <c:v>537</c:v>
                </c:pt>
                <c:pt idx="35">
                  <c:v>563</c:v>
                </c:pt>
                <c:pt idx="36">
                  <c:v>446</c:v>
                </c:pt>
                <c:pt idx="37">
                  <c:v>372</c:v>
                </c:pt>
                <c:pt idx="38">
                  <c:v>365</c:v>
                </c:pt>
                <c:pt idx="39">
                  <c:v>280</c:v>
                </c:pt>
                <c:pt idx="40">
                  <c:v>303</c:v>
                </c:pt>
                <c:pt idx="41">
                  <c:v>332</c:v>
                </c:pt>
                <c:pt idx="42">
                  <c:v>391</c:v>
                </c:pt>
                <c:pt idx="43">
                  <c:v>400</c:v>
                </c:pt>
                <c:pt idx="44">
                  <c:v>519</c:v>
                </c:pt>
                <c:pt idx="45">
                  <c:v>512</c:v>
                </c:pt>
                <c:pt idx="46">
                  <c:v>552</c:v>
                </c:pt>
                <c:pt idx="47">
                  <c:v>627</c:v>
                </c:pt>
                <c:pt idx="48">
                  <c:v>550</c:v>
                </c:pt>
                <c:pt idx="49">
                  <c:v>436</c:v>
                </c:pt>
                <c:pt idx="50">
                  <c:v>505</c:v>
                </c:pt>
                <c:pt idx="51">
                  <c:v>319</c:v>
                </c:pt>
                <c:pt idx="52">
                  <c:v>346</c:v>
                </c:pt>
                <c:pt idx="53">
                  <c:v>469</c:v>
                </c:pt>
                <c:pt idx="54">
                  <c:v>572</c:v>
                </c:pt>
                <c:pt idx="55">
                  <c:v>526</c:v>
                </c:pt>
                <c:pt idx="56">
                  <c:v>472</c:v>
                </c:pt>
                <c:pt idx="57">
                  <c:v>433</c:v>
                </c:pt>
                <c:pt idx="58">
                  <c:v>438</c:v>
                </c:pt>
                <c:pt idx="59">
                  <c:v>357</c:v>
                </c:pt>
                <c:pt idx="60">
                  <c:v>356</c:v>
                </c:pt>
                <c:pt idx="61">
                  <c:v>420</c:v>
                </c:pt>
                <c:pt idx="62">
                  <c:v>312</c:v>
                </c:pt>
                <c:pt idx="63">
                  <c:v>314</c:v>
                </c:pt>
                <c:pt idx="64">
                  <c:v>363</c:v>
                </c:pt>
                <c:pt idx="65">
                  <c:v>419</c:v>
                </c:pt>
                <c:pt idx="66">
                  <c:v>330</c:v>
                </c:pt>
                <c:pt idx="67">
                  <c:v>383</c:v>
                </c:pt>
                <c:pt idx="68">
                  <c:v>454</c:v>
                </c:pt>
                <c:pt idx="69">
                  <c:v>481</c:v>
                </c:pt>
                <c:pt idx="70">
                  <c:v>479</c:v>
                </c:pt>
                <c:pt idx="71">
                  <c:v>443</c:v>
                </c:pt>
                <c:pt idx="72">
                  <c:v>403</c:v>
                </c:pt>
                <c:pt idx="73">
                  <c:v>421</c:v>
                </c:pt>
                <c:pt idx="74">
                  <c:v>461</c:v>
                </c:pt>
                <c:pt idx="75">
                  <c:v>451</c:v>
                </c:pt>
                <c:pt idx="76">
                  <c:v>390</c:v>
                </c:pt>
                <c:pt idx="77">
                  <c:v>498</c:v>
                </c:pt>
                <c:pt idx="78">
                  <c:v>494</c:v>
                </c:pt>
                <c:pt idx="79">
                  <c:v>592</c:v>
                </c:pt>
                <c:pt idx="80">
                  <c:v>581</c:v>
                </c:pt>
                <c:pt idx="81">
                  <c:v>679</c:v>
                </c:pt>
                <c:pt idx="82">
                  <c:v>595</c:v>
                </c:pt>
                <c:pt idx="83">
                  <c:v>630</c:v>
                </c:pt>
                <c:pt idx="84">
                  <c:v>582</c:v>
                </c:pt>
                <c:pt idx="85">
                  <c:v>612</c:v>
                </c:pt>
                <c:pt idx="86">
                  <c:v>522</c:v>
                </c:pt>
                <c:pt idx="87">
                  <c:v>571</c:v>
                </c:pt>
                <c:pt idx="88">
                  <c:v>475</c:v>
                </c:pt>
                <c:pt idx="89">
                  <c:v>663</c:v>
                </c:pt>
                <c:pt idx="90">
                  <c:v>818</c:v>
                </c:pt>
                <c:pt idx="91">
                  <c:v>908</c:v>
                </c:pt>
                <c:pt idx="92">
                  <c:v>913</c:v>
                </c:pt>
                <c:pt idx="93">
                  <c:v>911</c:v>
                </c:pt>
                <c:pt idx="94">
                  <c:v>817</c:v>
                </c:pt>
                <c:pt idx="95">
                  <c:v>637</c:v>
                </c:pt>
                <c:pt idx="96">
                  <c:v>687</c:v>
                </c:pt>
                <c:pt idx="97">
                  <c:v>564</c:v>
                </c:pt>
                <c:pt idx="98">
                  <c:v>525</c:v>
                </c:pt>
                <c:pt idx="99">
                  <c:v>679</c:v>
                </c:pt>
                <c:pt idx="100">
                  <c:v>628</c:v>
                </c:pt>
                <c:pt idx="101">
                  <c:v>613</c:v>
                </c:pt>
                <c:pt idx="102">
                  <c:v>730</c:v>
                </c:pt>
                <c:pt idx="103">
                  <c:v>673</c:v>
                </c:pt>
                <c:pt idx="104">
                  <c:v>693</c:v>
                </c:pt>
                <c:pt idx="105">
                  <c:v>718</c:v>
                </c:pt>
                <c:pt idx="106">
                  <c:v>706</c:v>
                </c:pt>
                <c:pt idx="107">
                  <c:v>713</c:v>
                </c:pt>
                <c:pt idx="108">
                  <c:v>767</c:v>
                </c:pt>
                <c:pt idx="109">
                  <c:v>531</c:v>
                </c:pt>
                <c:pt idx="110">
                  <c:v>673</c:v>
                </c:pt>
                <c:pt idx="111">
                  <c:v>583</c:v>
                </c:pt>
                <c:pt idx="112">
                  <c:v>639</c:v>
                </c:pt>
                <c:pt idx="113">
                  <c:v>871</c:v>
                </c:pt>
                <c:pt idx="114">
                  <c:v>908</c:v>
                </c:pt>
                <c:pt idx="115">
                  <c:v>866</c:v>
                </c:pt>
                <c:pt idx="116">
                  <c:v>1466</c:v>
                </c:pt>
                <c:pt idx="117">
                  <c:v>1269</c:v>
                </c:pt>
                <c:pt idx="118">
                  <c:v>1072</c:v>
                </c:pt>
                <c:pt idx="119">
                  <c:v>1177</c:v>
                </c:pt>
                <c:pt idx="120">
                  <c:v>1268</c:v>
                </c:pt>
                <c:pt idx="121">
                  <c:v>1198</c:v>
                </c:pt>
                <c:pt idx="122">
                  <c:v>1144</c:v>
                </c:pt>
                <c:pt idx="123">
                  <c:v>1129</c:v>
                </c:pt>
                <c:pt idx="124">
                  <c:v>1370</c:v>
                </c:pt>
                <c:pt idx="125">
                  <c:v>1098</c:v>
                </c:pt>
                <c:pt idx="126">
                  <c:v>991</c:v>
                </c:pt>
                <c:pt idx="127">
                  <c:v>1088</c:v>
                </c:pt>
                <c:pt idx="128">
                  <c:v>1104</c:v>
                </c:pt>
                <c:pt idx="129">
                  <c:v>1045</c:v>
                </c:pt>
                <c:pt idx="130">
                  <c:v>1009</c:v>
                </c:pt>
                <c:pt idx="131">
                  <c:v>946</c:v>
                </c:pt>
                <c:pt idx="132">
                  <c:v>995</c:v>
                </c:pt>
                <c:pt idx="133">
                  <c:v>922</c:v>
                </c:pt>
                <c:pt idx="134">
                  <c:v>727</c:v>
                </c:pt>
                <c:pt idx="135">
                  <c:v>579</c:v>
                </c:pt>
                <c:pt idx="136">
                  <c:v>861</c:v>
                </c:pt>
                <c:pt idx="137">
                  <c:v>1092</c:v>
                </c:pt>
                <c:pt idx="138">
                  <c:v>966</c:v>
                </c:pt>
                <c:pt idx="139">
                  <c:v>1155</c:v>
                </c:pt>
                <c:pt idx="140">
                  <c:v>1118</c:v>
                </c:pt>
                <c:pt idx="141">
                  <c:v>1056</c:v>
                </c:pt>
                <c:pt idx="142">
                  <c:v>1248</c:v>
                </c:pt>
                <c:pt idx="143">
                  <c:v>973</c:v>
                </c:pt>
                <c:pt idx="144">
                  <c:v>1136</c:v>
                </c:pt>
                <c:pt idx="145">
                  <c:v>1142</c:v>
                </c:pt>
                <c:pt idx="146">
                  <c:v>916</c:v>
                </c:pt>
                <c:pt idx="147">
                  <c:v>1015</c:v>
                </c:pt>
                <c:pt idx="148">
                  <c:v>966</c:v>
                </c:pt>
                <c:pt idx="149">
                  <c:v>1230</c:v>
                </c:pt>
                <c:pt idx="150">
                  <c:v>1398</c:v>
                </c:pt>
                <c:pt idx="151">
                  <c:v>1478</c:v>
                </c:pt>
                <c:pt idx="152">
                  <c:v>1325</c:v>
                </c:pt>
                <c:pt idx="153">
                  <c:v>1446</c:v>
                </c:pt>
                <c:pt idx="154">
                  <c:v>1388</c:v>
                </c:pt>
                <c:pt idx="155">
                  <c:v>1222</c:v>
                </c:pt>
                <c:pt idx="156">
                  <c:v>1370</c:v>
                </c:pt>
                <c:pt idx="157">
                  <c:v>1121</c:v>
                </c:pt>
                <c:pt idx="158">
                  <c:v>1032</c:v>
                </c:pt>
                <c:pt idx="159">
                  <c:v>1344</c:v>
                </c:pt>
                <c:pt idx="160">
                  <c:v>1082</c:v>
                </c:pt>
                <c:pt idx="161">
                  <c:v>1218</c:v>
                </c:pt>
                <c:pt idx="162">
                  <c:v>1228</c:v>
                </c:pt>
                <c:pt idx="163">
                  <c:v>1261</c:v>
                </c:pt>
                <c:pt idx="164">
                  <c:v>302</c:v>
                </c:pt>
                <c:pt idx="165">
                  <c:v>1462</c:v>
                </c:pt>
                <c:pt idx="166">
                  <c:v>1315</c:v>
                </c:pt>
                <c:pt idx="167">
                  <c:v>1238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AB8-409F-B4E0-71E40B69D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64088031"/>
        <c:axId val="1"/>
      </c:barChart>
      <c:catAx>
        <c:axId val="1964088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08803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Total Permit Activity by Type - FY'06 to FY'19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'Total Permit Count'!$X$1</c:f>
              <c:strCache>
                <c:ptCount val="1"/>
                <c:pt idx="0">
                  <c:v>New SF Homes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Count'!$AG$63:$AG$230</c:f>
              <c:numCache>
                <c:formatCode>0%</c:formatCode>
                <c:ptCount val="168"/>
                <c:pt idx="0">
                  <c:v>0.100140383715489</c:v>
                </c:pt>
                <c:pt idx="1">
                  <c:v>9.3001841620626149E-2</c:v>
                </c:pt>
                <c:pt idx="2">
                  <c:v>0.10477178423236515</c:v>
                </c:pt>
                <c:pt idx="3">
                  <c:v>0.14417001723147616</c:v>
                </c:pt>
                <c:pt idx="4">
                  <c:v>0.12827225130890052</c:v>
                </c:pt>
                <c:pt idx="5">
                  <c:v>8.652411735454997E-2</c:v>
                </c:pt>
                <c:pt idx="6">
                  <c:v>0.109628217349857</c:v>
                </c:pt>
                <c:pt idx="7">
                  <c:v>9.6203848153926158E-2</c:v>
                </c:pt>
                <c:pt idx="8">
                  <c:v>6.6042927903137039E-2</c:v>
                </c:pt>
                <c:pt idx="9">
                  <c:v>4.1287613715885234E-2</c:v>
                </c:pt>
                <c:pt idx="10">
                  <c:v>4.4293015332197615E-2</c:v>
                </c:pt>
                <c:pt idx="11">
                  <c:v>7.5173095944609303E-2</c:v>
                </c:pt>
                <c:pt idx="12">
                  <c:v>5.4279749478079335E-2</c:v>
                </c:pt>
                <c:pt idx="13">
                  <c:v>4.3243243243243246E-2</c:v>
                </c:pt>
                <c:pt idx="14">
                  <c:v>8.6021505376344093E-2</c:v>
                </c:pt>
                <c:pt idx="15">
                  <c:v>0.11605937921727395</c:v>
                </c:pt>
                <c:pt idx="16">
                  <c:v>0.10488676996424315</c:v>
                </c:pt>
                <c:pt idx="17">
                  <c:v>0.14599236641221375</c:v>
                </c:pt>
                <c:pt idx="18">
                  <c:v>6.7137809187279157E-2</c:v>
                </c:pt>
                <c:pt idx="19">
                  <c:v>9.0816326530612251E-2</c:v>
                </c:pt>
                <c:pt idx="20">
                  <c:v>5.6099732858414957E-2</c:v>
                </c:pt>
                <c:pt idx="21">
                  <c:v>5.5045871559633031E-2</c:v>
                </c:pt>
                <c:pt idx="22">
                  <c:v>4.431137724550898E-2</c:v>
                </c:pt>
                <c:pt idx="23">
                  <c:v>6.3444108761329304E-2</c:v>
                </c:pt>
                <c:pt idx="24">
                  <c:v>6.9026548672566371E-2</c:v>
                </c:pt>
                <c:pt idx="25">
                  <c:v>8.1803005008347252E-2</c:v>
                </c:pt>
                <c:pt idx="26">
                  <c:v>6.2611806797853303E-2</c:v>
                </c:pt>
                <c:pt idx="27">
                  <c:v>7.7834179357021999E-2</c:v>
                </c:pt>
                <c:pt idx="28">
                  <c:v>7.7054794520547948E-2</c:v>
                </c:pt>
                <c:pt idx="29">
                  <c:v>0.10292072322670376</c:v>
                </c:pt>
                <c:pt idx="30">
                  <c:v>8.4525357607282178E-2</c:v>
                </c:pt>
                <c:pt idx="31">
                  <c:v>8.0094228504122497E-2</c:v>
                </c:pt>
                <c:pt idx="32">
                  <c:v>4.9142857142857141E-2</c:v>
                </c:pt>
                <c:pt idx="33">
                  <c:v>5.8519793459552494E-2</c:v>
                </c:pt>
                <c:pt idx="34">
                  <c:v>0.10962962962962963</c:v>
                </c:pt>
                <c:pt idx="35">
                  <c:v>5.1671732522796353E-2</c:v>
                </c:pt>
                <c:pt idx="36">
                  <c:v>6.5420560747663545E-2</c:v>
                </c:pt>
                <c:pt idx="37">
                  <c:v>6.8337129840546698E-2</c:v>
                </c:pt>
                <c:pt idx="38">
                  <c:v>4.6082949308755762E-2</c:v>
                </c:pt>
                <c:pt idx="39">
                  <c:v>8.3086053412462904E-2</c:v>
                </c:pt>
                <c:pt idx="40">
                  <c:v>8.2644628099173556E-2</c:v>
                </c:pt>
                <c:pt idx="41">
                  <c:v>9.7852028639618144E-2</c:v>
                </c:pt>
                <c:pt idx="42">
                  <c:v>8.5487077534791248E-2</c:v>
                </c:pt>
                <c:pt idx="43">
                  <c:v>9.4188376753507011E-2</c:v>
                </c:pt>
                <c:pt idx="44">
                  <c:v>9.465648854961832E-2</c:v>
                </c:pt>
                <c:pt idx="45">
                  <c:v>0.13984962406015036</c:v>
                </c:pt>
                <c:pt idx="46">
                  <c:v>8.7797619047619041E-2</c:v>
                </c:pt>
                <c:pt idx="47">
                  <c:v>9.6052631578947362E-2</c:v>
                </c:pt>
                <c:pt idx="48">
                  <c:v>6.7082683307332289E-2</c:v>
                </c:pt>
                <c:pt idx="49">
                  <c:v>0.12030075187969924</c:v>
                </c:pt>
                <c:pt idx="50">
                  <c:v>7.2916666666666671E-2</c:v>
                </c:pt>
                <c:pt idx="51">
                  <c:v>8.7403598971722368E-2</c:v>
                </c:pt>
                <c:pt idx="52">
                  <c:v>0.12195121951219512</c:v>
                </c:pt>
                <c:pt idx="53">
                  <c:v>0.10101010101010101</c:v>
                </c:pt>
                <c:pt idx="54">
                  <c:v>9.3484419263456089E-2</c:v>
                </c:pt>
                <c:pt idx="55">
                  <c:v>6.7692307692307691E-2</c:v>
                </c:pt>
                <c:pt idx="56">
                  <c:v>8.2101806239737271E-2</c:v>
                </c:pt>
                <c:pt idx="57">
                  <c:v>0.10344827586206896</c:v>
                </c:pt>
                <c:pt idx="58">
                  <c:v>3.614457831325301E-2</c:v>
                </c:pt>
                <c:pt idx="59">
                  <c:v>6.6059225512528477E-2</c:v>
                </c:pt>
                <c:pt idx="60">
                  <c:v>0.10173160173160173</c:v>
                </c:pt>
                <c:pt idx="61">
                  <c:v>6.3618290258449298E-2</c:v>
                </c:pt>
                <c:pt idx="62">
                  <c:v>4.7619047619047616E-2</c:v>
                </c:pt>
                <c:pt idx="63">
                  <c:v>9.0666666666666673E-2</c:v>
                </c:pt>
                <c:pt idx="64">
                  <c:v>6.9114470842332618E-2</c:v>
                </c:pt>
                <c:pt idx="65">
                  <c:v>6.0952380952380952E-2</c:v>
                </c:pt>
                <c:pt idx="66">
                  <c:v>0.10161662817551963</c:v>
                </c:pt>
                <c:pt idx="67">
                  <c:v>9.7029702970297033E-2</c:v>
                </c:pt>
                <c:pt idx="68">
                  <c:v>0.10316139767054909</c:v>
                </c:pt>
                <c:pt idx="69">
                  <c:v>7.6241134751773049E-2</c:v>
                </c:pt>
                <c:pt idx="70">
                  <c:v>7.4433656957928807E-2</c:v>
                </c:pt>
                <c:pt idx="71">
                  <c:v>7.6923076923076927E-2</c:v>
                </c:pt>
                <c:pt idx="72">
                  <c:v>0.10609037328094302</c:v>
                </c:pt>
                <c:pt idx="73">
                  <c:v>7.9766536964980539E-2</c:v>
                </c:pt>
                <c:pt idx="74">
                  <c:v>9.4619666048237475E-2</c:v>
                </c:pt>
                <c:pt idx="75">
                  <c:v>6.5009560229445512E-2</c:v>
                </c:pt>
                <c:pt idx="76">
                  <c:v>8.1419624217118999E-2</c:v>
                </c:pt>
                <c:pt idx="77">
                  <c:v>0.11746031746031746</c:v>
                </c:pt>
                <c:pt idx="78">
                  <c:v>9.2675635276532137E-2</c:v>
                </c:pt>
                <c:pt idx="79">
                  <c:v>0.10134310134310134</c:v>
                </c:pt>
                <c:pt idx="80">
                  <c:v>0.1306122448979592</c:v>
                </c:pt>
                <c:pt idx="81">
                  <c:v>7.7510917030567686E-2</c:v>
                </c:pt>
                <c:pt idx="82">
                  <c:v>0.10928961748633879</c:v>
                </c:pt>
                <c:pt idx="83">
                  <c:v>7.6719576719576715E-2</c:v>
                </c:pt>
                <c:pt idx="84">
                  <c:v>0.10921985815602837</c:v>
                </c:pt>
                <c:pt idx="85">
                  <c:v>8.1946222791293211E-2</c:v>
                </c:pt>
                <c:pt idx="86">
                  <c:v>8.4717607973421927E-2</c:v>
                </c:pt>
                <c:pt idx="87">
                  <c:v>9.7922848664688422E-2</c:v>
                </c:pt>
                <c:pt idx="88">
                  <c:v>0.11485451761102604</c:v>
                </c:pt>
                <c:pt idx="89">
                  <c:v>7.8880407124681931E-2</c:v>
                </c:pt>
                <c:pt idx="90">
                  <c:v>0.1006036217303823</c:v>
                </c:pt>
                <c:pt idx="91">
                  <c:v>7.9081632653061229E-2</c:v>
                </c:pt>
                <c:pt idx="92">
                  <c:v>9.674582233948989E-2</c:v>
                </c:pt>
                <c:pt idx="93">
                  <c:v>8.6556169429097607E-2</c:v>
                </c:pt>
                <c:pt idx="94">
                  <c:v>6.262230919765166E-2</c:v>
                </c:pt>
                <c:pt idx="95">
                  <c:v>6.8476977567886663E-2</c:v>
                </c:pt>
                <c:pt idx="96">
                  <c:v>6.5101387406616862E-2</c:v>
                </c:pt>
                <c:pt idx="97">
                  <c:v>9.0116279069767435E-2</c:v>
                </c:pt>
                <c:pt idx="98">
                  <c:v>8.296943231441048E-2</c:v>
                </c:pt>
                <c:pt idx="99">
                  <c:v>8.2932692307692304E-2</c:v>
                </c:pt>
                <c:pt idx="100">
                  <c:v>6.2330623306233061E-2</c:v>
                </c:pt>
                <c:pt idx="101">
                  <c:v>7.4999999999999997E-2</c:v>
                </c:pt>
                <c:pt idx="102">
                  <c:v>7.4311926605504591E-2</c:v>
                </c:pt>
                <c:pt idx="103">
                  <c:v>6.400839454354669E-2</c:v>
                </c:pt>
                <c:pt idx="104">
                  <c:v>6.2240663900414939E-2</c:v>
                </c:pt>
                <c:pt idx="105">
                  <c:v>6.25E-2</c:v>
                </c:pt>
                <c:pt idx="106">
                  <c:v>7.4612403100775188E-2</c:v>
                </c:pt>
                <c:pt idx="107">
                  <c:v>6.5985130111524168E-2</c:v>
                </c:pt>
                <c:pt idx="108">
                  <c:v>6.2917063870352716E-2</c:v>
                </c:pt>
                <c:pt idx="109">
                  <c:v>9.3930635838150284E-2</c:v>
                </c:pt>
                <c:pt idx="110">
                  <c:v>5.8536585365853662E-2</c:v>
                </c:pt>
                <c:pt idx="111">
                  <c:v>8.4840055632823361E-2</c:v>
                </c:pt>
                <c:pt idx="112">
                  <c:v>7.4608904933814682E-2</c:v>
                </c:pt>
                <c:pt idx="113">
                  <c:v>9.9209833187006144E-2</c:v>
                </c:pt>
                <c:pt idx="114">
                  <c:v>9.3401885175664098E-2</c:v>
                </c:pt>
                <c:pt idx="115">
                  <c:v>7.582938388625593E-2</c:v>
                </c:pt>
                <c:pt idx="116">
                  <c:v>5.0951847704367302E-2</c:v>
                </c:pt>
                <c:pt idx="117">
                  <c:v>4.9704142011834318E-2</c:v>
                </c:pt>
                <c:pt idx="118">
                  <c:v>8.5908063300678225E-2</c:v>
                </c:pt>
                <c:pt idx="119">
                  <c:v>5.9558823529411761E-2</c:v>
                </c:pt>
                <c:pt idx="120">
                  <c:v>6.5979381443298971E-2</c:v>
                </c:pt>
                <c:pt idx="121">
                  <c:v>6.1894108873974646E-2</c:v>
                </c:pt>
                <c:pt idx="122">
                  <c:v>5.2009456264775412E-2</c:v>
                </c:pt>
                <c:pt idx="123">
                  <c:v>6.901615271659324E-2</c:v>
                </c:pt>
                <c:pt idx="124">
                  <c:v>6.1211340206185565E-2</c:v>
                </c:pt>
                <c:pt idx="125">
                  <c:v>0.1003690036900369</c:v>
                </c:pt>
                <c:pt idx="126">
                  <c:v>0.11637239165329052</c:v>
                </c:pt>
                <c:pt idx="127">
                  <c:v>0.10537790697674419</c:v>
                </c:pt>
                <c:pt idx="128">
                  <c:v>9.3471810089020765E-2</c:v>
                </c:pt>
                <c:pt idx="129">
                  <c:v>9.1699604743083002E-2</c:v>
                </c:pt>
                <c:pt idx="130">
                  <c:v>0.1111111111111111</c:v>
                </c:pt>
                <c:pt idx="131">
                  <c:v>0.10735418427726121</c:v>
                </c:pt>
                <c:pt idx="132">
                  <c:v>9.1183119819140915E-2</c:v>
                </c:pt>
                <c:pt idx="133">
                  <c:v>9.0310442144873007E-2</c:v>
                </c:pt>
                <c:pt idx="134">
                  <c:v>7.1849234393404002E-2</c:v>
                </c:pt>
                <c:pt idx="135">
                  <c:v>0.11363636363636363</c:v>
                </c:pt>
                <c:pt idx="136">
                  <c:v>0.11423550087873462</c:v>
                </c:pt>
                <c:pt idx="137">
                  <c:v>9.2620481927710843E-2</c:v>
                </c:pt>
                <c:pt idx="138">
                  <c:v>8.5714285714285715E-2</c:v>
                </c:pt>
                <c:pt idx="139">
                  <c:v>8.1913499344692012E-2</c:v>
                </c:pt>
                <c:pt idx="140">
                  <c:v>0.1068289384719405</c:v>
                </c:pt>
                <c:pt idx="141">
                  <c:v>8.9703588143525748E-2</c:v>
                </c:pt>
                <c:pt idx="142">
                  <c:v>0.11339600470035252</c:v>
                </c:pt>
                <c:pt idx="143">
                  <c:v>9.055118110236221E-2</c:v>
                </c:pt>
                <c:pt idx="144">
                  <c:v>0.10439210693825589</c:v>
                </c:pt>
                <c:pt idx="145">
                  <c:v>9.1349480968858129E-2</c:v>
                </c:pt>
                <c:pt idx="146">
                  <c:v>9.0991810737033663E-2</c:v>
                </c:pt>
                <c:pt idx="147">
                  <c:v>8.1994928148774307E-2</c:v>
                </c:pt>
                <c:pt idx="148">
                  <c:v>0.11346316680779001</c:v>
                </c:pt>
                <c:pt idx="149">
                  <c:v>9.3877551020408165E-2</c:v>
                </c:pt>
                <c:pt idx="150">
                  <c:v>9.8097502972651601E-2</c:v>
                </c:pt>
                <c:pt idx="151">
                  <c:v>0.10879120879120879</c:v>
                </c:pt>
                <c:pt idx="152">
                  <c:v>0.11470588235294117</c:v>
                </c:pt>
                <c:pt idx="153">
                  <c:v>7.1125265392781314E-2</c:v>
                </c:pt>
                <c:pt idx="154">
                  <c:v>0.10498687664041995</c:v>
                </c:pt>
                <c:pt idx="155">
                  <c:v>7.6566125290023199E-2</c:v>
                </c:pt>
                <c:pt idx="156">
                  <c:v>8.5294117647058826E-2</c:v>
                </c:pt>
                <c:pt idx="157">
                  <c:v>0.10167130919220056</c:v>
                </c:pt>
                <c:pt idx="158">
                  <c:v>9.3661971830985916E-2</c:v>
                </c:pt>
                <c:pt idx="159">
                  <c:v>9.9273607748184015E-2</c:v>
                </c:pt>
                <c:pt idx="160">
                  <c:v>0.11825572801182557</c:v>
                </c:pt>
                <c:pt idx="161">
                  <c:v>0.10962566844919786</c:v>
                </c:pt>
                <c:pt idx="162">
                  <c:v>0.14026602176541716</c:v>
                </c:pt>
                <c:pt idx="163">
                  <c:v>0.15947242206235013</c:v>
                </c:pt>
                <c:pt idx="164">
                  <c:v>0.24356775300171526</c:v>
                </c:pt>
                <c:pt idx="165">
                  <c:v>0.12480580010357328</c:v>
                </c:pt>
                <c:pt idx="166">
                  <c:v>9.8875074008288932E-2</c:v>
                </c:pt>
                <c:pt idx="167">
                  <c:v>9.400630914826498E-2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3-4150-9F70-6FAB47B2FE43}"/>
            </c:ext>
          </c:extLst>
        </c:ser>
        <c:ser>
          <c:idx val="1"/>
          <c:order val="1"/>
          <c:tx>
            <c:strRef>
              <c:f>'Total Permit Count'!$Y$1</c:f>
              <c:strCache>
                <c:ptCount val="1"/>
                <c:pt idx="0">
                  <c:v>Multi-Family Units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Count'!$AH$63:$AH$230</c:f>
              <c:numCache>
                <c:formatCode>0%</c:formatCode>
                <c:ptCount val="168"/>
                <c:pt idx="0">
                  <c:v>2.8076743097800653E-3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1.4560582423296931E-2</c:v>
                </c:pt>
                <c:pt idx="8">
                  <c:v>3.6873968079251515E-2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8.350730688935281E-3</c:v>
                </c:pt>
                <c:pt idx="13">
                  <c:v>4.0540540540540543E-3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3.8167938931297708E-3</c:v>
                </c:pt>
                <c:pt idx="18">
                  <c:v>0</c:v>
                </c:pt>
                <c:pt idx="19">
                  <c:v>0</c:v>
                </c:pt>
                <c:pt idx="20">
                  <c:v>2.4933214603739984E-2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1.4311270125223614E-2</c:v>
                </c:pt>
                <c:pt idx="27">
                  <c:v>1.3536379018612521E-2</c:v>
                </c:pt>
                <c:pt idx="28">
                  <c:v>1.3698630136986301E-2</c:v>
                </c:pt>
                <c:pt idx="29">
                  <c:v>1.1126564673157162E-2</c:v>
                </c:pt>
                <c:pt idx="30">
                  <c:v>5.2015604681404422E-3</c:v>
                </c:pt>
                <c:pt idx="31">
                  <c:v>0</c:v>
                </c:pt>
                <c:pt idx="32">
                  <c:v>0.19885714285714284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8.2051282051282051E-2</c:v>
                </c:pt>
                <c:pt idx="72">
                  <c:v>0</c:v>
                </c:pt>
                <c:pt idx="73">
                  <c:v>0</c:v>
                </c:pt>
                <c:pt idx="74">
                  <c:v>7.4211502782931356E-3</c:v>
                </c:pt>
                <c:pt idx="75">
                  <c:v>2.2944550669216062E-2</c:v>
                </c:pt>
                <c:pt idx="76">
                  <c:v>8.350730688935281E-3</c:v>
                </c:pt>
                <c:pt idx="77">
                  <c:v>6.3492063492063492E-3</c:v>
                </c:pt>
                <c:pt idx="78">
                  <c:v>5.9790732436472344E-2</c:v>
                </c:pt>
                <c:pt idx="79">
                  <c:v>5.8608058608058608E-2</c:v>
                </c:pt>
                <c:pt idx="80">
                  <c:v>0</c:v>
                </c:pt>
                <c:pt idx="81">
                  <c:v>8.7336244541484712E-2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8.1946222791293211E-2</c:v>
                </c:pt>
                <c:pt idx="86">
                  <c:v>0</c:v>
                </c:pt>
                <c:pt idx="87">
                  <c:v>0</c:v>
                </c:pt>
                <c:pt idx="88">
                  <c:v>0.11026033690658499</c:v>
                </c:pt>
                <c:pt idx="89">
                  <c:v>0</c:v>
                </c:pt>
                <c:pt idx="90">
                  <c:v>0</c:v>
                </c:pt>
                <c:pt idx="91">
                  <c:v>6.1224489795918366E-2</c:v>
                </c:pt>
                <c:pt idx="92">
                  <c:v>2.8144239226033423E-2</c:v>
                </c:pt>
                <c:pt idx="93">
                  <c:v>0</c:v>
                </c:pt>
                <c:pt idx="94">
                  <c:v>5.8708414872798431E-2</c:v>
                </c:pt>
                <c:pt idx="95">
                  <c:v>0.10625737898465171</c:v>
                </c:pt>
                <c:pt idx="96">
                  <c:v>0.12806830309498399</c:v>
                </c:pt>
                <c:pt idx="97">
                  <c:v>0</c:v>
                </c:pt>
                <c:pt idx="98">
                  <c:v>7.5691411935953426E-2</c:v>
                </c:pt>
                <c:pt idx="99">
                  <c:v>4.807692307692308E-2</c:v>
                </c:pt>
                <c:pt idx="100">
                  <c:v>0</c:v>
                </c:pt>
                <c:pt idx="101">
                  <c:v>0</c:v>
                </c:pt>
                <c:pt idx="102">
                  <c:v>0.15045871559633028</c:v>
                </c:pt>
                <c:pt idx="103">
                  <c:v>2.5183630640083946E-2</c:v>
                </c:pt>
                <c:pt idx="104">
                  <c:v>5.3941908713692949E-2</c:v>
                </c:pt>
                <c:pt idx="105">
                  <c:v>4.3650793650793648E-2</c:v>
                </c:pt>
                <c:pt idx="106">
                  <c:v>3.875968992248062E-2</c:v>
                </c:pt>
                <c:pt idx="107">
                  <c:v>6.3197026022304828E-2</c:v>
                </c:pt>
                <c:pt idx="108">
                  <c:v>2.2878932316491896E-2</c:v>
                </c:pt>
                <c:pt idx="109">
                  <c:v>1.1560693641618497E-2</c:v>
                </c:pt>
                <c:pt idx="110">
                  <c:v>4.8780487804878049E-3</c:v>
                </c:pt>
                <c:pt idx="111">
                  <c:v>2.7816411682892908E-2</c:v>
                </c:pt>
                <c:pt idx="112">
                  <c:v>4.8134777376654635E-2</c:v>
                </c:pt>
                <c:pt idx="113">
                  <c:v>2.1071115013169446E-2</c:v>
                </c:pt>
                <c:pt idx="114">
                  <c:v>1.0282776349614395E-2</c:v>
                </c:pt>
                <c:pt idx="115">
                  <c:v>0.10110584518167456</c:v>
                </c:pt>
                <c:pt idx="116">
                  <c:v>1.6797312430011199E-2</c:v>
                </c:pt>
                <c:pt idx="117">
                  <c:v>9.4674556213017749E-2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5.8737151248164463E-2</c:v>
                </c:pt>
                <c:pt idx="124">
                  <c:v>1.0309278350515464E-2</c:v>
                </c:pt>
                <c:pt idx="125">
                  <c:v>1.7712177121771217E-2</c:v>
                </c:pt>
                <c:pt idx="126">
                  <c:v>0</c:v>
                </c:pt>
                <c:pt idx="127">
                  <c:v>3.1976744186046513E-2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2.0287404902789519E-2</c:v>
                </c:pt>
                <c:pt idx="132">
                  <c:v>0.10399397136397889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7.3813708260105443E-2</c:v>
                </c:pt>
                <c:pt idx="137">
                  <c:v>9.0361445783132526E-3</c:v>
                </c:pt>
                <c:pt idx="138">
                  <c:v>9.8841698841698841E-2</c:v>
                </c:pt>
                <c:pt idx="139">
                  <c:v>5.5045871559633031E-2</c:v>
                </c:pt>
                <c:pt idx="140">
                  <c:v>4.0567951318458417E-2</c:v>
                </c:pt>
                <c:pt idx="141">
                  <c:v>1.8720748829953199E-2</c:v>
                </c:pt>
                <c:pt idx="142">
                  <c:v>7.9905992949471205E-2</c:v>
                </c:pt>
                <c:pt idx="143">
                  <c:v>6.9291338582677164E-2</c:v>
                </c:pt>
                <c:pt idx="144">
                  <c:v>0.109484404837683</c:v>
                </c:pt>
                <c:pt idx="145">
                  <c:v>4.7058823529411764E-2</c:v>
                </c:pt>
                <c:pt idx="146">
                  <c:v>1.0919017288444041E-2</c:v>
                </c:pt>
                <c:pt idx="147">
                  <c:v>0</c:v>
                </c:pt>
                <c:pt idx="148">
                  <c:v>0</c:v>
                </c:pt>
                <c:pt idx="149">
                  <c:v>0.12361516034985423</c:v>
                </c:pt>
                <c:pt idx="150">
                  <c:v>7.1343638525564806E-3</c:v>
                </c:pt>
                <c:pt idx="151">
                  <c:v>1.3186813186813187E-2</c:v>
                </c:pt>
                <c:pt idx="152">
                  <c:v>4.2352941176470586E-2</c:v>
                </c:pt>
                <c:pt idx="153">
                  <c:v>9.9787685774946927E-2</c:v>
                </c:pt>
                <c:pt idx="154">
                  <c:v>9.4488188976377951E-2</c:v>
                </c:pt>
                <c:pt idx="155">
                  <c:v>0.16937354988399073</c:v>
                </c:pt>
                <c:pt idx="156">
                  <c:v>3.7647058823529408E-2</c:v>
                </c:pt>
                <c:pt idx="157">
                  <c:v>5.5710306406685235E-2</c:v>
                </c:pt>
                <c:pt idx="158">
                  <c:v>0.12464788732394366</c:v>
                </c:pt>
                <c:pt idx="159">
                  <c:v>4.1162227602905568E-2</c:v>
                </c:pt>
                <c:pt idx="160">
                  <c:v>3.2520325203252036E-2</c:v>
                </c:pt>
                <c:pt idx="161">
                  <c:v>0</c:v>
                </c:pt>
                <c:pt idx="162">
                  <c:v>4.7762998790810154E-2</c:v>
                </c:pt>
                <c:pt idx="163">
                  <c:v>3.117505995203837E-2</c:v>
                </c:pt>
                <c:pt idx="164">
                  <c:v>3.430531732418525E-2</c:v>
                </c:pt>
                <c:pt idx="165">
                  <c:v>5.178663904712584E-2</c:v>
                </c:pt>
                <c:pt idx="166">
                  <c:v>4.2628774422735348E-2</c:v>
                </c:pt>
                <c:pt idx="167">
                  <c:v>5.2996845425867509E-2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150-9F70-6FAB47B2FE43}"/>
            </c:ext>
          </c:extLst>
        </c:ser>
        <c:ser>
          <c:idx val="2"/>
          <c:order val="2"/>
          <c:tx>
            <c:strRef>
              <c:f>'Total Permit Count'!$Z$1</c:f>
              <c:strCache>
                <c:ptCount val="1"/>
                <c:pt idx="0">
                  <c:v>New Commercial/Shell Only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Count'!$AI$63:$AI$230</c:f>
              <c:numCache>
                <c:formatCode>0%</c:formatCode>
                <c:ptCount val="168"/>
                <c:pt idx="0">
                  <c:v>8.8909686476368738E-3</c:v>
                </c:pt>
                <c:pt idx="1">
                  <c:v>3.6832412523020259E-3</c:v>
                </c:pt>
                <c:pt idx="2">
                  <c:v>5.1867219917012446E-3</c:v>
                </c:pt>
                <c:pt idx="3">
                  <c:v>4.0206777713957496E-3</c:v>
                </c:pt>
                <c:pt idx="4">
                  <c:v>3.6649214659685864E-3</c:v>
                </c:pt>
                <c:pt idx="5">
                  <c:v>2.4863252113376429E-3</c:v>
                </c:pt>
                <c:pt idx="6">
                  <c:v>2.859866539561487E-3</c:v>
                </c:pt>
                <c:pt idx="7">
                  <c:v>3.1201248049921998E-3</c:v>
                </c:pt>
                <c:pt idx="8">
                  <c:v>6.0539350577875619E-3</c:v>
                </c:pt>
                <c:pt idx="9">
                  <c:v>1.2596221133659902E-2</c:v>
                </c:pt>
                <c:pt idx="10">
                  <c:v>1.4480408858603067E-2</c:v>
                </c:pt>
                <c:pt idx="11">
                  <c:v>3.956478733926805E-3</c:v>
                </c:pt>
                <c:pt idx="12">
                  <c:v>1.9832985386221295E-2</c:v>
                </c:pt>
                <c:pt idx="13">
                  <c:v>8.1081081081081086E-3</c:v>
                </c:pt>
                <c:pt idx="14">
                  <c:v>7.6804915514592934E-3</c:v>
                </c:pt>
                <c:pt idx="15">
                  <c:v>5.3981106612685558E-3</c:v>
                </c:pt>
                <c:pt idx="16">
                  <c:v>3.5756853396901071E-3</c:v>
                </c:pt>
                <c:pt idx="17">
                  <c:v>1.1450381679389313E-2</c:v>
                </c:pt>
                <c:pt idx="18">
                  <c:v>7.0671378091872791E-3</c:v>
                </c:pt>
                <c:pt idx="19">
                  <c:v>2.3469387755102041E-2</c:v>
                </c:pt>
                <c:pt idx="20">
                  <c:v>8.0142475512021364E-3</c:v>
                </c:pt>
                <c:pt idx="21">
                  <c:v>2.0642201834862386E-2</c:v>
                </c:pt>
                <c:pt idx="22">
                  <c:v>9.5808383233532933E-3</c:v>
                </c:pt>
                <c:pt idx="23">
                  <c:v>1.0574018126888218E-2</c:v>
                </c:pt>
                <c:pt idx="24">
                  <c:v>7.0796460176991149E-3</c:v>
                </c:pt>
                <c:pt idx="25">
                  <c:v>1.001669449081803E-2</c:v>
                </c:pt>
                <c:pt idx="26">
                  <c:v>8.9445438282647581E-3</c:v>
                </c:pt>
                <c:pt idx="27">
                  <c:v>1.1844331641285956E-2</c:v>
                </c:pt>
                <c:pt idx="28">
                  <c:v>1.0273972602739725E-2</c:v>
                </c:pt>
                <c:pt idx="29">
                  <c:v>6.954102920723227E-3</c:v>
                </c:pt>
                <c:pt idx="30">
                  <c:v>1.3003901170351105E-2</c:v>
                </c:pt>
                <c:pt idx="31">
                  <c:v>3.5335689045936395E-3</c:v>
                </c:pt>
                <c:pt idx="32">
                  <c:v>9.1428571428571435E-3</c:v>
                </c:pt>
                <c:pt idx="33">
                  <c:v>5.1635111876075735E-3</c:v>
                </c:pt>
                <c:pt idx="34">
                  <c:v>1.4814814814814814E-3</c:v>
                </c:pt>
                <c:pt idx="35">
                  <c:v>1.5197568389057751E-3</c:v>
                </c:pt>
                <c:pt idx="36">
                  <c:v>1.3084112149532711E-2</c:v>
                </c:pt>
                <c:pt idx="37">
                  <c:v>6.8337129840546698E-3</c:v>
                </c:pt>
                <c:pt idx="38">
                  <c:v>9.2165898617511521E-3</c:v>
                </c:pt>
                <c:pt idx="39">
                  <c:v>1.1869436201780416E-2</c:v>
                </c:pt>
                <c:pt idx="40">
                  <c:v>5.5096418732782371E-3</c:v>
                </c:pt>
                <c:pt idx="41">
                  <c:v>7.1599045346062056E-3</c:v>
                </c:pt>
                <c:pt idx="42">
                  <c:v>1.9880715705765406E-3</c:v>
                </c:pt>
                <c:pt idx="43">
                  <c:v>4.0080160320641279E-3</c:v>
                </c:pt>
                <c:pt idx="44">
                  <c:v>7.6335877862595417E-3</c:v>
                </c:pt>
                <c:pt idx="45">
                  <c:v>3.0075187969924814E-3</c:v>
                </c:pt>
                <c:pt idx="46">
                  <c:v>1.0416666666666666E-2</c:v>
                </c:pt>
                <c:pt idx="47">
                  <c:v>3.9473684210526317E-3</c:v>
                </c:pt>
                <c:pt idx="48">
                  <c:v>7.8003120124804995E-3</c:v>
                </c:pt>
                <c:pt idx="49">
                  <c:v>0</c:v>
                </c:pt>
                <c:pt idx="50">
                  <c:v>1.736111111111111E-3</c:v>
                </c:pt>
                <c:pt idx="51">
                  <c:v>2.5706940874035988E-3</c:v>
                </c:pt>
                <c:pt idx="52">
                  <c:v>4.434589800443459E-3</c:v>
                </c:pt>
                <c:pt idx="53">
                  <c:v>3.3670033670033669E-3</c:v>
                </c:pt>
                <c:pt idx="54">
                  <c:v>1.4164305949008499E-3</c:v>
                </c:pt>
                <c:pt idx="55">
                  <c:v>1.5384615384615385E-3</c:v>
                </c:pt>
                <c:pt idx="56">
                  <c:v>6.5681444991789817E-3</c:v>
                </c:pt>
                <c:pt idx="57">
                  <c:v>3.629764065335753E-3</c:v>
                </c:pt>
                <c:pt idx="58">
                  <c:v>2.008032128514056E-3</c:v>
                </c:pt>
                <c:pt idx="59">
                  <c:v>2.2779043280182234E-2</c:v>
                </c:pt>
                <c:pt idx="60">
                  <c:v>4.329004329004329E-3</c:v>
                </c:pt>
                <c:pt idx="61">
                  <c:v>7.9522862823061622E-3</c:v>
                </c:pt>
                <c:pt idx="62">
                  <c:v>5.6022408963585435E-3</c:v>
                </c:pt>
                <c:pt idx="63">
                  <c:v>5.3333333333333332E-3</c:v>
                </c:pt>
                <c:pt idx="64">
                  <c:v>4.3196544276457886E-3</c:v>
                </c:pt>
                <c:pt idx="65">
                  <c:v>9.5238095238095247E-3</c:v>
                </c:pt>
                <c:pt idx="66">
                  <c:v>4.6189376443418013E-3</c:v>
                </c:pt>
                <c:pt idx="67">
                  <c:v>2.1782178217821781E-2</c:v>
                </c:pt>
                <c:pt idx="68">
                  <c:v>4.9916805324459234E-3</c:v>
                </c:pt>
                <c:pt idx="69">
                  <c:v>0</c:v>
                </c:pt>
                <c:pt idx="70">
                  <c:v>1.1326860841423949E-2</c:v>
                </c:pt>
                <c:pt idx="71">
                  <c:v>1.7094017094017094E-3</c:v>
                </c:pt>
                <c:pt idx="72">
                  <c:v>1.9646365422396855E-3</c:v>
                </c:pt>
                <c:pt idx="73">
                  <c:v>1.9455252918287938E-3</c:v>
                </c:pt>
                <c:pt idx="74">
                  <c:v>1.8552875695732839E-3</c:v>
                </c:pt>
                <c:pt idx="75">
                  <c:v>0</c:v>
                </c:pt>
                <c:pt idx="76">
                  <c:v>1.2526096033402923E-2</c:v>
                </c:pt>
                <c:pt idx="77">
                  <c:v>3.1746031746031746E-3</c:v>
                </c:pt>
                <c:pt idx="78">
                  <c:v>1.0463378176382661E-2</c:v>
                </c:pt>
                <c:pt idx="79">
                  <c:v>7.326007326007326E-3</c:v>
                </c:pt>
                <c:pt idx="80">
                  <c:v>6.8027210884353739E-3</c:v>
                </c:pt>
                <c:pt idx="81">
                  <c:v>7.6419213973799123E-3</c:v>
                </c:pt>
                <c:pt idx="82">
                  <c:v>8.1967213114754103E-3</c:v>
                </c:pt>
                <c:pt idx="83">
                  <c:v>7.9365079365079361E-3</c:v>
                </c:pt>
                <c:pt idx="84">
                  <c:v>5.6737588652482273E-3</c:v>
                </c:pt>
                <c:pt idx="85">
                  <c:v>3.8412291933418692E-3</c:v>
                </c:pt>
                <c:pt idx="86">
                  <c:v>1.6611295681063123E-3</c:v>
                </c:pt>
                <c:pt idx="87">
                  <c:v>5.9347181008902079E-3</c:v>
                </c:pt>
                <c:pt idx="88">
                  <c:v>3.0627871362940277E-3</c:v>
                </c:pt>
                <c:pt idx="89">
                  <c:v>2.5445292620865142E-3</c:v>
                </c:pt>
                <c:pt idx="90">
                  <c:v>5.0301810865191147E-3</c:v>
                </c:pt>
                <c:pt idx="91">
                  <c:v>1.020408163265306E-2</c:v>
                </c:pt>
                <c:pt idx="92">
                  <c:v>5.2770448548812663E-3</c:v>
                </c:pt>
                <c:pt idx="93">
                  <c:v>4.6040515653775326E-3</c:v>
                </c:pt>
                <c:pt idx="94">
                  <c:v>3.9138943248532287E-3</c:v>
                </c:pt>
                <c:pt idx="95">
                  <c:v>2.3612750885478157E-3</c:v>
                </c:pt>
                <c:pt idx="96">
                  <c:v>4.2689434364994666E-3</c:v>
                </c:pt>
                <c:pt idx="97">
                  <c:v>8.7209302325581394E-3</c:v>
                </c:pt>
                <c:pt idx="98">
                  <c:v>1.0189228529839884E-2</c:v>
                </c:pt>
                <c:pt idx="99">
                  <c:v>3.605769230769231E-3</c:v>
                </c:pt>
                <c:pt idx="100">
                  <c:v>2.7100271002710027E-3</c:v>
                </c:pt>
                <c:pt idx="101">
                  <c:v>2.631578947368421E-3</c:v>
                </c:pt>
                <c:pt idx="102">
                  <c:v>2.7522935779816515E-3</c:v>
                </c:pt>
                <c:pt idx="103">
                  <c:v>3.1479538300104933E-3</c:v>
                </c:pt>
                <c:pt idx="104">
                  <c:v>1.0373443983402489E-2</c:v>
                </c:pt>
                <c:pt idx="105">
                  <c:v>4.96031746031746E-3</c:v>
                </c:pt>
                <c:pt idx="106">
                  <c:v>3.875968992248062E-3</c:v>
                </c:pt>
                <c:pt idx="107">
                  <c:v>4.646840148698885E-3</c:v>
                </c:pt>
                <c:pt idx="108">
                  <c:v>6.6730219256434702E-3</c:v>
                </c:pt>
                <c:pt idx="109">
                  <c:v>5.7803468208092483E-3</c:v>
                </c:pt>
                <c:pt idx="110">
                  <c:v>9.7560975609756097E-3</c:v>
                </c:pt>
                <c:pt idx="111">
                  <c:v>0</c:v>
                </c:pt>
                <c:pt idx="112">
                  <c:v>6.0168471720818293E-3</c:v>
                </c:pt>
                <c:pt idx="113">
                  <c:v>4.3898156277436349E-3</c:v>
                </c:pt>
                <c:pt idx="114">
                  <c:v>3.4275921165381321E-3</c:v>
                </c:pt>
                <c:pt idx="115">
                  <c:v>7.8988941548183249E-3</c:v>
                </c:pt>
                <c:pt idx="116">
                  <c:v>5.0391937290033594E-3</c:v>
                </c:pt>
                <c:pt idx="117">
                  <c:v>1.1834319526627219E-3</c:v>
                </c:pt>
                <c:pt idx="118">
                  <c:v>5.2750565184626974E-3</c:v>
                </c:pt>
                <c:pt idx="119">
                  <c:v>5.1470588235294117E-3</c:v>
                </c:pt>
                <c:pt idx="120">
                  <c:v>2.0618556701030928E-3</c:v>
                </c:pt>
                <c:pt idx="121">
                  <c:v>1.0439970171513796E-2</c:v>
                </c:pt>
                <c:pt idx="122">
                  <c:v>7.0921985815602835E-3</c:v>
                </c:pt>
                <c:pt idx="123">
                  <c:v>7.3421439060205576E-4</c:v>
                </c:pt>
                <c:pt idx="124">
                  <c:v>2.5773195876288659E-3</c:v>
                </c:pt>
                <c:pt idx="125">
                  <c:v>3.6900369003690036E-3</c:v>
                </c:pt>
                <c:pt idx="126">
                  <c:v>1.6051364365971107E-3</c:v>
                </c:pt>
                <c:pt idx="127">
                  <c:v>2.1802325581395349E-3</c:v>
                </c:pt>
                <c:pt idx="128">
                  <c:v>4.4510385756676559E-3</c:v>
                </c:pt>
                <c:pt idx="129">
                  <c:v>3.952569169960474E-3</c:v>
                </c:pt>
                <c:pt idx="130">
                  <c:v>5.5955235811350921E-3</c:v>
                </c:pt>
                <c:pt idx="131">
                  <c:v>5.9171597633136093E-3</c:v>
                </c:pt>
                <c:pt idx="132">
                  <c:v>2.2607385079125848E-3</c:v>
                </c:pt>
                <c:pt idx="133">
                  <c:v>5.6444026340545629E-3</c:v>
                </c:pt>
                <c:pt idx="134">
                  <c:v>2.3557126030624262E-3</c:v>
                </c:pt>
                <c:pt idx="135">
                  <c:v>8.5227272727272721E-3</c:v>
                </c:pt>
                <c:pt idx="136">
                  <c:v>4.3936731107205628E-3</c:v>
                </c:pt>
                <c:pt idx="137">
                  <c:v>8.2831325301204826E-3</c:v>
                </c:pt>
                <c:pt idx="138">
                  <c:v>3.0888030888030888E-3</c:v>
                </c:pt>
                <c:pt idx="139">
                  <c:v>5.2424639580602884E-3</c:v>
                </c:pt>
                <c:pt idx="140">
                  <c:v>1.555104800540906E-2</c:v>
                </c:pt>
                <c:pt idx="141">
                  <c:v>2.3400936037441498E-3</c:v>
                </c:pt>
                <c:pt idx="142">
                  <c:v>2.3501762632197414E-3</c:v>
                </c:pt>
                <c:pt idx="143">
                  <c:v>3.1496062992125984E-3</c:v>
                </c:pt>
                <c:pt idx="144">
                  <c:v>2.546148949713558E-3</c:v>
                </c:pt>
                <c:pt idx="145">
                  <c:v>3.4602076124567475E-3</c:v>
                </c:pt>
                <c:pt idx="146">
                  <c:v>2.7297543221110102E-3</c:v>
                </c:pt>
                <c:pt idx="147">
                  <c:v>4.22654268808115E-3</c:v>
                </c:pt>
                <c:pt idx="148">
                  <c:v>1.0160880609652836E-2</c:v>
                </c:pt>
                <c:pt idx="149">
                  <c:v>8.7463556851311956E-3</c:v>
                </c:pt>
                <c:pt idx="150">
                  <c:v>5.3507728894173602E-3</c:v>
                </c:pt>
                <c:pt idx="151">
                  <c:v>2.7472527472527475E-3</c:v>
                </c:pt>
                <c:pt idx="152">
                  <c:v>2.352941176470588E-3</c:v>
                </c:pt>
                <c:pt idx="153">
                  <c:v>2.6539278131634818E-3</c:v>
                </c:pt>
                <c:pt idx="154">
                  <c:v>5.774278215223097E-3</c:v>
                </c:pt>
                <c:pt idx="155">
                  <c:v>5.8004640371229696E-4</c:v>
                </c:pt>
                <c:pt idx="156">
                  <c:v>1.1176470588235295E-2</c:v>
                </c:pt>
                <c:pt idx="157">
                  <c:v>8.356545961002786E-3</c:v>
                </c:pt>
                <c:pt idx="158">
                  <c:v>1.2676056338028169E-2</c:v>
                </c:pt>
                <c:pt idx="159">
                  <c:v>5.4479418886198543E-3</c:v>
                </c:pt>
                <c:pt idx="160">
                  <c:v>5.1736881005173688E-3</c:v>
                </c:pt>
                <c:pt idx="161">
                  <c:v>5.3475935828877002E-3</c:v>
                </c:pt>
                <c:pt idx="162">
                  <c:v>3.0229746070133011E-3</c:v>
                </c:pt>
                <c:pt idx="163">
                  <c:v>2.9976019184652278E-3</c:v>
                </c:pt>
                <c:pt idx="164">
                  <c:v>1.2006861063464836E-2</c:v>
                </c:pt>
                <c:pt idx="165">
                  <c:v>3.1071983428275505E-3</c:v>
                </c:pt>
                <c:pt idx="166">
                  <c:v>5.3285968028419185E-3</c:v>
                </c:pt>
                <c:pt idx="167">
                  <c:v>3.1545741324921135E-3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D3-4150-9F70-6FAB47B2FE43}"/>
            </c:ext>
          </c:extLst>
        </c:ser>
        <c:ser>
          <c:idx val="3"/>
          <c:order val="3"/>
          <c:tx>
            <c:strRef>
              <c:f>'Total Permit Count'!$AA$1</c:f>
              <c:strCache>
                <c:ptCount val="1"/>
                <c:pt idx="0">
                  <c:v>Misc. Residential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Count'!$AJ$63:$AJ$230</c:f>
              <c:numCache>
                <c:formatCode>0%</c:formatCode>
                <c:ptCount val="168"/>
                <c:pt idx="0">
                  <c:v>1.9653720168460457E-2</c:v>
                </c:pt>
                <c:pt idx="1">
                  <c:v>2.0257826887661142E-2</c:v>
                </c:pt>
                <c:pt idx="2">
                  <c:v>1.3485477178423237E-2</c:v>
                </c:pt>
                <c:pt idx="3">
                  <c:v>8.0413555427914993E-3</c:v>
                </c:pt>
                <c:pt idx="4">
                  <c:v>2.5130890052356022E-2</c:v>
                </c:pt>
                <c:pt idx="5">
                  <c:v>1.9393336648433616E-2</c:v>
                </c:pt>
                <c:pt idx="6">
                  <c:v>3.098188751191611E-2</c:v>
                </c:pt>
                <c:pt idx="7">
                  <c:v>3.4841393655746226E-2</c:v>
                </c:pt>
                <c:pt idx="8">
                  <c:v>3.5773252614199232E-2</c:v>
                </c:pt>
                <c:pt idx="9">
                  <c:v>5.5283414975507345E-2</c:v>
                </c:pt>
                <c:pt idx="10">
                  <c:v>3.4923339011925042E-2</c:v>
                </c:pt>
                <c:pt idx="11">
                  <c:v>4.9455984174085067E-2</c:v>
                </c:pt>
                <c:pt idx="12">
                  <c:v>3.6534446764091857E-2</c:v>
                </c:pt>
                <c:pt idx="13">
                  <c:v>4.8648648648648651E-2</c:v>
                </c:pt>
                <c:pt idx="14">
                  <c:v>2.7649769585253458E-2</c:v>
                </c:pt>
                <c:pt idx="15">
                  <c:v>1.7543859649122806E-2</c:v>
                </c:pt>
                <c:pt idx="16">
                  <c:v>1.7878426698450536E-2</c:v>
                </c:pt>
                <c:pt idx="17">
                  <c:v>5.1526717557251911E-2</c:v>
                </c:pt>
                <c:pt idx="18">
                  <c:v>4.8586572438162542E-2</c:v>
                </c:pt>
                <c:pt idx="19">
                  <c:v>5.3061224489795916E-2</c:v>
                </c:pt>
                <c:pt idx="20">
                  <c:v>4.7195013357079249E-2</c:v>
                </c:pt>
                <c:pt idx="21">
                  <c:v>4.1284403669724773E-2</c:v>
                </c:pt>
                <c:pt idx="22">
                  <c:v>3.3532934131736525E-2</c:v>
                </c:pt>
                <c:pt idx="23">
                  <c:v>4.0785498489425982E-2</c:v>
                </c:pt>
                <c:pt idx="24">
                  <c:v>5.663716814159292E-2</c:v>
                </c:pt>
                <c:pt idx="25">
                  <c:v>3.5058430717863104E-2</c:v>
                </c:pt>
                <c:pt idx="26">
                  <c:v>2.1466905187835419E-2</c:v>
                </c:pt>
                <c:pt idx="27">
                  <c:v>1.5228426395939087E-2</c:v>
                </c:pt>
                <c:pt idx="28">
                  <c:v>2.0547945205479451E-2</c:v>
                </c:pt>
                <c:pt idx="29">
                  <c:v>4.0333796940194712E-2</c:v>
                </c:pt>
                <c:pt idx="30">
                  <c:v>6.3719115734720416E-2</c:v>
                </c:pt>
                <c:pt idx="31">
                  <c:v>8.1272084805653705E-2</c:v>
                </c:pt>
                <c:pt idx="32">
                  <c:v>5.3714285714285714E-2</c:v>
                </c:pt>
                <c:pt idx="33">
                  <c:v>6.7125645438898457E-2</c:v>
                </c:pt>
                <c:pt idx="34">
                  <c:v>3.8518518518518521E-2</c:v>
                </c:pt>
                <c:pt idx="35">
                  <c:v>5.0151975683890578E-2</c:v>
                </c:pt>
                <c:pt idx="36">
                  <c:v>2.9906542056074768E-2</c:v>
                </c:pt>
                <c:pt idx="37">
                  <c:v>3.4168564920273349E-2</c:v>
                </c:pt>
                <c:pt idx="38">
                  <c:v>3.2258064516129031E-2</c:v>
                </c:pt>
                <c:pt idx="39">
                  <c:v>1.7804154302670624E-2</c:v>
                </c:pt>
                <c:pt idx="40">
                  <c:v>3.0303030303030304E-2</c:v>
                </c:pt>
                <c:pt idx="41">
                  <c:v>6.205250596658711E-2</c:v>
                </c:pt>
                <c:pt idx="42">
                  <c:v>8.9463220675944338E-2</c:v>
                </c:pt>
                <c:pt idx="43">
                  <c:v>6.4128256513026047E-2</c:v>
                </c:pt>
                <c:pt idx="44">
                  <c:v>5.6488549618320609E-2</c:v>
                </c:pt>
                <c:pt idx="45">
                  <c:v>4.5112781954887216E-2</c:v>
                </c:pt>
                <c:pt idx="46">
                  <c:v>4.4642857142857144E-2</c:v>
                </c:pt>
                <c:pt idx="47">
                  <c:v>3.6842105263157891E-2</c:v>
                </c:pt>
                <c:pt idx="48">
                  <c:v>2.9641185647425898E-2</c:v>
                </c:pt>
                <c:pt idx="49">
                  <c:v>1.5037593984962405E-2</c:v>
                </c:pt>
                <c:pt idx="50">
                  <c:v>1.7361111111111112E-2</c:v>
                </c:pt>
                <c:pt idx="51">
                  <c:v>3.0848329048843187E-2</c:v>
                </c:pt>
                <c:pt idx="52">
                  <c:v>5.3215077605321508E-2</c:v>
                </c:pt>
                <c:pt idx="53">
                  <c:v>6.5656565656565663E-2</c:v>
                </c:pt>
                <c:pt idx="54">
                  <c:v>5.8073654390934842E-2</c:v>
                </c:pt>
                <c:pt idx="55">
                  <c:v>7.8461538461538458E-2</c:v>
                </c:pt>
                <c:pt idx="56">
                  <c:v>7.3891625615763554E-2</c:v>
                </c:pt>
                <c:pt idx="57">
                  <c:v>5.9891107078039928E-2</c:v>
                </c:pt>
                <c:pt idx="58">
                  <c:v>4.6184738955823292E-2</c:v>
                </c:pt>
                <c:pt idx="59">
                  <c:v>4.7835990888382689E-2</c:v>
                </c:pt>
                <c:pt idx="60">
                  <c:v>5.844155844155844E-2</c:v>
                </c:pt>
                <c:pt idx="61">
                  <c:v>4.9701789264413522E-2</c:v>
                </c:pt>
                <c:pt idx="62">
                  <c:v>1.9607843137254902E-2</c:v>
                </c:pt>
                <c:pt idx="63">
                  <c:v>1.0666666666666666E-2</c:v>
                </c:pt>
                <c:pt idx="64">
                  <c:v>4.3196544276457881E-2</c:v>
                </c:pt>
                <c:pt idx="65">
                  <c:v>6.2857142857142861E-2</c:v>
                </c:pt>
                <c:pt idx="66">
                  <c:v>8.3140877598152418E-2</c:v>
                </c:pt>
                <c:pt idx="67">
                  <c:v>7.9207920792079209E-2</c:v>
                </c:pt>
                <c:pt idx="68">
                  <c:v>6.8219633943427616E-2</c:v>
                </c:pt>
                <c:pt idx="69">
                  <c:v>4.4326241134751775E-2</c:v>
                </c:pt>
                <c:pt idx="70">
                  <c:v>9.3851132686084138E-2</c:v>
                </c:pt>
                <c:pt idx="71">
                  <c:v>4.4444444444444446E-2</c:v>
                </c:pt>
                <c:pt idx="72">
                  <c:v>5.304518664047151E-2</c:v>
                </c:pt>
                <c:pt idx="73">
                  <c:v>4.2801556420233464E-2</c:v>
                </c:pt>
                <c:pt idx="74">
                  <c:v>1.2987012987012988E-2</c:v>
                </c:pt>
                <c:pt idx="75">
                  <c:v>1.9120458891013385E-2</c:v>
                </c:pt>
                <c:pt idx="76">
                  <c:v>3.1315240083507306E-2</c:v>
                </c:pt>
                <c:pt idx="77">
                  <c:v>4.6031746031746035E-2</c:v>
                </c:pt>
                <c:pt idx="78">
                  <c:v>5.3811659192825115E-2</c:v>
                </c:pt>
                <c:pt idx="79">
                  <c:v>7.2039072039072033E-2</c:v>
                </c:pt>
                <c:pt idx="80">
                  <c:v>4.3537414965986392E-2</c:v>
                </c:pt>
                <c:pt idx="81">
                  <c:v>4.3668122270742356E-2</c:v>
                </c:pt>
                <c:pt idx="82">
                  <c:v>3.6885245901639344E-2</c:v>
                </c:pt>
                <c:pt idx="83">
                  <c:v>3.8359788359788358E-2</c:v>
                </c:pt>
                <c:pt idx="84">
                  <c:v>2.8368794326241134E-2</c:v>
                </c:pt>
                <c:pt idx="85">
                  <c:v>1.4084507042253521E-2</c:v>
                </c:pt>
                <c:pt idx="86">
                  <c:v>1.1627906976744186E-2</c:v>
                </c:pt>
                <c:pt idx="87">
                  <c:v>1.483679525222552E-2</c:v>
                </c:pt>
                <c:pt idx="88">
                  <c:v>1.6845329249617153E-2</c:v>
                </c:pt>
                <c:pt idx="89">
                  <c:v>3.689567430025445E-2</c:v>
                </c:pt>
                <c:pt idx="90">
                  <c:v>3.722334004024145E-2</c:v>
                </c:pt>
                <c:pt idx="91">
                  <c:v>3.7414965986394558E-2</c:v>
                </c:pt>
                <c:pt idx="92">
                  <c:v>4.1336851363236587E-2</c:v>
                </c:pt>
                <c:pt idx="93">
                  <c:v>4.3278084714548803E-2</c:v>
                </c:pt>
                <c:pt idx="94">
                  <c:v>2.0547945205479451E-2</c:v>
                </c:pt>
                <c:pt idx="95">
                  <c:v>3.7780401416765051E-2</c:v>
                </c:pt>
                <c:pt idx="96">
                  <c:v>2.454642475987193E-2</c:v>
                </c:pt>
                <c:pt idx="97">
                  <c:v>3.4883720930232558E-2</c:v>
                </c:pt>
                <c:pt idx="98">
                  <c:v>5.822416302765648E-3</c:v>
                </c:pt>
                <c:pt idx="99">
                  <c:v>8.4134615384615381E-3</c:v>
                </c:pt>
                <c:pt idx="100">
                  <c:v>3.3875338753387531E-2</c:v>
                </c:pt>
                <c:pt idx="101">
                  <c:v>6.7105263157894737E-2</c:v>
                </c:pt>
                <c:pt idx="102">
                  <c:v>7.9816513761467894E-2</c:v>
                </c:pt>
                <c:pt idx="103">
                  <c:v>0.16789087093389296</c:v>
                </c:pt>
                <c:pt idx="104">
                  <c:v>0.11307053941908714</c:v>
                </c:pt>
                <c:pt idx="105">
                  <c:v>0.1388888888888889</c:v>
                </c:pt>
                <c:pt idx="106">
                  <c:v>0.16085271317829458</c:v>
                </c:pt>
                <c:pt idx="107">
                  <c:v>0.17472118959107807</c:v>
                </c:pt>
                <c:pt idx="108">
                  <c:v>0.14013346043851288</c:v>
                </c:pt>
                <c:pt idx="109">
                  <c:v>7.6589595375722547E-2</c:v>
                </c:pt>
                <c:pt idx="110">
                  <c:v>6.4634146341463417E-2</c:v>
                </c:pt>
                <c:pt idx="111">
                  <c:v>4.3115438108484005E-2</c:v>
                </c:pt>
                <c:pt idx="112">
                  <c:v>7.0998796630565589E-2</c:v>
                </c:pt>
                <c:pt idx="113">
                  <c:v>9.2186128182616331E-2</c:v>
                </c:pt>
                <c:pt idx="114">
                  <c:v>8.5689802913453295E-2</c:v>
                </c:pt>
                <c:pt idx="115">
                  <c:v>0.1018957345971564</c:v>
                </c:pt>
                <c:pt idx="116">
                  <c:v>8.7346024636058228E-2</c:v>
                </c:pt>
                <c:pt idx="117">
                  <c:v>7.8106508875739639E-2</c:v>
                </c:pt>
                <c:pt idx="118">
                  <c:v>7.5357950263752832E-2</c:v>
                </c:pt>
                <c:pt idx="119">
                  <c:v>5.5882352941176473E-2</c:v>
                </c:pt>
                <c:pt idx="120">
                  <c:v>4.3986254295532649E-2</c:v>
                </c:pt>
                <c:pt idx="121">
                  <c:v>2.4608501118568233E-2</c:v>
                </c:pt>
                <c:pt idx="122">
                  <c:v>2.2064617809298661E-2</c:v>
                </c:pt>
                <c:pt idx="123">
                  <c:v>1.908957415565345E-2</c:v>
                </c:pt>
                <c:pt idx="124">
                  <c:v>2.5128865979381444E-2</c:v>
                </c:pt>
                <c:pt idx="125">
                  <c:v>3.8376383763837639E-2</c:v>
                </c:pt>
                <c:pt idx="126">
                  <c:v>5.4574638844301769E-2</c:v>
                </c:pt>
                <c:pt idx="127">
                  <c:v>5.0145348837209301E-2</c:v>
                </c:pt>
                <c:pt idx="128">
                  <c:v>3.857566765578635E-2</c:v>
                </c:pt>
                <c:pt idx="129">
                  <c:v>4.5849802371541501E-2</c:v>
                </c:pt>
                <c:pt idx="130">
                  <c:v>4.3165467625899283E-2</c:v>
                </c:pt>
                <c:pt idx="131">
                  <c:v>3.2967032967032968E-2</c:v>
                </c:pt>
                <c:pt idx="132">
                  <c:v>3.089675960813866E-2</c:v>
                </c:pt>
                <c:pt idx="133">
                  <c:v>2.2577610536218252E-2</c:v>
                </c:pt>
                <c:pt idx="134">
                  <c:v>2.1201413427561839E-2</c:v>
                </c:pt>
                <c:pt idx="135">
                  <c:v>8.5227272727272721E-3</c:v>
                </c:pt>
                <c:pt idx="136">
                  <c:v>2.2847100175746926E-2</c:v>
                </c:pt>
                <c:pt idx="137">
                  <c:v>4.1415662650602411E-2</c:v>
                </c:pt>
                <c:pt idx="138">
                  <c:v>3.9382239382239385E-2</c:v>
                </c:pt>
                <c:pt idx="139">
                  <c:v>5.8322411533420708E-2</c:v>
                </c:pt>
                <c:pt idx="140">
                  <c:v>5.4090601757944556E-2</c:v>
                </c:pt>
                <c:pt idx="141">
                  <c:v>4.3681747269890797E-2</c:v>
                </c:pt>
                <c:pt idx="142">
                  <c:v>4.4065804935370149E-2</c:v>
                </c:pt>
                <c:pt idx="143">
                  <c:v>4.8031496062992125E-2</c:v>
                </c:pt>
                <c:pt idx="144">
                  <c:v>3.2463399108847865E-2</c:v>
                </c:pt>
                <c:pt idx="145">
                  <c:v>4.4290657439446365E-2</c:v>
                </c:pt>
                <c:pt idx="146">
                  <c:v>3.0027297543221108E-2</c:v>
                </c:pt>
                <c:pt idx="147">
                  <c:v>2.4513947590870666E-2</c:v>
                </c:pt>
                <c:pt idx="148">
                  <c:v>3.3022861981371721E-2</c:v>
                </c:pt>
                <c:pt idx="149">
                  <c:v>2.7988338192419825E-2</c:v>
                </c:pt>
                <c:pt idx="150">
                  <c:v>3.3888228299643282E-2</c:v>
                </c:pt>
                <c:pt idx="151">
                  <c:v>3.9010989010989011E-2</c:v>
                </c:pt>
                <c:pt idx="152">
                  <c:v>0.04</c:v>
                </c:pt>
                <c:pt idx="153">
                  <c:v>3.237791932059448E-2</c:v>
                </c:pt>
                <c:pt idx="154">
                  <c:v>3.832020997375328E-2</c:v>
                </c:pt>
                <c:pt idx="155">
                  <c:v>2.2041763341067284E-2</c:v>
                </c:pt>
                <c:pt idx="156">
                  <c:v>3.411764705882353E-2</c:v>
                </c:pt>
                <c:pt idx="157">
                  <c:v>2.7855153203342618E-2</c:v>
                </c:pt>
                <c:pt idx="158">
                  <c:v>1.2676056338028169E-2</c:v>
                </c:pt>
                <c:pt idx="159">
                  <c:v>1.4527845036319613E-2</c:v>
                </c:pt>
                <c:pt idx="160">
                  <c:v>1.7738359201773836E-2</c:v>
                </c:pt>
                <c:pt idx="161">
                  <c:v>3.9438502673796789E-2</c:v>
                </c:pt>
                <c:pt idx="162">
                  <c:v>4.0507859733978233E-2</c:v>
                </c:pt>
                <c:pt idx="163">
                  <c:v>3.8968824940047962E-2</c:v>
                </c:pt>
                <c:pt idx="164">
                  <c:v>0.12692967409948541</c:v>
                </c:pt>
                <c:pt idx="165">
                  <c:v>3.98757120662869E-2</c:v>
                </c:pt>
                <c:pt idx="166">
                  <c:v>4.4997039668442866E-2</c:v>
                </c:pt>
                <c:pt idx="167">
                  <c:v>4.16403785488959E-2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D3-4150-9F70-6FAB47B2FE43}"/>
            </c:ext>
          </c:extLst>
        </c:ser>
        <c:ser>
          <c:idx val="4"/>
          <c:order val="4"/>
          <c:tx>
            <c:strRef>
              <c:f>'Total Permit Count'!$AB$1</c:f>
              <c:strCache>
                <c:ptCount val="1"/>
                <c:pt idx="0">
                  <c:v>Misc. Commercial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Count'!$AK$63:$AK$230</c:f>
              <c:numCache>
                <c:formatCode>0%</c:formatCode>
                <c:ptCount val="168"/>
                <c:pt idx="0">
                  <c:v>1.918577445016378E-2</c:v>
                </c:pt>
                <c:pt idx="1">
                  <c:v>1.7034990791896871E-2</c:v>
                </c:pt>
                <c:pt idx="2">
                  <c:v>1.4004149377593362E-2</c:v>
                </c:pt>
                <c:pt idx="3">
                  <c:v>2.0103388856978748E-2</c:v>
                </c:pt>
                <c:pt idx="4">
                  <c:v>1.0994764397905759E-2</c:v>
                </c:pt>
                <c:pt idx="5">
                  <c:v>1.1934361014420686E-2</c:v>
                </c:pt>
                <c:pt idx="6">
                  <c:v>1.2392755004766444E-2</c:v>
                </c:pt>
                <c:pt idx="7">
                  <c:v>1.2480499219968799E-2</c:v>
                </c:pt>
                <c:pt idx="8">
                  <c:v>1.2107870115575124E-2</c:v>
                </c:pt>
                <c:pt idx="9">
                  <c:v>2.5192442267319804E-2</c:v>
                </c:pt>
                <c:pt idx="10">
                  <c:v>2.8109028960817718E-2</c:v>
                </c:pt>
                <c:pt idx="11">
                  <c:v>3.3630069238377844E-2</c:v>
                </c:pt>
                <c:pt idx="12">
                  <c:v>2.6096033402922755E-2</c:v>
                </c:pt>
                <c:pt idx="13">
                  <c:v>6.4864864864864868E-2</c:v>
                </c:pt>
                <c:pt idx="14">
                  <c:v>3.3794162826420893E-2</c:v>
                </c:pt>
                <c:pt idx="15">
                  <c:v>4.3184885290148446E-2</c:v>
                </c:pt>
                <c:pt idx="16">
                  <c:v>2.5029797377830752E-2</c:v>
                </c:pt>
                <c:pt idx="17">
                  <c:v>3.2442748091603052E-2</c:v>
                </c:pt>
                <c:pt idx="18">
                  <c:v>3.6219081272084806E-2</c:v>
                </c:pt>
                <c:pt idx="19">
                  <c:v>5.7142857142857141E-2</c:v>
                </c:pt>
                <c:pt idx="20">
                  <c:v>4.0961709706144253E-2</c:v>
                </c:pt>
                <c:pt idx="21">
                  <c:v>4.931192660550459E-2</c:v>
                </c:pt>
                <c:pt idx="22">
                  <c:v>5.1497005988023953E-2</c:v>
                </c:pt>
                <c:pt idx="23">
                  <c:v>5.1359516616314202E-2</c:v>
                </c:pt>
                <c:pt idx="24">
                  <c:v>5.1327433628318583E-2</c:v>
                </c:pt>
                <c:pt idx="25">
                  <c:v>6.0100166944908183E-2</c:v>
                </c:pt>
                <c:pt idx="26">
                  <c:v>5.1878354203935599E-2</c:v>
                </c:pt>
                <c:pt idx="27">
                  <c:v>6.9373942470389166E-2</c:v>
                </c:pt>
                <c:pt idx="28">
                  <c:v>6.1643835616438353E-2</c:v>
                </c:pt>
                <c:pt idx="29">
                  <c:v>4.1724617524339362E-2</c:v>
                </c:pt>
                <c:pt idx="30">
                  <c:v>2.47074122236671E-2</c:v>
                </c:pt>
                <c:pt idx="31">
                  <c:v>3.4157832744405182E-2</c:v>
                </c:pt>
                <c:pt idx="32">
                  <c:v>5.1428571428571428E-2</c:v>
                </c:pt>
                <c:pt idx="33">
                  <c:v>5.6798623063683308E-2</c:v>
                </c:pt>
                <c:pt idx="34">
                  <c:v>5.4814814814814816E-2</c:v>
                </c:pt>
                <c:pt idx="35">
                  <c:v>4.1033434650455926E-2</c:v>
                </c:pt>
                <c:pt idx="36">
                  <c:v>5.7943925233644861E-2</c:v>
                </c:pt>
                <c:pt idx="37">
                  <c:v>4.328018223234624E-2</c:v>
                </c:pt>
                <c:pt idx="38">
                  <c:v>7.1428571428571425E-2</c:v>
                </c:pt>
                <c:pt idx="39">
                  <c:v>5.637982195845697E-2</c:v>
                </c:pt>
                <c:pt idx="40">
                  <c:v>4.6831955922865015E-2</c:v>
                </c:pt>
                <c:pt idx="41">
                  <c:v>4.0572792362768499E-2</c:v>
                </c:pt>
                <c:pt idx="42">
                  <c:v>4.5725646123260438E-2</c:v>
                </c:pt>
                <c:pt idx="43">
                  <c:v>3.6072144288577156E-2</c:v>
                </c:pt>
                <c:pt idx="44">
                  <c:v>4.8854961832061068E-2</c:v>
                </c:pt>
                <c:pt idx="45">
                  <c:v>4.2105263157894736E-2</c:v>
                </c:pt>
                <c:pt idx="46">
                  <c:v>3.5714285714285712E-2</c:v>
                </c:pt>
                <c:pt idx="47">
                  <c:v>3.8157894736842106E-2</c:v>
                </c:pt>
                <c:pt idx="48">
                  <c:v>3.7441497659906398E-2</c:v>
                </c:pt>
                <c:pt idx="49">
                  <c:v>4.5112781954887216E-2</c:v>
                </c:pt>
                <c:pt idx="50">
                  <c:v>3.125E-2</c:v>
                </c:pt>
                <c:pt idx="51">
                  <c:v>5.9125964010282778E-2</c:v>
                </c:pt>
                <c:pt idx="52">
                  <c:v>5.3215077605321508E-2</c:v>
                </c:pt>
                <c:pt idx="53">
                  <c:v>4.0404040404040407E-2</c:v>
                </c:pt>
                <c:pt idx="54">
                  <c:v>3.6827195467422094E-2</c:v>
                </c:pt>
                <c:pt idx="55">
                  <c:v>4.3076923076923075E-2</c:v>
                </c:pt>
                <c:pt idx="56">
                  <c:v>6.2397372742200329E-2</c:v>
                </c:pt>
                <c:pt idx="57">
                  <c:v>4.7186932849364795E-2</c:v>
                </c:pt>
                <c:pt idx="58">
                  <c:v>3.614457831325301E-2</c:v>
                </c:pt>
                <c:pt idx="59">
                  <c:v>5.011389521640091E-2</c:v>
                </c:pt>
                <c:pt idx="60">
                  <c:v>6.4935064935064929E-2</c:v>
                </c:pt>
                <c:pt idx="61">
                  <c:v>4.37375745526839E-2</c:v>
                </c:pt>
                <c:pt idx="62">
                  <c:v>5.3221288515406161E-2</c:v>
                </c:pt>
                <c:pt idx="63">
                  <c:v>5.6000000000000001E-2</c:v>
                </c:pt>
                <c:pt idx="64">
                  <c:v>9.9352051835853133E-2</c:v>
                </c:pt>
                <c:pt idx="65">
                  <c:v>6.8571428571428575E-2</c:v>
                </c:pt>
                <c:pt idx="66">
                  <c:v>4.8498845265588918E-2</c:v>
                </c:pt>
                <c:pt idx="67">
                  <c:v>4.3564356435643561E-2</c:v>
                </c:pt>
                <c:pt idx="68">
                  <c:v>6.8219633943427616E-2</c:v>
                </c:pt>
                <c:pt idx="69">
                  <c:v>2.6595744680851064E-2</c:v>
                </c:pt>
                <c:pt idx="70">
                  <c:v>4.5307443365695796E-2</c:v>
                </c:pt>
                <c:pt idx="71">
                  <c:v>3.7606837606837605E-2</c:v>
                </c:pt>
                <c:pt idx="72">
                  <c:v>4.7151277013752456E-2</c:v>
                </c:pt>
                <c:pt idx="73">
                  <c:v>5.642023346303502E-2</c:v>
                </c:pt>
                <c:pt idx="74">
                  <c:v>2.7829313543599257E-2</c:v>
                </c:pt>
                <c:pt idx="75">
                  <c:v>3.0592734225621414E-2</c:v>
                </c:pt>
                <c:pt idx="76">
                  <c:v>5.2192066805845511E-2</c:v>
                </c:pt>
                <c:pt idx="77">
                  <c:v>3.650793650793651E-2</c:v>
                </c:pt>
                <c:pt idx="78">
                  <c:v>4.4843049327354258E-2</c:v>
                </c:pt>
                <c:pt idx="79">
                  <c:v>3.7851037851037848E-2</c:v>
                </c:pt>
                <c:pt idx="80">
                  <c:v>2.8571428571428571E-2</c:v>
                </c:pt>
                <c:pt idx="81">
                  <c:v>4.2576419213973801E-2</c:v>
                </c:pt>
                <c:pt idx="82">
                  <c:v>3.2786885245901641E-2</c:v>
                </c:pt>
                <c:pt idx="83">
                  <c:v>4.3650793650793648E-2</c:v>
                </c:pt>
                <c:pt idx="84">
                  <c:v>3.1205673758865248E-2</c:v>
                </c:pt>
                <c:pt idx="85">
                  <c:v>3.4571062740076826E-2</c:v>
                </c:pt>
                <c:pt idx="86">
                  <c:v>3.4883720930232558E-2</c:v>
                </c:pt>
                <c:pt idx="87">
                  <c:v>3.4124629080118693E-2</c:v>
                </c:pt>
                <c:pt idx="88">
                  <c:v>2.7565084226646247E-2</c:v>
                </c:pt>
                <c:pt idx="89">
                  <c:v>3.8167938931297711E-2</c:v>
                </c:pt>
                <c:pt idx="90">
                  <c:v>3.4205231388329982E-2</c:v>
                </c:pt>
                <c:pt idx="91">
                  <c:v>3.9965986394557826E-2</c:v>
                </c:pt>
                <c:pt idx="92">
                  <c:v>2.5505716798592787E-2</c:v>
                </c:pt>
                <c:pt idx="93">
                  <c:v>2.6703499079189688E-2</c:v>
                </c:pt>
                <c:pt idx="94">
                  <c:v>5.4794520547945202E-2</c:v>
                </c:pt>
                <c:pt idx="95">
                  <c:v>3.3057851239669422E-2</c:v>
                </c:pt>
                <c:pt idx="96">
                  <c:v>4.4823906083244394E-2</c:v>
                </c:pt>
                <c:pt idx="97">
                  <c:v>4.6511627906976744E-2</c:v>
                </c:pt>
                <c:pt idx="98">
                  <c:v>6.1135371179039298E-2</c:v>
                </c:pt>
                <c:pt idx="99">
                  <c:v>4.0865384615384616E-2</c:v>
                </c:pt>
                <c:pt idx="100">
                  <c:v>5.0135501355013552E-2</c:v>
                </c:pt>
                <c:pt idx="101">
                  <c:v>4.8684210526315788E-2</c:v>
                </c:pt>
                <c:pt idx="102">
                  <c:v>2.2935779816513763E-2</c:v>
                </c:pt>
                <c:pt idx="103">
                  <c:v>3.3578174186778595E-2</c:v>
                </c:pt>
                <c:pt idx="104">
                  <c:v>4.1493775933609957E-2</c:v>
                </c:pt>
                <c:pt idx="105">
                  <c:v>3.7698412698412696E-2</c:v>
                </c:pt>
                <c:pt idx="106">
                  <c:v>3.7790697674418602E-2</c:v>
                </c:pt>
                <c:pt idx="107">
                  <c:v>2.8810408921933085E-2</c:v>
                </c:pt>
                <c:pt idx="108">
                  <c:v>3.6224976167778838E-2</c:v>
                </c:pt>
                <c:pt idx="109">
                  <c:v>4.4797687861271675E-2</c:v>
                </c:pt>
                <c:pt idx="110">
                  <c:v>4.1463414634146344E-2</c:v>
                </c:pt>
                <c:pt idx="111">
                  <c:v>3.3379694019471488E-2</c:v>
                </c:pt>
                <c:pt idx="112">
                  <c:v>3.1287605294825514E-2</c:v>
                </c:pt>
                <c:pt idx="113">
                  <c:v>1.8437225636523266E-2</c:v>
                </c:pt>
                <c:pt idx="114">
                  <c:v>2.913453299057412E-2</c:v>
                </c:pt>
                <c:pt idx="115">
                  <c:v>2.9225908372827805E-2</c:v>
                </c:pt>
                <c:pt idx="116">
                  <c:v>1.9036954087346025E-2</c:v>
                </c:pt>
                <c:pt idx="117">
                  <c:v>2.5443786982248522E-2</c:v>
                </c:pt>
                <c:pt idx="118">
                  <c:v>2.562170308967596E-2</c:v>
                </c:pt>
                <c:pt idx="119">
                  <c:v>1.3970588235294118E-2</c:v>
                </c:pt>
                <c:pt idx="120">
                  <c:v>1.6494845360824743E-2</c:v>
                </c:pt>
                <c:pt idx="121">
                  <c:v>9.6942580164056675E-3</c:v>
                </c:pt>
                <c:pt idx="122">
                  <c:v>1.7336485421591805E-2</c:v>
                </c:pt>
                <c:pt idx="123">
                  <c:v>2.3494860499265784E-2</c:v>
                </c:pt>
                <c:pt idx="124">
                  <c:v>1.804123711340206E-2</c:v>
                </c:pt>
                <c:pt idx="125">
                  <c:v>2.9520295202952029E-2</c:v>
                </c:pt>
                <c:pt idx="126">
                  <c:v>3.2102728731942212E-2</c:v>
                </c:pt>
                <c:pt idx="127">
                  <c:v>1.9622093023255814E-2</c:v>
                </c:pt>
                <c:pt idx="128">
                  <c:v>4.4510385756676561E-2</c:v>
                </c:pt>
                <c:pt idx="129">
                  <c:v>3.241106719367589E-2</c:v>
                </c:pt>
                <c:pt idx="130">
                  <c:v>3.3573141486810551E-2</c:v>
                </c:pt>
                <c:pt idx="131">
                  <c:v>3.38123415046492E-2</c:v>
                </c:pt>
                <c:pt idx="132">
                  <c:v>2.1853805576488319E-2</c:v>
                </c:pt>
                <c:pt idx="133">
                  <c:v>1.4111006585136407E-2</c:v>
                </c:pt>
                <c:pt idx="134">
                  <c:v>4.8292108362779744E-2</c:v>
                </c:pt>
                <c:pt idx="135">
                  <c:v>4.6875E-2</c:v>
                </c:pt>
                <c:pt idx="136">
                  <c:v>2.8119507908611598E-2</c:v>
                </c:pt>
                <c:pt idx="137">
                  <c:v>2.635542168674699E-2</c:v>
                </c:pt>
                <c:pt idx="138">
                  <c:v>2.7027027027027029E-2</c:v>
                </c:pt>
                <c:pt idx="139">
                  <c:v>4.2595019659239841E-2</c:v>
                </c:pt>
                <c:pt idx="140">
                  <c:v>2.7045300878972278E-2</c:v>
                </c:pt>
                <c:pt idx="141">
                  <c:v>2.1840873634945399E-2</c:v>
                </c:pt>
                <c:pt idx="142">
                  <c:v>2.7027027027027029E-2</c:v>
                </c:pt>
                <c:pt idx="143">
                  <c:v>2.2834645669291338E-2</c:v>
                </c:pt>
                <c:pt idx="144">
                  <c:v>2.8007638446849142E-2</c:v>
                </c:pt>
                <c:pt idx="145">
                  <c:v>2.3529411764705882E-2</c:v>
                </c:pt>
                <c:pt idx="146">
                  <c:v>3.1847133757961783E-2</c:v>
                </c:pt>
                <c:pt idx="147">
                  <c:v>3.127641589180051E-2</c:v>
                </c:pt>
                <c:pt idx="148">
                  <c:v>2.5402201524132091E-2</c:v>
                </c:pt>
                <c:pt idx="149">
                  <c:v>2.8571428571428571E-2</c:v>
                </c:pt>
                <c:pt idx="150">
                  <c:v>2.4375743162901309E-2</c:v>
                </c:pt>
                <c:pt idx="151">
                  <c:v>2.4175824175824177E-2</c:v>
                </c:pt>
                <c:pt idx="152">
                  <c:v>2.1176470588235293E-2</c:v>
                </c:pt>
                <c:pt idx="153">
                  <c:v>2.6539278131634821E-2</c:v>
                </c:pt>
                <c:pt idx="154">
                  <c:v>2.7821522309711286E-2</c:v>
                </c:pt>
                <c:pt idx="155">
                  <c:v>2.2621809744779581E-2</c:v>
                </c:pt>
                <c:pt idx="156">
                  <c:v>2.5882352941176471E-2</c:v>
                </c:pt>
                <c:pt idx="157">
                  <c:v>2.5766016713091922E-2</c:v>
                </c:pt>
                <c:pt idx="158">
                  <c:v>2.9577464788732393E-2</c:v>
                </c:pt>
                <c:pt idx="159">
                  <c:v>2.602905569007264E-2</c:v>
                </c:pt>
                <c:pt idx="160">
                  <c:v>2.6607538802660754E-2</c:v>
                </c:pt>
                <c:pt idx="161">
                  <c:v>3.1417112299465241E-2</c:v>
                </c:pt>
                <c:pt idx="162">
                  <c:v>2.5997581620314389E-2</c:v>
                </c:pt>
                <c:pt idx="163">
                  <c:v>1.1390887290167866E-2</c:v>
                </c:pt>
                <c:pt idx="164">
                  <c:v>6.5180102915951971E-2</c:v>
                </c:pt>
                <c:pt idx="165">
                  <c:v>2.3303987571206629E-2</c:v>
                </c:pt>
                <c:pt idx="166">
                  <c:v>2.9603315571343991E-2</c:v>
                </c:pt>
                <c:pt idx="167">
                  <c:v>2.7129337539432176E-2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CD3-4150-9F70-6FAB47B2FE43}"/>
            </c:ext>
          </c:extLst>
        </c:ser>
        <c:ser>
          <c:idx val="5"/>
          <c:order val="5"/>
          <c:tx>
            <c:strRef>
              <c:f>'Total Permit Count'!$AC$1</c:f>
              <c:strCache>
                <c:ptCount val="1"/>
                <c:pt idx="0">
                  <c:v>Trade Permits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Count'!$AL$63:$AL$230</c:f>
              <c:numCache>
                <c:formatCode>0%</c:formatCode>
                <c:ptCount val="168"/>
                <c:pt idx="0">
                  <c:v>0.84932147870846986</c:v>
                </c:pt>
                <c:pt idx="1">
                  <c:v>0.86602209944751385</c:v>
                </c:pt>
                <c:pt idx="2">
                  <c:v>0.86255186721991706</c:v>
                </c:pt>
                <c:pt idx="3">
                  <c:v>0.82366456059735782</c:v>
                </c:pt>
                <c:pt idx="4">
                  <c:v>0.83193717277486912</c:v>
                </c:pt>
                <c:pt idx="5">
                  <c:v>0.8796618597712581</c:v>
                </c:pt>
                <c:pt idx="6">
                  <c:v>0.84413727359389901</c:v>
                </c:pt>
                <c:pt idx="7">
                  <c:v>0.83879355174206971</c:v>
                </c:pt>
                <c:pt idx="8">
                  <c:v>0.84314804623004957</c:v>
                </c:pt>
                <c:pt idx="9">
                  <c:v>0.86564030790762769</c:v>
                </c:pt>
                <c:pt idx="10">
                  <c:v>0.87819420783645652</c:v>
                </c:pt>
                <c:pt idx="11">
                  <c:v>0.83778437190900101</c:v>
                </c:pt>
                <c:pt idx="12">
                  <c:v>0.85490605427974953</c:v>
                </c:pt>
                <c:pt idx="13">
                  <c:v>0.83108108108108103</c:v>
                </c:pt>
                <c:pt idx="14">
                  <c:v>0.84485407066052232</c:v>
                </c:pt>
                <c:pt idx="15">
                  <c:v>0.81781376518218618</c:v>
                </c:pt>
                <c:pt idx="16">
                  <c:v>0.84862932061978547</c:v>
                </c:pt>
                <c:pt idx="17">
                  <c:v>0.75477099236641221</c:v>
                </c:pt>
                <c:pt idx="18">
                  <c:v>0.8409893992932862</c:v>
                </c:pt>
                <c:pt idx="19">
                  <c:v>0.77551020408163263</c:v>
                </c:pt>
                <c:pt idx="20">
                  <c:v>0.82279608192341946</c:v>
                </c:pt>
                <c:pt idx="21">
                  <c:v>0.83371559633027525</c:v>
                </c:pt>
                <c:pt idx="22">
                  <c:v>0.86107784431137724</c:v>
                </c:pt>
                <c:pt idx="23">
                  <c:v>0.83383685800604235</c:v>
                </c:pt>
                <c:pt idx="24">
                  <c:v>0.81592920353982301</c:v>
                </c:pt>
                <c:pt idx="25">
                  <c:v>0.81302170283806341</c:v>
                </c:pt>
                <c:pt idx="26">
                  <c:v>0.84078711985688726</c:v>
                </c:pt>
                <c:pt idx="27">
                  <c:v>0.81218274111675126</c:v>
                </c:pt>
                <c:pt idx="28">
                  <c:v>0.81678082191780821</c:v>
                </c:pt>
                <c:pt idx="29">
                  <c:v>0.79694019471488176</c:v>
                </c:pt>
                <c:pt idx="30">
                  <c:v>0.80884265279583878</c:v>
                </c:pt>
                <c:pt idx="31">
                  <c:v>0.800942285041225</c:v>
                </c:pt>
                <c:pt idx="32">
                  <c:v>0.63771428571428568</c:v>
                </c:pt>
                <c:pt idx="33">
                  <c:v>0.81239242685025814</c:v>
                </c:pt>
                <c:pt idx="34">
                  <c:v>0.79555555555555557</c:v>
                </c:pt>
                <c:pt idx="35">
                  <c:v>0.85562310030395139</c:v>
                </c:pt>
                <c:pt idx="36">
                  <c:v>0.83364485981308412</c:v>
                </c:pt>
                <c:pt idx="37">
                  <c:v>0.84738041002277908</c:v>
                </c:pt>
                <c:pt idx="38">
                  <c:v>0.84101382488479259</c:v>
                </c:pt>
                <c:pt idx="39">
                  <c:v>0.83086053412462912</c:v>
                </c:pt>
                <c:pt idx="40">
                  <c:v>0.83471074380165289</c:v>
                </c:pt>
                <c:pt idx="41">
                  <c:v>0.79236276849642007</c:v>
                </c:pt>
                <c:pt idx="42">
                  <c:v>0.77733598409542748</c:v>
                </c:pt>
                <c:pt idx="43">
                  <c:v>0.80160320641282568</c:v>
                </c:pt>
                <c:pt idx="44">
                  <c:v>0.79236641221374049</c:v>
                </c:pt>
                <c:pt idx="45">
                  <c:v>0.76992481203007523</c:v>
                </c:pt>
                <c:pt idx="46">
                  <c:v>0.8214285714285714</c:v>
                </c:pt>
                <c:pt idx="47">
                  <c:v>0.82499999999999996</c:v>
                </c:pt>
                <c:pt idx="48">
                  <c:v>0.85803432137285496</c:v>
                </c:pt>
                <c:pt idx="49">
                  <c:v>0.81954887218045114</c:v>
                </c:pt>
                <c:pt idx="50">
                  <c:v>0.87673611111111116</c:v>
                </c:pt>
                <c:pt idx="51">
                  <c:v>0.82005141388174807</c:v>
                </c:pt>
                <c:pt idx="52">
                  <c:v>0.76718403547671843</c:v>
                </c:pt>
                <c:pt idx="53">
                  <c:v>0.78956228956228958</c:v>
                </c:pt>
                <c:pt idx="54">
                  <c:v>0.8101983002832861</c:v>
                </c:pt>
                <c:pt idx="55">
                  <c:v>0.8092307692307692</c:v>
                </c:pt>
                <c:pt idx="56">
                  <c:v>0.77504105090311992</c:v>
                </c:pt>
                <c:pt idx="57">
                  <c:v>0.78584392014519056</c:v>
                </c:pt>
                <c:pt idx="58">
                  <c:v>0.87951807228915657</c:v>
                </c:pt>
                <c:pt idx="59">
                  <c:v>0.81321184510250566</c:v>
                </c:pt>
                <c:pt idx="60">
                  <c:v>0.77056277056277056</c:v>
                </c:pt>
                <c:pt idx="61">
                  <c:v>0.83499005964214712</c:v>
                </c:pt>
                <c:pt idx="62">
                  <c:v>0.87394957983193278</c:v>
                </c:pt>
                <c:pt idx="63">
                  <c:v>0.83733333333333337</c:v>
                </c:pt>
                <c:pt idx="64">
                  <c:v>0.78401727861771053</c:v>
                </c:pt>
                <c:pt idx="65">
                  <c:v>0.79809523809523808</c:v>
                </c:pt>
                <c:pt idx="66">
                  <c:v>0.76212471131639725</c:v>
                </c:pt>
                <c:pt idx="67">
                  <c:v>0.75841584158415842</c:v>
                </c:pt>
                <c:pt idx="68">
                  <c:v>0.75540765391014975</c:v>
                </c:pt>
                <c:pt idx="69">
                  <c:v>0.8528368794326241</c:v>
                </c:pt>
                <c:pt idx="70">
                  <c:v>0.77508090614886727</c:v>
                </c:pt>
                <c:pt idx="71">
                  <c:v>0.75726495726495724</c:v>
                </c:pt>
                <c:pt idx="72">
                  <c:v>0.79174852652259331</c:v>
                </c:pt>
                <c:pt idx="73">
                  <c:v>0.81906614785992216</c:v>
                </c:pt>
                <c:pt idx="74">
                  <c:v>0.85528756957328389</c:v>
                </c:pt>
                <c:pt idx="75">
                  <c:v>0.86233269598470363</c:v>
                </c:pt>
                <c:pt idx="76">
                  <c:v>0.81419624217119002</c:v>
                </c:pt>
                <c:pt idx="77">
                  <c:v>0.79047619047619044</c:v>
                </c:pt>
                <c:pt idx="78">
                  <c:v>0.73841554559043343</c:v>
                </c:pt>
                <c:pt idx="79">
                  <c:v>0.72283272283272282</c:v>
                </c:pt>
                <c:pt idx="80">
                  <c:v>0.79047619047619044</c:v>
                </c:pt>
                <c:pt idx="81">
                  <c:v>0.74126637554585151</c:v>
                </c:pt>
                <c:pt idx="82">
                  <c:v>0.81284153005464477</c:v>
                </c:pt>
                <c:pt idx="83">
                  <c:v>0.83333333333333337</c:v>
                </c:pt>
                <c:pt idx="84">
                  <c:v>0.82553191489361699</c:v>
                </c:pt>
                <c:pt idx="85">
                  <c:v>0.7836107554417413</c:v>
                </c:pt>
                <c:pt idx="86">
                  <c:v>0.86710963455149503</c:v>
                </c:pt>
                <c:pt idx="87">
                  <c:v>0.84718100890207715</c:v>
                </c:pt>
                <c:pt idx="88">
                  <c:v>0.72741194486983152</c:v>
                </c:pt>
                <c:pt idx="89">
                  <c:v>0.84351145038167941</c:v>
                </c:pt>
                <c:pt idx="90">
                  <c:v>0.82293762575452711</c:v>
                </c:pt>
                <c:pt idx="91">
                  <c:v>0.77210884353741494</c:v>
                </c:pt>
                <c:pt idx="92">
                  <c:v>0.80299032541776605</c:v>
                </c:pt>
                <c:pt idx="93">
                  <c:v>0.83885819521178639</c:v>
                </c:pt>
                <c:pt idx="94">
                  <c:v>0.79941291585127205</c:v>
                </c:pt>
                <c:pt idx="95">
                  <c:v>0.75206611570247939</c:v>
                </c:pt>
                <c:pt idx="96">
                  <c:v>0.73319103521878337</c:v>
                </c:pt>
                <c:pt idx="97">
                  <c:v>0.81976744186046513</c:v>
                </c:pt>
                <c:pt idx="98">
                  <c:v>0.76419213973799127</c:v>
                </c:pt>
                <c:pt idx="99">
                  <c:v>0.81610576923076927</c:v>
                </c:pt>
                <c:pt idx="100">
                  <c:v>0.85094850948509482</c:v>
                </c:pt>
                <c:pt idx="101">
                  <c:v>0.80657894736842106</c:v>
                </c:pt>
                <c:pt idx="102">
                  <c:v>0.66972477064220182</c:v>
                </c:pt>
                <c:pt idx="103">
                  <c:v>0.70619097586568735</c:v>
                </c:pt>
                <c:pt idx="104">
                  <c:v>0.71887966804979253</c:v>
                </c:pt>
                <c:pt idx="105">
                  <c:v>0.71230158730158732</c:v>
                </c:pt>
                <c:pt idx="106">
                  <c:v>0.68410852713178294</c:v>
                </c:pt>
                <c:pt idx="107">
                  <c:v>0.66263940520446096</c:v>
                </c:pt>
                <c:pt idx="108">
                  <c:v>0.73117254528122022</c:v>
                </c:pt>
                <c:pt idx="109">
                  <c:v>0.76734104046242779</c:v>
                </c:pt>
                <c:pt idx="110">
                  <c:v>0.82073170731707312</c:v>
                </c:pt>
                <c:pt idx="111">
                  <c:v>0.81084840055632823</c:v>
                </c:pt>
                <c:pt idx="112">
                  <c:v>0.76895306859205781</c:v>
                </c:pt>
                <c:pt idx="113">
                  <c:v>0.76470588235294112</c:v>
                </c:pt>
                <c:pt idx="114">
                  <c:v>0.77806341045415595</c:v>
                </c:pt>
                <c:pt idx="115">
                  <c:v>0.68404423380726698</c:v>
                </c:pt>
                <c:pt idx="116">
                  <c:v>0.82082866741321392</c:v>
                </c:pt>
                <c:pt idx="117">
                  <c:v>0.75088757396449701</c:v>
                </c:pt>
                <c:pt idx="118">
                  <c:v>0.80783722682743031</c:v>
                </c:pt>
                <c:pt idx="119">
                  <c:v>0.86544117647058827</c:v>
                </c:pt>
                <c:pt idx="120">
                  <c:v>0.87147766323024056</c:v>
                </c:pt>
                <c:pt idx="121">
                  <c:v>0.89336316181953768</c:v>
                </c:pt>
                <c:pt idx="122">
                  <c:v>0.90149724192277381</c:v>
                </c:pt>
                <c:pt idx="123">
                  <c:v>0.828928046989721</c:v>
                </c:pt>
                <c:pt idx="124">
                  <c:v>0.88273195876288657</c:v>
                </c:pt>
                <c:pt idx="125">
                  <c:v>0.81033210332103323</c:v>
                </c:pt>
                <c:pt idx="126">
                  <c:v>0.7953451043338684</c:v>
                </c:pt>
                <c:pt idx="127">
                  <c:v>0.79069767441860461</c:v>
                </c:pt>
                <c:pt idx="128">
                  <c:v>0.81899109792284863</c:v>
                </c:pt>
                <c:pt idx="129">
                  <c:v>0.82608695652173914</c:v>
                </c:pt>
                <c:pt idx="130">
                  <c:v>0.80655475619504402</c:v>
                </c:pt>
                <c:pt idx="131">
                  <c:v>0.79966187658495347</c:v>
                </c:pt>
                <c:pt idx="132">
                  <c:v>0.74981160512434064</c:v>
                </c:pt>
                <c:pt idx="133">
                  <c:v>0.8673565380997178</c:v>
                </c:pt>
                <c:pt idx="134">
                  <c:v>0.85630153121319197</c:v>
                </c:pt>
                <c:pt idx="135">
                  <c:v>0.82244318181818177</c:v>
                </c:pt>
                <c:pt idx="136">
                  <c:v>0.75659050966608088</c:v>
                </c:pt>
                <c:pt idx="137">
                  <c:v>0.82228915662650603</c:v>
                </c:pt>
                <c:pt idx="138">
                  <c:v>0.74594594594594599</c:v>
                </c:pt>
                <c:pt idx="139">
                  <c:v>0.75688073394495414</c:v>
                </c:pt>
                <c:pt idx="140">
                  <c:v>0.7559161595672752</c:v>
                </c:pt>
                <c:pt idx="141">
                  <c:v>0.82371294851794075</c:v>
                </c:pt>
                <c:pt idx="142">
                  <c:v>0.7332549941245593</c:v>
                </c:pt>
                <c:pt idx="143">
                  <c:v>0.7661417322834646</c:v>
                </c:pt>
                <c:pt idx="144">
                  <c:v>0.72310630171865053</c:v>
                </c:pt>
                <c:pt idx="145">
                  <c:v>0.79031141868512111</c:v>
                </c:pt>
                <c:pt idx="146">
                  <c:v>0.83348498635122836</c:v>
                </c:pt>
                <c:pt idx="147">
                  <c:v>0.85798816568047342</c:v>
                </c:pt>
                <c:pt idx="148">
                  <c:v>0.81795088907705338</c:v>
                </c:pt>
                <c:pt idx="149">
                  <c:v>0.71720116618075802</c:v>
                </c:pt>
                <c:pt idx="150">
                  <c:v>0.83115338882282996</c:v>
                </c:pt>
                <c:pt idx="151">
                  <c:v>0.81208791208791209</c:v>
                </c:pt>
                <c:pt idx="152">
                  <c:v>0.77941176470588236</c:v>
                </c:pt>
                <c:pt idx="153">
                  <c:v>0.76751592356687903</c:v>
                </c:pt>
                <c:pt idx="154">
                  <c:v>0.72860892388451448</c:v>
                </c:pt>
                <c:pt idx="155">
                  <c:v>0.70881670533642693</c:v>
                </c:pt>
                <c:pt idx="156">
                  <c:v>0.80588235294117649</c:v>
                </c:pt>
                <c:pt idx="157">
                  <c:v>0.78064066852367686</c:v>
                </c:pt>
                <c:pt idx="158">
                  <c:v>0.72676056338028172</c:v>
                </c:pt>
                <c:pt idx="159">
                  <c:v>0.81355932203389836</c:v>
                </c:pt>
                <c:pt idx="160">
                  <c:v>0.79970436067997042</c:v>
                </c:pt>
                <c:pt idx="161">
                  <c:v>0.81417112299465244</c:v>
                </c:pt>
                <c:pt idx="162">
                  <c:v>0.74244256348246673</c:v>
                </c:pt>
                <c:pt idx="163">
                  <c:v>0.75599520383693042</c:v>
                </c:pt>
                <c:pt idx="164">
                  <c:v>0.51801029159519729</c:v>
                </c:pt>
                <c:pt idx="165">
                  <c:v>0.75712066286897983</c:v>
                </c:pt>
                <c:pt idx="166">
                  <c:v>0.7785671995263469</c:v>
                </c:pt>
                <c:pt idx="167">
                  <c:v>0.78107255520504737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CD3-4150-9F70-6FAB47B2F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106831"/>
        <c:axId val="1"/>
      </c:lineChart>
      <c:catAx>
        <c:axId val="196410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10683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Number of SF Permits Over Time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54397968248114E-2"/>
          <c:y val="7.2264920773361135E-2"/>
          <c:w val="0.94196131063151856"/>
          <c:h val="0.73074005087355187"/>
        </c:manualLayout>
      </c:layout>
      <c:lineChart>
        <c:grouping val="standard"/>
        <c:varyColors val="0"/>
        <c:ser>
          <c:idx val="0"/>
          <c:order val="0"/>
          <c:tx>
            <c:v>Single Family Permits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trendlineType val="linear"/>
            <c:dispRSqr val="0"/>
            <c:dispEq val="0"/>
          </c:trendline>
          <c:trendline>
            <c:name>Linear Trend</c:name>
            <c:spPr>
              <a:ln w="41275" cmpd="sng">
                <a:solidFill>
                  <a:schemeClr val="accent2">
                    <a:lumMod val="60000"/>
                    <a:lumOff val="40000"/>
                  </a:schemeClr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multiLvlStrRef>
              <c:f>'Summary Data'!$A$3:$B$302</c:f>
              <c:multiLvlStrCache>
                <c:ptCount val="72"/>
                <c:lvl>
                  <c:pt idx="0">
                    <c:v>October, 2019</c:v>
                  </c:pt>
                  <c:pt idx="1">
                    <c:v>November, 2019</c:v>
                  </c:pt>
                  <c:pt idx="2">
                    <c:v>December, 2019</c:v>
                  </c:pt>
                  <c:pt idx="3">
                    <c:v>January, 2020</c:v>
                  </c:pt>
                  <c:pt idx="4">
                    <c:v>February, 2020</c:v>
                  </c:pt>
                  <c:pt idx="5">
                    <c:v>March, 2020</c:v>
                  </c:pt>
                  <c:pt idx="6">
                    <c:v>April, 2020</c:v>
                  </c:pt>
                  <c:pt idx="7">
                    <c:v>May, 2020</c:v>
                  </c:pt>
                  <c:pt idx="8">
                    <c:v>June, 2020</c:v>
                  </c:pt>
                  <c:pt idx="9">
                    <c:v>July, 2020</c:v>
                  </c:pt>
                  <c:pt idx="10">
                    <c:v>August, 2020</c:v>
                  </c:pt>
                  <c:pt idx="11">
                    <c:v>September, 2020</c:v>
                  </c:pt>
                  <c:pt idx="12">
                    <c:v>October, 2020</c:v>
                  </c:pt>
                  <c:pt idx="13">
                    <c:v>November, 2020</c:v>
                  </c:pt>
                  <c:pt idx="14">
                    <c:v>December, 2020</c:v>
                  </c:pt>
                  <c:pt idx="15">
                    <c:v>January, 2021</c:v>
                  </c:pt>
                  <c:pt idx="16">
                    <c:v>February, 2021</c:v>
                  </c:pt>
                  <c:pt idx="17">
                    <c:v>March, 2021</c:v>
                  </c:pt>
                  <c:pt idx="18">
                    <c:v>April, 2021</c:v>
                  </c:pt>
                  <c:pt idx="19">
                    <c:v>May, 2021</c:v>
                  </c:pt>
                  <c:pt idx="20">
                    <c:v>June, 2021</c:v>
                  </c:pt>
                  <c:pt idx="21">
                    <c:v>July, 2021</c:v>
                  </c:pt>
                  <c:pt idx="22">
                    <c:v>August, 2021</c:v>
                  </c:pt>
                  <c:pt idx="23">
                    <c:v>September, 2021</c:v>
                  </c:pt>
                  <c:pt idx="24">
                    <c:v>October, 2021</c:v>
                  </c:pt>
                  <c:pt idx="25">
                    <c:v>November, 2021</c:v>
                  </c:pt>
                  <c:pt idx="26">
                    <c:v>December, 2021</c:v>
                  </c:pt>
                  <c:pt idx="27">
                    <c:v>January, 2022</c:v>
                  </c:pt>
                  <c:pt idx="28">
                    <c:v>February, 2022</c:v>
                  </c:pt>
                  <c:pt idx="29">
                    <c:v>March, 2022</c:v>
                  </c:pt>
                  <c:pt idx="30">
                    <c:v>April, 2022</c:v>
                  </c:pt>
                  <c:pt idx="31">
                    <c:v>May, 2022</c:v>
                  </c:pt>
                  <c:pt idx="32">
                    <c:v>June, 2022</c:v>
                  </c:pt>
                  <c:pt idx="33">
                    <c:v>July, 2022</c:v>
                  </c:pt>
                  <c:pt idx="34">
                    <c:v>August, 2022</c:v>
                  </c:pt>
                  <c:pt idx="35">
                    <c:v>September, 2022</c:v>
                  </c:pt>
                  <c:pt idx="36">
                    <c:v>October, 2022</c:v>
                  </c:pt>
                  <c:pt idx="37">
                    <c:v>November, 2022</c:v>
                  </c:pt>
                  <c:pt idx="38">
                    <c:v>December, 2022</c:v>
                  </c:pt>
                  <c:pt idx="39">
                    <c:v>January, 2023</c:v>
                  </c:pt>
                  <c:pt idx="40">
                    <c:v>February, 2023</c:v>
                  </c:pt>
                  <c:pt idx="41">
                    <c:v>March, 2023</c:v>
                  </c:pt>
                  <c:pt idx="42">
                    <c:v>April, 2023</c:v>
                  </c:pt>
                  <c:pt idx="43">
                    <c:v>May, 2023</c:v>
                  </c:pt>
                  <c:pt idx="44">
                    <c:v>June, 2023</c:v>
                  </c:pt>
                  <c:pt idx="45">
                    <c:v>July, 2023</c:v>
                  </c:pt>
                  <c:pt idx="46">
                    <c:v>August, 2023</c:v>
                  </c:pt>
                  <c:pt idx="47">
                    <c:v>September, 2023</c:v>
                  </c:pt>
                  <c:pt idx="48">
                    <c:v>October, 2023</c:v>
                  </c:pt>
                  <c:pt idx="49">
                    <c:v>November, 2023</c:v>
                  </c:pt>
                  <c:pt idx="50">
                    <c:v>December, 2023</c:v>
                  </c:pt>
                  <c:pt idx="51">
                    <c:v>January, 2024</c:v>
                  </c:pt>
                  <c:pt idx="52">
                    <c:v>February, 2024</c:v>
                  </c:pt>
                  <c:pt idx="53">
                    <c:v>March, 2024</c:v>
                  </c:pt>
                  <c:pt idx="54">
                    <c:v>April, 2024</c:v>
                  </c:pt>
                  <c:pt idx="55">
                    <c:v>May, 2024</c:v>
                  </c:pt>
                  <c:pt idx="56">
                    <c:v>June, 2024</c:v>
                  </c:pt>
                  <c:pt idx="57">
                    <c:v>July, 2024</c:v>
                  </c:pt>
                  <c:pt idx="58">
                    <c:v>August, 2024</c:v>
                  </c:pt>
                  <c:pt idx="59">
                    <c:v>September, 2024</c:v>
                  </c:pt>
                  <c:pt idx="60">
                    <c:v>October, 2024</c:v>
                  </c:pt>
                  <c:pt idx="61">
                    <c:v>November, 2024</c:v>
                  </c:pt>
                  <c:pt idx="62">
                    <c:v>December, 2024</c:v>
                  </c:pt>
                  <c:pt idx="63">
                    <c:v>January, 2025</c:v>
                  </c:pt>
                  <c:pt idx="64">
                    <c:v>February, 2025</c:v>
                  </c:pt>
                  <c:pt idx="65">
                    <c:v>March, 2025</c:v>
                  </c:pt>
                  <c:pt idx="66">
                    <c:v>April, 2025</c:v>
                  </c:pt>
                  <c:pt idx="67">
                    <c:v>May, 2025</c:v>
                  </c:pt>
                  <c:pt idx="68">
                    <c:v>June, 2025</c:v>
                  </c:pt>
                  <c:pt idx="69">
                    <c:v>July, 2025</c:v>
                  </c:pt>
                  <c:pt idx="70">
                    <c:v>August, 2025</c:v>
                  </c:pt>
                  <c:pt idx="71">
                    <c:v>September, 2025</c:v>
                  </c:pt>
                </c:lvl>
                <c:lvl>
                  <c:pt idx="0">
                    <c:v>FY 2020</c:v>
                  </c:pt>
                  <c:pt idx="12">
                    <c:v>FY 2021</c:v>
                  </c:pt>
                  <c:pt idx="24">
                    <c:v>FY 2022</c:v>
                  </c:pt>
                  <c:pt idx="36">
                    <c:v>FY 2023</c:v>
                  </c:pt>
                  <c:pt idx="48">
                    <c:v>FY 2024</c:v>
                  </c:pt>
                  <c:pt idx="60">
                    <c:v>FY 2025</c:v>
                  </c:pt>
                </c:lvl>
              </c:multiLvlStrCache>
            </c:multiLvlStrRef>
          </c:cat>
          <c:val>
            <c:numRef>
              <c:f>'Summary Data'!$C$3:$C$302</c:f>
              <c:numCache>
                <c:formatCode>General</c:formatCode>
                <c:ptCount val="72"/>
                <c:pt idx="0">
                  <c:v>174</c:v>
                </c:pt>
                <c:pt idx="1">
                  <c:v>125</c:v>
                </c:pt>
                <c:pt idx="2">
                  <c:v>179</c:v>
                </c:pt>
                <c:pt idx="3">
                  <c:v>131</c:v>
                </c:pt>
                <c:pt idx="4">
                  <c:v>244</c:v>
                </c:pt>
                <c:pt idx="5">
                  <c:v>139</c:v>
                </c:pt>
                <c:pt idx="6">
                  <c:v>96</c:v>
                </c:pt>
                <c:pt idx="7">
                  <c:v>112</c:v>
                </c:pt>
                <c:pt idx="8">
                  <c:v>163</c:v>
                </c:pt>
                <c:pt idx="9">
                  <c:v>201</c:v>
                </c:pt>
                <c:pt idx="10">
                  <c:v>159</c:v>
                </c:pt>
                <c:pt idx="11">
                  <c:v>144</c:v>
                </c:pt>
                <c:pt idx="12">
                  <c:v>175</c:v>
                </c:pt>
                <c:pt idx="13">
                  <c:v>182</c:v>
                </c:pt>
                <c:pt idx="14">
                  <c:v>165</c:v>
                </c:pt>
                <c:pt idx="15">
                  <c:v>141</c:v>
                </c:pt>
                <c:pt idx="16">
                  <c:v>174</c:v>
                </c:pt>
                <c:pt idx="17">
                  <c:v>209</c:v>
                </c:pt>
                <c:pt idx="18">
                  <c:v>166</c:v>
                </c:pt>
                <c:pt idx="19">
                  <c:v>188</c:v>
                </c:pt>
                <c:pt idx="20">
                  <c:v>196</c:v>
                </c:pt>
                <c:pt idx="21">
                  <c:v>116</c:v>
                </c:pt>
                <c:pt idx="22">
                  <c:v>120</c:v>
                </c:pt>
                <c:pt idx="23">
                  <c:v>102</c:v>
                </c:pt>
                <c:pt idx="24">
                  <c:v>111</c:v>
                </c:pt>
                <c:pt idx="25">
                  <c:v>139</c:v>
                </c:pt>
                <c:pt idx="26">
                  <c:v>151</c:v>
                </c:pt>
                <c:pt idx="27">
                  <c:v>149</c:v>
                </c:pt>
                <c:pt idx="28">
                  <c:v>150</c:v>
                </c:pt>
                <c:pt idx="29">
                  <c:v>205</c:v>
                </c:pt>
                <c:pt idx="30">
                  <c:v>202</c:v>
                </c:pt>
                <c:pt idx="31">
                  <c:v>172</c:v>
                </c:pt>
                <c:pt idx="32">
                  <c:v>118</c:v>
                </c:pt>
                <c:pt idx="33">
                  <c:v>76</c:v>
                </c:pt>
                <c:pt idx="34">
                  <c:v>93</c:v>
                </c:pt>
                <c:pt idx="35">
                  <c:v>45</c:v>
                </c:pt>
                <c:pt idx="36">
                  <c:v>65</c:v>
                </c:pt>
                <c:pt idx="37">
                  <c:v>31</c:v>
                </c:pt>
                <c:pt idx="38">
                  <c:v>35</c:v>
                </c:pt>
                <c:pt idx="39">
                  <c:v>83</c:v>
                </c:pt>
                <c:pt idx="40">
                  <c:v>75</c:v>
                </c:pt>
                <c:pt idx="41">
                  <c:v>157</c:v>
                </c:pt>
                <c:pt idx="42">
                  <c:v>158</c:v>
                </c:pt>
                <c:pt idx="43">
                  <c:v>153</c:v>
                </c:pt>
                <c:pt idx="44">
                  <c:v>163</c:v>
                </c:pt>
                <c:pt idx="45">
                  <c:v>143</c:v>
                </c:pt>
                <c:pt idx="46">
                  <c:v>159</c:v>
                </c:pt>
                <c:pt idx="47">
                  <c:v>115</c:v>
                </c:pt>
                <c:pt idx="48">
                  <c:v>127</c:v>
                </c:pt>
                <c:pt idx="49">
                  <c:v>109</c:v>
                </c:pt>
                <c:pt idx="50">
                  <c:v>54</c:v>
                </c:pt>
                <c:pt idx="51">
                  <c:v>103</c:v>
                </c:pt>
                <c:pt idx="52">
                  <c:v>125</c:v>
                </c:pt>
                <c:pt idx="53">
                  <c:v>91</c:v>
                </c:pt>
                <c:pt idx="54">
                  <c:v>185</c:v>
                </c:pt>
                <c:pt idx="55">
                  <c:v>149</c:v>
                </c:pt>
                <c:pt idx="56">
                  <c:v>134</c:v>
                </c:pt>
                <c:pt idx="57">
                  <c:v>160</c:v>
                </c:pt>
                <c:pt idx="58">
                  <c:v>99</c:v>
                </c:pt>
                <c:pt idx="59">
                  <c:v>87</c:v>
                </c:pt>
                <c:pt idx="60">
                  <c:v>66</c:v>
                </c:pt>
                <c:pt idx="61">
                  <c:v>101</c:v>
                </c:pt>
                <c:pt idx="62">
                  <c:v>76</c:v>
                </c:pt>
                <c:pt idx="63">
                  <c:v>90</c:v>
                </c:pt>
                <c:pt idx="64">
                  <c:v>100</c:v>
                </c:pt>
                <c:pt idx="65">
                  <c:v>137</c:v>
                </c:pt>
                <c:pt idx="66">
                  <c:v>103</c:v>
                </c:pt>
                <c:pt idx="67">
                  <c:v>97</c:v>
                </c:pt>
                <c:pt idx="68">
                  <c:v>73</c:v>
                </c:pt>
                <c:pt idx="69">
                  <c:v>98</c:v>
                </c:pt>
                <c:pt idx="70">
                  <c:v>91</c:v>
                </c:pt>
                <c:pt idx="71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E-4D96-A13F-4581A025F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105631"/>
        <c:axId val="1"/>
      </c:lineChart>
      <c:catAx>
        <c:axId val="1964105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10563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80808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Percentage of SFH Activity versus Trade Permits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'Total Permit Count'!$AN$1</c:f>
              <c:strCache>
                <c:ptCount val="1"/>
                <c:pt idx="0">
                  <c:v>SFH vs Trade Permits Ratio</c:v>
                </c:pt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Count'!$AN$63:$AN$230</c:f>
              <c:numCache>
                <c:formatCode>0%</c:formatCode>
                <c:ptCount val="168"/>
                <c:pt idx="0">
                  <c:v>0.11790633608815428</c:v>
                </c:pt>
                <c:pt idx="1">
                  <c:v>0.10738968633705476</c:v>
                </c:pt>
                <c:pt idx="2">
                  <c:v>0.12146722790138305</c:v>
                </c:pt>
                <c:pt idx="3">
                  <c:v>0.17503486750348676</c:v>
                </c:pt>
                <c:pt idx="4">
                  <c:v>0.15418502202643172</c:v>
                </c:pt>
                <c:pt idx="5">
                  <c:v>9.8360655737704916E-2</c:v>
                </c:pt>
                <c:pt idx="6">
                  <c:v>0.12987012987012986</c:v>
                </c:pt>
                <c:pt idx="7">
                  <c:v>0.11469311841289523</c:v>
                </c:pt>
                <c:pt idx="8">
                  <c:v>7.8328981723237601E-2</c:v>
                </c:pt>
                <c:pt idx="9">
                  <c:v>4.7696038803556995E-2</c:v>
                </c:pt>
                <c:pt idx="10">
                  <c:v>5.0436469447138699E-2</c:v>
                </c:pt>
                <c:pt idx="11">
                  <c:v>8.9728453364816996E-2</c:v>
                </c:pt>
                <c:pt idx="12">
                  <c:v>6.3492063492063489E-2</c:v>
                </c:pt>
                <c:pt idx="13">
                  <c:v>5.2032520325203252E-2</c:v>
                </c:pt>
                <c:pt idx="14">
                  <c:v>0.10181818181818182</c:v>
                </c:pt>
                <c:pt idx="15">
                  <c:v>0.14191419141914191</c:v>
                </c:pt>
                <c:pt idx="16">
                  <c:v>0.12359550561797752</c:v>
                </c:pt>
                <c:pt idx="17">
                  <c:v>0.19342604298356511</c:v>
                </c:pt>
                <c:pt idx="18">
                  <c:v>7.9831932773109238E-2</c:v>
                </c:pt>
                <c:pt idx="19">
                  <c:v>0.11710526315789474</c:v>
                </c:pt>
                <c:pt idx="20">
                  <c:v>6.8181818181818177E-2</c:v>
                </c:pt>
                <c:pt idx="21">
                  <c:v>6.6024759284731768E-2</c:v>
                </c:pt>
                <c:pt idx="22">
                  <c:v>5.1460361613351879E-2</c:v>
                </c:pt>
                <c:pt idx="23">
                  <c:v>7.6086956521739135E-2</c:v>
                </c:pt>
                <c:pt idx="24">
                  <c:v>8.4598698481561818E-2</c:v>
                </c:pt>
                <c:pt idx="25">
                  <c:v>0.10061601642710473</c:v>
                </c:pt>
                <c:pt idx="26">
                  <c:v>7.4468085106382975E-2</c:v>
                </c:pt>
                <c:pt idx="27">
                  <c:v>9.583333333333334E-2</c:v>
                </c:pt>
                <c:pt idx="28">
                  <c:v>9.4339622641509441E-2</c:v>
                </c:pt>
                <c:pt idx="29">
                  <c:v>0.12914485165794065</c:v>
                </c:pt>
                <c:pt idx="30">
                  <c:v>0.1045016077170418</c:v>
                </c:pt>
                <c:pt idx="31">
                  <c:v>0.1</c:v>
                </c:pt>
                <c:pt idx="32">
                  <c:v>7.7060931899641583E-2</c:v>
                </c:pt>
                <c:pt idx="33">
                  <c:v>7.2033898305084748E-2</c:v>
                </c:pt>
                <c:pt idx="34">
                  <c:v>0.13780260707635009</c:v>
                </c:pt>
                <c:pt idx="35">
                  <c:v>6.0390763765541741E-2</c:v>
                </c:pt>
                <c:pt idx="36">
                  <c:v>7.847533632286996E-2</c:v>
                </c:pt>
                <c:pt idx="37">
                  <c:v>8.0645161290322578E-2</c:v>
                </c:pt>
                <c:pt idx="38">
                  <c:v>5.4794520547945202E-2</c:v>
                </c:pt>
                <c:pt idx="39">
                  <c:v>0.1</c:v>
                </c:pt>
                <c:pt idx="40">
                  <c:v>9.9009900990099015E-2</c:v>
                </c:pt>
                <c:pt idx="41">
                  <c:v>0.12349397590361445</c:v>
                </c:pt>
                <c:pt idx="42">
                  <c:v>0.10997442455242967</c:v>
                </c:pt>
                <c:pt idx="43">
                  <c:v>0.11749999999999999</c:v>
                </c:pt>
                <c:pt idx="44">
                  <c:v>0.11946050096339114</c:v>
                </c:pt>
                <c:pt idx="45">
                  <c:v>0.181640625</c:v>
                </c:pt>
                <c:pt idx="46">
                  <c:v>0.1068840579710145</c:v>
                </c:pt>
                <c:pt idx="47">
                  <c:v>0.11642743221690591</c:v>
                </c:pt>
                <c:pt idx="48">
                  <c:v>7.8181818181818186E-2</c:v>
                </c:pt>
                <c:pt idx="49">
                  <c:v>0.14678899082568808</c:v>
                </c:pt>
                <c:pt idx="50">
                  <c:v>8.3168316831683173E-2</c:v>
                </c:pt>
                <c:pt idx="51">
                  <c:v>0.10658307210031348</c:v>
                </c:pt>
                <c:pt idx="52">
                  <c:v>0.15895953757225434</c:v>
                </c:pt>
                <c:pt idx="53">
                  <c:v>0.1279317697228145</c:v>
                </c:pt>
                <c:pt idx="54">
                  <c:v>0.11538461538461539</c:v>
                </c:pt>
                <c:pt idx="55">
                  <c:v>8.3650190114068435E-2</c:v>
                </c:pt>
                <c:pt idx="56">
                  <c:v>0.1059322033898305</c:v>
                </c:pt>
                <c:pt idx="57">
                  <c:v>0.13163972286374134</c:v>
                </c:pt>
                <c:pt idx="58">
                  <c:v>4.1095890410958902E-2</c:v>
                </c:pt>
                <c:pt idx="59">
                  <c:v>8.1232492997198882E-2</c:v>
                </c:pt>
                <c:pt idx="60">
                  <c:v>0.13202247191011235</c:v>
                </c:pt>
                <c:pt idx="61">
                  <c:v>7.6190476190476197E-2</c:v>
                </c:pt>
                <c:pt idx="62">
                  <c:v>5.4487179487179488E-2</c:v>
                </c:pt>
                <c:pt idx="63">
                  <c:v>0.10828025477707007</c:v>
                </c:pt>
                <c:pt idx="64">
                  <c:v>8.8154269972451793E-2</c:v>
                </c:pt>
                <c:pt idx="65">
                  <c:v>7.6372315035799526E-2</c:v>
                </c:pt>
                <c:pt idx="66">
                  <c:v>0.13333333333333333</c:v>
                </c:pt>
                <c:pt idx="67">
                  <c:v>0.12793733681462141</c:v>
                </c:pt>
                <c:pt idx="68">
                  <c:v>0.13656387665198239</c:v>
                </c:pt>
                <c:pt idx="69">
                  <c:v>8.9397089397089402E-2</c:v>
                </c:pt>
                <c:pt idx="70">
                  <c:v>9.6033402922755737E-2</c:v>
                </c:pt>
                <c:pt idx="71">
                  <c:v>0.10158013544018059</c:v>
                </c:pt>
                <c:pt idx="72">
                  <c:v>0.13399503722084366</c:v>
                </c:pt>
                <c:pt idx="73">
                  <c:v>9.7387173396674589E-2</c:v>
                </c:pt>
                <c:pt idx="74">
                  <c:v>0.11062906724511931</c:v>
                </c:pt>
                <c:pt idx="75">
                  <c:v>7.5388026607538808E-2</c:v>
                </c:pt>
                <c:pt idx="76">
                  <c:v>0.1</c:v>
                </c:pt>
                <c:pt idx="77">
                  <c:v>0.14859437751004015</c:v>
                </c:pt>
                <c:pt idx="78">
                  <c:v>0.12550607287449392</c:v>
                </c:pt>
                <c:pt idx="79">
                  <c:v>0.14020270270270271</c:v>
                </c:pt>
                <c:pt idx="80">
                  <c:v>0.16523235800344235</c:v>
                </c:pt>
                <c:pt idx="81">
                  <c:v>0.10456553755522828</c:v>
                </c:pt>
                <c:pt idx="82">
                  <c:v>0.13445378151260504</c:v>
                </c:pt>
                <c:pt idx="83">
                  <c:v>9.2063492063492069E-2</c:v>
                </c:pt>
                <c:pt idx="84">
                  <c:v>0.13230240549828179</c:v>
                </c:pt>
                <c:pt idx="85">
                  <c:v>0.10457516339869281</c:v>
                </c:pt>
                <c:pt idx="86">
                  <c:v>9.7701149425287362E-2</c:v>
                </c:pt>
                <c:pt idx="87">
                  <c:v>0.11558669001751314</c:v>
                </c:pt>
                <c:pt idx="88">
                  <c:v>0.15789473684210525</c:v>
                </c:pt>
                <c:pt idx="89">
                  <c:v>9.3514328808446456E-2</c:v>
                </c:pt>
                <c:pt idx="90">
                  <c:v>0.12224938875305623</c:v>
                </c:pt>
                <c:pt idx="91">
                  <c:v>0.10242290748898679</c:v>
                </c:pt>
                <c:pt idx="92">
                  <c:v>0.12048192771084337</c:v>
                </c:pt>
                <c:pt idx="93">
                  <c:v>0.10318331503841932</c:v>
                </c:pt>
                <c:pt idx="94">
                  <c:v>7.8335373317013457E-2</c:v>
                </c:pt>
                <c:pt idx="95">
                  <c:v>9.1051805337519623E-2</c:v>
                </c:pt>
                <c:pt idx="96">
                  <c:v>8.8791848617176122E-2</c:v>
                </c:pt>
                <c:pt idx="97">
                  <c:v>0.1099290780141844</c:v>
                </c:pt>
                <c:pt idx="98">
                  <c:v>0.10857142857142857</c:v>
                </c:pt>
                <c:pt idx="99">
                  <c:v>0.101620029455081</c:v>
                </c:pt>
                <c:pt idx="100">
                  <c:v>7.32484076433121E-2</c:v>
                </c:pt>
                <c:pt idx="101">
                  <c:v>9.2985318107667206E-2</c:v>
                </c:pt>
                <c:pt idx="102">
                  <c:v>0.11095890410958904</c:v>
                </c:pt>
                <c:pt idx="103">
                  <c:v>9.0638930163447248E-2</c:v>
                </c:pt>
                <c:pt idx="104">
                  <c:v>8.6580086580086577E-2</c:v>
                </c:pt>
                <c:pt idx="105">
                  <c:v>8.7743732590529241E-2</c:v>
                </c:pt>
                <c:pt idx="106">
                  <c:v>0.10906515580736544</c:v>
                </c:pt>
                <c:pt idx="107">
                  <c:v>9.957924263674614E-2</c:v>
                </c:pt>
                <c:pt idx="108">
                  <c:v>8.6049543676662316E-2</c:v>
                </c:pt>
                <c:pt idx="109">
                  <c:v>0.1224105461393597</c:v>
                </c:pt>
                <c:pt idx="110">
                  <c:v>7.1322436849925702E-2</c:v>
                </c:pt>
                <c:pt idx="111">
                  <c:v>0.10463121783876501</c:v>
                </c:pt>
                <c:pt idx="112">
                  <c:v>9.7026604068857589E-2</c:v>
                </c:pt>
                <c:pt idx="113">
                  <c:v>0.12973593570608496</c:v>
                </c:pt>
                <c:pt idx="114">
                  <c:v>0.12004405286343613</c:v>
                </c:pt>
                <c:pt idx="115">
                  <c:v>0.11085450346420324</c:v>
                </c:pt>
                <c:pt idx="116">
                  <c:v>6.207366984993179E-2</c:v>
                </c:pt>
                <c:pt idx="117">
                  <c:v>6.6193853427895979E-2</c:v>
                </c:pt>
                <c:pt idx="118">
                  <c:v>0.10634328358208955</c:v>
                </c:pt>
                <c:pt idx="119">
                  <c:v>6.881903143585387E-2</c:v>
                </c:pt>
                <c:pt idx="120">
                  <c:v>7.5709779179810727E-2</c:v>
                </c:pt>
                <c:pt idx="121">
                  <c:v>6.9282136894824708E-2</c:v>
                </c:pt>
                <c:pt idx="122">
                  <c:v>5.7692307692307696E-2</c:v>
                </c:pt>
                <c:pt idx="123">
                  <c:v>8.3259521700620023E-2</c:v>
                </c:pt>
                <c:pt idx="124">
                  <c:v>6.9343065693430656E-2</c:v>
                </c:pt>
                <c:pt idx="125">
                  <c:v>0.12386156648451731</c:v>
                </c:pt>
                <c:pt idx="126">
                  <c:v>0.14631685166498487</c:v>
                </c:pt>
                <c:pt idx="127">
                  <c:v>0.13327205882352941</c:v>
                </c:pt>
                <c:pt idx="128">
                  <c:v>0.11413043478260869</c:v>
                </c:pt>
                <c:pt idx="129">
                  <c:v>0.11100478468899522</c:v>
                </c:pt>
                <c:pt idx="130">
                  <c:v>0.1377601585728444</c:v>
                </c:pt>
                <c:pt idx="131">
                  <c:v>0.13424947145877378</c:v>
                </c:pt>
                <c:pt idx="132">
                  <c:v>0.12160804020100502</c:v>
                </c:pt>
                <c:pt idx="133">
                  <c:v>0.10412147505422993</c:v>
                </c:pt>
                <c:pt idx="134">
                  <c:v>8.3906464924346627E-2</c:v>
                </c:pt>
                <c:pt idx="135">
                  <c:v>0.1381692573402418</c:v>
                </c:pt>
                <c:pt idx="136">
                  <c:v>0.15098722415795587</c:v>
                </c:pt>
                <c:pt idx="137">
                  <c:v>0.11263736263736264</c:v>
                </c:pt>
                <c:pt idx="138">
                  <c:v>0.11490683229813664</c:v>
                </c:pt>
                <c:pt idx="139">
                  <c:v>0.10822510822510822</c:v>
                </c:pt>
                <c:pt idx="140">
                  <c:v>0.14132379248658319</c:v>
                </c:pt>
                <c:pt idx="141">
                  <c:v>0.10890151515151515</c:v>
                </c:pt>
                <c:pt idx="142">
                  <c:v>0.1546474358974359</c:v>
                </c:pt>
                <c:pt idx="143">
                  <c:v>0.11819116135662898</c:v>
                </c:pt>
                <c:pt idx="144">
                  <c:v>0.14436619718309859</c:v>
                </c:pt>
                <c:pt idx="145">
                  <c:v>0.11558669001751314</c:v>
                </c:pt>
                <c:pt idx="146">
                  <c:v>0.1091703056768559</c:v>
                </c:pt>
                <c:pt idx="147">
                  <c:v>9.556650246305419E-2</c:v>
                </c:pt>
                <c:pt idx="148">
                  <c:v>0.13871635610766045</c:v>
                </c:pt>
                <c:pt idx="149">
                  <c:v>0.13089430894308943</c:v>
                </c:pt>
                <c:pt idx="150">
                  <c:v>0.11802575107296137</c:v>
                </c:pt>
                <c:pt idx="151">
                  <c:v>0.13396481732070364</c:v>
                </c:pt>
                <c:pt idx="152">
                  <c:v>0.14716981132075471</c:v>
                </c:pt>
                <c:pt idx="153">
                  <c:v>9.2669432918395578E-2</c:v>
                </c:pt>
                <c:pt idx="154">
                  <c:v>0.14409221902017291</c:v>
                </c:pt>
                <c:pt idx="155">
                  <c:v>0.10801963993453355</c:v>
                </c:pt>
                <c:pt idx="156">
                  <c:v>0.10583941605839416</c:v>
                </c:pt>
                <c:pt idx="157">
                  <c:v>0.13024085637823371</c:v>
                </c:pt>
                <c:pt idx="158">
                  <c:v>0.12887596899224807</c:v>
                </c:pt>
                <c:pt idx="159">
                  <c:v>0.12202380952380952</c:v>
                </c:pt>
                <c:pt idx="160">
                  <c:v>0.1478743068391867</c:v>
                </c:pt>
                <c:pt idx="161">
                  <c:v>0.13464696223316913</c:v>
                </c:pt>
                <c:pt idx="162">
                  <c:v>0.18892508143322476</c:v>
                </c:pt>
                <c:pt idx="163">
                  <c:v>0.21094369547977795</c:v>
                </c:pt>
                <c:pt idx="164">
                  <c:v>0.47019867549668876</c:v>
                </c:pt>
                <c:pt idx="165">
                  <c:v>0.16484268125854992</c:v>
                </c:pt>
                <c:pt idx="166">
                  <c:v>0.12699619771863119</c:v>
                </c:pt>
                <c:pt idx="167">
                  <c:v>0.12035541195476575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59-4B39-A712-46EF5ACE5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4109231"/>
        <c:axId val="1"/>
      </c:areaChart>
      <c:catAx>
        <c:axId val="1964109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109231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Total Permit Time Spent by Type - FY'06 to FY19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'Total Permit Time'!$X$1</c:f>
              <c:strCache>
                <c:ptCount val="1"/>
                <c:pt idx="0">
                  <c:v>New SF Homes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Time'!$X$63:$X$230</c:f>
              <c:numCache>
                <c:formatCode>_(* #,##0_);_(* \(#,##0\);_(* "-"??_);_(@_)</c:formatCode>
                <c:ptCount val="168"/>
                <c:pt idx="0">
                  <c:v>2140</c:v>
                </c:pt>
                <c:pt idx="1">
                  <c:v>2020</c:v>
                </c:pt>
                <c:pt idx="2">
                  <c:v>2020</c:v>
                </c:pt>
                <c:pt idx="3">
                  <c:v>2510</c:v>
                </c:pt>
                <c:pt idx="4">
                  <c:v>2450</c:v>
                </c:pt>
                <c:pt idx="5">
                  <c:v>1740</c:v>
                </c:pt>
                <c:pt idx="6">
                  <c:v>2300</c:v>
                </c:pt>
                <c:pt idx="7">
                  <c:v>1850</c:v>
                </c:pt>
                <c:pt idx="8">
                  <c:v>1200</c:v>
                </c:pt>
                <c:pt idx="9">
                  <c:v>590</c:v>
                </c:pt>
                <c:pt idx="10">
                  <c:v>520</c:v>
                </c:pt>
                <c:pt idx="11">
                  <c:v>760</c:v>
                </c:pt>
                <c:pt idx="12">
                  <c:v>520</c:v>
                </c:pt>
                <c:pt idx="13">
                  <c:v>320</c:v>
                </c:pt>
                <c:pt idx="14">
                  <c:v>560</c:v>
                </c:pt>
                <c:pt idx="15">
                  <c:v>860</c:v>
                </c:pt>
                <c:pt idx="16">
                  <c:v>880</c:v>
                </c:pt>
                <c:pt idx="17">
                  <c:v>1530</c:v>
                </c:pt>
                <c:pt idx="18">
                  <c:v>760</c:v>
                </c:pt>
                <c:pt idx="19">
                  <c:v>890</c:v>
                </c:pt>
                <c:pt idx="20">
                  <c:v>630</c:v>
                </c:pt>
                <c:pt idx="21">
                  <c:v>480</c:v>
                </c:pt>
                <c:pt idx="22">
                  <c:v>370</c:v>
                </c:pt>
                <c:pt idx="23">
                  <c:v>420</c:v>
                </c:pt>
                <c:pt idx="24">
                  <c:v>390</c:v>
                </c:pt>
                <c:pt idx="25">
                  <c:v>490</c:v>
                </c:pt>
                <c:pt idx="26">
                  <c:v>350</c:v>
                </c:pt>
                <c:pt idx="27">
                  <c:v>460</c:v>
                </c:pt>
                <c:pt idx="28">
                  <c:v>450</c:v>
                </c:pt>
                <c:pt idx="29">
                  <c:v>740</c:v>
                </c:pt>
                <c:pt idx="30">
                  <c:v>650</c:v>
                </c:pt>
                <c:pt idx="31">
                  <c:v>680</c:v>
                </c:pt>
                <c:pt idx="32">
                  <c:v>430</c:v>
                </c:pt>
                <c:pt idx="33">
                  <c:v>340</c:v>
                </c:pt>
                <c:pt idx="34">
                  <c:v>740</c:v>
                </c:pt>
                <c:pt idx="35">
                  <c:v>340</c:v>
                </c:pt>
                <c:pt idx="36">
                  <c:v>350</c:v>
                </c:pt>
                <c:pt idx="37">
                  <c:v>300</c:v>
                </c:pt>
                <c:pt idx="38">
                  <c:v>200</c:v>
                </c:pt>
                <c:pt idx="39">
                  <c:v>280</c:v>
                </c:pt>
                <c:pt idx="40">
                  <c:v>300</c:v>
                </c:pt>
                <c:pt idx="41">
                  <c:v>410</c:v>
                </c:pt>
                <c:pt idx="42">
                  <c:v>430</c:v>
                </c:pt>
                <c:pt idx="43">
                  <c:v>470</c:v>
                </c:pt>
                <c:pt idx="44">
                  <c:v>620</c:v>
                </c:pt>
                <c:pt idx="45">
                  <c:v>930</c:v>
                </c:pt>
                <c:pt idx="46">
                  <c:v>590</c:v>
                </c:pt>
                <c:pt idx="47">
                  <c:v>730</c:v>
                </c:pt>
                <c:pt idx="48">
                  <c:v>430</c:v>
                </c:pt>
                <c:pt idx="49">
                  <c:v>640</c:v>
                </c:pt>
                <c:pt idx="50">
                  <c:v>420</c:v>
                </c:pt>
                <c:pt idx="51">
                  <c:v>340</c:v>
                </c:pt>
                <c:pt idx="52">
                  <c:v>550</c:v>
                </c:pt>
                <c:pt idx="53">
                  <c:v>600</c:v>
                </c:pt>
                <c:pt idx="54">
                  <c:v>660</c:v>
                </c:pt>
                <c:pt idx="55">
                  <c:v>440</c:v>
                </c:pt>
                <c:pt idx="56">
                  <c:v>500</c:v>
                </c:pt>
                <c:pt idx="57">
                  <c:v>570</c:v>
                </c:pt>
                <c:pt idx="58">
                  <c:v>180</c:v>
                </c:pt>
                <c:pt idx="59">
                  <c:v>290</c:v>
                </c:pt>
                <c:pt idx="60">
                  <c:v>470</c:v>
                </c:pt>
                <c:pt idx="61">
                  <c:v>320</c:v>
                </c:pt>
                <c:pt idx="62">
                  <c:v>170</c:v>
                </c:pt>
                <c:pt idx="63">
                  <c:v>340</c:v>
                </c:pt>
                <c:pt idx="64">
                  <c:v>320</c:v>
                </c:pt>
                <c:pt idx="65">
                  <c:v>320</c:v>
                </c:pt>
                <c:pt idx="66">
                  <c:v>440</c:v>
                </c:pt>
                <c:pt idx="67">
                  <c:v>490</c:v>
                </c:pt>
                <c:pt idx="68">
                  <c:v>620</c:v>
                </c:pt>
                <c:pt idx="69">
                  <c:v>430</c:v>
                </c:pt>
                <c:pt idx="70">
                  <c:v>460</c:v>
                </c:pt>
                <c:pt idx="71">
                  <c:v>450</c:v>
                </c:pt>
                <c:pt idx="72">
                  <c:v>540</c:v>
                </c:pt>
                <c:pt idx="73">
                  <c:v>410</c:v>
                </c:pt>
                <c:pt idx="74">
                  <c:v>510</c:v>
                </c:pt>
                <c:pt idx="75">
                  <c:v>340</c:v>
                </c:pt>
                <c:pt idx="76">
                  <c:v>390</c:v>
                </c:pt>
                <c:pt idx="77">
                  <c:v>740</c:v>
                </c:pt>
                <c:pt idx="78">
                  <c:v>620</c:v>
                </c:pt>
                <c:pt idx="79">
                  <c:v>830</c:v>
                </c:pt>
                <c:pt idx="80">
                  <c:v>960</c:v>
                </c:pt>
                <c:pt idx="81">
                  <c:v>710</c:v>
                </c:pt>
                <c:pt idx="82">
                  <c:v>800</c:v>
                </c:pt>
                <c:pt idx="83">
                  <c:v>580</c:v>
                </c:pt>
                <c:pt idx="84">
                  <c:v>770</c:v>
                </c:pt>
                <c:pt idx="85">
                  <c:v>640</c:v>
                </c:pt>
                <c:pt idx="86">
                  <c:v>510</c:v>
                </c:pt>
                <c:pt idx="87">
                  <c:v>660</c:v>
                </c:pt>
                <c:pt idx="88">
                  <c:v>750</c:v>
                </c:pt>
                <c:pt idx="89">
                  <c:v>620</c:v>
                </c:pt>
                <c:pt idx="90">
                  <c:v>1000</c:v>
                </c:pt>
                <c:pt idx="91">
                  <c:v>930</c:v>
                </c:pt>
                <c:pt idx="92">
                  <c:v>1100</c:v>
                </c:pt>
                <c:pt idx="93">
                  <c:v>940</c:v>
                </c:pt>
                <c:pt idx="94">
                  <c:v>640</c:v>
                </c:pt>
                <c:pt idx="95">
                  <c:v>580</c:v>
                </c:pt>
                <c:pt idx="96">
                  <c:v>610</c:v>
                </c:pt>
                <c:pt idx="97">
                  <c:v>620</c:v>
                </c:pt>
                <c:pt idx="98">
                  <c:v>570</c:v>
                </c:pt>
                <c:pt idx="99">
                  <c:v>690</c:v>
                </c:pt>
                <c:pt idx="100">
                  <c:v>460</c:v>
                </c:pt>
                <c:pt idx="101">
                  <c:v>570</c:v>
                </c:pt>
                <c:pt idx="102">
                  <c:v>810</c:v>
                </c:pt>
                <c:pt idx="103">
                  <c:v>610</c:v>
                </c:pt>
                <c:pt idx="104">
                  <c:v>600</c:v>
                </c:pt>
                <c:pt idx="105">
                  <c:v>630</c:v>
                </c:pt>
                <c:pt idx="106">
                  <c:v>770</c:v>
                </c:pt>
                <c:pt idx="107">
                  <c:v>710</c:v>
                </c:pt>
                <c:pt idx="108">
                  <c:v>660</c:v>
                </c:pt>
                <c:pt idx="109">
                  <c:v>650</c:v>
                </c:pt>
                <c:pt idx="110">
                  <c:v>480</c:v>
                </c:pt>
                <c:pt idx="111">
                  <c:v>610</c:v>
                </c:pt>
                <c:pt idx="112">
                  <c:v>620</c:v>
                </c:pt>
                <c:pt idx="113">
                  <c:v>1130</c:v>
                </c:pt>
                <c:pt idx="114">
                  <c:v>1090</c:v>
                </c:pt>
                <c:pt idx="115">
                  <c:v>960</c:v>
                </c:pt>
                <c:pt idx="116">
                  <c:v>910</c:v>
                </c:pt>
                <c:pt idx="117">
                  <c:v>840</c:v>
                </c:pt>
                <c:pt idx="118">
                  <c:v>1140</c:v>
                </c:pt>
                <c:pt idx="119">
                  <c:v>810</c:v>
                </c:pt>
                <c:pt idx="120">
                  <c:v>960</c:v>
                </c:pt>
                <c:pt idx="121">
                  <c:v>830</c:v>
                </c:pt>
                <c:pt idx="122">
                  <c:v>660</c:v>
                </c:pt>
                <c:pt idx="123">
                  <c:v>940</c:v>
                </c:pt>
                <c:pt idx="124">
                  <c:v>950</c:v>
                </c:pt>
                <c:pt idx="125">
                  <c:v>1360</c:v>
                </c:pt>
                <c:pt idx="126">
                  <c:v>1450</c:v>
                </c:pt>
                <c:pt idx="127">
                  <c:v>1450</c:v>
                </c:pt>
                <c:pt idx="128">
                  <c:v>1260</c:v>
                </c:pt>
                <c:pt idx="129">
                  <c:v>1160</c:v>
                </c:pt>
                <c:pt idx="130">
                  <c:v>1390</c:v>
                </c:pt>
                <c:pt idx="131">
                  <c:v>1270</c:v>
                </c:pt>
                <c:pt idx="132">
                  <c:v>1210</c:v>
                </c:pt>
                <c:pt idx="133">
                  <c:v>960</c:v>
                </c:pt>
                <c:pt idx="134">
                  <c:v>610</c:v>
                </c:pt>
                <c:pt idx="135">
                  <c:v>800</c:v>
                </c:pt>
                <c:pt idx="136">
                  <c:v>1300</c:v>
                </c:pt>
                <c:pt idx="137">
                  <c:v>1230</c:v>
                </c:pt>
                <c:pt idx="138">
                  <c:v>1110</c:v>
                </c:pt>
                <c:pt idx="139">
                  <c:v>1250</c:v>
                </c:pt>
                <c:pt idx="140">
                  <c:v>1580</c:v>
                </c:pt>
                <c:pt idx="141">
                  <c:v>1150</c:v>
                </c:pt>
                <c:pt idx="142">
                  <c:v>1930</c:v>
                </c:pt>
                <c:pt idx="143">
                  <c:v>1150</c:v>
                </c:pt>
                <c:pt idx="144">
                  <c:v>1640</c:v>
                </c:pt>
                <c:pt idx="145">
                  <c:v>1320</c:v>
                </c:pt>
                <c:pt idx="146">
                  <c:v>1000</c:v>
                </c:pt>
                <c:pt idx="147">
                  <c:v>970</c:v>
                </c:pt>
                <c:pt idx="148">
                  <c:v>1340</c:v>
                </c:pt>
                <c:pt idx="149">
                  <c:v>1610</c:v>
                </c:pt>
                <c:pt idx="150">
                  <c:v>1650</c:v>
                </c:pt>
                <c:pt idx="151">
                  <c:v>1980</c:v>
                </c:pt>
                <c:pt idx="152">
                  <c:v>1950</c:v>
                </c:pt>
                <c:pt idx="153">
                  <c:v>1340</c:v>
                </c:pt>
                <c:pt idx="154">
                  <c:v>2000</c:v>
                </c:pt>
                <c:pt idx="155">
                  <c:v>1320</c:v>
                </c:pt>
                <c:pt idx="156">
                  <c:v>1450</c:v>
                </c:pt>
                <c:pt idx="157">
                  <c:v>1460</c:v>
                </c:pt>
                <c:pt idx="158">
                  <c:v>1330</c:v>
                </c:pt>
                <c:pt idx="159">
                  <c:v>1640</c:v>
                </c:pt>
                <c:pt idx="160">
                  <c:v>1600</c:v>
                </c:pt>
                <c:pt idx="161">
                  <c:v>1640</c:v>
                </c:pt>
                <c:pt idx="162">
                  <c:v>2320</c:v>
                </c:pt>
                <c:pt idx="163">
                  <c:v>2660</c:v>
                </c:pt>
                <c:pt idx="164">
                  <c:v>1420</c:v>
                </c:pt>
                <c:pt idx="165">
                  <c:v>2410</c:v>
                </c:pt>
                <c:pt idx="166">
                  <c:v>1670</c:v>
                </c:pt>
                <c:pt idx="167">
                  <c:v>1490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2-45C4-B22D-AA5848631D60}"/>
            </c:ext>
          </c:extLst>
        </c:ser>
        <c:ser>
          <c:idx val="1"/>
          <c:order val="1"/>
          <c:tx>
            <c:strRef>
              <c:f>'Total Permit Time'!$Y$1</c:f>
              <c:strCache>
                <c:ptCount val="1"/>
                <c:pt idx="0">
                  <c:v>Multi-Family Units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Time'!$Y$63:$Y$230</c:f>
              <c:numCache>
                <c:formatCode>_(* #,##0_);_(* \(#,##0\);_(* "-"??_);_(@_)</c:formatCode>
                <c:ptCount val="168"/>
                <c:pt idx="0">
                  <c:v>180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840</c:v>
                </c:pt>
                <c:pt idx="8">
                  <c:v>2010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240</c:v>
                </c:pt>
                <c:pt idx="13">
                  <c:v>90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120</c:v>
                </c:pt>
                <c:pt idx="18">
                  <c:v>0</c:v>
                </c:pt>
                <c:pt idx="19">
                  <c:v>0</c:v>
                </c:pt>
                <c:pt idx="20">
                  <c:v>840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240</c:v>
                </c:pt>
                <c:pt idx="27">
                  <c:v>240</c:v>
                </c:pt>
                <c:pt idx="28">
                  <c:v>240</c:v>
                </c:pt>
                <c:pt idx="29">
                  <c:v>240</c:v>
                </c:pt>
                <c:pt idx="30">
                  <c:v>120</c:v>
                </c:pt>
                <c:pt idx="31">
                  <c:v>0</c:v>
                </c:pt>
                <c:pt idx="32">
                  <c:v>5220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1440</c:v>
                </c:pt>
                <c:pt idx="72">
                  <c:v>0</c:v>
                </c:pt>
                <c:pt idx="73">
                  <c:v>0</c:v>
                </c:pt>
                <c:pt idx="74">
                  <c:v>120</c:v>
                </c:pt>
                <c:pt idx="75">
                  <c:v>360</c:v>
                </c:pt>
                <c:pt idx="76">
                  <c:v>120</c:v>
                </c:pt>
                <c:pt idx="77">
                  <c:v>120</c:v>
                </c:pt>
                <c:pt idx="78">
                  <c:v>1200</c:v>
                </c:pt>
                <c:pt idx="79">
                  <c:v>1440</c:v>
                </c:pt>
                <c:pt idx="80">
                  <c:v>0</c:v>
                </c:pt>
                <c:pt idx="81">
                  <c:v>2400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1920</c:v>
                </c:pt>
                <c:pt idx="86">
                  <c:v>0</c:v>
                </c:pt>
                <c:pt idx="87">
                  <c:v>0</c:v>
                </c:pt>
                <c:pt idx="88">
                  <c:v>2160</c:v>
                </c:pt>
                <c:pt idx="89">
                  <c:v>0</c:v>
                </c:pt>
                <c:pt idx="90">
                  <c:v>0</c:v>
                </c:pt>
                <c:pt idx="91">
                  <c:v>2160</c:v>
                </c:pt>
                <c:pt idx="92">
                  <c:v>960</c:v>
                </c:pt>
                <c:pt idx="93">
                  <c:v>0</c:v>
                </c:pt>
                <c:pt idx="94">
                  <c:v>1800</c:v>
                </c:pt>
                <c:pt idx="95">
                  <c:v>2700</c:v>
                </c:pt>
                <c:pt idx="96">
                  <c:v>3600</c:v>
                </c:pt>
                <c:pt idx="97">
                  <c:v>0</c:v>
                </c:pt>
                <c:pt idx="98">
                  <c:v>1560</c:v>
                </c:pt>
                <c:pt idx="99">
                  <c:v>1200</c:v>
                </c:pt>
                <c:pt idx="100">
                  <c:v>0</c:v>
                </c:pt>
                <c:pt idx="101">
                  <c:v>0</c:v>
                </c:pt>
                <c:pt idx="102">
                  <c:v>4920</c:v>
                </c:pt>
                <c:pt idx="103">
                  <c:v>720</c:v>
                </c:pt>
                <c:pt idx="104">
                  <c:v>1560</c:v>
                </c:pt>
                <c:pt idx="105">
                  <c:v>1320</c:v>
                </c:pt>
                <c:pt idx="106">
                  <c:v>1200</c:v>
                </c:pt>
                <c:pt idx="107">
                  <c:v>2040</c:v>
                </c:pt>
                <c:pt idx="108">
                  <c:v>720</c:v>
                </c:pt>
                <c:pt idx="109">
                  <c:v>240</c:v>
                </c:pt>
                <c:pt idx="110">
                  <c:v>120</c:v>
                </c:pt>
                <c:pt idx="111">
                  <c:v>600</c:v>
                </c:pt>
                <c:pt idx="112">
                  <c:v>1200</c:v>
                </c:pt>
                <c:pt idx="113">
                  <c:v>720</c:v>
                </c:pt>
                <c:pt idx="114">
                  <c:v>360</c:v>
                </c:pt>
                <c:pt idx="115">
                  <c:v>3840</c:v>
                </c:pt>
                <c:pt idx="116">
                  <c:v>900</c:v>
                </c:pt>
                <c:pt idx="117">
                  <c:v>4800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2400</c:v>
                </c:pt>
                <c:pt idx="124">
                  <c:v>480</c:v>
                </c:pt>
                <c:pt idx="125">
                  <c:v>720</c:v>
                </c:pt>
                <c:pt idx="126">
                  <c:v>0</c:v>
                </c:pt>
                <c:pt idx="127">
                  <c:v>1320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720</c:v>
                </c:pt>
                <c:pt idx="132">
                  <c:v>4140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2520</c:v>
                </c:pt>
                <c:pt idx="137">
                  <c:v>360</c:v>
                </c:pt>
                <c:pt idx="138">
                  <c:v>3840</c:v>
                </c:pt>
                <c:pt idx="139">
                  <c:v>2520</c:v>
                </c:pt>
                <c:pt idx="140">
                  <c:v>1800</c:v>
                </c:pt>
                <c:pt idx="141">
                  <c:v>720</c:v>
                </c:pt>
                <c:pt idx="142">
                  <c:v>4080</c:v>
                </c:pt>
                <c:pt idx="143">
                  <c:v>2640</c:v>
                </c:pt>
                <c:pt idx="144">
                  <c:v>5160</c:v>
                </c:pt>
                <c:pt idx="145">
                  <c:v>2040</c:v>
                </c:pt>
                <c:pt idx="146">
                  <c:v>360</c:v>
                </c:pt>
                <c:pt idx="147">
                  <c:v>0</c:v>
                </c:pt>
                <c:pt idx="148">
                  <c:v>0</c:v>
                </c:pt>
                <c:pt idx="149">
                  <c:v>6360</c:v>
                </c:pt>
                <c:pt idx="150">
                  <c:v>360</c:v>
                </c:pt>
                <c:pt idx="151">
                  <c:v>720</c:v>
                </c:pt>
                <c:pt idx="152">
                  <c:v>2160</c:v>
                </c:pt>
                <c:pt idx="153">
                  <c:v>5640</c:v>
                </c:pt>
                <c:pt idx="154">
                  <c:v>5400</c:v>
                </c:pt>
                <c:pt idx="155">
                  <c:v>8760</c:v>
                </c:pt>
                <c:pt idx="156">
                  <c:v>1920</c:v>
                </c:pt>
                <c:pt idx="157">
                  <c:v>2400</c:v>
                </c:pt>
                <c:pt idx="158">
                  <c:v>5310</c:v>
                </c:pt>
                <c:pt idx="159">
                  <c:v>2040</c:v>
                </c:pt>
                <c:pt idx="160">
                  <c:v>1320</c:v>
                </c:pt>
                <c:pt idx="161">
                  <c:v>0</c:v>
                </c:pt>
                <c:pt idx="162">
                  <c:v>2370</c:v>
                </c:pt>
                <c:pt idx="163">
                  <c:v>1560</c:v>
                </c:pt>
                <c:pt idx="164">
                  <c:v>600</c:v>
                </c:pt>
                <c:pt idx="165">
                  <c:v>3000</c:v>
                </c:pt>
                <c:pt idx="166">
                  <c:v>2160</c:v>
                </c:pt>
                <c:pt idx="167">
                  <c:v>2520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2-45C4-B22D-AA5848631D60}"/>
            </c:ext>
          </c:extLst>
        </c:ser>
        <c:ser>
          <c:idx val="2"/>
          <c:order val="2"/>
          <c:tx>
            <c:strRef>
              <c:f>'Total Permit Time'!$Z$1</c:f>
              <c:strCache>
                <c:ptCount val="1"/>
                <c:pt idx="0">
                  <c:v>New Commercial/Shell Only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Time'!$Z$63:$Z$230</c:f>
              <c:numCache>
                <c:formatCode>_(* #,##0_);_(* \(#,##0\);_(* "-"??_);_(@_)</c:formatCode>
                <c:ptCount val="168"/>
                <c:pt idx="0">
                  <c:v>570</c:v>
                </c:pt>
                <c:pt idx="1">
                  <c:v>240</c:v>
                </c:pt>
                <c:pt idx="2">
                  <c:v>300</c:v>
                </c:pt>
                <c:pt idx="3">
                  <c:v>210</c:v>
                </c:pt>
                <c:pt idx="4">
                  <c:v>210</c:v>
                </c:pt>
                <c:pt idx="5">
                  <c:v>150</c:v>
                </c:pt>
                <c:pt idx="6">
                  <c:v>180</c:v>
                </c:pt>
                <c:pt idx="7">
                  <c:v>180</c:v>
                </c:pt>
                <c:pt idx="8">
                  <c:v>330</c:v>
                </c:pt>
                <c:pt idx="9">
                  <c:v>540</c:v>
                </c:pt>
                <c:pt idx="10">
                  <c:v>510</c:v>
                </c:pt>
                <c:pt idx="11">
                  <c:v>120</c:v>
                </c:pt>
                <c:pt idx="12">
                  <c:v>570</c:v>
                </c:pt>
                <c:pt idx="13">
                  <c:v>180</c:v>
                </c:pt>
                <c:pt idx="14">
                  <c:v>150</c:v>
                </c:pt>
                <c:pt idx="15">
                  <c:v>120</c:v>
                </c:pt>
                <c:pt idx="16">
                  <c:v>90</c:v>
                </c:pt>
                <c:pt idx="17">
                  <c:v>360</c:v>
                </c:pt>
                <c:pt idx="18">
                  <c:v>240</c:v>
                </c:pt>
                <c:pt idx="19">
                  <c:v>690</c:v>
                </c:pt>
                <c:pt idx="20">
                  <c:v>270</c:v>
                </c:pt>
                <c:pt idx="21">
                  <c:v>540</c:v>
                </c:pt>
                <c:pt idx="22">
                  <c:v>240</c:v>
                </c:pt>
                <c:pt idx="23">
                  <c:v>210</c:v>
                </c:pt>
                <c:pt idx="24">
                  <c:v>120</c:v>
                </c:pt>
                <c:pt idx="25">
                  <c:v>180</c:v>
                </c:pt>
                <c:pt idx="26">
                  <c:v>150</c:v>
                </c:pt>
                <c:pt idx="27">
                  <c:v>210</c:v>
                </c:pt>
                <c:pt idx="28">
                  <c:v>180</c:v>
                </c:pt>
                <c:pt idx="29">
                  <c:v>150</c:v>
                </c:pt>
                <c:pt idx="30">
                  <c:v>300</c:v>
                </c:pt>
                <c:pt idx="31">
                  <c:v>90</c:v>
                </c:pt>
                <c:pt idx="32">
                  <c:v>240</c:v>
                </c:pt>
                <c:pt idx="33">
                  <c:v>90</c:v>
                </c:pt>
                <c:pt idx="34">
                  <c:v>30</c:v>
                </c:pt>
                <c:pt idx="35">
                  <c:v>30</c:v>
                </c:pt>
                <c:pt idx="36">
                  <c:v>210</c:v>
                </c:pt>
                <c:pt idx="37">
                  <c:v>90</c:v>
                </c:pt>
                <c:pt idx="38">
                  <c:v>120</c:v>
                </c:pt>
                <c:pt idx="39">
                  <c:v>120</c:v>
                </c:pt>
                <c:pt idx="40">
                  <c:v>60</c:v>
                </c:pt>
                <c:pt idx="41">
                  <c:v>90</c:v>
                </c:pt>
                <c:pt idx="42">
                  <c:v>30</c:v>
                </c:pt>
                <c:pt idx="43">
                  <c:v>60</c:v>
                </c:pt>
                <c:pt idx="44">
                  <c:v>150</c:v>
                </c:pt>
                <c:pt idx="45">
                  <c:v>60</c:v>
                </c:pt>
                <c:pt idx="46">
                  <c:v>210</c:v>
                </c:pt>
                <c:pt idx="47">
                  <c:v>90</c:v>
                </c:pt>
                <c:pt idx="48">
                  <c:v>150</c:v>
                </c:pt>
                <c:pt idx="49">
                  <c:v>0</c:v>
                </c:pt>
                <c:pt idx="50">
                  <c:v>30</c:v>
                </c:pt>
                <c:pt idx="51">
                  <c:v>30</c:v>
                </c:pt>
                <c:pt idx="52">
                  <c:v>60</c:v>
                </c:pt>
                <c:pt idx="53">
                  <c:v>60</c:v>
                </c:pt>
                <c:pt idx="54">
                  <c:v>30</c:v>
                </c:pt>
                <c:pt idx="55">
                  <c:v>30</c:v>
                </c:pt>
                <c:pt idx="56">
                  <c:v>120</c:v>
                </c:pt>
                <c:pt idx="57">
                  <c:v>60</c:v>
                </c:pt>
                <c:pt idx="58">
                  <c:v>30</c:v>
                </c:pt>
                <c:pt idx="59">
                  <c:v>300</c:v>
                </c:pt>
                <c:pt idx="60">
                  <c:v>60</c:v>
                </c:pt>
                <c:pt idx="61">
                  <c:v>120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150</c:v>
                </c:pt>
                <c:pt idx="66">
                  <c:v>60</c:v>
                </c:pt>
                <c:pt idx="67">
                  <c:v>330</c:v>
                </c:pt>
                <c:pt idx="68">
                  <c:v>90</c:v>
                </c:pt>
                <c:pt idx="69">
                  <c:v>0</c:v>
                </c:pt>
                <c:pt idx="70">
                  <c:v>210</c:v>
                </c:pt>
                <c:pt idx="71">
                  <c:v>30</c:v>
                </c:pt>
                <c:pt idx="72">
                  <c:v>30</c:v>
                </c:pt>
                <c:pt idx="73">
                  <c:v>30</c:v>
                </c:pt>
                <c:pt idx="74">
                  <c:v>30</c:v>
                </c:pt>
                <c:pt idx="75">
                  <c:v>0</c:v>
                </c:pt>
                <c:pt idx="76">
                  <c:v>180</c:v>
                </c:pt>
                <c:pt idx="77">
                  <c:v>60</c:v>
                </c:pt>
                <c:pt idx="78">
                  <c:v>210</c:v>
                </c:pt>
                <c:pt idx="79">
                  <c:v>180</c:v>
                </c:pt>
                <c:pt idx="80">
                  <c:v>150</c:v>
                </c:pt>
                <c:pt idx="81">
                  <c:v>210</c:v>
                </c:pt>
                <c:pt idx="82">
                  <c:v>180</c:v>
                </c:pt>
                <c:pt idx="83">
                  <c:v>180</c:v>
                </c:pt>
                <c:pt idx="84">
                  <c:v>120</c:v>
                </c:pt>
                <c:pt idx="85">
                  <c:v>90</c:v>
                </c:pt>
                <c:pt idx="86">
                  <c:v>30</c:v>
                </c:pt>
                <c:pt idx="87">
                  <c:v>120</c:v>
                </c:pt>
                <c:pt idx="88">
                  <c:v>60</c:v>
                </c:pt>
                <c:pt idx="89">
                  <c:v>60</c:v>
                </c:pt>
                <c:pt idx="90">
                  <c:v>150</c:v>
                </c:pt>
                <c:pt idx="91">
                  <c:v>360</c:v>
                </c:pt>
                <c:pt idx="92">
                  <c:v>180</c:v>
                </c:pt>
                <c:pt idx="93">
                  <c:v>150</c:v>
                </c:pt>
                <c:pt idx="94">
                  <c:v>120</c:v>
                </c:pt>
                <c:pt idx="95">
                  <c:v>60</c:v>
                </c:pt>
                <c:pt idx="96">
                  <c:v>120</c:v>
                </c:pt>
                <c:pt idx="97">
                  <c:v>180</c:v>
                </c:pt>
                <c:pt idx="98">
                  <c:v>210</c:v>
                </c:pt>
                <c:pt idx="99">
                  <c:v>90</c:v>
                </c:pt>
                <c:pt idx="100">
                  <c:v>60</c:v>
                </c:pt>
                <c:pt idx="101">
                  <c:v>60</c:v>
                </c:pt>
                <c:pt idx="102">
                  <c:v>90</c:v>
                </c:pt>
                <c:pt idx="103">
                  <c:v>90</c:v>
                </c:pt>
                <c:pt idx="104">
                  <c:v>300</c:v>
                </c:pt>
                <c:pt idx="105">
                  <c:v>150</c:v>
                </c:pt>
                <c:pt idx="106">
                  <c:v>120</c:v>
                </c:pt>
                <c:pt idx="107">
                  <c:v>150</c:v>
                </c:pt>
                <c:pt idx="108">
                  <c:v>210</c:v>
                </c:pt>
                <c:pt idx="109">
                  <c:v>120</c:v>
                </c:pt>
                <c:pt idx="110">
                  <c:v>240</c:v>
                </c:pt>
                <c:pt idx="111">
                  <c:v>0</c:v>
                </c:pt>
                <c:pt idx="112">
                  <c:v>150</c:v>
                </c:pt>
                <c:pt idx="113">
                  <c:v>150</c:v>
                </c:pt>
                <c:pt idx="114">
                  <c:v>120</c:v>
                </c:pt>
                <c:pt idx="115">
                  <c:v>300</c:v>
                </c:pt>
                <c:pt idx="116">
                  <c:v>270</c:v>
                </c:pt>
                <c:pt idx="117">
                  <c:v>60</c:v>
                </c:pt>
                <c:pt idx="118">
                  <c:v>210</c:v>
                </c:pt>
                <c:pt idx="119">
                  <c:v>210</c:v>
                </c:pt>
                <c:pt idx="120">
                  <c:v>90</c:v>
                </c:pt>
                <c:pt idx="121">
                  <c:v>420</c:v>
                </c:pt>
                <c:pt idx="122">
                  <c:v>270</c:v>
                </c:pt>
                <c:pt idx="123">
                  <c:v>30</c:v>
                </c:pt>
                <c:pt idx="124">
                  <c:v>120</c:v>
                </c:pt>
                <c:pt idx="125">
                  <c:v>150</c:v>
                </c:pt>
                <c:pt idx="126">
                  <c:v>60</c:v>
                </c:pt>
                <c:pt idx="127">
                  <c:v>90</c:v>
                </c:pt>
                <c:pt idx="128">
                  <c:v>180</c:v>
                </c:pt>
                <c:pt idx="129">
                  <c:v>150</c:v>
                </c:pt>
                <c:pt idx="130">
                  <c:v>210</c:v>
                </c:pt>
                <c:pt idx="131">
                  <c:v>210</c:v>
                </c:pt>
                <c:pt idx="132">
                  <c:v>90</c:v>
                </c:pt>
                <c:pt idx="133">
                  <c:v>180</c:v>
                </c:pt>
                <c:pt idx="134">
                  <c:v>60</c:v>
                </c:pt>
                <c:pt idx="135">
                  <c:v>180</c:v>
                </c:pt>
                <c:pt idx="136">
                  <c:v>150</c:v>
                </c:pt>
                <c:pt idx="137">
                  <c:v>330</c:v>
                </c:pt>
                <c:pt idx="138">
                  <c:v>120</c:v>
                </c:pt>
                <c:pt idx="139">
                  <c:v>240</c:v>
                </c:pt>
                <c:pt idx="140">
                  <c:v>690</c:v>
                </c:pt>
                <c:pt idx="141">
                  <c:v>90</c:v>
                </c:pt>
                <c:pt idx="142">
                  <c:v>120</c:v>
                </c:pt>
                <c:pt idx="143">
                  <c:v>120</c:v>
                </c:pt>
                <c:pt idx="144">
                  <c:v>120</c:v>
                </c:pt>
                <c:pt idx="145">
                  <c:v>150</c:v>
                </c:pt>
                <c:pt idx="146">
                  <c:v>90</c:v>
                </c:pt>
                <c:pt idx="147">
                  <c:v>150</c:v>
                </c:pt>
                <c:pt idx="148">
                  <c:v>360</c:v>
                </c:pt>
                <c:pt idx="149">
                  <c:v>450</c:v>
                </c:pt>
                <c:pt idx="150">
                  <c:v>270</c:v>
                </c:pt>
                <c:pt idx="151">
                  <c:v>150</c:v>
                </c:pt>
                <c:pt idx="152">
                  <c:v>120</c:v>
                </c:pt>
                <c:pt idx="153">
                  <c:v>150</c:v>
                </c:pt>
                <c:pt idx="154">
                  <c:v>330</c:v>
                </c:pt>
                <c:pt idx="155">
                  <c:v>30</c:v>
                </c:pt>
                <c:pt idx="156">
                  <c:v>570</c:v>
                </c:pt>
                <c:pt idx="157">
                  <c:v>360</c:v>
                </c:pt>
                <c:pt idx="158">
                  <c:v>540</c:v>
                </c:pt>
                <c:pt idx="159">
                  <c:v>270</c:v>
                </c:pt>
                <c:pt idx="160">
                  <c:v>210</c:v>
                </c:pt>
                <c:pt idx="161">
                  <c:v>240</c:v>
                </c:pt>
                <c:pt idx="162">
                  <c:v>150</c:v>
                </c:pt>
                <c:pt idx="163">
                  <c:v>150</c:v>
                </c:pt>
                <c:pt idx="164">
                  <c:v>210</c:v>
                </c:pt>
                <c:pt idx="165">
                  <c:v>180</c:v>
                </c:pt>
                <c:pt idx="166">
                  <c:v>270</c:v>
                </c:pt>
                <c:pt idx="167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72-45C4-B22D-AA5848631D60}"/>
            </c:ext>
          </c:extLst>
        </c:ser>
        <c:ser>
          <c:idx val="3"/>
          <c:order val="3"/>
          <c:tx>
            <c:strRef>
              <c:f>'Total Permit Time'!$AA$1</c:f>
              <c:strCache>
                <c:ptCount val="1"/>
                <c:pt idx="0">
                  <c:v>Misc. Residential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Time'!$AA$63:$AA$230</c:f>
              <c:numCache>
                <c:formatCode>_(* #,##0_);_(* \(#,##0\);_(* "-"??_);_(@_)</c:formatCode>
                <c:ptCount val="168"/>
                <c:pt idx="0">
                  <c:v>420</c:v>
                </c:pt>
                <c:pt idx="1">
                  <c:v>440</c:v>
                </c:pt>
                <c:pt idx="2">
                  <c:v>260</c:v>
                </c:pt>
                <c:pt idx="3">
                  <c:v>140</c:v>
                </c:pt>
                <c:pt idx="4">
                  <c:v>480</c:v>
                </c:pt>
                <c:pt idx="5">
                  <c:v>390</c:v>
                </c:pt>
                <c:pt idx="6">
                  <c:v>650</c:v>
                </c:pt>
                <c:pt idx="7">
                  <c:v>670</c:v>
                </c:pt>
                <c:pt idx="8">
                  <c:v>650</c:v>
                </c:pt>
                <c:pt idx="9">
                  <c:v>790</c:v>
                </c:pt>
                <c:pt idx="10">
                  <c:v>410</c:v>
                </c:pt>
                <c:pt idx="11">
                  <c:v>500</c:v>
                </c:pt>
                <c:pt idx="12">
                  <c:v>350</c:v>
                </c:pt>
                <c:pt idx="13">
                  <c:v>360</c:v>
                </c:pt>
                <c:pt idx="14">
                  <c:v>180</c:v>
                </c:pt>
                <c:pt idx="15">
                  <c:v>130</c:v>
                </c:pt>
                <c:pt idx="16">
                  <c:v>150</c:v>
                </c:pt>
                <c:pt idx="17">
                  <c:v>540</c:v>
                </c:pt>
                <c:pt idx="18">
                  <c:v>550</c:v>
                </c:pt>
                <c:pt idx="19">
                  <c:v>520</c:v>
                </c:pt>
                <c:pt idx="20">
                  <c:v>530</c:v>
                </c:pt>
                <c:pt idx="21">
                  <c:v>360</c:v>
                </c:pt>
                <c:pt idx="22">
                  <c:v>280</c:v>
                </c:pt>
                <c:pt idx="23">
                  <c:v>270</c:v>
                </c:pt>
                <c:pt idx="24">
                  <c:v>320</c:v>
                </c:pt>
                <c:pt idx="25">
                  <c:v>210</c:v>
                </c:pt>
                <c:pt idx="26">
                  <c:v>120</c:v>
                </c:pt>
                <c:pt idx="27">
                  <c:v>90</c:v>
                </c:pt>
                <c:pt idx="28">
                  <c:v>120</c:v>
                </c:pt>
                <c:pt idx="29">
                  <c:v>290</c:v>
                </c:pt>
                <c:pt idx="30">
                  <c:v>490</c:v>
                </c:pt>
                <c:pt idx="31">
                  <c:v>690</c:v>
                </c:pt>
                <c:pt idx="32">
                  <c:v>470</c:v>
                </c:pt>
                <c:pt idx="33">
                  <c:v>390</c:v>
                </c:pt>
                <c:pt idx="34">
                  <c:v>260</c:v>
                </c:pt>
                <c:pt idx="35">
                  <c:v>330</c:v>
                </c:pt>
                <c:pt idx="36">
                  <c:v>160</c:v>
                </c:pt>
                <c:pt idx="37">
                  <c:v>150</c:v>
                </c:pt>
                <c:pt idx="38">
                  <c:v>140</c:v>
                </c:pt>
                <c:pt idx="39">
                  <c:v>60</c:v>
                </c:pt>
                <c:pt idx="40">
                  <c:v>110</c:v>
                </c:pt>
                <c:pt idx="41">
                  <c:v>260</c:v>
                </c:pt>
                <c:pt idx="42">
                  <c:v>450</c:v>
                </c:pt>
                <c:pt idx="43">
                  <c:v>320</c:v>
                </c:pt>
                <c:pt idx="44">
                  <c:v>370</c:v>
                </c:pt>
                <c:pt idx="45">
                  <c:v>300</c:v>
                </c:pt>
                <c:pt idx="46">
                  <c:v>300</c:v>
                </c:pt>
                <c:pt idx="47">
                  <c:v>280</c:v>
                </c:pt>
                <c:pt idx="48">
                  <c:v>190</c:v>
                </c:pt>
                <c:pt idx="49">
                  <c:v>80</c:v>
                </c:pt>
                <c:pt idx="50">
                  <c:v>100</c:v>
                </c:pt>
                <c:pt idx="51">
                  <c:v>120</c:v>
                </c:pt>
                <c:pt idx="52">
                  <c:v>240</c:v>
                </c:pt>
                <c:pt idx="53">
                  <c:v>390</c:v>
                </c:pt>
                <c:pt idx="54">
                  <c:v>410</c:v>
                </c:pt>
                <c:pt idx="55">
                  <c:v>510</c:v>
                </c:pt>
                <c:pt idx="56">
                  <c:v>450</c:v>
                </c:pt>
                <c:pt idx="57">
                  <c:v>330</c:v>
                </c:pt>
                <c:pt idx="58">
                  <c:v>230</c:v>
                </c:pt>
                <c:pt idx="59">
                  <c:v>210</c:v>
                </c:pt>
                <c:pt idx="60">
                  <c:v>270</c:v>
                </c:pt>
                <c:pt idx="61">
                  <c:v>250</c:v>
                </c:pt>
                <c:pt idx="62">
                  <c:v>70</c:v>
                </c:pt>
                <c:pt idx="63">
                  <c:v>40</c:v>
                </c:pt>
                <c:pt idx="64">
                  <c:v>200</c:v>
                </c:pt>
                <c:pt idx="65">
                  <c:v>330</c:v>
                </c:pt>
                <c:pt idx="66">
                  <c:v>360</c:v>
                </c:pt>
                <c:pt idx="67">
                  <c:v>400</c:v>
                </c:pt>
                <c:pt idx="68">
                  <c:v>410</c:v>
                </c:pt>
                <c:pt idx="69">
                  <c:v>250</c:v>
                </c:pt>
                <c:pt idx="70">
                  <c:v>580</c:v>
                </c:pt>
                <c:pt idx="71">
                  <c:v>260</c:v>
                </c:pt>
                <c:pt idx="72">
                  <c:v>270</c:v>
                </c:pt>
                <c:pt idx="73">
                  <c:v>220</c:v>
                </c:pt>
                <c:pt idx="74">
                  <c:v>70</c:v>
                </c:pt>
                <c:pt idx="75">
                  <c:v>100</c:v>
                </c:pt>
                <c:pt idx="76">
                  <c:v>150</c:v>
                </c:pt>
                <c:pt idx="77">
                  <c:v>290</c:v>
                </c:pt>
                <c:pt idx="78">
                  <c:v>360</c:v>
                </c:pt>
                <c:pt idx="79">
                  <c:v>590</c:v>
                </c:pt>
                <c:pt idx="80">
                  <c:v>320</c:v>
                </c:pt>
                <c:pt idx="81">
                  <c:v>400</c:v>
                </c:pt>
                <c:pt idx="82">
                  <c:v>270</c:v>
                </c:pt>
                <c:pt idx="83">
                  <c:v>290</c:v>
                </c:pt>
                <c:pt idx="84">
                  <c:v>200</c:v>
                </c:pt>
                <c:pt idx="85">
                  <c:v>110</c:v>
                </c:pt>
                <c:pt idx="86">
                  <c:v>70</c:v>
                </c:pt>
                <c:pt idx="87">
                  <c:v>100</c:v>
                </c:pt>
                <c:pt idx="88">
                  <c:v>110</c:v>
                </c:pt>
                <c:pt idx="89">
                  <c:v>290</c:v>
                </c:pt>
                <c:pt idx="90">
                  <c:v>370</c:v>
                </c:pt>
                <c:pt idx="91">
                  <c:v>440</c:v>
                </c:pt>
                <c:pt idx="92">
                  <c:v>470</c:v>
                </c:pt>
                <c:pt idx="93">
                  <c:v>470</c:v>
                </c:pt>
                <c:pt idx="94">
                  <c:v>210</c:v>
                </c:pt>
                <c:pt idx="95">
                  <c:v>320</c:v>
                </c:pt>
                <c:pt idx="96">
                  <c:v>230</c:v>
                </c:pt>
                <c:pt idx="97">
                  <c:v>240</c:v>
                </c:pt>
                <c:pt idx="98">
                  <c:v>40</c:v>
                </c:pt>
                <c:pt idx="99">
                  <c:v>70</c:v>
                </c:pt>
                <c:pt idx="100">
                  <c:v>250</c:v>
                </c:pt>
                <c:pt idx="101">
                  <c:v>510</c:v>
                </c:pt>
                <c:pt idx="102">
                  <c:v>870</c:v>
                </c:pt>
                <c:pt idx="103">
                  <c:v>1600</c:v>
                </c:pt>
                <c:pt idx="104">
                  <c:v>1090</c:v>
                </c:pt>
                <c:pt idx="105">
                  <c:v>1400</c:v>
                </c:pt>
                <c:pt idx="106">
                  <c:v>1660</c:v>
                </c:pt>
                <c:pt idx="107">
                  <c:v>1880</c:v>
                </c:pt>
                <c:pt idx="108">
                  <c:v>1470</c:v>
                </c:pt>
                <c:pt idx="109">
                  <c:v>530</c:v>
                </c:pt>
                <c:pt idx="110">
                  <c:v>530</c:v>
                </c:pt>
                <c:pt idx="111">
                  <c:v>310</c:v>
                </c:pt>
                <c:pt idx="112">
                  <c:v>590</c:v>
                </c:pt>
                <c:pt idx="113">
                  <c:v>1050</c:v>
                </c:pt>
                <c:pt idx="114">
                  <c:v>1000</c:v>
                </c:pt>
                <c:pt idx="115">
                  <c:v>1290</c:v>
                </c:pt>
                <c:pt idx="116">
                  <c:v>1560</c:v>
                </c:pt>
                <c:pt idx="117">
                  <c:v>1320</c:v>
                </c:pt>
                <c:pt idx="118">
                  <c:v>1000</c:v>
                </c:pt>
                <c:pt idx="119">
                  <c:v>760</c:v>
                </c:pt>
                <c:pt idx="120">
                  <c:v>640</c:v>
                </c:pt>
                <c:pt idx="121">
                  <c:v>330</c:v>
                </c:pt>
                <c:pt idx="122">
                  <c:v>280</c:v>
                </c:pt>
                <c:pt idx="123">
                  <c:v>260</c:v>
                </c:pt>
                <c:pt idx="124">
                  <c:v>390</c:v>
                </c:pt>
                <c:pt idx="125">
                  <c:v>520</c:v>
                </c:pt>
                <c:pt idx="126">
                  <c:v>680</c:v>
                </c:pt>
                <c:pt idx="127">
                  <c:v>690</c:v>
                </c:pt>
                <c:pt idx="128">
                  <c:v>520</c:v>
                </c:pt>
                <c:pt idx="129">
                  <c:v>580</c:v>
                </c:pt>
                <c:pt idx="130">
                  <c:v>540</c:v>
                </c:pt>
                <c:pt idx="131">
                  <c:v>390</c:v>
                </c:pt>
                <c:pt idx="132">
                  <c:v>410</c:v>
                </c:pt>
                <c:pt idx="133">
                  <c:v>240</c:v>
                </c:pt>
                <c:pt idx="134">
                  <c:v>180</c:v>
                </c:pt>
                <c:pt idx="135">
                  <c:v>60</c:v>
                </c:pt>
                <c:pt idx="136">
                  <c:v>260</c:v>
                </c:pt>
                <c:pt idx="137">
                  <c:v>550</c:v>
                </c:pt>
                <c:pt idx="138">
                  <c:v>510</c:v>
                </c:pt>
                <c:pt idx="139">
                  <c:v>890</c:v>
                </c:pt>
                <c:pt idx="140">
                  <c:v>800</c:v>
                </c:pt>
                <c:pt idx="141">
                  <c:v>560</c:v>
                </c:pt>
                <c:pt idx="142">
                  <c:v>750</c:v>
                </c:pt>
                <c:pt idx="143">
                  <c:v>610</c:v>
                </c:pt>
                <c:pt idx="144">
                  <c:v>510</c:v>
                </c:pt>
                <c:pt idx="145">
                  <c:v>640</c:v>
                </c:pt>
                <c:pt idx="146">
                  <c:v>330</c:v>
                </c:pt>
                <c:pt idx="147">
                  <c:v>290</c:v>
                </c:pt>
                <c:pt idx="148">
                  <c:v>390</c:v>
                </c:pt>
                <c:pt idx="149">
                  <c:v>480</c:v>
                </c:pt>
                <c:pt idx="150">
                  <c:v>570</c:v>
                </c:pt>
                <c:pt idx="151">
                  <c:v>710</c:v>
                </c:pt>
                <c:pt idx="152">
                  <c:v>680</c:v>
                </c:pt>
                <c:pt idx="153">
                  <c:v>610</c:v>
                </c:pt>
                <c:pt idx="154">
                  <c:v>730</c:v>
                </c:pt>
                <c:pt idx="155">
                  <c:v>380</c:v>
                </c:pt>
                <c:pt idx="156">
                  <c:v>580</c:v>
                </c:pt>
                <c:pt idx="157">
                  <c:v>400</c:v>
                </c:pt>
                <c:pt idx="158">
                  <c:v>180</c:v>
                </c:pt>
                <c:pt idx="159">
                  <c:v>240</c:v>
                </c:pt>
                <c:pt idx="160">
                  <c:v>240</c:v>
                </c:pt>
                <c:pt idx="161">
                  <c:v>590</c:v>
                </c:pt>
                <c:pt idx="162">
                  <c:v>670</c:v>
                </c:pt>
                <c:pt idx="163">
                  <c:v>650</c:v>
                </c:pt>
                <c:pt idx="164">
                  <c:v>740</c:v>
                </c:pt>
                <c:pt idx="165">
                  <c:v>770</c:v>
                </c:pt>
                <c:pt idx="166">
                  <c:v>760</c:v>
                </c:pt>
                <c:pt idx="167">
                  <c:v>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72-45C4-B22D-AA5848631D60}"/>
            </c:ext>
          </c:extLst>
        </c:ser>
        <c:ser>
          <c:idx val="4"/>
          <c:order val="4"/>
          <c:tx>
            <c:strRef>
              <c:f>'Total Permit Time'!$AB$1</c:f>
              <c:strCache>
                <c:ptCount val="1"/>
                <c:pt idx="0">
                  <c:v>Misc. Commercial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Time'!$AB$63:$AB$230</c:f>
              <c:numCache>
                <c:formatCode>_(* #,##0_);_(* \(#,##0\);_(* "-"??_);_(@_)</c:formatCode>
                <c:ptCount val="168"/>
                <c:pt idx="0">
                  <c:v>915</c:v>
                </c:pt>
                <c:pt idx="1">
                  <c:v>640</c:v>
                </c:pt>
                <c:pt idx="2">
                  <c:v>550</c:v>
                </c:pt>
                <c:pt idx="3">
                  <c:v>755</c:v>
                </c:pt>
                <c:pt idx="4">
                  <c:v>405</c:v>
                </c:pt>
                <c:pt idx="5">
                  <c:v>510</c:v>
                </c:pt>
                <c:pt idx="6">
                  <c:v>525</c:v>
                </c:pt>
                <c:pt idx="7">
                  <c:v>525</c:v>
                </c:pt>
                <c:pt idx="8">
                  <c:v>425</c:v>
                </c:pt>
                <c:pt idx="9">
                  <c:v>805</c:v>
                </c:pt>
                <c:pt idx="10">
                  <c:v>620</c:v>
                </c:pt>
                <c:pt idx="11">
                  <c:v>660</c:v>
                </c:pt>
                <c:pt idx="12">
                  <c:v>450</c:v>
                </c:pt>
                <c:pt idx="13">
                  <c:v>925</c:v>
                </c:pt>
                <c:pt idx="14">
                  <c:v>470</c:v>
                </c:pt>
                <c:pt idx="15">
                  <c:v>680</c:v>
                </c:pt>
                <c:pt idx="16">
                  <c:v>470</c:v>
                </c:pt>
                <c:pt idx="17">
                  <c:v>730</c:v>
                </c:pt>
                <c:pt idx="18">
                  <c:v>720</c:v>
                </c:pt>
                <c:pt idx="19">
                  <c:v>1090</c:v>
                </c:pt>
                <c:pt idx="20">
                  <c:v>915</c:v>
                </c:pt>
                <c:pt idx="21">
                  <c:v>950</c:v>
                </c:pt>
                <c:pt idx="22">
                  <c:v>760</c:v>
                </c:pt>
                <c:pt idx="23">
                  <c:v>670</c:v>
                </c:pt>
                <c:pt idx="24">
                  <c:v>595</c:v>
                </c:pt>
                <c:pt idx="25">
                  <c:v>760</c:v>
                </c:pt>
                <c:pt idx="26">
                  <c:v>615</c:v>
                </c:pt>
                <c:pt idx="27">
                  <c:v>760</c:v>
                </c:pt>
                <c:pt idx="28">
                  <c:v>705</c:v>
                </c:pt>
                <c:pt idx="29">
                  <c:v>600</c:v>
                </c:pt>
                <c:pt idx="30">
                  <c:v>395</c:v>
                </c:pt>
                <c:pt idx="31">
                  <c:v>520</c:v>
                </c:pt>
                <c:pt idx="32">
                  <c:v>780</c:v>
                </c:pt>
                <c:pt idx="33">
                  <c:v>785</c:v>
                </c:pt>
                <c:pt idx="34">
                  <c:v>800</c:v>
                </c:pt>
                <c:pt idx="35">
                  <c:v>535</c:v>
                </c:pt>
                <c:pt idx="36">
                  <c:v>570</c:v>
                </c:pt>
                <c:pt idx="37">
                  <c:v>440</c:v>
                </c:pt>
                <c:pt idx="38">
                  <c:v>590</c:v>
                </c:pt>
                <c:pt idx="39">
                  <c:v>390</c:v>
                </c:pt>
                <c:pt idx="40">
                  <c:v>390</c:v>
                </c:pt>
                <c:pt idx="41">
                  <c:v>350</c:v>
                </c:pt>
                <c:pt idx="42">
                  <c:v>495</c:v>
                </c:pt>
                <c:pt idx="43">
                  <c:v>425</c:v>
                </c:pt>
                <c:pt idx="44">
                  <c:v>640</c:v>
                </c:pt>
                <c:pt idx="45">
                  <c:v>595</c:v>
                </c:pt>
                <c:pt idx="46">
                  <c:v>590</c:v>
                </c:pt>
                <c:pt idx="47">
                  <c:v>660</c:v>
                </c:pt>
                <c:pt idx="48">
                  <c:v>560</c:v>
                </c:pt>
                <c:pt idx="49">
                  <c:v>560</c:v>
                </c:pt>
                <c:pt idx="50">
                  <c:v>380</c:v>
                </c:pt>
                <c:pt idx="51">
                  <c:v>470</c:v>
                </c:pt>
                <c:pt idx="52">
                  <c:v>395</c:v>
                </c:pt>
                <c:pt idx="53">
                  <c:v>530</c:v>
                </c:pt>
                <c:pt idx="54">
                  <c:v>610</c:v>
                </c:pt>
                <c:pt idx="55">
                  <c:v>520</c:v>
                </c:pt>
                <c:pt idx="56">
                  <c:v>615</c:v>
                </c:pt>
                <c:pt idx="57">
                  <c:v>630</c:v>
                </c:pt>
                <c:pt idx="58">
                  <c:v>310</c:v>
                </c:pt>
                <c:pt idx="59">
                  <c:v>425</c:v>
                </c:pt>
                <c:pt idx="60">
                  <c:v>585</c:v>
                </c:pt>
                <c:pt idx="61">
                  <c:v>410</c:v>
                </c:pt>
                <c:pt idx="62">
                  <c:v>340</c:v>
                </c:pt>
                <c:pt idx="63">
                  <c:v>510</c:v>
                </c:pt>
                <c:pt idx="64">
                  <c:v>1085</c:v>
                </c:pt>
                <c:pt idx="65">
                  <c:v>780</c:v>
                </c:pt>
                <c:pt idx="66">
                  <c:v>390</c:v>
                </c:pt>
                <c:pt idx="67">
                  <c:v>455</c:v>
                </c:pt>
                <c:pt idx="68">
                  <c:v>730</c:v>
                </c:pt>
                <c:pt idx="69">
                  <c:v>370</c:v>
                </c:pt>
                <c:pt idx="70">
                  <c:v>595</c:v>
                </c:pt>
                <c:pt idx="71">
                  <c:v>435</c:v>
                </c:pt>
                <c:pt idx="72">
                  <c:v>450</c:v>
                </c:pt>
                <c:pt idx="73">
                  <c:v>655</c:v>
                </c:pt>
                <c:pt idx="74">
                  <c:v>295</c:v>
                </c:pt>
                <c:pt idx="75">
                  <c:v>375</c:v>
                </c:pt>
                <c:pt idx="76">
                  <c:v>590</c:v>
                </c:pt>
                <c:pt idx="77">
                  <c:v>550</c:v>
                </c:pt>
                <c:pt idx="78">
                  <c:v>700</c:v>
                </c:pt>
                <c:pt idx="79">
                  <c:v>570</c:v>
                </c:pt>
                <c:pt idx="80">
                  <c:v>445</c:v>
                </c:pt>
                <c:pt idx="81">
                  <c:v>755</c:v>
                </c:pt>
                <c:pt idx="82">
                  <c:v>490</c:v>
                </c:pt>
                <c:pt idx="83">
                  <c:v>650</c:v>
                </c:pt>
                <c:pt idx="84">
                  <c:v>465</c:v>
                </c:pt>
                <c:pt idx="85">
                  <c:v>530</c:v>
                </c:pt>
                <c:pt idx="86">
                  <c:v>450</c:v>
                </c:pt>
                <c:pt idx="87">
                  <c:v>490</c:v>
                </c:pt>
                <c:pt idx="88">
                  <c:v>420</c:v>
                </c:pt>
                <c:pt idx="89">
                  <c:v>580</c:v>
                </c:pt>
                <c:pt idx="90">
                  <c:v>725</c:v>
                </c:pt>
                <c:pt idx="91">
                  <c:v>890</c:v>
                </c:pt>
                <c:pt idx="92">
                  <c:v>660</c:v>
                </c:pt>
                <c:pt idx="93">
                  <c:v>555</c:v>
                </c:pt>
                <c:pt idx="94">
                  <c:v>1030</c:v>
                </c:pt>
                <c:pt idx="95">
                  <c:v>695</c:v>
                </c:pt>
                <c:pt idx="96">
                  <c:v>845</c:v>
                </c:pt>
                <c:pt idx="97">
                  <c:v>740</c:v>
                </c:pt>
                <c:pt idx="98">
                  <c:v>815</c:v>
                </c:pt>
                <c:pt idx="99">
                  <c:v>600</c:v>
                </c:pt>
                <c:pt idx="100">
                  <c:v>605</c:v>
                </c:pt>
                <c:pt idx="101">
                  <c:v>790</c:v>
                </c:pt>
                <c:pt idx="102">
                  <c:v>490</c:v>
                </c:pt>
                <c:pt idx="103">
                  <c:v>705</c:v>
                </c:pt>
                <c:pt idx="104">
                  <c:v>880</c:v>
                </c:pt>
                <c:pt idx="105">
                  <c:v>705</c:v>
                </c:pt>
                <c:pt idx="106">
                  <c:v>745</c:v>
                </c:pt>
                <c:pt idx="107">
                  <c:v>550</c:v>
                </c:pt>
                <c:pt idx="108">
                  <c:v>750</c:v>
                </c:pt>
                <c:pt idx="109">
                  <c:v>605</c:v>
                </c:pt>
                <c:pt idx="110">
                  <c:v>780</c:v>
                </c:pt>
                <c:pt idx="111">
                  <c:v>475</c:v>
                </c:pt>
                <c:pt idx="112">
                  <c:v>520</c:v>
                </c:pt>
                <c:pt idx="113">
                  <c:v>445</c:v>
                </c:pt>
                <c:pt idx="114">
                  <c:v>700</c:v>
                </c:pt>
                <c:pt idx="115">
                  <c:v>750</c:v>
                </c:pt>
                <c:pt idx="116">
                  <c:v>705</c:v>
                </c:pt>
                <c:pt idx="117">
                  <c:v>945</c:v>
                </c:pt>
                <c:pt idx="118">
                  <c:v>560</c:v>
                </c:pt>
                <c:pt idx="119">
                  <c:v>245</c:v>
                </c:pt>
                <c:pt idx="120">
                  <c:v>295</c:v>
                </c:pt>
                <c:pt idx="121">
                  <c:v>155</c:v>
                </c:pt>
                <c:pt idx="122">
                  <c:v>295</c:v>
                </c:pt>
                <c:pt idx="123">
                  <c:v>660</c:v>
                </c:pt>
                <c:pt idx="124">
                  <c:v>490</c:v>
                </c:pt>
                <c:pt idx="125">
                  <c:v>850</c:v>
                </c:pt>
                <c:pt idx="126">
                  <c:v>800</c:v>
                </c:pt>
                <c:pt idx="127">
                  <c:v>595</c:v>
                </c:pt>
                <c:pt idx="128">
                  <c:v>1160</c:v>
                </c:pt>
                <c:pt idx="129">
                  <c:v>810</c:v>
                </c:pt>
                <c:pt idx="130">
                  <c:v>1000</c:v>
                </c:pt>
                <c:pt idx="131">
                  <c:v>780</c:v>
                </c:pt>
                <c:pt idx="132">
                  <c:v>525</c:v>
                </c:pt>
                <c:pt idx="133">
                  <c:v>360</c:v>
                </c:pt>
                <c:pt idx="134">
                  <c:v>800</c:v>
                </c:pt>
                <c:pt idx="135">
                  <c:v>705</c:v>
                </c:pt>
                <c:pt idx="136">
                  <c:v>660</c:v>
                </c:pt>
                <c:pt idx="137">
                  <c:v>725</c:v>
                </c:pt>
                <c:pt idx="138">
                  <c:v>680</c:v>
                </c:pt>
                <c:pt idx="139">
                  <c:v>1255</c:v>
                </c:pt>
                <c:pt idx="140">
                  <c:v>750</c:v>
                </c:pt>
                <c:pt idx="141">
                  <c:v>585</c:v>
                </c:pt>
                <c:pt idx="142">
                  <c:v>865</c:v>
                </c:pt>
                <c:pt idx="143">
                  <c:v>570</c:v>
                </c:pt>
                <c:pt idx="144">
                  <c:v>805</c:v>
                </c:pt>
                <c:pt idx="145">
                  <c:v>625</c:v>
                </c:pt>
                <c:pt idx="146">
                  <c:v>780</c:v>
                </c:pt>
                <c:pt idx="147">
                  <c:v>790</c:v>
                </c:pt>
                <c:pt idx="148">
                  <c:v>620</c:v>
                </c:pt>
                <c:pt idx="149">
                  <c:v>920</c:v>
                </c:pt>
                <c:pt idx="150">
                  <c:v>970</c:v>
                </c:pt>
                <c:pt idx="151">
                  <c:v>915</c:v>
                </c:pt>
                <c:pt idx="152">
                  <c:v>835</c:v>
                </c:pt>
                <c:pt idx="153">
                  <c:v>745</c:v>
                </c:pt>
                <c:pt idx="154">
                  <c:v>1175</c:v>
                </c:pt>
                <c:pt idx="155">
                  <c:v>805</c:v>
                </c:pt>
                <c:pt idx="156">
                  <c:v>860</c:v>
                </c:pt>
                <c:pt idx="157">
                  <c:v>745</c:v>
                </c:pt>
                <c:pt idx="158">
                  <c:v>820</c:v>
                </c:pt>
                <c:pt idx="159">
                  <c:v>845</c:v>
                </c:pt>
                <c:pt idx="160">
                  <c:v>790</c:v>
                </c:pt>
                <c:pt idx="161">
                  <c:v>890</c:v>
                </c:pt>
                <c:pt idx="162">
                  <c:v>1005</c:v>
                </c:pt>
                <c:pt idx="163">
                  <c:v>570</c:v>
                </c:pt>
                <c:pt idx="164">
                  <c:v>655</c:v>
                </c:pt>
                <c:pt idx="165">
                  <c:v>870</c:v>
                </c:pt>
                <c:pt idx="166">
                  <c:v>1005</c:v>
                </c:pt>
                <c:pt idx="167">
                  <c:v>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72-45C4-B22D-AA5848631D60}"/>
            </c:ext>
          </c:extLst>
        </c:ser>
        <c:ser>
          <c:idx val="5"/>
          <c:order val="5"/>
          <c:tx>
            <c:strRef>
              <c:f>'Total Permit Time'!$AC$1</c:f>
              <c:strCache>
                <c:ptCount val="1"/>
                <c:pt idx="0">
                  <c:v>Trade Permits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Time'!$AC$63:$AC$230</c:f>
              <c:numCache>
                <c:formatCode>_(* #,##0_);_(* \(#,##0\);_(* "-"??_);_(@_)</c:formatCode>
                <c:ptCount val="168"/>
                <c:pt idx="0">
                  <c:v>9090</c:v>
                </c:pt>
                <c:pt idx="1">
                  <c:v>9420</c:v>
                </c:pt>
                <c:pt idx="2">
                  <c:v>8320</c:v>
                </c:pt>
                <c:pt idx="3">
                  <c:v>7185</c:v>
                </c:pt>
                <c:pt idx="4">
                  <c:v>7955</c:v>
                </c:pt>
                <c:pt idx="5">
                  <c:v>8850</c:v>
                </c:pt>
                <c:pt idx="6">
                  <c:v>8890</c:v>
                </c:pt>
                <c:pt idx="7">
                  <c:v>8100</c:v>
                </c:pt>
                <c:pt idx="8">
                  <c:v>7705</c:v>
                </c:pt>
                <c:pt idx="9">
                  <c:v>6235</c:v>
                </c:pt>
                <c:pt idx="10">
                  <c:v>5195</c:v>
                </c:pt>
                <c:pt idx="11">
                  <c:v>4270</c:v>
                </c:pt>
                <c:pt idx="12">
                  <c:v>4120</c:v>
                </c:pt>
                <c:pt idx="13">
                  <c:v>3105</c:v>
                </c:pt>
                <c:pt idx="14">
                  <c:v>2755</c:v>
                </c:pt>
                <c:pt idx="15">
                  <c:v>3050</c:v>
                </c:pt>
                <c:pt idx="16">
                  <c:v>3580</c:v>
                </c:pt>
                <c:pt idx="17">
                  <c:v>3995</c:v>
                </c:pt>
                <c:pt idx="18">
                  <c:v>4800</c:v>
                </c:pt>
                <c:pt idx="19">
                  <c:v>3820</c:v>
                </c:pt>
                <c:pt idx="20">
                  <c:v>4685</c:v>
                </c:pt>
                <c:pt idx="21">
                  <c:v>3640</c:v>
                </c:pt>
                <c:pt idx="22">
                  <c:v>3625</c:v>
                </c:pt>
                <c:pt idx="23">
                  <c:v>2775</c:v>
                </c:pt>
                <c:pt idx="24">
                  <c:v>2375</c:v>
                </c:pt>
                <c:pt idx="25">
                  <c:v>2460</c:v>
                </c:pt>
                <c:pt idx="26">
                  <c:v>2370</c:v>
                </c:pt>
                <c:pt idx="27">
                  <c:v>2410</c:v>
                </c:pt>
                <c:pt idx="28">
                  <c:v>2395</c:v>
                </c:pt>
                <c:pt idx="29">
                  <c:v>2885</c:v>
                </c:pt>
                <c:pt idx="30">
                  <c:v>3120</c:v>
                </c:pt>
                <c:pt idx="31">
                  <c:v>3415</c:v>
                </c:pt>
                <c:pt idx="32">
                  <c:v>2800</c:v>
                </c:pt>
                <c:pt idx="33">
                  <c:v>2365</c:v>
                </c:pt>
                <c:pt idx="34">
                  <c:v>2695</c:v>
                </c:pt>
                <c:pt idx="35">
                  <c:v>2830</c:v>
                </c:pt>
                <c:pt idx="36">
                  <c:v>2230</c:v>
                </c:pt>
                <c:pt idx="37">
                  <c:v>1875</c:v>
                </c:pt>
                <c:pt idx="38">
                  <c:v>1845</c:v>
                </c:pt>
                <c:pt idx="39">
                  <c:v>1410</c:v>
                </c:pt>
                <c:pt idx="40">
                  <c:v>1515</c:v>
                </c:pt>
                <c:pt idx="41">
                  <c:v>1665</c:v>
                </c:pt>
                <c:pt idx="42">
                  <c:v>1960</c:v>
                </c:pt>
                <c:pt idx="43">
                  <c:v>2005</c:v>
                </c:pt>
                <c:pt idx="44">
                  <c:v>2600</c:v>
                </c:pt>
                <c:pt idx="45">
                  <c:v>2565</c:v>
                </c:pt>
                <c:pt idx="46">
                  <c:v>2770</c:v>
                </c:pt>
                <c:pt idx="47">
                  <c:v>3140</c:v>
                </c:pt>
                <c:pt idx="48">
                  <c:v>2750</c:v>
                </c:pt>
                <c:pt idx="49">
                  <c:v>2180</c:v>
                </c:pt>
                <c:pt idx="50">
                  <c:v>2530</c:v>
                </c:pt>
                <c:pt idx="51">
                  <c:v>1595</c:v>
                </c:pt>
                <c:pt idx="52">
                  <c:v>1745</c:v>
                </c:pt>
                <c:pt idx="53">
                  <c:v>2350</c:v>
                </c:pt>
                <c:pt idx="54">
                  <c:v>2865</c:v>
                </c:pt>
                <c:pt idx="55">
                  <c:v>2630</c:v>
                </c:pt>
                <c:pt idx="56">
                  <c:v>2365</c:v>
                </c:pt>
                <c:pt idx="57">
                  <c:v>2175</c:v>
                </c:pt>
                <c:pt idx="58">
                  <c:v>2190</c:v>
                </c:pt>
                <c:pt idx="59">
                  <c:v>1790</c:v>
                </c:pt>
                <c:pt idx="60">
                  <c:v>1835</c:v>
                </c:pt>
                <c:pt idx="61">
                  <c:v>2100</c:v>
                </c:pt>
                <c:pt idx="62">
                  <c:v>1560</c:v>
                </c:pt>
                <c:pt idx="63">
                  <c:v>1575</c:v>
                </c:pt>
                <c:pt idx="64">
                  <c:v>1825</c:v>
                </c:pt>
                <c:pt idx="65">
                  <c:v>2095</c:v>
                </c:pt>
                <c:pt idx="66">
                  <c:v>1655</c:v>
                </c:pt>
                <c:pt idx="67">
                  <c:v>1920</c:v>
                </c:pt>
                <c:pt idx="68">
                  <c:v>2270</c:v>
                </c:pt>
                <c:pt idx="69">
                  <c:v>2410</c:v>
                </c:pt>
                <c:pt idx="70">
                  <c:v>2410</c:v>
                </c:pt>
                <c:pt idx="71">
                  <c:v>2240</c:v>
                </c:pt>
                <c:pt idx="72">
                  <c:v>2015</c:v>
                </c:pt>
                <c:pt idx="73">
                  <c:v>2130</c:v>
                </c:pt>
                <c:pt idx="74">
                  <c:v>2320</c:v>
                </c:pt>
                <c:pt idx="75">
                  <c:v>2265</c:v>
                </c:pt>
                <c:pt idx="76">
                  <c:v>1950</c:v>
                </c:pt>
                <c:pt idx="77">
                  <c:v>2565</c:v>
                </c:pt>
                <c:pt idx="78">
                  <c:v>2475</c:v>
                </c:pt>
                <c:pt idx="79">
                  <c:v>2970</c:v>
                </c:pt>
                <c:pt idx="80">
                  <c:v>2950</c:v>
                </c:pt>
                <c:pt idx="81">
                  <c:v>3430</c:v>
                </c:pt>
                <c:pt idx="82">
                  <c:v>2980</c:v>
                </c:pt>
                <c:pt idx="83">
                  <c:v>3170</c:v>
                </c:pt>
                <c:pt idx="84">
                  <c:v>2930</c:v>
                </c:pt>
                <c:pt idx="85">
                  <c:v>3070</c:v>
                </c:pt>
                <c:pt idx="86">
                  <c:v>2635</c:v>
                </c:pt>
                <c:pt idx="87">
                  <c:v>2865</c:v>
                </c:pt>
                <c:pt idx="88">
                  <c:v>2395</c:v>
                </c:pt>
                <c:pt idx="89">
                  <c:v>3325</c:v>
                </c:pt>
                <c:pt idx="90">
                  <c:v>4130</c:v>
                </c:pt>
                <c:pt idx="91">
                  <c:v>4550</c:v>
                </c:pt>
                <c:pt idx="92">
                  <c:v>4575</c:v>
                </c:pt>
                <c:pt idx="93">
                  <c:v>4575</c:v>
                </c:pt>
                <c:pt idx="94">
                  <c:v>4100</c:v>
                </c:pt>
                <c:pt idx="95">
                  <c:v>3330</c:v>
                </c:pt>
                <c:pt idx="96">
                  <c:v>3465</c:v>
                </c:pt>
                <c:pt idx="97">
                  <c:v>2830</c:v>
                </c:pt>
                <c:pt idx="98">
                  <c:v>2625</c:v>
                </c:pt>
                <c:pt idx="99">
                  <c:v>3400</c:v>
                </c:pt>
                <c:pt idx="100">
                  <c:v>3150</c:v>
                </c:pt>
                <c:pt idx="101">
                  <c:v>3065</c:v>
                </c:pt>
                <c:pt idx="102">
                  <c:v>3655</c:v>
                </c:pt>
                <c:pt idx="103">
                  <c:v>3400</c:v>
                </c:pt>
                <c:pt idx="104">
                  <c:v>3470</c:v>
                </c:pt>
                <c:pt idx="105">
                  <c:v>3680</c:v>
                </c:pt>
                <c:pt idx="106">
                  <c:v>3535</c:v>
                </c:pt>
                <c:pt idx="107">
                  <c:v>3570</c:v>
                </c:pt>
                <c:pt idx="108">
                  <c:v>3855</c:v>
                </c:pt>
                <c:pt idx="109">
                  <c:v>2675</c:v>
                </c:pt>
                <c:pt idx="110">
                  <c:v>3475</c:v>
                </c:pt>
                <c:pt idx="111">
                  <c:v>2920</c:v>
                </c:pt>
                <c:pt idx="112">
                  <c:v>3200</c:v>
                </c:pt>
                <c:pt idx="113">
                  <c:v>4365</c:v>
                </c:pt>
                <c:pt idx="114">
                  <c:v>4565</c:v>
                </c:pt>
                <c:pt idx="115">
                  <c:v>4380</c:v>
                </c:pt>
                <c:pt idx="116">
                  <c:v>7340</c:v>
                </c:pt>
                <c:pt idx="117">
                  <c:v>6350</c:v>
                </c:pt>
                <c:pt idx="118">
                  <c:v>5425</c:v>
                </c:pt>
                <c:pt idx="119">
                  <c:v>5890</c:v>
                </c:pt>
                <c:pt idx="120">
                  <c:v>6345</c:v>
                </c:pt>
                <c:pt idx="121">
                  <c:v>6040</c:v>
                </c:pt>
                <c:pt idx="122">
                  <c:v>5725</c:v>
                </c:pt>
                <c:pt idx="123">
                  <c:v>5660</c:v>
                </c:pt>
                <c:pt idx="124">
                  <c:v>6860</c:v>
                </c:pt>
                <c:pt idx="125">
                  <c:v>5505</c:v>
                </c:pt>
                <c:pt idx="126">
                  <c:v>4960</c:v>
                </c:pt>
                <c:pt idx="127">
                  <c:v>5455</c:v>
                </c:pt>
                <c:pt idx="128">
                  <c:v>5535</c:v>
                </c:pt>
                <c:pt idx="129">
                  <c:v>5240</c:v>
                </c:pt>
                <c:pt idx="130">
                  <c:v>5060</c:v>
                </c:pt>
                <c:pt idx="131">
                  <c:v>4755</c:v>
                </c:pt>
                <c:pt idx="132">
                  <c:v>4980</c:v>
                </c:pt>
                <c:pt idx="133">
                  <c:v>4625</c:v>
                </c:pt>
                <c:pt idx="134">
                  <c:v>3640</c:v>
                </c:pt>
                <c:pt idx="135">
                  <c:v>2900</c:v>
                </c:pt>
                <c:pt idx="136">
                  <c:v>4305</c:v>
                </c:pt>
                <c:pt idx="137">
                  <c:v>5470</c:v>
                </c:pt>
                <c:pt idx="138">
                  <c:v>4855</c:v>
                </c:pt>
                <c:pt idx="139">
                  <c:v>5780</c:v>
                </c:pt>
                <c:pt idx="140">
                  <c:v>5590</c:v>
                </c:pt>
                <c:pt idx="141">
                  <c:v>5280</c:v>
                </c:pt>
                <c:pt idx="142">
                  <c:v>6245</c:v>
                </c:pt>
                <c:pt idx="143">
                  <c:v>4875</c:v>
                </c:pt>
                <c:pt idx="144">
                  <c:v>5765</c:v>
                </c:pt>
                <c:pt idx="145">
                  <c:v>5770</c:v>
                </c:pt>
                <c:pt idx="146">
                  <c:v>4580</c:v>
                </c:pt>
                <c:pt idx="147">
                  <c:v>5080</c:v>
                </c:pt>
                <c:pt idx="148">
                  <c:v>4845</c:v>
                </c:pt>
                <c:pt idx="149">
                  <c:v>6310</c:v>
                </c:pt>
                <c:pt idx="150">
                  <c:v>6995</c:v>
                </c:pt>
                <c:pt idx="151">
                  <c:v>7400</c:v>
                </c:pt>
                <c:pt idx="152">
                  <c:v>6725</c:v>
                </c:pt>
                <c:pt idx="153">
                  <c:v>7235</c:v>
                </c:pt>
                <c:pt idx="154">
                  <c:v>6940</c:v>
                </c:pt>
                <c:pt idx="155">
                  <c:v>6110</c:v>
                </c:pt>
                <c:pt idx="156">
                  <c:v>6850</c:v>
                </c:pt>
                <c:pt idx="157">
                  <c:v>5605</c:v>
                </c:pt>
                <c:pt idx="158">
                  <c:v>5160</c:v>
                </c:pt>
                <c:pt idx="159">
                  <c:v>6720</c:v>
                </c:pt>
                <c:pt idx="160">
                  <c:v>5410</c:v>
                </c:pt>
                <c:pt idx="161">
                  <c:v>6090</c:v>
                </c:pt>
                <c:pt idx="162">
                  <c:v>6140</c:v>
                </c:pt>
                <c:pt idx="163">
                  <c:v>6305</c:v>
                </c:pt>
                <c:pt idx="164">
                  <c:v>1510</c:v>
                </c:pt>
                <c:pt idx="165">
                  <c:v>7310</c:v>
                </c:pt>
                <c:pt idx="166">
                  <c:v>6575</c:v>
                </c:pt>
                <c:pt idx="167">
                  <c:v>6190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72-45C4-B22D-AA5848631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64109631"/>
        <c:axId val="1"/>
      </c:barChart>
      <c:catAx>
        <c:axId val="1964109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10963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Total Permit Time Spent by Type - FY'06 to FY19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 Permit Time'!$X$1</c:f>
              <c:strCache>
                <c:ptCount val="1"/>
                <c:pt idx="0">
                  <c:v>New SF Homes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Time'!$X$63:$X$230</c:f>
              <c:numCache>
                <c:formatCode>_(* #,##0_);_(* \(#,##0\);_(* "-"??_);_(@_)</c:formatCode>
                <c:ptCount val="168"/>
                <c:pt idx="0">
                  <c:v>2140</c:v>
                </c:pt>
                <c:pt idx="1">
                  <c:v>2020</c:v>
                </c:pt>
                <c:pt idx="2">
                  <c:v>2020</c:v>
                </c:pt>
                <c:pt idx="3">
                  <c:v>2510</c:v>
                </c:pt>
                <c:pt idx="4">
                  <c:v>2450</c:v>
                </c:pt>
                <c:pt idx="5">
                  <c:v>1740</c:v>
                </c:pt>
                <c:pt idx="6">
                  <c:v>2300</c:v>
                </c:pt>
                <c:pt idx="7">
                  <c:v>1850</c:v>
                </c:pt>
                <c:pt idx="8">
                  <c:v>1200</c:v>
                </c:pt>
                <c:pt idx="9">
                  <c:v>590</c:v>
                </c:pt>
                <c:pt idx="10">
                  <c:v>520</c:v>
                </c:pt>
                <c:pt idx="11">
                  <c:v>760</c:v>
                </c:pt>
                <c:pt idx="12">
                  <c:v>520</c:v>
                </c:pt>
                <c:pt idx="13">
                  <c:v>320</c:v>
                </c:pt>
                <c:pt idx="14">
                  <c:v>560</c:v>
                </c:pt>
                <c:pt idx="15">
                  <c:v>860</c:v>
                </c:pt>
                <c:pt idx="16">
                  <c:v>880</c:v>
                </c:pt>
                <c:pt idx="17">
                  <c:v>1530</c:v>
                </c:pt>
                <c:pt idx="18">
                  <c:v>760</c:v>
                </c:pt>
                <c:pt idx="19">
                  <c:v>890</c:v>
                </c:pt>
                <c:pt idx="20">
                  <c:v>630</c:v>
                </c:pt>
                <c:pt idx="21">
                  <c:v>480</c:v>
                </c:pt>
                <c:pt idx="22">
                  <c:v>370</c:v>
                </c:pt>
                <c:pt idx="23">
                  <c:v>420</c:v>
                </c:pt>
                <c:pt idx="24">
                  <c:v>390</c:v>
                </c:pt>
                <c:pt idx="25">
                  <c:v>490</c:v>
                </c:pt>
                <c:pt idx="26">
                  <c:v>350</c:v>
                </c:pt>
                <c:pt idx="27">
                  <c:v>460</c:v>
                </c:pt>
                <c:pt idx="28">
                  <c:v>450</c:v>
                </c:pt>
                <c:pt idx="29">
                  <c:v>740</c:v>
                </c:pt>
                <c:pt idx="30">
                  <c:v>650</c:v>
                </c:pt>
                <c:pt idx="31">
                  <c:v>680</c:v>
                </c:pt>
                <c:pt idx="32">
                  <c:v>430</c:v>
                </c:pt>
                <c:pt idx="33">
                  <c:v>340</c:v>
                </c:pt>
                <c:pt idx="34">
                  <c:v>740</c:v>
                </c:pt>
                <c:pt idx="35">
                  <c:v>340</c:v>
                </c:pt>
                <c:pt idx="36">
                  <c:v>350</c:v>
                </c:pt>
                <c:pt idx="37">
                  <c:v>300</c:v>
                </c:pt>
                <c:pt idx="38">
                  <c:v>200</c:v>
                </c:pt>
                <c:pt idx="39">
                  <c:v>280</c:v>
                </c:pt>
                <c:pt idx="40">
                  <c:v>300</c:v>
                </c:pt>
                <c:pt idx="41">
                  <c:v>410</c:v>
                </c:pt>
                <c:pt idx="42">
                  <c:v>430</c:v>
                </c:pt>
                <c:pt idx="43">
                  <c:v>470</c:v>
                </c:pt>
                <c:pt idx="44">
                  <c:v>620</c:v>
                </c:pt>
                <c:pt idx="45">
                  <c:v>930</c:v>
                </c:pt>
                <c:pt idx="46">
                  <c:v>590</c:v>
                </c:pt>
                <c:pt idx="47">
                  <c:v>730</c:v>
                </c:pt>
                <c:pt idx="48">
                  <c:v>430</c:v>
                </c:pt>
                <c:pt idx="49">
                  <c:v>640</c:v>
                </c:pt>
                <c:pt idx="50">
                  <c:v>420</c:v>
                </c:pt>
                <c:pt idx="51">
                  <c:v>340</c:v>
                </c:pt>
                <c:pt idx="52">
                  <c:v>550</c:v>
                </c:pt>
                <c:pt idx="53">
                  <c:v>600</c:v>
                </c:pt>
                <c:pt idx="54">
                  <c:v>660</c:v>
                </c:pt>
                <c:pt idx="55">
                  <c:v>440</c:v>
                </c:pt>
                <c:pt idx="56">
                  <c:v>500</c:v>
                </c:pt>
                <c:pt idx="57">
                  <c:v>570</c:v>
                </c:pt>
                <c:pt idx="58">
                  <c:v>180</c:v>
                </c:pt>
                <c:pt idx="59">
                  <c:v>290</c:v>
                </c:pt>
                <c:pt idx="60">
                  <c:v>470</c:v>
                </c:pt>
                <c:pt idx="61">
                  <c:v>320</c:v>
                </c:pt>
                <c:pt idx="62">
                  <c:v>170</c:v>
                </c:pt>
                <c:pt idx="63">
                  <c:v>340</c:v>
                </c:pt>
                <c:pt idx="64">
                  <c:v>320</c:v>
                </c:pt>
                <c:pt idx="65">
                  <c:v>320</c:v>
                </c:pt>
                <c:pt idx="66">
                  <c:v>440</c:v>
                </c:pt>
                <c:pt idx="67">
                  <c:v>490</c:v>
                </c:pt>
                <c:pt idx="68">
                  <c:v>620</c:v>
                </c:pt>
                <c:pt idx="69">
                  <c:v>430</c:v>
                </c:pt>
                <c:pt idx="70">
                  <c:v>460</c:v>
                </c:pt>
                <c:pt idx="71">
                  <c:v>450</c:v>
                </c:pt>
                <c:pt idx="72">
                  <c:v>540</c:v>
                </c:pt>
                <c:pt idx="73">
                  <c:v>410</c:v>
                </c:pt>
                <c:pt idx="74">
                  <c:v>510</c:v>
                </c:pt>
                <c:pt idx="75">
                  <c:v>340</c:v>
                </c:pt>
                <c:pt idx="76">
                  <c:v>390</c:v>
                </c:pt>
                <c:pt idx="77">
                  <c:v>740</c:v>
                </c:pt>
                <c:pt idx="78">
                  <c:v>620</c:v>
                </c:pt>
                <c:pt idx="79">
                  <c:v>830</c:v>
                </c:pt>
                <c:pt idx="80">
                  <c:v>960</c:v>
                </c:pt>
                <c:pt idx="81">
                  <c:v>710</c:v>
                </c:pt>
                <c:pt idx="82">
                  <c:v>800</c:v>
                </c:pt>
                <c:pt idx="83">
                  <c:v>580</c:v>
                </c:pt>
                <c:pt idx="84">
                  <c:v>770</c:v>
                </c:pt>
                <c:pt idx="85">
                  <c:v>640</c:v>
                </c:pt>
                <c:pt idx="86">
                  <c:v>510</c:v>
                </c:pt>
                <c:pt idx="87">
                  <c:v>660</c:v>
                </c:pt>
                <c:pt idx="88">
                  <c:v>750</c:v>
                </c:pt>
                <c:pt idx="89">
                  <c:v>620</c:v>
                </c:pt>
                <c:pt idx="90">
                  <c:v>1000</c:v>
                </c:pt>
                <c:pt idx="91">
                  <c:v>930</c:v>
                </c:pt>
                <c:pt idx="92">
                  <c:v>1100</c:v>
                </c:pt>
                <c:pt idx="93">
                  <c:v>940</c:v>
                </c:pt>
                <c:pt idx="94">
                  <c:v>640</c:v>
                </c:pt>
                <c:pt idx="95">
                  <c:v>580</c:v>
                </c:pt>
                <c:pt idx="96">
                  <c:v>610</c:v>
                </c:pt>
                <c:pt idx="97">
                  <c:v>620</c:v>
                </c:pt>
                <c:pt idx="98">
                  <c:v>570</c:v>
                </c:pt>
                <c:pt idx="99">
                  <c:v>690</c:v>
                </c:pt>
                <c:pt idx="100">
                  <c:v>460</c:v>
                </c:pt>
                <c:pt idx="101">
                  <c:v>570</c:v>
                </c:pt>
                <c:pt idx="102">
                  <c:v>810</c:v>
                </c:pt>
                <c:pt idx="103">
                  <c:v>610</c:v>
                </c:pt>
                <c:pt idx="104">
                  <c:v>600</c:v>
                </c:pt>
                <c:pt idx="105">
                  <c:v>630</c:v>
                </c:pt>
                <c:pt idx="106">
                  <c:v>770</c:v>
                </c:pt>
                <c:pt idx="107">
                  <c:v>710</c:v>
                </c:pt>
                <c:pt idx="108">
                  <c:v>660</c:v>
                </c:pt>
                <c:pt idx="109">
                  <c:v>650</c:v>
                </c:pt>
                <c:pt idx="110">
                  <c:v>480</c:v>
                </c:pt>
                <c:pt idx="111">
                  <c:v>610</c:v>
                </c:pt>
                <c:pt idx="112">
                  <c:v>620</c:v>
                </c:pt>
                <c:pt idx="113">
                  <c:v>1130</c:v>
                </c:pt>
                <c:pt idx="114">
                  <c:v>1090</c:v>
                </c:pt>
                <c:pt idx="115">
                  <c:v>960</c:v>
                </c:pt>
                <c:pt idx="116">
                  <c:v>910</c:v>
                </c:pt>
                <c:pt idx="117">
                  <c:v>840</c:v>
                </c:pt>
                <c:pt idx="118">
                  <c:v>1140</c:v>
                </c:pt>
                <c:pt idx="119">
                  <c:v>810</c:v>
                </c:pt>
                <c:pt idx="120">
                  <c:v>960</c:v>
                </c:pt>
                <c:pt idx="121">
                  <c:v>830</c:v>
                </c:pt>
                <c:pt idx="122">
                  <c:v>660</c:v>
                </c:pt>
                <c:pt idx="123">
                  <c:v>940</c:v>
                </c:pt>
                <c:pt idx="124">
                  <c:v>950</c:v>
                </c:pt>
                <c:pt idx="125">
                  <c:v>1360</c:v>
                </c:pt>
                <c:pt idx="126">
                  <c:v>1450</c:v>
                </c:pt>
                <c:pt idx="127">
                  <c:v>1450</c:v>
                </c:pt>
                <c:pt idx="128">
                  <c:v>1260</c:v>
                </c:pt>
                <c:pt idx="129">
                  <c:v>1160</c:v>
                </c:pt>
                <c:pt idx="130">
                  <c:v>1390</c:v>
                </c:pt>
                <c:pt idx="131">
                  <c:v>1270</c:v>
                </c:pt>
                <c:pt idx="132">
                  <c:v>1210</c:v>
                </c:pt>
                <c:pt idx="133">
                  <c:v>960</c:v>
                </c:pt>
                <c:pt idx="134">
                  <c:v>610</c:v>
                </c:pt>
                <c:pt idx="135">
                  <c:v>800</c:v>
                </c:pt>
                <c:pt idx="136">
                  <c:v>1300</c:v>
                </c:pt>
                <c:pt idx="137">
                  <c:v>1230</c:v>
                </c:pt>
                <c:pt idx="138">
                  <c:v>1110</c:v>
                </c:pt>
                <c:pt idx="139">
                  <c:v>1250</c:v>
                </c:pt>
                <c:pt idx="140">
                  <c:v>1580</c:v>
                </c:pt>
                <c:pt idx="141">
                  <c:v>1150</c:v>
                </c:pt>
                <c:pt idx="142">
                  <c:v>1930</c:v>
                </c:pt>
                <c:pt idx="143">
                  <c:v>1150</c:v>
                </c:pt>
                <c:pt idx="144">
                  <c:v>1640</c:v>
                </c:pt>
                <c:pt idx="145">
                  <c:v>1320</c:v>
                </c:pt>
                <c:pt idx="146">
                  <c:v>1000</c:v>
                </c:pt>
                <c:pt idx="147">
                  <c:v>970</c:v>
                </c:pt>
                <c:pt idx="148">
                  <c:v>1340</c:v>
                </c:pt>
                <c:pt idx="149">
                  <c:v>1610</c:v>
                </c:pt>
                <c:pt idx="150">
                  <c:v>1650</c:v>
                </c:pt>
                <c:pt idx="151">
                  <c:v>1980</c:v>
                </c:pt>
                <c:pt idx="152">
                  <c:v>1950</c:v>
                </c:pt>
                <c:pt idx="153">
                  <c:v>1340</c:v>
                </c:pt>
                <c:pt idx="154">
                  <c:v>2000</c:v>
                </c:pt>
                <c:pt idx="155">
                  <c:v>1320</c:v>
                </c:pt>
                <c:pt idx="156">
                  <c:v>1450</c:v>
                </c:pt>
                <c:pt idx="157">
                  <c:v>1460</c:v>
                </c:pt>
                <c:pt idx="158">
                  <c:v>1330</c:v>
                </c:pt>
                <c:pt idx="159">
                  <c:v>1640</c:v>
                </c:pt>
                <c:pt idx="160">
                  <c:v>1600</c:v>
                </c:pt>
                <c:pt idx="161">
                  <c:v>1640</c:v>
                </c:pt>
                <c:pt idx="162">
                  <c:v>2320</c:v>
                </c:pt>
                <c:pt idx="163">
                  <c:v>2660</c:v>
                </c:pt>
                <c:pt idx="164">
                  <c:v>1420</c:v>
                </c:pt>
                <c:pt idx="165">
                  <c:v>2410</c:v>
                </c:pt>
                <c:pt idx="166">
                  <c:v>1670</c:v>
                </c:pt>
                <c:pt idx="167">
                  <c:v>1490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A-42DA-96BE-7CDD60F31C16}"/>
            </c:ext>
          </c:extLst>
        </c:ser>
        <c:ser>
          <c:idx val="1"/>
          <c:order val="1"/>
          <c:tx>
            <c:strRef>
              <c:f>'Total Permit Time'!$Y$1</c:f>
              <c:strCache>
                <c:ptCount val="1"/>
                <c:pt idx="0">
                  <c:v>Multi-Family Units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Time'!$Y$63:$Y$230</c:f>
              <c:numCache>
                <c:formatCode>_(* #,##0_);_(* \(#,##0\);_(* "-"??_);_(@_)</c:formatCode>
                <c:ptCount val="168"/>
                <c:pt idx="0">
                  <c:v>180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840</c:v>
                </c:pt>
                <c:pt idx="8">
                  <c:v>2010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240</c:v>
                </c:pt>
                <c:pt idx="13">
                  <c:v>90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120</c:v>
                </c:pt>
                <c:pt idx="18">
                  <c:v>0</c:v>
                </c:pt>
                <c:pt idx="19">
                  <c:v>0</c:v>
                </c:pt>
                <c:pt idx="20">
                  <c:v>840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240</c:v>
                </c:pt>
                <c:pt idx="27">
                  <c:v>240</c:v>
                </c:pt>
                <c:pt idx="28">
                  <c:v>240</c:v>
                </c:pt>
                <c:pt idx="29">
                  <c:v>240</c:v>
                </c:pt>
                <c:pt idx="30">
                  <c:v>120</c:v>
                </c:pt>
                <c:pt idx="31">
                  <c:v>0</c:v>
                </c:pt>
                <c:pt idx="32">
                  <c:v>5220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1440</c:v>
                </c:pt>
                <c:pt idx="72">
                  <c:v>0</c:v>
                </c:pt>
                <c:pt idx="73">
                  <c:v>0</c:v>
                </c:pt>
                <c:pt idx="74">
                  <c:v>120</c:v>
                </c:pt>
                <c:pt idx="75">
                  <c:v>360</c:v>
                </c:pt>
                <c:pt idx="76">
                  <c:v>120</c:v>
                </c:pt>
                <c:pt idx="77">
                  <c:v>120</c:v>
                </c:pt>
                <c:pt idx="78">
                  <c:v>1200</c:v>
                </c:pt>
                <c:pt idx="79">
                  <c:v>1440</c:v>
                </c:pt>
                <c:pt idx="80">
                  <c:v>0</c:v>
                </c:pt>
                <c:pt idx="81">
                  <c:v>2400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1920</c:v>
                </c:pt>
                <c:pt idx="86">
                  <c:v>0</c:v>
                </c:pt>
                <c:pt idx="87">
                  <c:v>0</c:v>
                </c:pt>
                <c:pt idx="88">
                  <c:v>2160</c:v>
                </c:pt>
                <c:pt idx="89">
                  <c:v>0</c:v>
                </c:pt>
                <c:pt idx="90">
                  <c:v>0</c:v>
                </c:pt>
                <c:pt idx="91">
                  <c:v>2160</c:v>
                </c:pt>
                <c:pt idx="92">
                  <c:v>960</c:v>
                </c:pt>
                <c:pt idx="93">
                  <c:v>0</c:v>
                </c:pt>
                <c:pt idx="94">
                  <c:v>1800</c:v>
                </c:pt>
                <c:pt idx="95">
                  <c:v>2700</c:v>
                </c:pt>
                <c:pt idx="96">
                  <c:v>3600</c:v>
                </c:pt>
                <c:pt idx="97">
                  <c:v>0</c:v>
                </c:pt>
                <c:pt idx="98">
                  <c:v>1560</c:v>
                </c:pt>
                <c:pt idx="99">
                  <c:v>1200</c:v>
                </c:pt>
                <c:pt idx="100">
                  <c:v>0</c:v>
                </c:pt>
                <c:pt idx="101">
                  <c:v>0</c:v>
                </c:pt>
                <c:pt idx="102">
                  <c:v>4920</c:v>
                </c:pt>
                <c:pt idx="103">
                  <c:v>720</c:v>
                </c:pt>
                <c:pt idx="104">
                  <c:v>1560</c:v>
                </c:pt>
                <c:pt idx="105">
                  <c:v>1320</c:v>
                </c:pt>
                <c:pt idx="106">
                  <c:v>1200</c:v>
                </c:pt>
                <c:pt idx="107">
                  <c:v>2040</c:v>
                </c:pt>
                <c:pt idx="108">
                  <c:v>720</c:v>
                </c:pt>
                <c:pt idx="109">
                  <c:v>240</c:v>
                </c:pt>
                <c:pt idx="110">
                  <c:v>120</c:v>
                </c:pt>
                <c:pt idx="111">
                  <c:v>600</c:v>
                </c:pt>
                <c:pt idx="112">
                  <c:v>1200</c:v>
                </c:pt>
                <c:pt idx="113">
                  <c:v>720</c:v>
                </c:pt>
                <c:pt idx="114">
                  <c:v>360</c:v>
                </c:pt>
                <c:pt idx="115">
                  <c:v>3840</c:v>
                </c:pt>
                <c:pt idx="116">
                  <c:v>900</c:v>
                </c:pt>
                <c:pt idx="117">
                  <c:v>4800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2400</c:v>
                </c:pt>
                <c:pt idx="124">
                  <c:v>480</c:v>
                </c:pt>
                <c:pt idx="125">
                  <c:v>720</c:v>
                </c:pt>
                <c:pt idx="126">
                  <c:v>0</c:v>
                </c:pt>
                <c:pt idx="127">
                  <c:v>1320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720</c:v>
                </c:pt>
                <c:pt idx="132">
                  <c:v>4140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2520</c:v>
                </c:pt>
                <c:pt idx="137">
                  <c:v>360</c:v>
                </c:pt>
                <c:pt idx="138">
                  <c:v>3840</c:v>
                </c:pt>
                <c:pt idx="139">
                  <c:v>2520</c:v>
                </c:pt>
                <c:pt idx="140">
                  <c:v>1800</c:v>
                </c:pt>
                <c:pt idx="141">
                  <c:v>720</c:v>
                </c:pt>
                <c:pt idx="142">
                  <c:v>4080</c:v>
                </c:pt>
                <c:pt idx="143">
                  <c:v>2640</c:v>
                </c:pt>
                <c:pt idx="144">
                  <c:v>5160</c:v>
                </c:pt>
                <c:pt idx="145">
                  <c:v>2040</c:v>
                </c:pt>
                <c:pt idx="146">
                  <c:v>360</c:v>
                </c:pt>
                <c:pt idx="147">
                  <c:v>0</c:v>
                </c:pt>
                <c:pt idx="148">
                  <c:v>0</c:v>
                </c:pt>
                <c:pt idx="149">
                  <c:v>6360</c:v>
                </c:pt>
                <c:pt idx="150">
                  <c:v>360</c:v>
                </c:pt>
                <c:pt idx="151">
                  <c:v>720</c:v>
                </c:pt>
                <c:pt idx="152">
                  <c:v>2160</c:v>
                </c:pt>
                <c:pt idx="153">
                  <c:v>5640</c:v>
                </c:pt>
                <c:pt idx="154">
                  <c:v>5400</c:v>
                </c:pt>
                <c:pt idx="155">
                  <c:v>8760</c:v>
                </c:pt>
                <c:pt idx="156">
                  <c:v>1920</c:v>
                </c:pt>
                <c:pt idx="157">
                  <c:v>2400</c:v>
                </c:pt>
                <c:pt idx="158">
                  <c:v>5310</c:v>
                </c:pt>
                <c:pt idx="159">
                  <c:v>2040</c:v>
                </c:pt>
                <c:pt idx="160">
                  <c:v>1320</c:v>
                </c:pt>
                <c:pt idx="161">
                  <c:v>0</c:v>
                </c:pt>
                <c:pt idx="162">
                  <c:v>2370</c:v>
                </c:pt>
                <c:pt idx="163">
                  <c:v>1560</c:v>
                </c:pt>
                <c:pt idx="164">
                  <c:v>600</c:v>
                </c:pt>
                <c:pt idx="165">
                  <c:v>3000</c:v>
                </c:pt>
                <c:pt idx="166">
                  <c:v>2160</c:v>
                </c:pt>
                <c:pt idx="167">
                  <c:v>2520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2A-42DA-96BE-7CDD60F31C16}"/>
            </c:ext>
          </c:extLst>
        </c:ser>
        <c:ser>
          <c:idx val="2"/>
          <c:order val="2"/>
          <c:tx>
            <c:strRef>
              <c:f>'Total Permit Time'!$Z$1</c:f>
              <c:strCache>
                <c:ptCount val="1"/>
                <c:pt idx="0">
                  <c:v>New Commercial/Shell Only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Time'!$Z$63:$Z$230</c:f>
              <c:numCache>
                <c:formatCode>_(* #,##0_);_(* \(#,##0\);_(* "-"??_);_(@_)</c:formatCode>
                <c:ptCount val="168"/>
                <c:pt idx="0">
                  <c:v>570</c:v>
                </c:pt>
                <c:pt idx="1">
                  <c:v>240</c:v>
                </c:pt>
                <c:pt idx="2">
                  <c:v>300</c:v>
                </c:pt>
                <c:pt idx="3">
                  <c:v>210</c:v>
                </c:pt>
                <c:pt idx="4">
                  <c:v>210</c:v>
                </c:pt>
                <c:pt idx="5">
                  <c:v>150</c:v>
                </c:pt>
                <c:pt idx="6">
                  <c:v>180</c:v>
                </c:pt>
                <c:pt idx="7">
                  <c:v>180</c:v>
                </c:pt>
                <c:pt idx="8">
                  <c:v>330</c:v>
                </c:pt>
                <c:pt idx="9">
                  <c:v>540</c:v>
                </c:pt>
                <c:pt idx="10">
                  <c:v>510</c:v>
                </c:pt>
                <c:pt idx="11">
                  <c:v>120</c:v>
                </c:pt>
                <c:pt idx="12">
                  <c:v>570</c:v>
                </c:pt>
                <c:pt idx="13">
                  <c:v>180</c:v>
                </c:pt>
                <c:pt idx="14">
                  <c:v>150</c:v>
                </c:pt>
                <c:pt idx="15">
                  <c:v>120</c:v>
                </c:pt>
                <c:pt idx="16">
                  <c:v>90</c:v>
                </c:pt>
                <c:pt idx="17">
                  <c:v>360</c:v>
                </c:pt>
                <c:pt idx="18">
                  <c:v>240</c:v>
                </c:pt>
                <c:pt idx="19">
                  <c:v>690</c:v>
                </c:pt>
                <c:pt idx="20">
                  <c:v>270</c:v>
                </c:pt>
                <c:pt idx="21">
                  <c:v>540</c:v>
                </c:pt>
                <c:pt idx="22">
                  <c:v>240</c:v>
                </c:pt>
                <c:pt idx="23">
                  <c:v>210</c:v>
                </c:pt>
                <c:pt idx="24">
                  <c:v>120</c:v>
                </c:pt>
                <c:pt idx="25">
                  <c:v>180</c:v>
                </c:pt>
                <c:pt idx="26">
                  <c:v>150</c:v>
                </c:pt>
                <c:pt idx="27">
                  <c:v>210</c:v>
                </c:pt>
                <c:pt idx="28">
                  <c:v>180</c:v>
                </c:pt>
                <c:pt idx="29">
                  <c:v>150</c:v>
                </c:pt>
                <c:pt idx="30">
                  <c:v>300</c:v>
                </c:pt>
                <c:pt idx="31">
                  <c:v>90</c:v>
                </c:pt>
                <c:pt idx="32">
                  <c:v>240</c:v>
                </c:pt>
                <c:pt idx="33">
                  <c:v>90</c:v>
                </c:pt>
                <c:pt idx="34">
                  <c:v>30</c:v>
                </c:pt>
                <c:pt idx="35">
                  <c:v>30</c:v>
                </c:pt>
                <c:pt idx="36">
                  <c:v>210</c:v>
                </c:pt>
                <c:pt idx="37">
                  <c:v>90</c:v>
                </c:pt>
                <c:pt idx="38">
                  <c:v>120</c:v>
                </c:pt>
                <c:pt idx="39">
                  <c:v>120</c:v>
                </c:pt>
                <c:pt idx="40">
                  <c:v>60</c:v>
                </c:pt>
                <c:pt idx="41">
                  <c:v>90</c:v>
                </c:pt>
                <c:pt idx="42">
                  <c:v>30</c:v>
                </c:pt>
                <c:pt idx="43">
                  <c:v>60</c:v>
                </c:pt>
                <c:pt idx="44">
                  <c:v>150</c:v>
                </c:pt>
                <c:pt idx="45">
                  <c:v>60</c:v>
                </c:pt>
                <c:pt idx="46">
                  <c:v>210</c:v>
                </c:pt>
                <c:pt idx="47">
                  <c:v>90</c:v>
                </c:pt>
                <c:pt idx="48">
                  <c:v>150</c:v>
                </c:pt>
                <c:pt idx="49">
                  <c:v>0</c:v>
                </c:pt>
                <c:pt idx="50">
                  <c:v>30</c:v>
                </c:pt>
                <c:pt idx="51">
                  <c:v>30</c:v>
                </c:pt>
                <c:pt idx="52">
                  <c:v>60</c:v>
                </c:pt>
                <c:pt idx="53">
                  <c:v>60</c:v>
                </c:pt>
                <c:pt idx="54">
                  <c:v>30</c:v>
                </c:pt>
                <c:pt idx="55">
                  <c:v>30</c:v>
                </c:pt>
                <c:pt idx="56">
                  <c:v>120</c:v>
                </c:pt>
                <c:pt idx="57">
                  <c:v>60</c:v>
                </c:pt>
                <c:pt idx="58">
                  <c:v>30</c:v>
                </c:pt>
                <c:pt idx="59">
                  <c:v>300</c:v>
                </c:pt>
                <c:pt idx="60">
                  <c:v>60</c:v>
                </c:pt>
                <c:pt idx="61">
                  <c:v>120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150</c:v>
                </c:pt>
                <c:pt idx="66">
                  <c:v>60</c:v>
                </c:pt>
                <c:pt idx="67">
                  <c:v>330</c:v>
                </c:pt>
                <c:pt idx="68">
                  <c:v>90</c:v>
                </c:pt>
                <c:pt idx="69">
                  <c:v>0</c:v>
                </c:pt>
                <c:pt idx="70">
                  <c:v>210</c:v>
                </c:pt>
                <c:pt idx="71">
                  <c:v>30</c:v>
                </c:pt>
                <c:pt idx="72">
                  <c:v>30</c:v>
                </c:pt>
                <c:pt idx="73">
                  <c:v>30</c:v>
                </c:pt>
                <c:pt idx="74">
                  <c:v>30</c:v>
                </c:pt>
                <c:pt idx="75">
                  <c:v>0</c:v>
                </c:pt>
                <c:pt idx="76">
                  <c:v>180</c:v>
                </c:pt>
                <c:pt idx="77">
                  <c:v>60</c:v>
                </c:pt>
                <c:pt idx="78">
                  <c:v>210</c:v>
                </c:pt>
                <c:pt idx="79">
                  <c:v>180</c:v>
                </c:pt>
                <c:pt idx="80">
                  <c:v>150</c:v>
                </c:pt>
                <c:pt idx="81">
                  <c:v>210</c:v>
                </c:pt>
                <c:pt idx="82">
                  <c:v>180</c:v>
                </c:pt>
                <c:pt idx="83">
                  <c:v>180</c:v>
                </c:pt>
                <c:pt idx="84">
                  <c:v>120</c:v>
                </c:pt>
                <c:pt idx="85">
                  <c:v>90</c:v>
                </c:pt>
                <c:pt idx="86">
                  <c:v>30</c:v>
                </c:pt>
                <c:pt idx="87">
                  <c:v>120</c:v>
                </c:pt>
                <c:pt idx="88">
                  <c:v>60</c:v>
                </c:pt>
                <c:pt idx="89">
                  <c:v>60</c:v>
                </c:pt>
                <c:pt idx="90">
                  <c:v>150</c:v>
                </c:pt>
                <c:pt idx="91">
                  <c:v>360</c:v>
                </c:pt>
                <c:pt idx="92">
                  <c:v>180</c:v>
                </c:pt>
                <c:pt idx="93">
                  <c:v>150</c:v>
                </c:pt>
                <c:pt idx="94">
                  <c:v>120</c:v>
                </c:pt>
                <c:pt idx="95">
                  <c:v>60</c:v>
                </c:pt>
                <c:pt idx="96">
                  <c:v>120</c:v>
                </c:pt>
                <c:pt idx="97">
                  <c:v>180</c:v>
                </c:pt>
                <c:pt idx="98">
                  <c:v>210</c:v>
                </c:pt>
                <c:pt idx="99">
                  <c:v>90</c:v>
                </c:pt>
                <c:pt idx="100">
                  <c:v>60</c:v>
                </c:pt>
                <c:pt idx="101">
                  <c:v>60</c:v>
                </c:pt>
                <c:pt idx="102">
                  <c:v>90</c:v>
                </c:pt>
                <c:pt idx="103">
                  <c:v>90</c:v>
                </c:pt>
                <c:pt idx="104">
                  <c:v>300</c:v>
                </c:pt>
                <c:pt idx="105">
                  <c:v>150</c:v>
                </c:pt>
                <c:pt idx="106">
                  <c:v>120</c:v>
                </c:pt>
                <c:pt idx="107">
                  <c:v>150</c:v>
                </c:pt>
                <c:pt idx="108">
                  <c:v>210</c:v>
                </c:pt>
                <c:pt idx="109">
                  <c:v>120</c:v>
                </c:pt>
                <c:pt idx="110">
                  <c:v>240</c:v>
                </c:pt>
                <c:pt idx="111">
                  <c:v>0</c:v>
                </c:pt>
                <c:pt idx="112">
                  <c:v>150</c:v>
                </c:pt>
                <c:pt idx="113">
                  <c:v>150</c:v>
                </c:pt>
                <c:pt idx="114">
                  <c:v>120</c:v>
                </c:pt>
                <c:pt idx="115">
                  <c:v>300</c:v>
                </c:pt>
                <c:pt idx="116">
                  <c:v>270</c:v>
                </c:pt>
                <c:pt idx="117">
                  <c:v>60</c:v>
                </c:pt>
                <c:pt idx="118">
                  <c:v>210</c:v>
                </c:pt>
                <c:pt idx="119">
                  <c:v>210</c:v>
                </c:pt>
                <c:pt idx="120">
                  <c:v>90</c:v>
                </c:pt>
                <c:pt idx="121">
                  <c:v>420</c:v>
                </c:pt>
                <c:pt idx="122">
                  <c:v>270</c:v>
                </c:pt>
                <c:pt idx="123">
                  <c:v>30</c:v>
                </c:pt>
                <c:pt idx="124">
                  <c:v>120</c:v>
                </c:pt>
                <c:pt idx="125">
                  <c:v>150</c:v>
                </c:pt>
                <c:pt idx="126">
                  <c:v>60</c:v>
                </c:pt>
                <c:pt idx="127">
                  <c:v>90</c:v>
                </c:pt>
                <c:pt idx="128">
                  <c:v>180</c:v>
                </c:pt>
                <c:pt idx="129">
                  <c:v>150</c:v>
                </c:pt>
                <c:pt idx="130">
                  <c:v>210</c:v>
                </c:pt>
                <c:pt idx="131">
                  <c:v>210</c:v>
                </c:pt>
                <c:pt idx="132">
                  <c:v>90</c:v>
                </c:pt>
                <c:pt idx="133">
                  <c:v>180</c:v>
                </c:pt>
                <c:pt idx="134">
                  <c:v>60</c:v>
                </c:pt>
                <c:pt idx="135">
                  <c:v>180</c:v>
                </c:pt>
                <c:pt idx="136">
                  <c:v>150</c:v>
                </c:pt>
                <c:pt idx="137">
                  <c:v>330</c:v>
                </c:pt>
                <c:pt idx="138">
                  <c:v>120</c:v>
                </c:pt>
                <c:pt idx="139">
                  <c:v>240</c:v>
                </c:pt>
                <c:pt idx="140">
                  <c:v>690</c:v>
                </c:pt>
                <c:pt idx="141">
                  <c:v>90</c:v>
                </c:pt>
                <c:pt idx="142">
                  <c:v>120</c:v>
                </c:pt>
                <c:pt idx="143">
                  <c:v>120</c:v>
                </c:pt>
                <c:pt idx="144">
                  <c:v>120</c:v>
                </c:pt>
                <c:pt idx="145">
                  <c:v>150</c:v>
                </c:pt>
                <c:pt idx="146">
                  <c:v>90</c:v>
                </c:pt>
                <c:pt idx="147">
                  <c:v>150</c:v>
                </c:pt>
                <c:pt idx="148">
                  <c:v>360</c:v>
                </c:pt>
                <c:pt idx="149">
                  <c:v>450</c:v>
                </c:pt>
                <c:pt idx="150">
                  <c:v>270</c:v>
                </c:pt>
                <c:pt idx="151">
                  <c:v>150</c:v>
                </c:pt>
                <c:pt idx="152">
                  <c:v>120</c:v>
                </c:pt>
                <c:pt idx="153">
                  <c:v>150</c:v>
                </c:pt>
                <c:pt idx="154">
                  <c:v>330</c:v>
                </c:pt>
                <c:pt idx="155">
                  <c:v>30</c:v>
                </c:pt>
                <c:pt idx="156">
                  <c:v>570</c:v>
                </c:pt>
                <c:pt idx="157">
                  <c:v>360</c:v>
                </c:pt>
                <c:pt idx="158">
                  <c:v>540</c:v>
                </c:pt>
                <c:pt idx="159">
                  <c:v>270</c:v>
                </c:pt>
                <c:pt idx="160">
                  <c:v>210</c:v>
                </c:pt>
                <c:pt idx="161">
                  <c:v>240</c:v>
                </c:pt>
                <c:pt idx="162">
                  <c:v>150</c:v>
                </c:pt>
                <c:pt idx="163">
                  <c:v>150</c:v>
                </c:pt>
                <c:pt idx="164">
                  <c:v>210</c:v>
                </c:pt>
                <c:pt idx="165">
                  <c:v>180</c:v>
                </c:pt>
                <c:pt idx="166">
                  <c:v>270</c:v>
                </c:pt>
                <c:pt idx="167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2A-42DA-96BE-7CDD60F31C16}"/>
            </c:ext>
          </c:extLst>
        </c:ser>
        <c:ser>
          <c:idx val="3"/>
          <c:order val="3"/>
          <c:tx>
            <c:strRef>
              <c:f>'Total Permit Time'!$AA$1</c:f>
              <c:strCache>
                <c:ptCount val="1"/>
                <c:pt idx="0">
                  <c:v>Misc. Residential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Time'!$AA$63:$AA$230</c:f>
              <c:numCache>
                <c:formatCode>_(* #,##0_);_(* \(#,##0\);_(* "-"??_);_(@_)</c:formatCode>
                <c:ptCount val="168"/>
                <c:pt idx="0">
                  <c:v>420</c:v>
                </c:pt>
                <c:pt idx="1">
                  <c:v>440</c:v>
                </c:pt>
                <c:pt idx="2">
                  <c:v>260</c:v>
                </c:pt>
                <c:pt idx="3">
                  <c:v>140</c:v>
                </c:pt>
                <c:pt idx="4">
                  <c:v>480</c:v>
                </c:pt>
                <c:pt idx="5">
                  <c:v>390</c:v>
                </c:pt>
                <c:pt idx="6">
                  <c:v>650</c:v>
                </c:pt>
                <c:pt idx="7">
                  <c:v>670</c:v>
                </c:pt>
                <c:pt idx="8">
                  <c:v>650</c:v>
                </c:pt>
                <c:pt idx="9">
                  <c:v>790</c:v>
                </c:pt>
                <c:pt idx="10">
                  <c:v>410</c:v>
                </c:pt>
                <c:pt idx="11">
                  <c:v>500</c:v>
                </c:pt>
                <c:pt idx="12">
                  <c:v>350</c:v>
                </c:pt>
                <c:pt idx="13">
                  <c:v>360</c:v>
                </c:pt>
                <c:pt idx="14">
                  <c:v>180</c:v>
                </c:pt>
                <c:pt idx="15">
                  <c:v>130</c:v>
                </c:pt>
                <c:pt idx="16">
                  <c:v>150</c:v>
                </c:pt>
                <c:pt idx="17">
                  <c:v>540</c:v>
                </c:pt>
                <c:pt idx="18">
                  <c:v>550</c:v>
                </c:pt>
                <c:pt idx="19">
                  <c:v>520</c:v>
                </c:pt>
                <c:pt idx="20">
                  <c:v>530</c:v>
                </c:pt>
                <c:pt idx="21">
                  <c:v>360</c:v>
                </c:pt>
                <c:pt idx="22">
                  <c:v>280</c:v>
                </c:pt>
                <c:pt idx="23">
                  <c:v>270</c:v>
                </c:pt>
                <c:pt idx="24">
                  <c:v>320</c:v>
                </c:pt>
                <c:pt idx="25">
                  <c:v>210</c:v>
                </c:pt>
                <c:pt idx="26">
                  <c:v>120</c:v>
                </c:pt>
                <c:pt idx="27">
                  <c:v>90</c:v>
                </c:pt>
                <c:pt idx="28">
                  <c:v>120</c:v>
                </c:pt>
                <c:pt idx="29">
                  <c:v>290</c:v>
                </c:pt>
                <c:pt idx="30">
                  <c:v>490</c:v>
                </c:pt>
                <c:pt idx="31">
                  <c:v>690</c:v>
                </c:pt>
                <c:pt idx="32">
                  <c:v>470</c:v>
                </c:pt>
                <c:pt idx="33">
                  <c:v>390</c:v>
                </c:pt>
                <c:pt idx="34">
                  <c:v>260</c:v>
                </c:pt>
                <c:pt idx="35">
                  <c:v>330</c:v>
                </c:pt>
                <c:pt idx="36">
                  <c:v>160</c:v>
                </c:pt>
                <c:pt idx="37">
                  <c:v>150</c:v>
                </c:pt>
                <c:pt idx="38">
                  <c:v>140</c:v>
                </c:pt>
                <c:pt idx="39">
                  <c:v>60</c:v>
                </c:pt>
                <c:pt idx="40">
                  <c:v>110</c:v>
                </c:pt>
                <c:pt idx="41">
                  <c:v>260</c:v>
                </c:pt>
                <c:pt idx="42">
                  <c:v>450</c:v>
                </c:pt>
                <c:pt idx="43">
                  <c:v>320</c:v>
                </c:pt>
                <c:pt idx="44">
                  <c:v>370</c:v>
                </c:pt>
                <c:pt idx="45">
                  <c:v>300</c:v>
                </c:pt>
                <c:pt idx="46">
                  <c:v>300</c:v>
                </c:pt>
                <c:pt idx="47">
                  <c:v>280</c:v>
                </c:pt>
                <c:pt idx="48">
                  <c:v>190</c:v>
                </c:pt>
                <c:pt idx="49">
                  <c:v>80</c:v>
                </c:pt>
                <c:pt idx="50">
                  <c:v>100</c:v>
                </c:pt>
                <c:pt idx="51">
                  <c:v>120</c:v>
                </c:pt>
                <c:pt idx="52">
                  <c:v>240</c:v>
                </c:pt>
                <c:pt idx="53">
                  <c:v>390</c:v>
                </c:pt>
                <c:pt idx="54">
                  <c:v>410</c:v>
                </c:pt>
                <c:pt idx="55">
                  <c:v>510</c:v>
                </c:pt>
                <c:pt idx="56">
                  <c:v>450</c:v>
                </c:pt>
                <c:pt idx="57">
                  <c:v>330</c:v>
                </c:pt>
                <c:pt idx="58">
                  <c:v>230</c:v>
                </c:pt>
                <c:pt idx="59">
                  <c:v>210</c:v>
                </c:pt>
                <c:pt idx="60">
                  <c:v>270</c:v>
                </c:pt>
                <c:pt idx="61">
                  <c:v>250</c:v>
                </c:pt>
                <c:pt idx="62">
                  <c:v>70</c:v>
                </c:pt>
                <c:pt idx="63">
                  <c:v>40</c:v>
                </c:pt>
                <c:pt idx="64">
                  <c:v>200</c:v>
                </c:pt>
                <c:pt idx="65">
                  <c:v>330</c:v>
                </c:pt>
                <c:pt idx="66">
                  <c:v>360</c:v>
                </c:pt>
                <c:pt idx="67">
                  <c:v>400</c:v>
                </c:pt>
                <c:pt idx="68">
                  <c:v>410</c:v>
                </c:pt>
                <c:pt idx="69">
                  <c:v>250</c:v>
                </c:pt>
                <c:pt idx="70">
                  <c:v>580</c:v>
                </c:pt>
                <c:pt idx="71">
                  <c:v>260</c:v>
                </c:pt>
                <c:pt idx="72">
                  <c:v>270</c:v>
                </c:pt>
                <c:pt idx="73">
                  <c:v>220</c:v>
                </c:pt>
                <c:pt idx="74">
                  <c:v>70</c:v>
                </c:pt>
                <c:pt idx="75">
                  <c:v>100</c:v>
                </c:pt>
                <c:pt idx="76">
                  <c:v>150</c:v>
                </c:pt>
                <c:pt idx="77">
                  <c:v>290</c:v>
                </c:pt>
                <c:pt idx="78">
                  <c:v>360</c:v>
                </c:pt>
                <c:pt idx="79">
                  <c:v>590</c:v>
                </c:pt>
                <c:pt idx="80">
                  <c:v>320</c:v>
                </c:pt>
                <c:pt idx="81">
                  <c:v>400</c:v>
                </c:pt>
                <c:pt idx="82">
                  <c:v>270</c:v>
                </c:pt>
                <c:pt idx="83">
                  <c:v>290</c:v>
                </c:pt>
                <c:pt idx="84">
                  <c:v>200</c:v>
                </c:pt>
                <c:pt idx="85">
                  <c:v>110</c:v>
                </c:pt>
                <c:pt idx="86">
                  <c:v>70</c:v>
                </c:pt>
                <c:pt idx="87">
                  <c:v>100</c:v>
                </c:pt>
                <c:pt idx="88">
                  <c:v>110</c:v>
                </c:pt>
                <c:pt idx="89">
                  <c:v>290</c:v>
                </c:pt>
                <c:pt idx="90">
                  <c:v>370</c:v>
                </c:pt>
                <c:pt idx="91">
                  <c:v>440</c:v>
                </c:pt>
                <c:pt idx="92">
                  <c:v>470</c:v>
                </c:pt>
                <c:pt idx="93">
                  <c:v>470</c:v>
                </c:pt>
                <c:pt idx="94">
                  <c:v>210</c:v>
                </c:pt>
                <c:pt idx="95">
                  <c:v>320</c:v>
                </c:pt>
                <c:pt idx="96">
                  <c:v>230</c:v>
                </c:pt>
                <c:pt idx="97">
                  <c:v>240</c:v>
                </c:pt>
                <c:pt idx="98">
                  <c:v>40</c:v>
                </c:pt>
                <c:pt idx="99">
                  <c:v>70</c:v>
                </c:pt>
                <c:pt idx="100">
                  <c:v>250</c:v>
                </c:pt>
                <c:pt idx="101">
                  <c:v>510</c:v>
                </c:pt>
                <c:pt idx="102">
                  <c:v>870</c:v>
                </c:pt>
                <c:pt idx="103">
                  <c:v>1600</c:v>
                </c:pt>
                <c:pt idx="104">
                  <c:v>1090</c:v>
                </c:pt>
                <c:pt idx="105">
                  <c:v>1400</c:v>
                </c:pt>
                <c:pt idx="106">
                  <c:v>1660</c:v>
                </c:pt>
                <c:pt idx="107">
                  <c:v>1880</c:v>
                </c:pt>
                <c:pt idx="108">
                  <c:v>1470</c:v>
                </c:pt>
                <c:pt idx="109">
                  <c:v>530</c:v>
                </c:pt>
                <c:pt idx="110">
                  <c:v>530</c:v>
                </c:pt>
                <c:pt idx="111">
                  <c:v>310</c:v>
                </c:pt>
                <c:pt idx="112">
                  <c:v>590</c:v>
                </c:pt>
                <c:pt idx="113">
                  <c:v>1050</c:v>
                </c:pt>
                <c:pt idx="114">
                  <c:v>1000</c:v>
                </c:pt>
                <c:pt idx="115">
                  <c:v>1290</c:v>
                </c:pt>
                <c:pt idx="116">
                  <c:v>1560</c:v>
                </c:pt>
                <c:pt idx="117">
                  <c:v>1320</c:v>
                </c:pt>
                <c:pt idx="118">
                  <c:v>1000</c:v>
                </c:pt>
                <c:pt idx="119">
                  <c:v>760</c:v>
                </c:pt>
                <c:pt idx="120">
                  <c:v>640</c:v>
                </c:pt>
                <c:pt idx="121">
                  <c:v>330</c:v>
                </c:pt>
                <c:pt idx="122">
                  <c:v>280</c:v>
                </c:pt>
                <c:pt idx="123">
                  <c:v>260</c:v>
                </c:pt>
                <c:pt idx="124">
                  <c:v>390</c:v>
                </c:pt>
                <c:pt idx="125">
                  <c:v>520</c:v>
                </c:pt>
                <c:pt idx="126">
                  <c:v>680</c:v>
                </c:pt>
                <c:pt idx="127">
                  <c:v>690</c:v>
                </c:pt>
                <c:pt idx="128">
                  <c:v>520</c:v>
                </c:pt>
                <c:pt idx="129">
                  <c:v>580</c:v>
                </c:pt>
                <c:pt idx="130">
                  <c:v>540</c:v>
                </c:pt>
                <c:pt idx="131">
                  <c:v>390</c:v>
                </c:pt>
                <c:pt idx="132">
                  <c:v>410</c:v>
                </c:pt>
                <c:pt idx="133">
                  <c:v>240</c:v>
                </c:pt>
                <c:pt idx="134">
                  <c:v>180</c:v>
                </c:pt>
                <c:pt idx="135">
                  <c:v>60</c:v>
                </c:pt>
                <c:pt idx="136">
                  <c:v>260</c:v>
                </c:pt>
                <c:pt idx="137">
                  <c:v>550</c:v>
                </c:pt>
                <c:pt idx="138">
                  <c:v>510</c:v>
                </c:pt>
                <c:pt idx="139">
                  <c:v>890</c:v>
                </c:pt>
                <c:pt idx="140">
                  <c:v>800</c:v>
                </c:pt>
                <c:pt idx="141">
                  <c:v>560</c:v>
                </c:pt>
                <c:pt idx="142">
                  <c:v>750</c:v>
                </c:pt>
                <c:pt idx="143">
                  <c:v>610</c:v>
                </c:pt>
                <c:pt idx="144">
                  <c:v>510</c:v>
                </c:pt>
                <c:pt idx="145">
                  <c:v>640</c:v>
                </c:pt>
                <c:pt idx="146">
                  <c:v>330</c:v>
                </c:pt>
                <c:pt idx="147">
                  <c:v>290</c:v>
                </c:pt>
                <c:pt idx="148">
                  <c:v>390</c:v>
                </c:pt>
                <c:pt idx="149">
                  <c:v>480</c:v>
                </c:pt>
                <c:pt idx="150">
                  <c:v>570</c:v>
                </c:pt>
                <c:pt idx="151">
                  <c:v>710</c:v>
                </c:pt>
                <c:pt idx="152">
                  <c:v>680</c:v>
                </c:pt>
                <c:pt idx="153">
                  <c:v>610</c:v>
                </c:pt>
                <c:pt idx="154">
                  <c:v>730</c:v>
                </c:pt>
                <c:pt idx="155">
                  <c:v>380</c:v>
                </c:pt>
                <c:pt idx="156">
                  <c:v>580</c:v>
                </c:pt>
                <c:pt idx="157">
                  <c:v>400</c:v>
                </c:pt>
                <c:pt idx="158">
                  <c:v>180</c:v>
                </c:pt>
                <c:pt idx="159">
                  <c:v>240</c:v>
                </c:pt>
                <c:pt idx="160">
                  <c:v>240</c:v>
                </c:pt>
                <c:pt idx="161">
                  <c:v>590</c:v>
                </c:pt>
                <c:pt idx="162">
                  <c:v>670</c:v>
                </c:pt>
                <c:pt idx="163">
                  <c:v>650</c:v>
                </c:pt>
                <c:pt idx="164">
                  <c:v>740</c:v>
                </c:pt>
                <c:pt idx="165">
                  <c:v>770</c:v>
                </c:pt>
                <c:pt idx="166">
                  <c:v>760</c:v>
                </c:pt>
                <c:pt idx="167">
                  <c:v>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2A-42DA-96BE-7CDD60F31C16}"/>
            </c:ext>
          </c:extLst>
        </c:ser>
        <c:ser>
          <c:idx val="4"/>
          <c:order val="4"/>
          <c:tx>
            <c:strRef>
              <c:f>'Total Permit Time'!$AB$1</c:f>
              <c:strCache>
                <c:ptCount val="1"/>
                <c:pt idx="0">
                  <c:v>Misc. Commercial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Time'!$AB$63:$AB$230</c:f>
              <c:numCache>
                <c:formatCode>_(* #,##0_);_(* \(#,##0\);_(* "-"??_);_(@_)</c:formatCode>
                <c:ptCount val="168"/>
                <c:pt idx="0">
                  <c:v>915</c:v>
                </c:pt>
                <c:pt idx="1">
                  <c:v>640</c:v>
                </c:pt>
                <c:pt idx="2">
                  <c:v>550</c:v>
                </c:pt>
                <c:pt idx="3">
                  <c:v>755</c:v>
                </c:pt>
                <c:pt idx="4">
                  <c:v>405</c:v>
                </c:pt>
                <c:pt idx="5">
                  <c:v>510</c:v>
                </c:pt>
                <c:pt idx="6">
                  <c:v>525</c:v>
                </c:pt>
                <c:pt idx="7">
                  <c:v>525</c:v>
                </c:pt>
                <c:pt idx="8">
                  <c:v>425</c:v>
                </c:pt>
                <c:pt idx="9">
                  <c:v>805</c:v>
                </c:pt>
                <c:pt idx="10">
                  <c:v>620</c:v>
                </c:pt>
                <c:pt idx="11">
                  <c:v>660</c:v>
                </c:pt>
                <c:pt idx="12">
                  <c:v>450</c:v>
                </c:pt>
                <c:pt idx="13">
                  <c:v>925</c:v>
                </c:pt>
                <c:pt idx="14">
                  <c:v>470</c:v>
                </c:pt>
                <c:pt idx="15">
                  <c:v>680</c:v>
                </c:pt>
                <c:pt idx="16">
                  <c:v>470</c:v>
                </c:pt>
                <c:pt idx="17">
                  <c:v>730</c:v>
                </c:pt>
                <c:pt idx="18">
                  <c:v>720</c:v>
                </c:pt>
                <c:pt idx="19">
                  <c:v>1090</c:v>
                </c:pt>
                <c:pt idx="20">
                  <c:v>915</c:v>
                </c:pt>
                <c:pt idx="21">
                  <c:v>950</c:v>
                </c:pt>
                <c:pt idx="22">
                  <c:v>760</c:v>
                </c:pt>
                <c:pt idx="23">
                  <c:v>670</c:v>
                </c:pt>
                <c:pt idx="24">
                  <c:v>595</c:v>
                </c:pt>
                <c:pt idx="25">
                  <c:v>760</c:v>
                </c:pt>
                <c:pt idx="26">
                  <c:v>615</c:v>
                </c:pt>
                <c:pt idx="27">
                  <c:v>760</c:v>
                </c:pt>
                <c:pt idx="28">
                  <c:v>705</c:v>
                </c:pt>
                <c:pt idx="29">
                  <c:v>600</c:v>
                </c:pt>
                <c:pt idx="30">
                  <c:v>395</c:v>
                </c:pt>
                <c:pt idx="31">
                  <c:v>520</c:v>
                </c:pt>
                <c:pt idx="32">
                  <c:v>780</c:v>
                </c:pt>
                <c:pt idx="33">
                  <c:v>785</c:v>
                </c:pt>
                <c:pt idx="34">
                  <c:v>800</c:v>
                </c:pt>
                <c:pt idx="35">
                  <c:v>535</c:v>
                </c:pt>
                <c:pt idx="36">
                  <c:v>570</c:v>
                </c:pt>
                <c:pt idx="37">
                  <c:v>440</c:v>
                </c:pt>
                <c:pt idx="38">
                  <c:v>590</c:v>
                </c:pt>
                <c:pt idx="39">
                  <c:v>390</c:v>
                </c:pt>
                <c:pt idx="40">
                  <c:v>390</c:v>
                </c:pt>
                <c:pt idx="41">
                  <c:v>350</c:v>
                </c:pt>
                <c:pt idx="42">
                  <c:v>495</c:v>
                </c:pt>
                <c:pt idx="43">
                  <c:v>425</c:v>
                </c:pt>
                <c:pt idx="44">
                  <c:v>640</c:v>
                </c:pt>
                <c:pt idx="45">
                  <c:v>595</c:v>
                </c:pt>
                <c:pt idx="46">
                  <c:v>590</c:v>
                </c:pt>
                <c:pt idx="47">
                  <c:v>660</c:v>
                </c:pt>
                <c:pt idx="48">
                  <c:v>560</c:v>
                </c:pt>
                <c:pt idx="49">
                  <c:v>560</c:v>
                </c:pt>
                <c:pt idx="50">
                  <c:v>380</c:v>
                </c:pt>
                <c:pt idx="51">
                  <c:v>470</c:v>
                </c:pt>
                <c:pt idx="52">
                  <c:v>395</c:v>
                </c:pt>
                <c:pt idx="53">
                  <c:v>530</c:v>
                </c:pt>
                <c:pt idx="54">
                  <c:v>610</c:v>
                </c:pt>
                <c:pt idx="55">
                  <c:v>520</c:v>
                </c:pt>
                <c:pt idx="56">
                  <c:v>615</c:v>
                </c:pt>
                <c:pt idx="57">
                  <c:v>630</c:v>
                </c:pt>
                <c:pt idx="58">
                  <c:v>310</c:v>
                </c:pt>
                <c:pt idx="59">
                  <c:v>425</c:v>
                </c:pt>
                <c:pt idx="60">
                  <c:v>585</c:v>
                </c:pt>
                <c:pt idx="61">
                  <c:v>410</c:v>
                </c:pt>
                <c:pt idx="62">
                  <c:v>340</c:v>
                </c:pt>
                <c:pt idx="63">
                  <c:v>510</c:v>
                </c:pt>
                <c:pt idx="64">
                  <c:v>1085</c:v>
                </c:pt>
                <c:pt idx="65">
                  <c:v>780</c:v>
                </c:pt>
                <c:pt idx="66">
                  <c:v>390</c:v>
                </c:pt>
                <c:pt idx="67">
                  <c:v>455</c:v>
                </c:pt>
                <c:pt idx="68">
                  <c:v>730</c:v>
                </c:pt>
                <c:pt idx="69">
                  <c:v>370</c:v>
                </c:pt>
                <c:pt idx="70">
                  <c:v>595</c:v>
                </c:pt>
                <c:pt idx="71">
                  <c:v>435</c:v>
                </c:pt>
                <c:pt idx="72">
                  <c:v>450</c:v>
                </c:pt>
                <c:pt idx="73">
                  <c:v>655</c:v>
                </c:pt>
                <c:pt idx="74">
                  <c:v>295</c:v>
                </c:pt>
                <c:pt idx="75">
                  <c:v>375</c:v>
                </c:pt>
                <c:pt idx="76">
                  <c:v>590</c:v>
                </c:pt>
                <c:pt idx="77">
                  <c:v>550</c:v>
                </c:pt>
                <c:pt idx="78">
                  <c:v>700</c:v>
                </c:pt>
                <c:pt idx="79">
                  <c:v>570</c:v>
                </c:pt>
                <c:pt idx="80">
                  <c:v>445</c:v>
                </c:pt>
                <c:pt idx="81">
                  <c:v>755</c:v>
                </c:pt>
                <c:pt idx="82">
                  <c:v>490</c:v>
                </c:pt>
                <c:pt idx="83">
                  <c:v>650</c:v>
                </c:pt>
                <c:pt idx="84">
                  <c:v>465</c:v>
                </c:pt>
                <c:pt idx="85">
                  <c:v>530</c:v>
                </c:pt>
                <c:pt idx="86">
                  <c:v>450</c:v>
                </c:pt>
                <c:pt idx="87">
                  <c:v>490</c:v>
                </c:pt>
                <c:pt idx="88">
                  <c:v>420</c:v>
                </c:pt>
                <c:pt idx="89">
                  <c:v>580</c:v>
                </c:pt>
                <c:pt idx="90">
                  <c:v>725</c:v>
                </c:pt>
                <c:pt idx="91">
                  <c:v>890</c:v>
                </c:pt>
                <c:pt idx="92">
                  <c:v>660</c:v>
                </c:pt>
                <c:pt idx="93">
                  <c:v>555</c:v>
                </c:pt>
                <c:pt idx="94">
                  <c:v>1030</c:v>
                </c:pt>
                <c:pt idx="95">
                  <c:v>695</c:v>
                </c:pt>
                <c:pt idx="96">
                  <c:v>845</c:v>
                </c:pt>
                <c:pt idx="97">
                  <c:v>740</c:v>
                </c:pt>
                <c:pt idx="98">
                  <c:v>815</c:v>
                </c:pt>
                <c:pt idx="99">
                  <c:v>600</c:v>
                </c:pt>
                <c:pt idx="100">
                  <c:v>605</c:v>
                </c:pt>
                <c:pt idx="101">
                  <c:v>790</c:v>
                </c:pt>
                <c:pt idx="102">
                  <c:v>490</c:v>
                </c:pt>
                <c:pt idx="103">
                  <c:v>705</c:v>
                </c:pt>
                <c:pt idx="104">
                  <c:v>880</c:v>
                </c:pt>
                <c:pt idx="105">
                  <c:v>705</c:v>
                </c:pt>
                <c:pt idx="106">
                  <c:v>745</c:v>
                </c:pt>
                <c:pt idx="107">
                  <c:v>550</c:v>
                </c:pt>
                <c:pt idx="108">
                  <c:v>750</c:v>
                </c:pt>
                <c:pt idx="109">
                  <c:v>605</c:v>
                </c:pt>
                <c:pt idx="110">
                  <c:v>780</c:v>
                </c:pt>
                <c:pt idx="111">
                  <c:v>475</c:v>
                </c:pt>
                <c:pt idx="112">
                  <c:v>520</c:v>
                </c:pt>
                <c:pt idx="113">
                  <c:v>445</c:v>
                </c:pt>
                <c:pt idx="114">
                  <c:v>700</c:v>
                </c:pt>
                <c:pt idx="115">
                  <c:v>750</c:v>
                </c:pt>
                <c:pt idx="116">
                  <c:v>705</c:v>
                </c:pt>
                <c:pt idx="117">
                  <c:v>945</c:v>
                </c:pt>
                <c:pt idx="118">
                  <c:v>560</c:v>
                </c:pt>
                <c:pt idx="119">
                  <c:v>245</c:v>
                </c:pt>
                <c:pt idx="120">
                  <c:v>295</c:v>
                </c:pt>
                <c:pt idx="121">
                  <c:v>155</c:v>
                </c:pt>
                <c:pt idx="122">
                  <c:v>295</c:v>
                </c:pt>
                <c:pt idx="123">
                  <c:v>660</c:v>
                </c:pt>
                <c:pt idx="124">
                  <c:v>490</c:v>
                </c:pt>
                <c:pt idx="125">
                  <c:v>850</c:v>
                </c:pt>
                <c:pt idx="126">
                  <c:v>800</c:v>
                </c:pt>
                <c:pt idx="127">
                  <c:v>595</c:v>
                </c:pt>
                <c:pt idx="128">
                  <c:v>1160</c:v>
                </c:pt>
                <c:pt idx="129">
                  <c:v>810</c:v>
                </c:pt>
                <c:pt idx="130">
                  <c:v>1000</c:v>
                </c:pt>
                <c:pt idx="131">
                  <c:v>780</c:v>
                </c:pt>
                <c:pt idx="132">
                  <c:v>525</c:v>
                </c:pt>
                <c:pt idx="133">
                  <c:v>360</c:v>
                </c:pt>
                <c:pt idx="134">
                  <c:v>800</c:v>
                </c:pt>
                <c:pt idx="135">
                  <c:v>705</c:v>
                </c:pt>
                <c:pt idx="136">
                  <c:v>660</c:v>
                </c:pt>
                <c:pt idx="137">
                  <c:v>725</c:v>
                </c:pt>
                <c:pt idx="138">
                  <c:v>680</c:v>
                </c:pt>
                <c:pt idx="139">
                  <c:v>1255</c:v>
                </c:pt>
                <c:pt idx="140">
                  <c:v>750</c:v>
                </c:pt>
                <c:pt idx="141">
                  <c:v>585</c:v>
                </c:pt>
                <c:pt idx="142">
                  <c:v>865</c:v>
                </c:pt>
                <c:pt idx="143">
                  <c:v>570</c:v>
                </c:pt>
                <c:pt idx="144">
                  <c:v>805</c:v>
                </c:pt>
                <c:pt idx="145">
                  <c:v>625</c:v>
                </c:pt>
                <c:pt idx="146">
                  <c:v>780</c:v>
                </c:pt>
                <c:pt idx="147">
                  <c:v>790</c:v>
                </c:pt>
                <c:pt idx="148">
                  <c:v>620</c:v>
                </c:pt>
                <c:pt idx="149">
                  <c:v>920</c:v>
                </c:pt>
                <c:pt idx="150">
                  <c:v>970</c:v>
                </c:pt>
                <c:pt idx="151">
                  <c:v>915</c:v>
                </c:pt>
                <c:pt idx="152">
                  <c:v>835</c:v>
                </c:pt>
                <c:pt idx="153">
                  <c:v>745</c:v>
                </c:pt>
                <c:pt idx="154">
                  <c:v>1175</c:v>
                </c:pt>
                <c:pt idx="155">
                  <c:v>805</c:v>
                </c:pt>
                <c:pt idx="156">
                  <c:v>860</c:v>
                </c:pt>
                <c:pt idx="157">
                  <c:v>745</c:v>
                </c:pt>
                <c:pt idx="158">
                  <c:v>820</c:v>
                </c:pt>
                <c:pt idx="159">
                  <c:v>845</c:v>
                </c:pt>
                <c:pt idx="160">
                  <c:v>790</c:v>
                </c:pt>
                <c:pt idx="161">
                  <c:v>890</c:v>
                </c:pt>
                <c:pt idx="162">
                  <c:v>1005</c:v>
                </c:pt>
                <c:pt idx="163">
                  <c:v>570</c:v>
                </c:pt>
                <c:pt idx="164">
                  <c:v>655</c:v>
                </c:pt>
                <c:pt idx="165">
                  <c:v>870</c:v>
                </c:pt>
                <c:pt idx="166">
                  <c:v>1005</c:v>
                </c:pt>
                <c:pt idx="167">
                  <c:v>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2A-42DA-96BE-7CDD60F31C16}"/>
            </c:ext>
          </c:extLst>
        </c:ser>
        <c:ser>
          <c:idx val="5"/>
          <c:order val="5"/>
          <c:tx>
            <c:strRef>
              <c:f>'Total Permit Time'!$AC$1</c:f>
              <c:strCache>
                <c:ptCount val="1"/>
                <c:pt idx="0">
                  <c:v>Trade Permits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Time'!$AC$63:$AC$230</c:f>
              <c:numCache>
                <c:formatCode>_(* #,##0_);_(* \(#,##0\);_(* "-"??_);_(@_)</c:formatCode>
                <c:ptCount val="168"/>
                <c:pt idx="0">
                  <c:v>9090</c:v>
                </c:pt>
                <c:pt idx="1">
                  <c:v>9420</c:v>
                </c:pt>
                <c:pt idx="2">
                  <c:v>8320</c:v>
                </c:pt>
                <c:pt idx="3">
                  <c:v>7185</c:v>
                </c:pt>
                <c:pt idx="4">
                  <c:v>7955</c:v>
                </c:pt>
                <c:pt idx="5">
                  <c:v>8850</c:v>
                </c:pt>
                <c:pt idx="6">
                  <c:v>8890</c:v>
                </c:pt>
                <c:pt idx="7">
                  <c:v>8100</c:v>
                </c:pt>
                <c:pt idx="8">
                  <c:v>7705</c:v>
                </c:pt>
                <c:pt idx="9">
                  <c:v>6235</c:v>
                </c:pt>
                <c:pt idx="10">
                  <c:v>5195</c:v>
                </c:pt>
                <c:pt idx="11">
                  <c:v>4270</c:v>
                </c:pt>
                <c:pt idx="12">
                  <c:v>4120</c:v>
                </c:pt>
                <c:pt idx="13">
                  <c:v>3105</c:v>
                </c:pt>
                <c:pt idx="14">
                  <c:v>2755</c:v>
                </c:pt>
                <c:pt idx="15">
                  <c:v>3050</c:v>
                </c:pt>
                <c:pt idx="16">
                  <c:v>3580</c:v>
                </c:pt>
                <c:pt idx="17">
                  <c:v>3995</c:v>
                </c:pt>
                <c:pt idx="18">
                  <c:v>4800</c:v>
                </c:pt>
                <c:pt idx="19">
                  <c:v>3820</c:v>
                </c:pt>
                <c:pt idx="20">
                  <c:v>4685</c:v>
                </c:pt>
                <c:pt idx="21">
                  <c:v>3640</c:v>
                </c:pt>
                <c:pt idx="22">
                  <c:v>3625</c:v>
                </c:pt>
                <c:pt idx="23">
                  <c:v>2775</c:v>
                </c:pt>
                <c:pt idx="24">
                  <c:v>2375</c:v>
                </c:pt>
                <c:pt idx="25">
                  <c:v>2460</c:v>
                </c:pt>
                <c:pt idx="26">
                  <c:v>2370</c:v>
                </c:pt>
                <c:pt idx="27">
                  <c:v>2410</c:v>
                </c:pt>
                <c:pt idx="28">
                  <c:v>2395</c:v>
                </c:pt>
                <c:pt idx="29">
                  <c:v>2885</c:v>
                </c:pt>
                <c:pt idx="30">
                  <c:v>3120</c:v>
                </c:pt>
                <c:pt idx="31">
                  <c:v>3415</c:v>
                </c:pt>
                <c:pt idx="32">
                  <c:v>2800</c:v>
                </c:pt>
                <c:pt idx="33">
                  <c:v>2365</c:v>
                </c:pt>
                <c:pt idx="34">
                  <c:v>2695</c:v>
                </c:pt>
                <c:pt idx="35">
                  <c:v>2830</c:v>
                </c:pt>
                <c:pt idx="36">
                  <c:v>2230</c:v>
                </c:pt>
                <c:pt idx="37">
                  <c:v>1875</c:v>
                </c:pt>
                <c:pt idx="38">
                  <c:v>1845</c:v>
                </c:pt>
                <c:pt idx="39">
                  <c:v>1410</c:v>
                </c:pt>
                <c:pt idx="40">
                  <c:v>1515</c:v>
                </c:pt>
                <c:pt idx="41">
                  <c:v>1665</c:v>
                </c:pt>
                <c:pt idx="42">
                  <c:v>1960</c:v>
                </c:pt>
                <c:pt idx="43">
                  <c:v>2005</c:v>
                </c:pt>
                <c:pt idx="44">
                  <c:v>2600</c:v>
                </c:pt>
                <c:pt idx="45">
                  <c:v>2565</c:v>
                </c:pt>
                <c:pt idx="46">
                  <c:v>2770</c:v>
                </c:pt>
                <c:pt idx="47">
                  <c:v>3140</c:v>
                </c:pt>
                <c:pt idx="48">
                  <c:v>2750</c:v>
                </c:pt>
                <c:pt idx="49">
                  <c:v>2180</c:v>
                </c:pt>
                <c:pt idx="50">
                  <c:v>2530</c:v>
                </c:pt>
                <c:pt idx="51">
                  <c:v>1595</c:v>
                </c:pt>
                <c:pt idx="52">
                  <c:v>1745</c:v>
                </c:pt>
                <c:pt idx="53">
                  <c:v>2350</c:v>
                </c:pt>
                <c:pt idx="54">
                  <c:v>2865</c:v>
                </c:pt>
                <c:pt idx="55">
                  <c:v>2630</c:v>
                </c:pt>
                <c:pt idx="56">
                  <c:v>2365</c:v>
                </c:pt>
                <c:pt idx="57">
                  <c:v>2175</c:v>
                </c:pt>
                <c:pt idx="58">
                  <c:v>2190</c:v>
                </c:pt>
                <c:pt idx="59">
                  <c:v>1790</c:v>
                </c:pt>
                <c:pt idx="60">
                  <c:v>1835</c:v>
                </c:pt>
                <c:pt idx="61">
                  <c:v>2100</c:v>
                </c:pt>
                <c:pt idx="62">
                  <c:v>1560</c:v>
                </c:pt>
                <c:pt idx="63">
                  <c:v>1575</c:v>
                </c:pt>
                <c:pt idx="64">
                  <c:v>1825</c:v>
                </c:pt>
                <c:pt idx="65">
                  <c:v>2095</c:v>
                </c:pt>
                <c:pt idx="66">
                  <c:v>1655</c:v>
                </c:pt>
                <c:pt idx="67">
                  <c:v>1920</c:v>
                </c:pt>
                <c:pt idx="68">
                  <c:v>2270</c:v>
                </c:pt>
                <c:pt idx="69">
                  <c:v>2410</c:v>
                </c:pt>
                <c:pt idx="70">
                  <c:v>2410</c:v>
                </c:pt>
                <c:pt idx="71">
                  <c:v>2240</c:v>
                </c:pt>
                <c:pt idx="72">
                  <c:v>2015</c:v>
                </c:pt>
                <c:pt idx="73">
                  <c:v>2130</c:v>
                </c:pt>
                <c:pt idx="74">
                  <c:v>2320</c:v>
                </c:pt>
                <c:pt idx="75">
                  <c:v>2265</c:v>
                </c:pt>
                <c:pt idx="76">
                  <c:v>1950</c:v>
                </c:pt>
                <c:pt idx="77">
                  <c:v>2565</c:v>
                </c:pt>
                <c:pt idx="78">
                  <c:v>2475</c:v>
                </c:pt>
                <c:pt idx="79">
                  <c:v>2970</c:v>
                </c:pt>
                <c:pt idx="80">
                  <c:v>2950</c:v>
                </c:pt>
                <c:pt idx="81">
                  <c:v>3430</c:v>
                </c:pt>
                <c:pt idx="82">
                  <c:v>2980</c:v>
                </c:pt>
                <c:pt idx="83">
                  <c:v>3170</c:v>
                </c:pt>
                <c:pt idx="84">
                  <c:v>2930</c:v>
                </c:pt>
                <c:pt idx="85">
                  <c:v>3070</c:v>
                </c:pt>
                <c:pt idx="86">
                  <c:v>2635</c:v>
                </c:pt>
                <c:pt idx="87">
                  <c:v>2865</c:v>
                </c:pt>
                <c:pt idx="88">
                  <c:v>2395</c:v>
                </c:pt>
                <c:pt idx="89">
                  <c:v>3325</c:v>
                </c:pt>
                <c:pt idx="90">
                  <c:v>4130</c:v>
                </c:pt>
                <c:pt idx="91">
                  <c:v>4550</c:v>
                </c:pt>
                <c:pt idx="92">
                  <c:v>4575</c:v>
                </c:pt>
                <c:pt idx="93">
                  <c:v>4575</c:v>
                </c:pt>
                <c:pt idx="94">
                  <c:v>4100</c:v>
                </c:pt>
                <c:pt idx="95">
                  <c:v>3330</c:v>
                </c:pt>
                <c:pt idx="96">
                  <c:v>3465</c:v>
                </c:pt>
                <c:pt idx="97">
                  <c:v>2830</c:v>
                </c:pt>
                <c:pt idx="98">
                  <c:v>2625</c:v>
                </c:pt>
                <c:pt idx="99">
                  <c:v>3400</c:v>
                </c:pt>
                <c:pt idx="100">
                  <c:v>3150</c:v>
                </c:pt>
                <c:pt idx="101">
                  <c:v>3065</c:v>
                </c:pt>
                <c:pt idx="102">
                  <c:v>3655</c:v>
                </c:pt>
                <c:pt idx="103">
                  <c:v>3400</c:v>
                </c:pt>
                <c:pt idx="104">
                  <c:v>3470</c:v>
                </c:pt>
                <c:pt idx="105">
                  <c:v>3680</c:v>
                </c:pt>
                <c:pt idx="106">
                  <c:v>3535</c:v>
                </c:pt>
                <c:pt idx="107">
                  <c:v>3570</c:v>
                </c:pt>
                <c:pt idx="108">
                  <c:v>3855</c:v>
                </c:pt>
                <c:pt idx="109">
                  <c:v>2675</c:v>
                </c:pt>
                <c:pt idx="110">
                  <c:v>3475</c:v>
                </c:pt>
                <c:pt idx="111">
                  <c:v>2920</c:v>
                </c:pt>
                <c:pt idx="112">
                  <c:v>3200</c:v>
                </c:pt>
                <c:pt idx="113">
                  <c:v>4365</c:v>
                </c:pt>
                <c:pt idx="114">
                  <c:v>4565</c:v>
                </c:pt>
                <c:pt idx="115">
                  <c:v>4380</c:v>
                </c:pt>
                <c:pt idx="116">
                  <c:v>7340</c:v>
                </c:pt>
                <c:pt idx="117">
                  <c:v>6350</c:v>
                </c:pt>
                <c:pt idx="118">
                  <c:v>5425</c:v>
                </c:pt>
                <c:pt idx="119">
                  <c:v>5890</c:v>
                </c:pt>
                <c:pt idx="120">
                  <c:v>6345</c:v>
                </c:pt>
                <c:pt idx="121">
                  <c:v>6040</c:v>
                </c:pt>
                <c:pt idx="122">
                  <c:v>5725</c:v>
                </c:pt>
                <c:pt idx="123">
                  <c:v>5660</c:v>
                </c:pt>
                <c:pt idx="124">
                  <c:v>6860</c:v>
                </c:pt>
                <c:pt idx="125">
                  <c:v>5505</c:v>
                </c:pt>
                <c:pt idx="126">
                  <c:v>4960</c:v>
                </c:pt>
                <c:pt idx="127">
                  <c:v>5455</c:v>
                </c:pt>
                <c:pt idx="128">
                  <c:v>5535</c:v>
                </c:pt>
                <c:pt idx="129">
                  <c:v>5240</c:v>
                </c:pt>
                <c:pt idx="130">
                  <c:v>5060</c:v>
                </c:pt>
                <c:pt idx="131">
                  <c:v>4755</c:v>
                </c:pt>
                <c:pt idx="132">
                  <c:v>4980</c:v>
                </c:pt>
                <c:pt idx="133">
                  <c:v>4625</c:v>
                </c:pt>
                <c:pt idx="134">
                  <c:v>3640</c:v>
                </c:pt>
                <c:pt idx="135">
                  <c:v>2900</c:v>
                </c:pt>
                <c:pt idx="136">
                  <c:v>4305</c:v>
                </c:pt>
                <c:pt idx="137">
                  <c:v>5470</c:v>
                </c:pt>
                <c:pt idx="138">
                  <c:v>4855</c:v>
                </c:pt>
                <c:pt idx="139">
                  <c:v>5780</c:v>
                </c:pt>
                <c:pt idx="140">
                  <c:v>5590</c:v>
                </c:pt>
                <c:pt idx="141">
                  <c:v>5280</c:v>
                </c:pt>
                <c:pt idx="142">
                  <c:v>6245</c:v>
                </c:pt>
                <c:pt idx="143">
                  <c:v>4875</c:v>
                </c:pt>
                <c:pt idx="144">
                  <c:v>5765</c:v>
                </c:pt>
                <c:pt idx="145">
                  <c:v>5770</c:v>
                </c:pt>
                <c:pt idx="146">
                  <c:v>4580</c:v>
                </c:pt>
                <c:pt idx="147">
                  <c:v>5080</c:v>
                </c:pt>
                <c:pt idx="148">
                  <c:v>4845</c:v>
                </c:pt>
                <c:pt idx="149">
                  <c:v>6310</c:v>
                </c:pt>
                <c:pt idx="150">
                  <c:v>6995</c:v>
                </c:pt>
                <c:pt idx="151">
                  <c:v>7400</c:v>
                </c:pt>
                <c:pt idx="152">
                  <c:v>6725</c:v>
                </c:pt>
                <c:pt idx="153">
                  <c:v>7235</c:v>
                </c:pt>
                <c:pt idx="154">
                  <c:v>6940</c:v>
                </c:pt>
                <c:pt idx="155">
                  <c:v>6110</c:v>
                </c:pt>
                <c:pt idx="156">
                  <c:v>6850</c:v>
                </c:pt>
                <c:pt idx="157">
                  <c:v>5605</c:v>
                </c:pt>
                <c:pt idx="158">
                  <c:v>5160</c:v>
                </c:pt>
                <c:pt idx="159">
                  <c:v>6720</c:v>
                </c:pt>
                <c:pt idx="160">
                  <c:v>5410</c:v>
                </c:pt>
                <c:pt idx="161">
                  <c:v>6090</c:v>
                </c:pt>
                <c:pt idx="162">
                  <c:v>6140</c:v>
                </c:pt>
                <c:pt idx="163">
                  <c:v>6305</c:v>
                </c:pt>
                <c:pt idx="164">
                  <c:v>1510</c:v>
                </c:pt>
                <c:pt idx="165">
                  <c:v>7310</c:v>
                </c:pt>
                <c:pt idx="166">
                  <c:v>6575</c:v>
                </c:pt>
                <c:pt idx="167">
                  <c:v>6190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2A-42DA-96BE-7CDD60F31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64086431"/>
        <c:axId val="1"/>
      </c:barChart>
      <c:catAx>
        <c:axId val="1964086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08643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Total Permit Time Spent by Type - FY'06 to FY19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'Total Permit Time'!$AG$1</c:f>
              <c:strCache>
                <c:ptCount val="1"/>
                <c:pt idx="0">
                  <c:v>New SF Homes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Time'!$AG$63:$AG$230</c:f>
              <c:numCache>
                <c:formatCode>0%</c:formatCode>
                <c:ptCount val="168"/>
                <c:pt idx="0">
                  <c:v>0.16072099136312429</c:v>
                </c:pt>
                <c:pt idx="1">
                  <c:v>0.15830721003134796</c:v>
                </c:pt>
                <c:pt idx="2">
                  <c:v>0.17641921397379912</c:v>
                </c:pt>
                <c:pt idx="3">
                  <c:v>0.2324074074074074</c:v>
                </c:pt>
                <c:pt idx="4">
                  <c:v>0.21304347826086956</c:v>
                </c:pt>
                <c:pt idx="5">
                  <c:v>0.14948453608247422</c:v>
                </c:pt>
                <c:pt idx="6">
                  <c:v>0.18333997608609007</c:v>
                </c:pt>
                <c:pt idx="7">
                  <c:v>0.15207562679819153</c:v>
                </c:pt>
                <c:pt idx="8">
                  <c:v>9.7402597402597407E-2</c:v>
                </c:pt>
                <c:pt idx="9">
                  <c:v>6.5848214285714288E-2</c:v>
                </c:pt>
                <c:pt idx="10">
                  <c:v>7.1674707098552726E-2</c:v>
                </c:pt>
                <c:pt idx="11">
                  <c:v>0.12044374009508717</c:v>
                </c:pt>
                <c:pt idx="12">
                  <c:v>8.3199999999999996E-2</c:v>
                </c:pt>
                <c:pt idx="13">
                  <c:v>6.4257028112449793E-2</c:v>
                </c:pt>
                <c:pt idx="14">
                  <c:v>0.13608748481166463</c:v>
                </c:pt>
                <c:pt idx="15">
                  <c:v>0.17768595041322313</c:v>
                </c:pt>
                <c:pt idx="16">
                  <c:v>0.1702127659574468</c:v>
                </c:pt>
                <c:pt idx="17">
                  <c:v>0.21030927835051547</c:v>
                </c:pt>
                <c:pt idx="18">
                  <c:v>0.1074964639321075</c:v>
                </c:pt>
                <c:pt idx="19">
                  <c:v>0.12696148359486448</c:v>
                </c:pt>
                <c:pt idx="20">
                  <c:v>8.0050825921219829E-2</c:v>
                </c:pt>
                <c:pt idx="21">
                  <c:v>8.0402010050251257E-2</c:v>
                </c:pt>
                <c:pt idx="22">
                  <c:v>7.0142180094786732E-2</c:v>
                </c:pt>
                <c:pt idx="23">
                  <c:v>9.6662830840046024E-2</c:v>
                </c:pt>
                <c:pt idx="24">
                  <c:v>0.10263157894736842</c:v>
                </c:pt>
                <c:pt idx="25">
                  <c:v>0.11951219512195121</c:v>
                </c:pt>
                <c:pt idx="26">
                  <c:v>9.1027308192457732E-2</c:v>
                </c:pt>
                <c:pt idx="27">
                  <c:v>0.11031175059952038</c:v>
                </c:pt>
                <c:pt idx="28">
                  <c:v>0.1100244498777506</c:v>
                </c:pt>
                <c:pt idx="29">
                  <c:v>0.15086646279306828</c:v>
                </c:pt>
                <c:pt idx="30">
                  <c:v>0.12807881773399016</c:v>
                </c:pt>
                <c:pt idx="31">
                  <c:v>0.12604263206672844</c:v>
                </c:pt>
                <c:pt idx="32">
                  <c:v>4.3259557344064385E-2</c:v>
                </c:pt>
                <c:pt idx="33">
                  <c:v>8.5642317380352648E-2</c:v>
                </c:pt>
                <c:pt idx="34">
                  <c:v>0.16353591160220995</c:v>
                </c:pt>
                <c:pt idx="35">
                  <c:v>8.3640836408364089E-2</c:v>
                </c:pt>
                <c:pt idx="36">
                  <c:v>9.9431818181818177E-2</c:v>
                </c:pt>
                <c:pt idx="37">
                  <c:v>0.10507880910683012</c:v>
                </c:pt>
                <c:pt idx="38">
                  <c:v>6.9084628670120898E-2</c:v>
                </c:pt>
                <c:pt idx="39">
                  <c:v>0.12389380530973451</c:v>
                </c:pt>
                <c:pt idx="40">
                  <c:v>0.12631578947368421</c:v>
                </c:pt>
                <c:pt idx="41">
                  <c:v>0.14774774774774774</c:v>
                </c:pt>
                <c:pt idx="42">
                  <c:v>0.12778603268945021</c:v>
                </c:pt>
                <c:pt idx="43">
                  <c:v>0.14329268292682926</c:v>
                </c:pt>
                <c:pt idx="44">
                  <c:v>0.14155251141552511</c:v>
                </c:pt>
                <c:pt idx="45">
                  <c:v>0.20898876404494382</c:v>
                </c:pt>
                <c:pt idx="46">
                  <c:v>0.13228699551569506</c:v>
                </c:pt>
                <c:pt idx="47">
                  <c:v>0.1489795918367347</c:v>
                </c:pt>
                <c:pt idx="48">
                  <c:v>0.1053921568627451</c:v>
                </c:pt>
                <c:pt idx="49">
                  <c:v>0.18497109826589594</c:v>
                </c:pt>
                <c:pt idx="50">
                  <c:v>0.12138728323699421</c:v>
                </c:pt>
                <c:pt idx="51">
                  <c:v>0.13307240704500978</c:v>
                </c:pt>
                <c:pt idx="52">
                  <c:v>0.18394648829431437</c:v>
                </c:pt>
                <c:pt idx="53">
                  <c:v>0.15267175572519084</c:v>
                </c:pt>
                <c:pt idx="54">
                  <c:v>0.14426229508196722</c:v>
                </c:pt>
                <c:pt idx="55">
                  <c:v>0.10653753026634383</c:v>
                </c:pt>
                <c:pt idx="56">
                  <c:v>0.12345679012345678</c:v>
                </c:pt>
                <c:pt idx="57">
                  <c:v>0.15139442231075698</c:v>
                </c:pt>
                <c:pt idx="58">
                  <c:v>6.1224489795918366E-2</c:v>
                </c:pt>
                <c:pt idx="59">
                  <c:v>9.6185737976782759E-2</c:v>
                </c:pt>
                <c:pt idx="60">
                  <c:v>0.14596273291925466</c:v>
                </c:pt>
                <c:pt idx="61">
                  <c:v>0.1</c:v>
                </c:pt>
                <c:pt idx="62">
                  <c:v>7.7272727272727271E-2</c:v>
                </c:pt>
                <c:pt idx="63">
                  <c:v>0.13465346534653466</c:v>
                </c:pt>
                <c:pt idx="64">
                  <c:v>9.1690544412607447E-2</c:v>
                </c:pt>
                <c:pt idx="65">
                  <c:v>8.7074829931972783E-2</c:v>
                </c:pt>
                <c:pt idx="66">
                  <c:v>0.15146299483648881</c:v>
                </c:pt>
                <c:pt idx="67">
                  <c:v>0.13630041724617525</c:v>
                </c:pt>
                <c:pt idx="68">
                  <c:v>0.15048543689320387</c:v>
                </c:pt>
                <c:pt idx="69">
                  <c:v>0.12427745664739884</c:v>
                </c:pt>
                <c:pt idx="70">
                  <c:v>0.10810810810810811</c:v>
                </c:pt>
                <c:pt idx="71">
                  <c:v>9.2687950566426369E-2</c:v>
                </c:pt>
                <c:pt idx="72">
                  <c:v>0.16338880484114976</c:v>
                </c:pt>
                <c:pt idx="73">
                  <c:v>0.11901306240928883</c:v>
                </c:pt>
                <c:pt idx="74">
                  <c:v>0.15246636771300448</c:v>
                </c:pt>
                <c:pt idx="75">
                  <c:v>9.8837209302325577E-2</c:v>
                </c:pt>
                <c:pt idx="76">
                  <c:v>0.11538461538461539</c:v>
                </c:pt>
                <c:pt idx="77">
                  <c:v>0.17109826589595376</c:v>
                </c:pt>
                <c:pt idx="78">
                  <c:v>0.11141060197663971</c:v>
                </c:pt>
                <c:pt idx="79">
                  <c:v>0.12613981762917933</c:v>
                </c:pt>
                <c:pt idx="80">
                  <c:v>0.19896373056994818</c:v>
                </c:pt>
                <c:pt idx="81">
                  <c:v>8.9816571790006322E-2</c:v>
                </c:pt>
                <c:pt idx="82">
                  <c:v>0.16949152542372881</c:v>
                </c:pt>
                <c:pt idx="83">
                  <c:v>0.11909650924024641</c:v>
                </c:pt>
                <c:pt idx="84">
                  <c:v>0.17168338907469341</c:v>
                </c:pt>
                <c:pt idx="85">
                  <c:v>0.10062893081761007</c:v>
                </c:pt>
                <c:pt idx="86">
                  <c:v>0.13802435723951287</c:v>
                </c:pt>
                <c:pt idx="87">
                  <c:v>0.15584415584415584</c:v>
                </c:pt>
                <c:pt idx="88">
                  <c:v>0.1272264631043257</c:v>
                </c:pt>
                <c:pt idx="89">
                  <c:v>0.12717948717948718</c:v>
                </c:pt>
                <c:pt idx="90">
                  <c:v>0.15686274509803921</c:v>
                </c:pt>
                <c:pt idx="91">
                  <c:v>9.9678456591639875E-2</c:v>
                </c:pt>
                <c:pt idx="92">
                  <c:v>0.13845185651353054</c:v>
                </c:pt>
                <c:pt idx="93">
                  <c:v>0.14050822122571002</c:v>
                </c:pt>
                <c:pt idx="94">
                  <c:v>8.1012658227848103E-2</c:v>
                </c:pt>
                <c:pt idx="95">
                  <c:v>7.5471698113207544E-2</c:v>
                </c:pt>
                <c:pt idx="96">
                  <c:v>6.8771138669673049E-2</c:v>
                </c:pt>
                <c:pt idx="97">
                  <c:v>0.13449023861171366</c:v>
                </c:pt>
                <c:pt idx="98">
                  <c:v>9.7938144329896906E-2</c:v>
                </c:pt>
                <c:pt idx="99">
                  <c:v>0.1140495867768595</c:v>
                </c:pt>
                <c:pt idx="100">
                  <c:v>0.10165745856353592</c:v>
                </c:pt>
                <c:pt idx="101">
                  <c:v>0.11411411411411411</c:v>
                </c:pt>
                <c:pt idx="102">
                  <c:v>7.4757729580064602E-2</c:v>
                </c:pt>
                <c:pt idx="103">
                  <c:v>8.5614035087719295E-2</c:v>
                </c:pt>
                <c:pt idx="104">
                  <c:v>7.5949367088607597E-2</c:v>
                </c:pt>
                <c:pt idx="105">
                  <c:v>7.9898541534559289E-2</c:v>
                </c:pt>
                <c:pt idx="106">
                  <c:v>9.5890410958904104E-2</c:v>
                </c:pt>
                <c:pt idx="107">
                  <c:v>7.9775280898876408E-2</c:v>
                </c:pt>
                <c:pt idx="108">
                  <c:v>8.6105675146771032E-2</c:v>
                </c:pt>
                <c:pt idx="109">
                  <c:v>0.13485477178423236</c:v>
                </c:pt>
                <c:pt idx="110">
                  <c:v>8.533333333333333E-2</c:v>
                </c:pt>
                <c:pt idx="111">
                  <c:v>0.12410986775178026</c:v>
                </c:pt>
                <c:pt idx="112">
                  <c:v>9.8726114649681534E-2</c:v>
                </c:pt>
                <c:pt idx="113">
                  <c:v>0.14376590330788805</c:v>
                </c:pt>
                <c:pt idx="114">
                  <c:v>0.13911933631142309</c:v>
                </c:pt>
                <c:pt idx="115">
                  <c:v>8.3333333333333329E-2</c:v>
                </c:pt>
                <c:pt idx="116">
                  <c:v>7.7877620881471973E-2</c:v>
                </c:pt>
                <c:pt idx="117">
                  <c:v>5.8679706601466992E-2</c:v>
                </c:pt>
                <c:pt idx="118">
                  <c:v>0.13677264547090581</c:v>
                </c:pt>
                <c:pt idx="119">
                  <c:v>0.10233733417561591</c:v>
                </c:pt>
                <c:pt idx="120">
                  <c:v>0.11524609843937575</c:v>
                </c:pt>
                <c:pt idx="121">
                  <c:v>0.1067524115755627</c:v>
                </c:pt>
                <c:pt idx="122">
                  <c:v>9.1286307053941904E-2</c:v>
                </c:pt>
                <c:pt idx="123">
                  <c:v>9.4472361809045224E-2</c:v>
                </c:pt>
                <c:pt idx="124">
                  <c:v>0.10226049515608181</c:v>
                </c:pt>
                <c:pt idx="125">
                  <c:v>0.14936847885777046</c:v>
                </c:pt>
                <c:pt idx="126">
                  <c:v>0.18238993710691823</c:v>
                </c:pt>
                <c:pt idx="127">
                  <c:v>0.15104166666666666</c:v>
                </c:pt>
                <c:pt idx="128">
                  <c:v>0.14558058925476602</c:v>
                </c:pt>
                <c:pt idx="129">
                  <c:v>0.14609571788413098</c:v>
                </c:pt>
                <c:pt idx="130">
                  <c:v>0.16951219512195123</c:v>
                </c:pt>
                <c:pt idx="131">
                  <c:v>0.15630769230769231</c:v>
                </c:pt>
                <c:pt idx="132">
                  <c:v>0.10656098634962571</c:v>
                </c:pt>
                <c:pt idx="133">
                  <c:v>0.15082482325216026</c:v>
                </c:pt>
                <c:pt idx="134">
                  <c:v>0.11531190926275993</c:v>
                </c:pt>
                <c:pt idx="135">
                  <c:v>0.17222820236813779</c:v>
                </c:pt>
                <c:pt idx="136">
                  <c:v>0.14138118542686243</c:v>
                </c:pt>
                <c:pt idx="137">
                  <c:v>0.14195037507212926</c:v>
                </c:pt>
                <c:pt idx="138">
                  <c:v>9.9865047233468285E-2</c:v>
                </c:pt>
                <c:pt idx="139">
                  <c:v>0.10473397570171764</c:v>
                </c:pt>
                <c:pt idx="140">
                  <c:v>0.14094558429973239</c:v>
                </c:pt>
                <c:pt idx="141">
                  <c:v>0.13714967203339296</c:v>
                </c:pt>
                <c:pt idx="142">
                  <c:v>0.13795568263045033</c:v>
                </c:pt>
                <c:pt idx="143">
                  <c:v>0.1154039136979428</c:v>
                </c:pt>
                <c:pt idx="144">
                  <c:v>0.11714285714285715</c:v>
                </c:pt>
                <c:pt idx="145">
                  <c:v>0.1251778093883357</c:v>
                </c:pt>
                <c:pt idx="146">
                  <c:v>0.14005602240896359</c:v>
                </c:pt>
                <c:pt idx="147">
                  <c:v>0.13324175824175824</c:v>
                </c:pt>
                <c:pt idx="148">
                  <c:v>0.17736598279285243</c:v>
                </c:pt>
                <c:pt idx="149">
                  <c:v>9.9814011159330446E-2</c:v>
                </c:pt>
                <c:pt idx="150">
                  <c:v>0.15256588072122051</c:v>
                </c:pt>
                <c:pt idx="151">
                  <c:v>0.16673684210526316</c:v>
                </c:pt>
                <c:pt idx="152">
                  <c:v>0.15637530072173217</c:v>
                </c:pt>
                <c:pt idx="153">
                  <c:v>8.5241730279898217E-2</c:v>
                </c:pt>
                <c:pt idx="154">
                  <c:v>0.12066365007541478</c:v>
                </c:pt>
                <c:pt idx="155">
                  <c:v>7.5840275782821029E-2</c:v>
                </c:pt>
                <c:pt idx="156">
                  <c:v>0.11856091578086672</c:v>
                </c:pt>
                <c:pt idx="157">
                  <c:v>0.13309024612579762</c:v>
                </c:pt>
                <c:pt idx="158">
                  <c:v>9.9700149925037479E-2</c:v>
                </c:pt>
                <c:pt idx="159">
                  <c:v>0.13951509995746492</c:v>
                </c:pt>
                <c:pt idx="160">
                  <c:v>0.16718913270637409</c:v>
                </c:pt>
                <c:pt idx="161">
                  <c:v>0.17354497354497356</c:v>
                </c:pt>
                <c:pt idx="162">
                  <c:v>0.1833267483208218</c:v>
                </c:pt>
                <c:pt idx="163">
                  <c:v>0.22362337116435477</c:v>
                </c:pt>
                <c:pt idx="164">
                  <c:v>0.2765335929892892</c:v>
                </c:pt>
                <c:pt idx="165">
                  <c:v>0.16574965612104539</c:v>
                </c:pt>
                <c:pt idx="166">
                  <c:v>0.13424437299035369</c:v>
                </c:pt>
                <c:pt idx="167">
                  <c:v>0.12643190496393722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F-43E9-AF6E-98ABF165D492}"/>
            </c:ext>
          </c:extLst>
        </c:ser>
        <c:ser>
          <c:idx val="1"/>
          <c:order val="1"/>
          <c:tx>
            <c:strRef>
              <c:f>'Total Permit Time'!$AH$1</c:f>
              <c:strCache>
                <c:ptCount val="1"/>
                <c:pt idx="0">
                  <c:v>Multi-Family Units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Time'!$AH$63:$AH$230</c:f>
              <c:numCache>
                <c:formatCode>0%</c:formatCode>
                <c:ptCount val="168"/>
                <c:pt idx="0">
                  <c:v>1.3518588058580548E-2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6.9050554870530204E-2</c:v>
                </c:pt>
                <c:pt idx="8">
                  <c:v>0.16314935064935066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3.8399999999999997E-2</c:v>
                </c:pt>
                <c:pt idx="13">
                  <c:v>1.8072289156626505E-2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1.6494845360824743E-2</c:v>
                </c:pt>
                <c:pt idx="18">
                  <c:v>0</c:v>
                </c:pt>
                <c:pt idx="19">
                  <c:v>0</c:v>
                </c:pt>
                <c:pt idx="20">
                  <c:v>0.10673443456162643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6.2418725617685307E-2</c:v>
                </c:pt>
                <c:pt idx="27">
                  <c:v>5.7553956834532377E-2</c:v>
                </c:pt>
                <c:pt idx="28">
                  <c:v>5.8679706601466992E-2</c:v>
                </c:pt>
                <c:pt idx="29">
                  <c:v>4.8929663608562692E-2</c:v>
                </c:pt>
                <c:pt idx="30">
                  <c:v>2.3645320197044337E-2</c:v>
                </c:pt>
                <c:pt idx="31">
                  <c:v>0</c:v>
                </c:pt>
                <c:pt idx="32">
                  <c:v>0.52515090543259557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0.29660144181256437</c:v>
                </c:pt>
                <c:pt idx="72">
                  <c:v>0</c:v>
                </c:pt>
                <c:pt idx="73">
                  <c:v>0</c:v>
                </c:pt>
                <c:pt idx="74">
                  <c:v>3.5874439461883408E-2</c:v>
                </c:pt>
                <c:pt idx="75">
                  <c:v>0.10465116279069768</c:v>
                </c:pt>
                <c:pt idx="76">
                  <c:v>3.5502958579881658E-2</c:v>
                </c:pt>
                <c:pt idx="77">
                  <c:v>2.7745664739884393E-2</c:v>
                </c:pt>
                <c:pt idx="78">
                  <c:v>0.215633423180593</c:v>
                </c:pt>
                <c:pt idx="79">
                  <c:v>0.21884498480243161</c:v>
                </c:pt>
                <c:pt idx="80">
                  <c:v>0</c:v>
                </c:pt>
                <c:pt idx="81">
                  <c:v>0.30360531309297911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0.30188679245283018</c:v>
                </c:pt>
                <c:pt idx="86">
                  <c:v>0</c:v>
                </c:pt>
                <c:pt idx="87">
                  <c:v>0</c:v>
                </c:pt>
                <c:pt idx="88">
                  <c:v>0.36641221374045801</c:v>
                </c:pt>
                <c:pt idx="89">
                  <c:v>0</c:v>
                </c:pt>
                <c:pt idx="90">
                  <c:v>0</c:v>
                </c:pt>
                <c:pt idx="91">
                  <c:v>0.23151125401929259</c:v>
                </c:pt>
                <c:pt idx="92">
                  <c:v>0.12083071113908118</c:v>
                </c:pt>
                <c:pt idx="93">
                  <c:v>0</c:v>
                </c:pt>
                <c:pt idx="94">
                  <c:v>0.22784810126582278</c:v>
                </c:pt>
                <c:pt idx="95">
                  <c:v>0.35133376707872477</c:v>
                </c:pt>
                <c:pt idx="96">
                  <c:v>0.40586245772266066</c:v>
                </c:pt>
                <c:pt idx="97">
                  <c:v>0</c:v>
                </c:pt>
                <c:pt idx="98">
                  <c:v>0.26804123711340205</c:v>
                </c:pt>
                <c:pt idx="99">
                  <c:v>0.19834710743801653</c:v>
                </c:pt>
                <c:pt idx="100">
                  <c:v>0</c:v>
                </c:pt>
                <c:pt idx="101">
                  <c:v>0</c:v>
                </c:pt>
                <c:pt idx="102">
                  <c:v>0.45408398707891096</c:v>
                </c:pt>
                <c:pt idx="103">
                  <c:v>0.10105263157894737</c:v>
                </c:pt>
                <c:pt idx="104">
                  <c:v>0.19746835443037974</c:v>
                </c:pt>
                <c:pt idx="105">
                  <c:v>0.16740646797717185</c:v>
                </c:pt>
                <c:pt idx="106">
                  <c:v>0.149439601494396</c:v>
                </c:pt>
                <c:pt idx="107">
                  <c:v>0.2292134831460674</c:v>
                </c:pt>
                <c:pt idx="108">
                  <c:v>9.393346379647749E-2</c:v>
                </c:pt>
                <c:pt idx="109">
                  <c:v>4.9792531120331947E-2</c:v>
                </c:pt>
                <c:pt idx="110">
                  <c:v>2.1333333333333333E-2</c:v>
                </c:pt>
                <c:pt idx="111">
                  <c:v>0.12207527975584945</c:v>
                </c:pt>
                <c:pt idx="112">
                  <c:v>0.19108280254777071</c:v>
                </c:pt>
                <c:pt idx="113">
                  <c:v>9.1603053435114504E-2</c:v>
                </c:pt>
                <c:pt idx="114">
                  <c:v>4.5947670708359922E-2</c:v>
                </c:pt>
                <c:pt idx="115">
                  <c:v>0.33333333333333331</c:v>
                </c:pt>
                <c:pt idx="116">
                  <c:v>7.702182284980745E-2</c:v>
                </c:pt>
                <c:pt idx="117">
                  <c:v>0.33531260915123995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0.24120603015075376</c:v>
                </c:pt>
                <c:pt idx="124">
                  <c:v>5.1668460710441337E-2</c:v>
                </c:pt>
                <c:pt idx="125">
                  <c:v>7.907742998352553E-2</c:v>
                </c:pt>
                <c:pt idx="126">
                  <c:v>0</c:v>
                </c:pt>
                <c:pt idx="127">
                  <c:v>0.13750000000000001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8.861538461538461E-2</c:v>
                </c:pt>
                <c:pt idx="132">
                  <c:v>0.36459709379128136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0.27406199021207178</c:v>
                </c:pt>
                <c:pt idx="137">
                  <c:v>4.15464512406232E-2</c:v>
                </c:pt>
                <c:pt idx="138">
                  <c:v>0.34547908232118757</c:v>
                </c:pt>
                <c:pt idx="139">
                  <c:v>0.21114369501466276</c:v>
                </c:pt>
                <c:pt idx="140">
                  <c:v>0.16057091882247992</c:v>
                </c:pt>
                <c:pt idx="141">
                  <c:v>8.5867620751341675E-2</c:v>
                </c:pt>
                <c:pt idx="142">
                  <c:v>0.29163688348820588</c:v>
                </c:pt>
                <c:pt idx="143">
                  <c:v>0.26492724535875567</c:v>
                </c:pt>
                <c:pt idx="144">
                  <c:v>0.36857142857142855</c:v>
                </c:pt>
                <c:pt idx="145">
                  <c:v>0.19345661450924609</c:v>
                </c:pt>
                <c:pt idx="146">
                  <c:v>5.0420168067226892E-2</c:v>
                </c:pt>
                <c:pt idx="147">
                  <c:v>0</c:v>
                </c:pt>
                <c:pt idx="148">
                  <c:v>0</c:v>
                </c:pt>
                <c:pt idx="149">
                  <c:v>0.39429634221946686</c:v>
                </c:pt>
                <c:pt idx="150">
                  <c:v>3.3287101248266296E-2</c:v>
                </c:pt>
                <c:pt idx="151">
                  <c:v>6.0631578947368418E-2</c:v>
                </c:pt>
                <c:pt idx="152">
                  <c:v>0.17321571772253408</c:v>
                </c:pt>
                <c:pt idx="153">
                  <c:v>0.35877862595419846</c:v>
                </c:pt>
                <c:pt idx="154">
                  <c:v>0.32579185520361992</c:v>
                </c:pt>
                <c:pt idx="155">
                  <c:v>0.50330364837690322</c:v>
                </c:pt>
                <c:pt idx="156">
                  <c:v>0.15699100572363042</c:v>
                </c:pt>
                <c:pt idx="157">
                  <c:v>0.2187784867821331</c:v>
                </c:pt>
                <c:pt idx="158">
                  <c:v>0.39805097451274363</c:v>
                </c:pt>
                <c:pt idx="159">
                  <c:v>0.17354317311782219</c:v>
                </c:pt>
                <c:pt idx="160">
                  <c:v>0.13793103448275862</c:v>
                </c:pt>
                <c:pt idx="161">
                  <c:v>0</c:v>
                </c:pt>
                <c:pt idx="162">
                  <c:v>0.18727775582773606</c:v>
                </c:pt>
                <c:pt idx="163">
                  <c:v>0.13114754098360656</c:v>
                </c:pt>
                <c:pt idx="164">
                  <c:v>0.11684518013631938</c:v>
                </c:pt>
                <c:pt idx="165">
                  <c:v>0.2063273727647868</c:v>
                </c:pt>
                <c:pt idx="166">
                  <c:v>0.17363344051446947</c:v>
                </c:pt>
                <c:pt idx="167">
                  <c:v>0.21383114128128977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F-43E9-AF6E-98ABF165D492}"/>
            </c:ext>
          </c:extLst>
        </c:ser>
        <c:ser>
          <c:idx val="2"/>
          <c:order val="2"/>
          <c:tx>
            <c:strRef>
              <c:f>'Total Permit Time'!$AI$1</c:f>
              <c:strCache>
                <c:ptCount val="1"/>
                <c:pt idx="0">
                  <c:v>New Commercial/Shell Only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Time'!$AI$63:$AI$230</c:f>
              <c:numCache>
                <c:formatCode>0%</c:formatCode>
                <c:ptCount val="168"/>
                <c:pt idx="0">
                  <c:v>4.2808862185505073E-2</c:v>
                </c:pt>
                <c:pt idx="1">
                  <c:v>1.8808777429467086E-2</c:v>
                </c:pt>
                <c:pt idx="2">
                  <c:v>2.6200873362445413E-2</c:v>
                </c:pt>
                <c:pt idx="3">
                  <c:v>1.9444444444444445E-2</c:v>
                </c:pt>
                <c:pt idx="4">
                  <c:v>1.8260869565217393E-2</c:v>
                </c:pt>
                <c:pt idx="5">
                  <c:v>1.2886597938144329E-2</c:v>
                </c:pt>
                <c:pt idx="6">
                  <c:v>1.4348345954563571E-2</c:v>
                </c:pt>
                <c:pt idx="7">
                  <c:v>1.4796547472256474E-2</c:v>
                </c:pt>
                <c:pt idx="8">
                  <c:v>2.6785714285714284E-2</c:v>
                </c:pt>
                <c:pt idx="9">
                  <c:v>6.0267857142857144E-2</c:v>
                </c:pt>
                <c:pt idx="10">
                  <c:v>7.0296347346657476E-2</c:v>
                </c:pt>
                <c:pt idx="11">
                  <c:v>1.9017432646592711E-2</c:v>
                </c:pt>
                <c:pt idx="12">
                  <c:v>9.1200000000000003E-2</c:v>
                </c:pt>
                <c:pt idx="13">
                  <c:v>3.614457831325301E-2</c:v>
                </c:pt>
                <c:pt idx="14">
                  <c:v>3.6452004860267312E-2</c:v>
                </c:pt>
                <c:pt idx="15">
                  <c:v>2.4793388429752067E-2</c:v>
                </c:pt>
                <c:pt idx="16">
                  <c:v>1.7408123791102514E-2</c:v>
                </c:pt>
                <c:pt idx="17">
                  <c:v>4.9484536082474224E-2</c:v>
                </c:pt>
                <c:pt idx="18">
                  <c:v>3.3946251768033946E-2</c:v>
                </c:pt>
                <c:pt idx="19">
                  <c:v>9.843081312410841E-2</c:v>
                </c:pt>
                <c:pt idx="20">
                  <c:v>3.4307496823379927E-2</c:v>
                </c:pt>
                <c:pt idx="21">
                  <c:v>9.0452261306532666E-2</c:v>
                </c:pt>
                <c:pt idx="22">
                  <c:v>4.5497630331753552E-2</c:v>
                </c:pt>
                <c:pt idx="23">
                  <c:v>4.8331415420023012E-2</c:v>
                </c:pt>
                <c:pt idx="24">
                  <c:v>3.1578947368421054E-2</c:v>
                </c:pt>
                <c:pt idx="25">
                  <c:v>4.3902439024390241E-2</c:v>
                </c:pt>
                <c:pt idx="26">
                  <c:v>3.9011703511053319E-2</c:v>
                </c:pt>
                <c:pt idx="27">
                  <c:v>5.0359712230215826E-2</c:v>
                </c:pt>
                <c:pt idx="28">
                  <c:v>4.4009779951100246E-2</c:v>
                </c:pt>
                <c:pt idx="29">
                  <c:v>3.0581039755351681E-2</c:v>
                </c:pt>
                <c:pt idx="30">
                  <c:v>5.9113300492610835E-2</c:v>
                </c:pt>
                <c:pt idx="31">
                  <c:v>1.6682113067655237E-2</c:v>
                </c:pt>
                <c:pt idx="32">
                  <c:v>2.4144869215291749E-2</c:v>
                </c:pt>
                <c:pt idx="33">
                  <c:v>2.2670025188916875E-2</c:v>
                </c:pt>
                <c:pt idx="34">
                  <c:v>6.6298342541436465E-3</c:v>
                </c:pt>
                <c:pt idx="35">
                  <c:v>7.3800738007380072E-3</c:v>
                </c:pt>
                <c:pt idx="36">
                  <c:v>5.9659090909090912E-2</c:v>
                </c:pt>
                <c:pt idx="37">
                  <c:v>3.1523642732049037E-2</c:v>
                </c:pt>
                <c:pt idx="38">
                  <c:v>4.145077720207254E-2</c:v>
                </c:pt>
                <c:pt idx="39">
                  <c:v>5.3097345132743362E-2</c:v>
                </c:pt>
                <c:pt idx="40">
                  <c:v>2.5263157894736842E-2</c:v>
                </c:pt>
                <c:pt idx="41">
                  <c:v>3.2432432432432434E-2</c:v>
                </c:pt>
                <c:pt idx="42">
                  <c:v>8.9153046062407128E-3</c:v>
                </c:pt>
                <c:pt idx="43">
                  <c:v>1.8292682926829267E-2</c:v>
                </c:pt>
                <c:pt idx="44">
                  <c:v>3.4246575342465752E-2</c:v>
                </c:pt>
                <c:pt idx="45">
                  <c:v>1.3483146067415731E-2</c:v>
                </c:pt>
                <c:pt idx="46">
                  <c:v>4.708520179372197E-2</c:v>
                </c:pt>
                <c:pt idx="47">
                  <c:v>1.8367346938775512E-2</c:v>
                </c:pt>
                <c:pt idx="48">
                  <c:v>3.6764705882352942E-2</c:v>
                </c:pt>
                <c:pt idx="49">
                  <c:v>0</c:v>
                </c:pt>
                <c:pt idx="50">
                  <c:v>8.670520231213872E-3</c:v>
                </c:pt>
                <c:pt idx="51">
                  <c:v>1.1741682974559686E-2</c:v>
                </c:pt>
                <c:pt idx="52">
                  <c:v>2.0066889632107024E-2</c:v>
                </c:pt>
                <c:pt idx="53">
                  <c:v>1.5267175572519083E-2</c:v>
                </c:pt>
                <c:pt idx="54">
                  <c:v>6.5573770491803279E-3</c:v>
                </c:pt>
                <c:pt idx="55">
                  <c:v>7.2639225181598066E-3</c:v>
                </c:pt>
                <c:pt idx="56">
                  <c:v>2.9629629629629631E-2</c:v>
                </c:pt>
                <c:pt idx="57">
                  <c:v>1.5936254980079681E-2</c:v>
                </c:pt>
                <c:pt idx="58">
                  <c:v>1.020408163265306E-2</c:v>
                </c:pt>
                <c:pt idx="59">
                  <c:v>9.950248756218906E-2</c:v>
                </c:pt>
                <c:pt idx="60">
                  <c:v>1.8633540372670808E-2</c:v>
                </c:pt>
                <c:pt idx="61">
                  <c:v>3.7499999999999999E-2</c:v>
                </c:pt>
                <c:pt idx="62">
                  <c:v>2.7272727272727271E-2</c:v>
                </c:pt>
                <c:pt idx="63">
                  <c:v>2.3762376237623763E-2</c:v>
                </c:pt>
                <c:pt idx="64">
                  <c:v>1.7191977077363897E-2</c:v>
                </c:pt>
                <c:pt idx="65">
                  <c:v>4.0816326530612242E-2</c:v>
                </c:pt>
                <c:pt idx="66">
                  <c:v>2.0654044750430294E-2</c:v>
                </c:pt>
                <c:pt idx="67">
                  <c:v>9.1794158553546598E-2</c:v>
                </c:pt>
                <c:pt idx="68">
                  <c:v>2.1844660194174758E-2</c:v>
                </c:pt>
                <c:pt idx="69">
                  <c:v>0</c:v>
                </c:pt>
                <c:pt idx="70">
                  <c:v>4.935370152761457E-2</c:v>
                </c:pt>
                <c:pt idx="71">
                  <c:v>6.1791967044284241E-3</c:v>
                </c:pt>
                <c:pt idx="72">
                  <c:v>9.0771558245083209E-3</c:v>
                </c:pt>
                <c:pt idx="73">
                  <c:v>8.708272859216255E-3</c:v>
                </c:pt>
                <c:pt idx="74">
                  <c:v>8.9686098654708519E-3</c:v>
                </c:pt>
                <c:pt idx="75">
                  <c:v>0</c:v>
                </c:pt>
                <c:pt idx="76">
                  <c:v>5.3254437869822487E-2</c:v>
                </c:pt>
                <c:pt idx="77">
                  <c:v>1.3872832369942197E-2</c:v>
                </c:pt>
                <c:pt idx="78">
                  <c:v>3.7735849056603772E-2</c:v>
                </c:pt>
                <c:pt idx="79">
                  <c:v>2.7355623100303952E-2</c:v>
                </c:pt>
                <c:pt idx="80">
                  <c:v>3.1088082901554404E-2</c:v>
                </c:pt>
                <c:pt idx="81">
                  <c:v>2.6565464895635674E-2</c:v>
                </c:pt>
                <c:pt idx="82">
                  <c:v>3.8135593220338986E-2</c:v>
                </c:pt>
                <c:pt idx="83">
                  <c:v>3.6960985626283367E-2</c:v>
                </c:pt>
                <c:pt idx="84">
                  <c:v>2.6755852842809364E-2</c:v>
                </c:pt>
                <c:pt idx="85">
                  <c:v>1.4150943396226415E-2</c:v>
                </c:pt>
                <c:pt idx="86">
                  <c:v>8.119079837618403E-3</c:v>
                </c:pt>
                <c:pt idx="87">
                  <c:v>2.833530106257379E-2</c:v>
                </c:pt>
                <c:pt idx="88">
                  <c:v>1.0178117048346057E-2</c:v>
                </c:pt>
                <c:pt idx="89">
                  <c:v>1.2307692307692308E-2</c:v>
                </c:pt>
                <c:pt idx="90">
                  <c:v>2.3529411764705882E-2</c:v>
                </c:pt>
                <c:pt idx="91">
                  <c:v>3.8585209003215437E-2</c:v>
                </c:pt>
                <c:pt idx="92">
                  <c:v>2.2655758338577723E-2</c:v>
                </c:pt>
                <c:pt idx="93">
                  <c:v>2.2421524663677129E-2</c:v>
                </c:pt>
                <c:pt idx="94">
                  <c:v>1.5189873417721518E-2</c:v>
                </c:pt>
                <c:pt idx="95">
                  <c:v>7.8074170461938843E-3</c:v>
                </c:pt>
                <c:pt idx="96">
                  <c:v>1.3528748590755355E-2</c:v>
                </c:pt>
                <c:pt idx="97">
                  <c:v>3.9045553145336226E-2</c:v>
                </c:pt>
                <c:pt idx="98">
                  <c:v>3.608247422680412E-2</c:v>
                </c:pt>
                <c:pt idx="99">
                  <c:v>1.487603305785124E-2</c:v>
                </c:pt>
                <c:pt idx="100">
                  <c:v>1.3259668508287293E-2</c:v>
                </c:pt>
                <c:pt idx="101">
                  <c:v>1.2012012012012012E-2</c:v>
                </c:pt>
                <c:pt idx="102">
                  <c:v>8.3064143977849558E-3</c:v>
                </c:pt>
                <c:pt idx="103">
                  <c:v>1.2631578947368421E-2</c:v>
                </c:pt>
                <c:pt idx="104">
                  <c:v>3.7974683544303799E-2</c:v>
                </c:pt>
                <c:pt idx="105">
                  <c:v>1.9023462270133164E-2</c:v>
                </c:pt>
                <c:pt idx="106">
                  <c:v>1.4943960149439602E-2</c:v>
                </c:pt>
                <c:pt idx="107">
                  <c:v>1.6853932584269662E-2</c:v>
                </c:pt>
                <c:pt idx="108">
                  <c:v>2.7397260273972601E-2</c:v>
                </c:pt>
                <c:pt idx="109">
                  <c:v>2.4896265560165973E-2</c:v>
                </c:pt>
                <c:pt idx="110">
                  <c:v>4.2666666666666665E-2</c:v>
                </c:pt>
                <c:pt idx="111">
                  <c:v>0</c:v>
                </c:pt>
                <c:pt idx="112">
                  <c:v>2.3885350318471339E-2</c:v>
                </c:pt>
                <c:pt idx="113">
                  <c:v>1.9083969465648856E-2</c:v>
                </c:pt>
                <c:pt idx="114">
                  <c:v>1.5315890236119975E-2</c:v>
                </c:pt>
                <c:pt idx="115">
                  <c:v>2.6041666666666668E-2</c:v>
                </c:pt>
                <c:pt idx="116">
                  <c:v>2.3106546854942234E-2</c:v>
                </c:pt>
                <c:pt idx="117">
                  <c:v>4.1914076143904997E-3</c:v>
                </c:pt>
                <c:pt idx="118">
                  <c:v>2.5194961007798441E-2</c:v>
                </c:pt>
                <c:pt idx="119">
                  <c:v>2.6531901452937462E-2</c:v>
                </c:pt>
                <c:pt idx="120">
                  <c:v>1.0804321728691477E-2</c:v>
                </c:pt>
                <c:pt idx="121">
                  <c:v>5.4019292604501605E-2</c:v>
                </c:pt>
                <c:pt idx="122">
                  <c:v>3.7344398340248962E-2</c:v>
                </c:pt>
                <c:pt idx="123">
                  <c:v>3.015075376884422E-3</c:v>
                </c:pt>
                <c:pt idx="124">
                  <c:v>1.2917115177610334E-2</c:v>
                </c:pt>
                <c:pt idx="125">
                  <c:v>1.6474464579901153E-2</c:v>
                </c:pt>
                <c:pt idx="126">
                  <c:v>7.5471698113207548E-3</c:v>
                </c:pt>
                <c:pt idx="127">
                  <c:v>9.3749999999999997E-3</c:v>
                </c:pt>
                <c:pt idx="128">
                  <c:v>2.0797227036395149E-2</c:v>
                </c:pt>
                <c:pt idx="129">
                  <c:v>1.8891687657430732E-2</c:v>
                </c:pt>
                <c:pt idx="130">
                  <c:v>2.5609756097560974E-2</c:v>
                </c:pt>
                <c:pt idx="131">
                  <c:v>2.5846153846153845E-2</c:v>
                </c:pt>
                <c:pt idx="132">
                  <c:v>7.9260237780713338E-3</c:v>
                </c:pt>
                <c:pt idx="133">
                  <c:v>2.8279654359780047E-2</c:v>
                </c:pt>
                <c:pt idx="134">
                  <c:v>1.1342155009451797E-2</c:v>
                </c:pt>
                <c:pt idx="135">
                  <c:v>3.8751345532831001E-2</c:v>
                </c:pt>
                <c:pt idx="136">
                  <c:v>1.6313213703099509E-2</c:v>
                </c:pt>
                <c:pt idx="137">
                  <c:v>3.8084246970571264E-2</c:v>
                </c:pt>
                <c:pt idx="138">
                  <c:v>1.0796221322537112E-2</c:v>
                </c:pt>
                <c:pt idx="139">
                  <c:v>2.0108923334729786E-2</c:v>
                </c:pt>
                <c:pt idx="140">
                  <c:v>6.1552185548617307E-2</c:v>
                </c:pt>
                <c:pt idx="141">
                  <c:v>1.0733452593917709E-2</c:v>
                </c:pt>
                <c:pt idx="142">
                  <c:v>8.5775553967119365E-3</c:v>
                </c:pt>
                <c:pt idx="143">
                  <c:v>1.2042147516307075E-2</c:v>
                </c:pt>
                <c:pt idx="144">
                  <c:v>8.5714285714285719E-3</c:v>
                </c:pt>
                <c:pt idx="145">
                  <c:v>1.422475106685633E-2</c:v>
                </c:pt>
                <c:pt idx="146">
                  <c:v>1.2605042016806723E-2</c:v>
                </c:pt>
                <c:pt idx="147">
                  <c:v>2.0604395604395604E-2</c:v>
                </c:pt>
                <c:pt idx="148">
                  <c:v>4.7650562541363337E-2</c:v>
                </c:pt>
                <c:pt idx="149">
                  <c:v>2.7898326100433975E-2</c:v>
                </c:pt>
                <c:pt idx="150">
                  <c:v>2.4965325936199722E-2</c:v>
                </c:pt>
                <c:pt idx="151">
                  <c:v>1.2631578947368421E-2</c:v>
                </c:pt>
                <c:pt idx="152">
                  <c:v>9.6230954290296711E-3</c:v>
                </c:pt>
                <c:pt idx="153">
                  <c:v>9.5419847328244278E-3</c:v>
                </c:pt>
                <c:pt idx="154">
                  <c:v>1.9909502262443438E-2</c:v>
                </c:pt>
                <c:pt idx="155">
                  <c:v>1.7236426314277506E-3</c:v>
                </c:pt>
                <c:pt idx="156">
                  <c:v>4.6606704824202781E-2</c:v>
                </c:pt>
                <c:pt idx="157">
                  <c:v>3.2816773017319965E-2</c:v>
                </c:pt>
                <c:pt idx="158">
                  <c:v>4.0479760119940027E-2</c:v>
                </c:pt>
                <c:pt idx="159">
                  <c:v>2.2968949383241174E-2</c:v>
                </c:pt>
                <c:pt idx="160">
                  <c:v>2.1943573667711599E-2</c:v>
                </c:pt>
                <c:pt idx="161">
                  <c:v>2.5396825396825397E-2</c:v>
                </c:pt>
                <c:pt idx="162">
                  <c:v>1.1853022520742789E-2</c:v>
                </c:pt>
                <c:pt idx="163">
                  <c:v>1.2610340479192938E-2</c:v>
                </c:pt>
                <c:pt idx="164">
                  <c:v>4.0895813047711782E-2</c:v>
                </c:pt>
                <c:pt idx="165">
                  <c:v>1.2379642365887207E-2</c:v>
                </c:pt>
                <c:pt idx="166">
                  <c:v>2.1704180064308683E-2</c:v>
                </c:pt>
                <c:pt idx="167">
                  <c:v>1.2728044123886296E-2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5F-43E9-AF6E-98ABF165D492}"/>
            </c:ext>
          </c:extLst>
        </c:ser>
        <c:ser>
          <c:idx val="3"/>
          <c:order val="3"/>
          <c:tx>
            <c:strRef>
              <c:f>'Total Permit Time'!$AJ$1</c:f>
              <c:strCache>
                <c:ptCount val="1"/>
                <c:pt idx="0">
                  <c:v>Misc. Residential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Time'!$AJ$63:$AJ$230</c:f>
              <c:numCache>
                <c:formatCode>0%</c:formatCode>
                <c:ptCount val="168"/>
                <c:pt idx="0">
                  <c:v>3.1543372136687946E-2</c:v>
                </c:pt>
                <c:pt idx="1">
                  <c:v>3.4482758620689655E-2</c:v>
                </c:pt>
                <c:pt idx="2">
                  <c:v>2.2707423580786028E-2</c:v>
                </c:pt>
                <c:pt idx="3">
                  <c:v>1.2962962962962963E-2</c:v>
                </c:pt>
                <c:pt idx="4">
                  <c:v>4.1739130434782612E-2</c:v>
                </c:pt>
                <c:pt idx="5">
                  <c:v>3.3505154639175257E-2</c:v>
                </c:pt>
                <c:pt idx="6">
                  <c:v>5.181347150259067E-2</c:v>
                </c:pt>
                <c:pt idx="7">
                  <c:v>5.5076037813399092E-2</c:v>
                </c:pt>
                <c:pt idx="8">
                  <c:v>5.2759740259740256E-2</c:v>
                </c:pt>
                <c:pt idx="9">
                  <c:v>8.8169642857142863E-2</c:v>
                </c:pt>
                <c:pt idx="10">
                  <c:v>5.6512749827705031E-2</c:v>
                </c:pt>
                <c:pt idx="11">
                  <c:v>7.9239302694136288E-2</c:v>
                </c:pt>
                <c:pt idx="12">
                  <c:v>5.6000000000000001E-2</c:v>
                </c:pt>
                <c:pt idx="13">
                  <c:v>7.2289156626506021E-2</c:v>
                </c:pt>
                <c:pt idx="14">
                  <c:v>4.374240583232078E-2</c:v>
                </c:pt>
                <c:pt idx="15">
                  <c:v>2.6859504132231406E-2</c:v>
                </c:pt>
                <c:pt idx="16">
                  <c:v>2.9013539651837523E-2</c:v>
                </c:pt>
                <c:pt idx="17">
                  <c:v>7.422680412371134E-2</c:v>
                </c:pt>
                <c:pt idx="18">
                  <c:v>7.7793493635077787E-2</c:v>
                </c:pt>
                <c:pt idx="19">
                  <c:v>7.4179743223965769E-2</c:v>
                </c:pt>
                <c:pt idx="20">
                  <c:v>6.734434561626429E-2</c:v>
                </c:pt>
                <c:pt idx="21">
                  <c:v>6.030150753768844E-2</c:v>
                </c:pt>
                <c:pt idx="22">
                  <c:v>5.3080568720379147E-2</c:v>
                </c:pt>
                <c:pt idx="23">
                  <c:v>6.2140391254315308E-2</c:v>
                </c:pt>
                <c:pt idx="24">
                  <c:v>8.4210526315789472E-2</c:v>
                </c:pt>
                <c:pt idx="25">
                  <c:v>5.1219512195121948E-2</c:v>
                </c:pt>
                <c:pt idx="26">
                  <c:v>3.1209362808842653E-2</c:v>
                </c:pt>
                <c:pt idx="27">
                  <c:v>2.1582733812949641E-2</c:v>
                </c:pt>
                <c:pt idx="28">
                  <c:v>2.9339853300733496E-2</c:v>
                </c:pt>
                <c:pt idx="29">
                  <c:v>5.9123343527013254E-2</c:v>
                </c:pt>
                <c:pt idx="30">
                  <c:v>9.6551724137931033E-2</c:v>
                </c:pt>
                <c:pt idx="31">
                  <c:v>0.1278962001853568</c:v>
                </c:pt>
                <c:pt idx="32">
                  <c:v>4.7283702213279676E-2</c:v>
                </c:pt>
                <c:pt idx="33">
                  <c:v>9.8236775818639793E-2</c:v>
                </c:pt>
                <c:pt idx="34">
                  <c:v>5.7458563535911604E-2</c:v>
                </c:pt>
                <c:pt idx="35">
                  <c:v>8.1180811808118078E-2</c:v>
                </c:pt>
                <c:pt idx="36">
                  <c:v>4.5454545454545456E-2</c:v>
                </c:pt>
                <c:pt idx="37">
                  <c:v>5.2539404553415062E-2</c:v>
                </c:pt>
                <c:pt idx="38">
                  <c:v>4.8359240069084632E-2</c:v>
                </c:pt>
                <c:pt idx="39">
                  <c:v>2.6548672566371681E-2</c:v>
                </c:pt>
                <c:pt idx="40">
                  <c:v>4.6315789473684213E-2</c:v>
                </c:pt>
                <c:pt idx="41">
                  <c:v>9.3693693693693694E-2</c:v>
                </c:pt>
                <c:pt idx="42">
                  <c:v>0.1337295690936107</c:v>
                </c:pt>
                <c:pt idx="43">
                  <c:v>9.7560975609756101E-2</c:v>
                </c:pt>
                <c:pt idx="44">
                  <c:v>8.4474885844748854E-2</c:v>
                </c:pt>
                <c:pt idx="45">
                  <c:v>6.741573033707865E-2</c:v>
                </c:pt>
                <c:pt idx="46">
                  <c:v>6.726457399103139E-2</c:v>
                </c:pt>
                <c:pt idx="47">
                  <c:v>5.7142857142857141E-2</c:v>
                </c:pt>
                <c:pt idx="48">
                  <c:v>4.6568627450980393E-2</c:v>
                </c:pt>
                <c:pt idx="49">
                  <c:v>2.3121387283236993E-2</c:v>
                </c:pt>
                <c:pt idx="50">
                  <c:v>2.8901734104046242E-2</c:v>
                </c:pt>
                <c:pt idx="51">
                  <c:v>4.6966731898238745E-2</c:v>
                </c:pt>
                <c:pt idx="52">
                  <c:v>8.0267558528428096E-2</c:v>
                </c:pt>
                <c:pt idx="53">
                  <c:v>9.9236641221374045E-2</c:v>
                </c:pt>
                <c:pt idx="54">
                  <c:v>8.9617486338797819E-2</c:v>
                </c:pt>
                <c:pt idx="55">
                  <c:v>0.12348668280871671</c:v>
                </c:pt>
                <c:pt idx="56">
                  <c:v>0.1111111111111111</c:v>
                </c:pt>
                <c:pt idx="57">
                  <c:v>8.7649402390438252E-2</c:v>
                </c:pt>
                <c:pt idx="58">
                  <c:v>7.8231292517006806E-2</c:v>
                </c:pt>
                <c:pt idx="59">
                  <c:v>6.965174129353234E-2</c:v>
                </c:pt>
                <c:pt idx="60">
                  <c:v>8.3850931677018639E-2</c:v>
                </c:pt>
                <c:pt idx="61">
                  <c:v>7.8125E-2</c:v>
                </c:pt>
                <c:pt idx="62">
                  <c:v>3.1818181818181815E-2</c:v>
                </c:pt>
                <c:pt idx="63">
                  <c:v>1.5841584158415842E-2</c:v>
                </c:pt>
                <c:pt idx="64">
                  <c:v>5.730659025787966E-2</c:v>
                </c:pt>
                <c:pt idx="65">
                  <c:v>8.9795918367346933E-2</c:v>
                </c:pt>
                <c:pt idx="66">
                  <c:v>0.12392426850258176</c:v>
                </c:pt>
                <c:pt idx="67">
                  <c:v>0.11126564673157163</c:v>
                </c:pt>
                <c:pt idx="68">
                  <c:v>9.9514563106796114E-2</c:v>
                </c:pt>
                <c:pt idx="69">
                  <c:v>7.2254335260115612E-2</c:v>
                </c:pt>
                <c:pt idx="70">
                  <c:v>0.136310223266745</c:v>
                </c:pt>
                <c:pt idx="71">
                  <c:v>5.3553038105046344E-2</c:v>
                </c:pt>
                <c:pt idx="72">
                  <c:v>8.169440242057488E-2</c:v>
                </c:pt>
                <c:pt idx="73">
                  <c:v>6.3860667634252535E-2</c:v>
                </c:pt>
                <c:pt idx="74">
                  <c:v>2.0926756352765322E-2</c:v>
                </c:pt>
                <c:pt idx="75">
                  <c:v>2.9069767441860465E-2</c:v>
                </c:pt>
                <c:pt idx="76">
                  <c:v>4.4378698224852069E-2</c:v>
                </c:pt>
                <c:pt idx="77">
                  <c:v>6.7052023121387277E-2</c:v>
                </c:pt>
                <c:pt idx="78">
                  <c:v>6.4690026954177901E-2</c:v>
                </c:pt>
                <c:pt idx="79">
                  <c:v>8.9665653495440728E-2</c:v>
                </c:pt>
                <c:pt idx="80">
                  <c:v>6.6321243523316059E-2</c:v>
                </c:pt>
                <c:pt idx="81">
                  <c:v>5.0600885515496519E-2</c:v>
                </c:pt>
                <c:pt idx="82">
                  <c:v>5.7203389830508475E-2</c:v>
                </c:pt>
                <c:pt idx="83">
                  <c:v>5.9548254620123205E-2</c:v>
                </c:pt>
                <c:pt idx="84">
                  <c:v>4.4593088071348944E-2</c:v>
                </c:pt>
                <c:pt idx="85">
                  <c:v>1.7295597484276729E-2</c:v>
                </c:pt>
                <c:pt idx="86">
                  <c:v>1.8944519621109608E-2</c:v>
                </c:pt>
                <c:pt idx="87">
                  <c:v>2.3612750885478158E-2</c:v>
                </c:pt>
                <c:pt idx="88">
                  <c:v>1.8659881255301103E-2</c:v>
                </c:pt>
                <c:pt idx="89">
                  <c:v>5.9487179487179485E-2</c:v>
                </c:pt>
                <c:pt idx="90">
                  <c:v>5.8039215686274508E-2</c:v>
                </c:pt>
                <c:pt idx="91">
                  <c:v>4.7159699892818867E-2</c:v>
                </c:pt>
                <c:pt idx="92">
                  <c:v>5.9156702328508497E-2</c:v>
                </c:pt>
                <c:pt idx="93">
                  <c:v>7.0254110612855011E-2</c:v>
                </c:pt>
                <c:pt idx="94">
                  <c:v>2.6582278481012658E-2</c:v>
                </c:pt>
                <c:pt idx="95">
                  <c:v>4.1639557579700719E-2</c:v>
                </c:pt>
                <c:pt idx="96">
                  <c:v>2.5930101465614429E-2</c:v>
                </c:pt>
                <c:pt idx="97">
                  <c:v>5.2060737527114966E-2</c:v>
                </c:pt>
                <c:pt idx="98">
                  <c:v>6.8728522336769758E-3</c:v>
                </c:pt>
                <c:pt idx="99">
                  <c:v>1.1570247933884297E-2</c:v>
                </c:pt>
                <c:pt idx="100">
                  <c:v>5.5248618784530384E-2</c:v>
                </c:pt>
                <c:pt idx="101">
                  <c:v>0.1021021021021021</c:v>
                </c:pt>
                <c:pt idx="102">
                  <c:v>8.0295339178587916E-2</c:v>
                </c:pt>
                <c:pt idx="103">
                  <c:v>0.22456140350877193</c:v>
                </c:pt>
                <c:pt idx="104">
                  <c:v>0.13797468354430381</c:v>
                </c:pt>
                <c:pt idx="105">
                  <c:v>0.17755231452124287</c:v>
                </c:pt>
                <c:pt idx="106">
                  <c:v>0.20672478206724781</c:v>
                </c:pt>
                <c:pt idx="107">
                  <c:v>0.21123595505617979</c:v>
                </c:pt>
                <c:pt idx="108">
                  <c:v>0.19178082191780821</c:v>
                </c:pt>
                <c:pt idx="109">
                  <c:v>0.10995850622406639</c:v>
                </c:pt>
                <c:pt idx="110">
                  <c:v>9.4222222222222221E-2</c:v>
                </c:pt>
                <c:pt idx="111">
                  <c:v>6.3072227873855538E-2</c:v>
                </c:pt>
                <c:pt idx="112">
                  <c:v>9.3949044585987268E-2</c:v>
                </c:pt>
                <c:pt idx="113">
                  <c:v>0.13358778625954199</c:v>
                </c:pt>
                <c:pt idx="114">
                  <c:v>0.12763241863433311</c:v>
                </c:pt>
                <c:pt idx="115">
                  <c:v>0.11197916666666667</c:v>
                </c:pt>
                <c:pt idx="116">
                  <c:v>0.13350449293966624</c:v>
                </c:pt>
                <c:pt idx="117">
                  <c:v>9.2210967516590983E-2</c:v>
                </c:pt>
                <c:pt idx="118">
                  <c:v>0.11997600479904019</c:v>
                </c:pt>
                <c:pt idx="119">
                  <c:v>9.6020214782059382E-2</c:v>
                </c:pt>
                <c:pt idx="120">
                  <c:v>7.6830732292917162E-2</c:v>
                </c:pt>
                <c:pt idx="121">
                  <c:v>4.2443729903536981E-2</c:v>
                </c:pt>
                <c:pt idx="122">
                  <c:v>3.8727524204702629E-2</c:v>
                </c:pt>
                <c:pt idx="123">
                  <c:v>2.6130653266331658E-2</c:v>
                </c:pt>
                <c:pt idx="124">
                  <c:v>4.1980624327233582E-2</c:v>
                </c:pt>
                <c:pt idx="125">
                  <c:v>5.7111477210323995E-2</c:v>
                </c:pt>
                <c:pt idx="126">
                  <c:v>8.5534591194968548E-2</c:v>
                </c:pt>
                <c:pt idx="127">
                  <c:v>7.1874999999999994E-2</c:v>
                </c:pt>
                <c:pt idx="128">
                  <c:v>6.0080878105141539E-2</c:v>
                </c:pt>
                <c:pt idx="129">
                  <c:v>7.3047858942065488E-2</c:v>
                </c:pt>
                <c:pt idx="130">
                  <c:v>6.5853658536585369E-2</c:v>
                </c:pt>
                <c:pt idx="131">
                  <c:v>4.8000000000000001E-2</c:v>
                </c:pt>
                <c:pt idx="132">
                  <c:v>3.6107441655658302E-2</c:v>
                </c:pt>
                <c:pt idx="133">
                  <c:v>3.7706205813040065E-2</c:v>
                </c:pt>
                <c:pt idx="134">
                  <c:v>3.4026465028355386E-2</c:v>
                </c:pt>
                <c:pt idx="135">
                  <c:v>1.2917115177610334E-2</c:v>
                </c:pt>
                <c:pt idx="136">
                  <c:v>2.8276237085372486E-2</c:v>
                </c:pt>
                <c:pt idx="137">
                  <c:v>6.3473744950952107E-2</c:v>
                </c:pt>
                <c:pt idx="138">
                  <c:v>4.5883940620782729E-2</c:v>
                </c:pt>
                <c:pt idx="139">
                  <c:v>7.4570590699622963E-2</c:v>
                </c:pt>
                <c:pt idx="140">
                  <c:v>7.1364852809991081E-2</c:v>
                </c:pt>
                <c:pt idx="141">
                  <c:v>6.6785927251043528E-2</c:v>
                </c:pt>
                <c:pt idx="142">
                  <c:v>5.3609721229449604E-2</c:v>
                </c:pt>
                <c:pt idx="143">
                  <c:v>6.1214249874560964E-2</c:v>
                </c:pt>
                <c:pt idx="144">
                  <c:v>3.6428571428571428E-2</c:v>
                </c:pt>
                <c:pt idx="145">
                  <c:v>6.0692271218587009E-2</c:v>
                </c:pt>
                <c:pt idx="146">
                  <c:v>4.6218487394957986E-2</c:v>
                </c:pt>
                <c:pt idx="147">
                  <c:v>3.9835164835164832E-2</c:v>
                </c:pt>
                <c:pt idx="148">
                  <c:v>5.1621442753143613E-2</c:v>
                </c:pt>
                <c:pt idx="149">
                  <c:v>2.9758214507129573E-2</c:v>
                </c:pt>
                <c:pt idx="150">
                  <c:v>5.2704576976421634E-2</c:v>
                </c:pt>
                <c:pt idx="151">
                  <c:v>5.9789473684210524E-2</c:v>
                </c:pt>
                <c:pt idx="152">
                  <c:v>5.4530874097834803E-2</c:v>
                </c:pt>
                <c:pt idx="153">
                  <c:v>3.8804071246819338E-2</c:v>
                </c:pt>
                <c:pt idx="154">
                  <c:v>4.4042232277526398E-2</c:v>
                </c:pt>
                <c:pt idx="155">
                  <c:v>2.1832806664751507E-2</c:v>
                </c:pt>
                <c:pt idx="156">
                  <c:v>4.7424366312346686E-2</c:v>
                </c:pt>
                <c:pt idx="157">
                  <c:v>3.6463081130355512E-2</c:v>
                </c:pt>
                <c:pt idx="158">
                  <c:v>1.3493253373313344E-2</c:v>
                </c:pt>
                <c:pt idx="159">
                  <c:v>2.0416843896214378E-2</c:v>
                </c:pt>
                <c:pt idx="160">
                  <c:v>2.5078369905956112E-2</c:v>
                </c:pt>
                <c:pt idx="161">
                  <c:v>6.2433862433862432E-2</c:v>
                </c:pt>
                <c:pt idx="162">
                  <c:v>5.2943500592651127E-2</c:v>
                </c:pt>
                <c:pt idx="163">
                  <c:v>5.4644808743169397E-2</c:v>
                </c:pt>
                <c:pt idx="164">
                  <c:v>0.14410905550146055</c:v>
                </c:pt>
                <c:pt idx="165">
                  <c:v>5.2957359009628613E-2</c:v>
                </c:pt>
                <c:pt idx="166">
                  <c:v>6.1093247588424437E-2</c:v>
                </c:pt>
                <c:pt idx="167">
                  <c:v>5.6003394145099701E-2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5F-43E9-AF6E-98ABF165D492}"/>
            </c:ext>
          </c:extLst>
        </c:ser>
        <c:ser>
          <c:idx val="4"/>
          <c:order val="4"/>
          <c:tx>
            <c:strRef>
              <c:f>'Total Permit Time'!$AK$1</c:f>
              <c:strCache>
                <c:ptCount val="1"/>
                <c:pt idx="0">
                  <c:v>Misc. Commercial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Time'!$AK$63:$AK$230</c:f>
              <c:numCache>
                <c:formatCode>0%</c:formatCode>
                <c:ptCount val="168"/>
                <c:pt idx="0">
                  <c:v>6.8719489297784458E-2</c:v>
                </c:pt>
                <c:pt idx="1">
                  <c:v>5.0156739811912224E-2</c:v>
                </c:pt>
                <c:pt idx="2">
                  <c:v>4.8034934497816595E-2</c:v>
                </c:pt>
                <c:pt idx="3">
                  <c:v>6.9907407407407404E-2</c:v>
                </c:pt>
                <c:pt idx="4">
                  <c:v>3.5217391304347825E-2</c:v>
                </c:pt>
                <c:pt idx="5">
                  <c:v>4.3814432989690719E-2</c:v>
                </c:pt>
                <c:pt idx="6">
                  <c:v>4.1849342367477081E-2</c:v>
                </c:pt>
                <c:pt idx="7">
                  <c:v>4.3156596794081382E-2</c:v>
                </c:pt>
                <c:pt idx="8">
                  <c:v>3.4496753246753248E-2</c:v>
                </c:pt>
                <c:pt idx="9">
                  <c:v>8.984375E-2</c:v>
                </c:pt>
                <c:pt idx="10">
                  <c:v>8.5458304617505171E-2</c:v>
                </c:pt>
                <c:pt idx="11">
                  <c:v>0.1045958795562599</c:v>
                </c:pt>
                <c:pt idx="12">
                  <c:v>7.1999999999999995E-2</c:v>
                </c:pt>
                <c:pt idx="13">
                  <c:v>0.18574297188755021</c:v>
                </c:pt>
                <c:pt idx="14">
                  <c:v>0.11421628189550426</c:v>
                </c:pt>
                <c:pt idx="15">
                  <c:v>0.14049586776859505</c:v>
                </c:pt>
                <c:pt idx="16">
                  <c:v>9.0909090909090912E-2</c:v>
                </c:pt>
                <c:pt idx="17">
                  <c:v>0.10034364261168385</c:v>
                </c:pt>
                <c:pt idx="18">
                  <c:v>0.10183875530410184</c:v>
                </c:pt>
                <c:pt idx="19">
                  <c:v>0.15549215406562053</c:v>
                </c:pt>
                <c:pt idx="20">
                  <c:v>0.11626429479034307</c:v>
                </c:pt>
                <c:pt idx="21">
                  <c:v>0.15912897822445563</c:v>
                </c:pt>
                <c:pt idx="22">
                  <c:v>0.14407582938388624</c:v>
                </c:pt>
                <c:pt idx="23">
                  <c:v>0.15420023014959724</c:v>
                </c:pt>
                <c:pt idx="24">
                  <c:v>0.15657894736842104</c:v>
                </c:pt>
                <c:pt idx="25">
                  <c:v>0.18536585365853658</c:v>
                </c:pt>
                <c:pt idx="26">
                  <c:v>0.1599479843953186</c:v>
                </c:pt>
                <c:pt idx="27">
                  <c:v>0.18225419664268586</c:v>
                </c:pt>
                <c:pt idx="28">
                  <c:v>0.17237163814180928</c:v>
                </c:pt>
                <c:pt idx="29">
                  <c:v>0.12232415902140673</c:v>
                </c:pt>
                <c:pt idx="30">
                  <c:v>7.7832512315270941E-2</c:v>
                </c:pt>
                <c:pt idx="31">
                  <c:v>9.6385542168674704E-2</c:v>
                </c:pt>
                <c:pt idx="32">
                  <c:v>7.847082494969819E-2</c:v>
                </c:pt>
                <c:pt idx="33">
                  <c:v>0.19773299748110831</c:v>
                </c:pt>
                <c:pt idx="34">
                  <c:v>0.17679558011049723</c:v>
                </c:pt>
                <c:pt idx="35">
                  <c:v>0.13161131611316113</c:v>
                </c:pt>
                <c:pt idx="36">
                  <c:v>0.16193181818181818</c:v>
                </c:pt>
                <c:pt idx="37">
                  <c:v>0.15411558669001751</c:v>
                </c:pt>
                <c:pt idx="38">
                  <c:v>0.20379965457685664</c:v>
                </c:pt>
                <c:pt idx="39">
                  <c:v>0.17256637168141592</c:v>
                </c:pt>
                <c:pt idx="40">
                  <c:v>0.16421052631578947</c:v>
                </c:pt>
                <c:pt idx="41">
                  <c:v>0.12612612612612611</c:v>
                </c:pt>
                <c:pt idx="42">
                  <c:v>0.14710252600297177</c:v>
                </c:pt>
                <c:pt idx="43">
                  <c:v>0.12957317073170732</c:v>
                </c:pt>
                <c:pt idx="44">
                  <c:v>0.14611872146118721</c:v>
                </c:pt>
                <c:pt idx="45">
                  <c:v>0.13370786516853933</c:v>
                </c:pt>
                <c:pt idx="46">
                  <c:v>0.13228699551569506</c:v>
                </c:pt>
                <c:pt idx="47">
                  <c:v>0.13469387755102041</c:v>
                </c:pt>
                <c:pt idx="48">
                  <c:v>0.13725490196078433</c:v>
                </c:pt>
                <c:pt idx="49">
                  <c:v>0.16184971098265896</c:v>
                </c:pt>
                <c:pt idx="50">
                  <c:v>0.10982658959537572</c:v>
                </c:pt>
                <c:pt idx="51">
                  <c:v>0.18395303326810175</c:v>
                </c:pt>
                <c:pt idx="52">
                  <c:v>0.13210702341137123</c:v>
                </c:pt>
                <c:pt idx="53">
                  <c:v>0.13486005089058525</c:v>
                </c:pt>
                <c:pt idx="54">
                  <c:v>0.13333333333333333</c:v>
                </c:pt>
                <c:pt idx="55">
                  <c:v>0.12590799031476999</c:v>
                </c:pt>
                <c:pt idx="56">
                  <c:v>0.15185185185185185</c:v>
                </c:pt>
                <c:pt idx="57">
                  <c:v>0.16733067729083664</c:v>
                </c:pt>
                <c:pt idx="58">
                  <c:v>0.10544217687074831</c:v>
                </c:pt>
                <c:pt idx="59">
                  <c:v>0.14096185737976782</c:v>
                </c:pt>
                <c:pt idx="60">
                  <c:v>0.18167701863354038</c:v>
                </c:pt>
                <c:pt idx="61">
                  <c:v>0.12812499999999999</c:v>
                </c:pt>
                <c:pt idx="62">
                  <c:v>0.15454545454545454</c:v>
                </c:pt>
                <c:pt idx="63">
                  <c:v>0.20198019801980199</c:v>
                </c:pt>
                <c:pt idx="64">
                  <c:v>0.31088825214899712</c:v>
                </c:pt>
                <c:pt idx="65">
                  <c:v>0.21224489795918366</c:v>
                </c:pt>
                <c:pt idx="66">
                  <c:v>0.13425129087779691</c:v>
                </c:pt>
                <c:pt idx="67">
                  <c:v>0.12656467315716272</c:v>
                </c:pt>
                <c:pt idx="68">
                  <c:v>0.17718446601941748</c:v>
                </c:pt>
                <c:pt idx="69">
                  <c:v>0.1069364161849711</c:v>
                </c:pt>
                <c:pt idx="70">
                  <c:v>0.13983548766157461</c:v>
                </c:pt>
                <c:pt idx="71">
                  <c:v>8.9598352214212154E-2</c:v>
                </c:pt>
                <c:pt idx="72">
                  <c:v>0.13615733736762481</c:v>
                </c:pt>
                <c:pt idx="73">
                  <c:v>0.19013062409288825</c:v>
                </c:pt>
                <c:pt idx="74">
                  <c:v>8.8191330343796712E-2</c:v>
                </c:pt>
                <c:pt idx="75">
                  <c:v>0.10901162790697674</c:v>
                </c:pt>
                <c:pt idx="76">
                  <c:v>0.17455621301775148</c:v>
                </c:pt>
                <c:pt idx="77">
                  <c:v>0.12716763005780346</c:v>
                </c:pt>
                <c:pt idx="78">
                  <c:v>0.12578616352201258</c:v>
                </c:pt>
                <c:pt idx="79">
                  <c:v>8.6626139817629177E-2</c:v>
                </c:pt>
                <c:pt idx="80">
                  <c:v>9.2227979274611405E-2</c:v>
                </c:pt>
                <c:pt idx="81">
                  <c:v>9.550917141049968E-2</c:v>
                </c:pt>
                <c:pt idx="82">
                  <c:v>0.1038135593220339</c:v>
                </c:pt>
                <c:pt idx="83">
                  <c:v>0.13347022587268995</c:v>
                </c:pt>
                <c:pt idx="84">
                  <c:v>0.10367892976588629</c:v>
                </c:pt>
                <c:pt idx="85">
                  <c:v>8.3333333333333329E-2</c:v>
                </c:pt>
                <c:pt idx="86">
                  <c:v>0.12178619756427606</c:v>
                </c:pt>
                <c:pt idx="87">
                  <c:v>0.11570247933884298</c:v>
                </c:pt>
                <c:pt idx="88">
                  <c:v>7.124681933842239E-2</c:v>
                </c:pt>
                <c:pt idx="89">
                  <c:v>0.11897435897435897</c:v>
                </c:pt>
                <c:pt idx="90">
                  <c:v>0.11372549019607843</c:v>
                </c:pt>
                <c:pt idx="91">
                  <c:v>9.5391211146838156E-2</c:v>
                </c:pt>
                <c:pt idx="92">
                  <c:v>8.3071113908118319E-2</c:v>
                </c:pt>
                <c:pt idx="93">
                  <c:v>8.2959641255605385E-2</c:v>
                </c:pt>
                <c:pt idx="94">
                  <c:v>0.13037974683544304</c:v>
                </c:pt>
                <c:pt idx="95">
                  <c:v>9.0435914118412494E-2</c:v>
                </c:pt>
                <c:pt idx="96">
                  <c:v>9.5264937993235627E-2</c:v>
                </c:pt>
                <c:pt idx="97">
                  <c:v>0.16052060737527116</c:v>
                </c:pt>
                <c:pt idx="98">
                  <c:v>0.14003436426116839</c:v>
                </c:pt>
                <c:pt idx="99">
                  <c:v>9.9173553719008267E-2</c:v>
                </c:pt>
                <c:pt idx="100">
                  <c:v>0.13370165745856355</c:v>
                </c:pt>
                <c:pt idx="101">
                  <c:v>0.15815815815815815</c:v>
                </c:pt>
                <c:pt idx="102">
                  <c:v>4.5223811721273648E-2</c:v>
                </c:pt>
                <c:pt idx="103">
                  <c:v>9.8947368421052631E-2</c:v>
                </c:pt>
                <c:pt idx="104">
                  <c:v>0.11139240506329114</c:v>
                </c:pt>
                <c:pt idx="105">
                  <c:v>8.9410272669625868E-2</c:v>
                </c:pt>
                <c:pt idx="106">
                  <c:v>9.2777085927770855E-2</c:v>
                </c:pt>
                <c:pt idx="107">
                  <c:v>6.1797752808988762E-2</c:v>
                </c:pt>
                <c:pt idx="108">
                  <c:v>9.7847358121330719E-2</c:v>
                </c:pt>
                <c:pt idx="109">
                  <c:v>0.12551867219917012</c:v>
                </c:pt>
                <c:pt idx="110">
                  <c:v>0.13866666666666666</c:v>
                </c:pt>
                <c:pt idx="111">
                  <c:v>9.6642929806714142E-2</c:v>
                </c:pt>
                <c:pt idx="112">
                  <c:v>8.2802547770700632E-2</c:v>
                </c:pt>
                <c:pt idx="113">
                  <c:v>5.6615776081424936E-2</c:v>
                </c:pt>
                <c:pt idx="114">
                  <c:v>8.9342693044033181E-2</c:v>
                </c:pt>
                <c:pt idx="115">
                  <c:v>6.5104166666666671E-2</c:v>
                </c:pt>
                <c:pt idx="116">
                  <c:v>6.0333761232349167E-2</c:v>
                </c:pt>
                <c:pt idx="117">
                  <c:v>6.6014669926650366E-2</c:v>
                </c:pt>
                <c:pt idx="118">
                  <c:v>6.7186562687462509E-2</c:v>
                </c:pt>
                <c:pt idx="119">
                  <c:v>3.0953885028427039E-2</c:v>
                </c:pt>
                <c:pt idx="120">
                  <c:v>3.5414165666266505E-2</c:v>
                </c:pt>
                <c:pt idx="121">
                  <c:v>1.9935691318327974E-2</c:v>
                </c:pt>
                <c:pt idx="122">
                  <c:v>4.0802213001383127E-2</c:v>
                </c:pt>
                <c:pt idx="123">
                  <c:v>6.6331658291457291E-2</c:v>
                </c:pt>
                <c:pt idx="124">
                  <c:v>5.2744886975242197E-2</c:v>
                </c:pt>
                <c:pt idx="125">
                  <c:v>9.335529928610653E-2</c:v>
                </c:pt>
                <c:pt idx="126">
                  <c:v>0.10062893081761007</c:v>
                </c:pt>
                <c:pt idx="127">
                  <c:v>6.1979166666666669E-2</c:v>
                </c:pt>
                <c:pt idx="128">
                  <c:v>0.1340265742345465</c:v>
                </c:pt>
                <c:pt idx="129">
                  <c:v>0.10201511335012595</c:v>
                </c:pt>
                <c:pt idx="130">
                  <c:v>0.12195121951219512</c:v>
                </c:pt>
                <c:pt idx="131">
                  <c:v>9.6000000000000002E-2</c:v>
                </c:pt>
                <c:pt idx="132">
                  <c:v>4.6235138705416116E-2</c:v>
                </c:pt>
                <c:pt idx="133">
                  <c:v>5.6559308719560095E-2</c:v>
                </c:pt>
                <c:pt idx="134">
                  <c:v>0.15122873345935728</c:v>
                </c:pt>
                <c:pt idx="135">
                  <c:v>0.15177610333692143</c:v>
                </c:pt>
                <c:pt idx="136">
                  <c:v>7.177814029363784E-2</c:v>
                </c:pt>
                <c:pt idx="137">
                  <c:v>8.3669936526255054E-2</c:v>
                </c:pt>
                <c:pt idx="138">
                  <c:v>6.1178587494376969E-2</c:v>
                </c:pt>
                <c:pt idx="139">
                  <c:v>0.1051529116045245</c:v>
                </c:pt>
                <c:pt idx="140">
                  <c:v>6.690454950936664E-2</c:v>
                </c:pt>
                <c:pt idx="141">
                  <c:v>6.9767441860465115E-2</c:v>
                </c:pt>
                <c:pt idx="142">
                  <c:v>6.1829878484631881E-2</c:v>
                </c:pt>
                <c:pt idx="143">
                  <c:v>5.7200200702458605E-2</c:v>
                </c:pt>
                <c:pt idx="144">
                  <c:v>5.7500000000000002E-2</c:v>
                </c:pt>
                <c:pt idx="145">
                  <c:v>5.9269796111901377E-2</c:v>
                </c:pt>
                <c:pt idx="146">
                  <c:v>0.1092436974789916</c:v>
                </c:pt>
                <c:pt idx="147">
                  <c:v>0.10851648351648352</c:v>
                </c:pt>
                <c:pt idx="148">
                  <c:v>8.2064857710125741E-2</c:v>
                </c:pt>
                <c:pt idx="149">
                  <c:v>5.7036577805331681E-2</c:v>
                </c:pt>
                <c:pt idx="150">
                  <c:v>8.9690245030050852E-2</c:v>
                </c:pt>
                <c:pt idx="151">
                  <c:v>7.7052631578947373E-2</c:v>
                </c:pt>
                <c:pt idx="152">
                  <c:v>6.6960705693664802E-2</c:v>
                </c:pt>
                <c:pt idx="153">
                  <c:v>4.7391857506361323E-2</c:v>
                </c:pt>
                <c:pt idx="154">
                  <c:v>7.0889894419306182E-2</c:v>
                </c:pt>
                <c:pt idx="155">
                  <c:v>4.6251077276644639E-2</c:v>
                </c:pt>
                <c:pt idx="156">
                  <c:v>7.0318887980376124E-2</c:v>
                </c:pt>
                <c:pt idx="157">
                  <c:v>6.7912488605287147E-2</c:v>
                </c:pt>
                <c:pt idx="158">
                  <c:v>6.1469265367316339E-2</c:v>
                </c:pt>
                <c:pt idx="159">
                  <c:v>7.1884304551254788E-2</c:v>
                </c:pt>
                <c:pt idx="160">
                  <c:v>8.254963427377221E-2</c:v>
                </c:pt>
                <c:pt idx="161">
                  <c:v>9.4179894179894183E-2</c:v>
                </c:pt>
                <c:pt idx="162">
                  <c:v>7.9415250888976691E-2</c:v>
                </c:pt>
                <c:pt idx="163">
                  <c:v>4.7919293820933163E-2</c:v>
                </c:pt>
                <c:pt idx="164">
                  <c:v>0.12755598831548198</c:v>
                </c:pt>
                <c:pt idx="165">
                  <c:v>5.9834938101788172E-2</c:v>
                </c:pt>
                <c:pt idx="166">
                  <c:v>8.0787781350482313E-2</c:v>
                </c:pt>
                <c:pt idx="167">
                  <c:v>6.5761561306745861E-2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45F-43E9-AF6E-98ABF165D492}"/>
            </c:ext>
          </c:extLst>
        </c:ser>
        <c:ser>
          <c:idx val="5"/>
          <c:order val="5"/>
          <c:tx>
            <c:strRef>
              <c:f>'Total Permit Time'!$AL$1</c:f>
              <c:strCache>
                <c:ptCount val="1"/>
                <c:pt idx="0">
                  <c:v>Trade Permits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Time'!$AL$63:$AL$230</c:f>
              <c:numCache>
                <c:formatCode>0%</c:formatCode>
                <c:ptCount val="168"/>
                <c:pt idx="0">
                  <c:v>0.68268869695831769</c:v>
                </c:pt>
                <c:pt idx="1">
                  <c:v>0.73824451410658309</c:v>
                </c:pt>
                <c:pt idx="2">
                  <c:v>0.72663755458515289</c:v>
                </c:pt>
                <c:pt idx="3">
                  <c:v>0.66527777777777775</c:v>
                </c:pt>
                <c:pt idx="4">
                  <c:v>0.69173913043478263</c:v>
                </c:pt>
                <c:pt idx="5">
                  <c:v>0.76030927835051543</c:v>
                </c:pt>
                <c:pt idx="6">
                  <c:v>0.70864886408927863</c:v>
                </c:pt>
                <c:pt idx="7">
                  <c:v>0.66584463625154133</c:v>
                </c:pt>
                <c:pt idx="8">
                  <c:v>0.6254058441558441</c:v>
                </c:pt>
                <c:pt idx="9">
                  <c:v>0.6958705357142857</c:v>
                </c:pt>
                <c:pt idx="10">
                  <c:v>0.71605789110957963</c:v>
                </c:pt>
                <c:pt idx="11">
                  <c:v>0.6767036450079239</c:v>
                </c:pt>
                <c:pt idx="12">
                  <c:v>0.65920000000000001</c:v>
                </c:pt>
                <c:pt idx="13">
                  <c:v>0.62349397590361444</c:v>
                </c:pt>
                <c:pt idx="14">
                  <c:v>0.66950182260024305</c:v>
                </c:pt>
                <c:pt idx="15">
                  <c:v>0.6301652892561983</c:v>
                </c:pt>
                <c:pt idx="16">
                  <c:v>0.69245647969052226</c:v>
                </c:pt>
                <c:pt idx="17">
                  <c:v>0.54914089347079043</c:v>
                </c:pt>
                <c:pt idx="18">
                  <c:v>0.67892503536067894</c:v>
                </c:pt>
                <c:pt idx="19">
                  <c:v>0.54493580599144076</c:v>
                </c:pt>
                <c:pt idx="20">
                  <c:v>0.59529860228716647</c:v>
                </c:pt>
                <c:pt idx="21">
                  <c:v>0.60971524288107204</c:v>
                </c:pt>
                <c:pt idx="22">
                  <c:v>0.6872037914691943</c:v>
                </c:pt>
                <c:pt idx="23">
                  <c:v>0.6386651323360184</c:v>
                </c:pt>
                <c:pt idx="24">
                  <c:v>0.625</c:v>
                </c:pt>
                <c:pt idx="25">
                  <c:v>0.6</c:v>
                </c:pt>
                <c:pt idx="26">
                  <c:v>0.61638491547464236</c:v>
                </c:pt>
                <c:pt idx="27">
                  <c:v>0.57793764988009588</c:v>
                </c:pt>
                <c:pt idx="28">
                  <c:v>0.58557457212713937</c:v>
                </c:pt>
                <c:pt idx="29">
                  <c:v>0.58817533129459731</c:v>
                </c:pt>
                <c:pt idx="30">
                  <c:v>0.61477832512315267</c:v>
                </c:pt>
                <c:pt idx="31">
                  <c:v>0.63299351251158475</c:v>
                </c:pt>
                <c:pt idx="32">
                  <c:v>0.28169014084507044</c:v>
                </c:pt>
                <c:pt idx="33">
                  <c:v>0.59571788413098237</c:v>
                </c:pt>
                <c:pt idx="34">
                  <c:v>0.59558011049723758</c:v>
                </c:pt>
                <c:pt idx="35">
                  <c:v>0.6961869618696187</c:v>
                </c:pt>
                <c:pt idx="36">
                  <c:v>0.63352272727272729</c:v>
                </c:pt>
                <c:pt idx="37">
                  <c:v>0.65674255691768824</c:v>
                </c:pt>
                <c:pt idx="38">
                  <c:v>0.63730569948186533</c:v>
                </c:pt>
                <c:pt idx="39">
                  <c:v>0.62389380530973448</c:v>
                </c:pt>
                <c:pt idx="40">
                  <c:v>0.63789473684210529</c:v>
                </c:pt>
                <c:pt idx="41">
                  <c:v>0.6</c:v>
                </c:pt>
                <c:pt idx="42">
                  <c:v>0.58246656760772664</c:v>
                </c:pt>
                <c:pt idx="43">
                  <c:v>0.61128048780487809</c:v>
                </c:pt>
                <c:pt idx="44">
                  <c:v>0.59360730593607303</c:v>
                </c:pt>
                <c:pt idx="45">
                  <c:v>0.57640449438202246</c:v>
                </c:pt>
                <c:pt idx="46">
                  <c:v>0.62107623318385652</c:v>
                </c:pt>
                <c:pt idx="47">
                  <c:v>0.64081632653061227</c:v>
                </c:pt>
                <c:pt idx="48">
                  <c:v>0.6740196078431373</c:v>
                </c:pt>
                <c:pt idx="49">
                  <c:v>0.63005780346820806</c:v>
                </c:pt>
                <c:pt idx="50">
                  <c:v>0.73121387283236994</c:v>
                </c:pt>
                <c:pt idx="51">
                  <c:v>0.62426614481409004</c:v>
                </c:pt>
                <c:pt idx="52">
                  <c:v>0.58361204013377932</c:v>
                </c:pt>
                <c:pt idx="53">
                  <c:v>0.59796437659033075</c:v>
                </c:pt>
                <c:pt idx="54">
                  <c:v>0.6262295081967213</c:v>
                </c:pt>
                <c:pt idx="55">
                  <c:v>0.63680387409200967</c:v>
                </c:pt>
                <c:pt idx="56">
                  <c:v>0.58395061728395059</c:v>
                </c:pt>
                <c:pt idx="57">
                  <c:v>0.57768924302788849</c:v>
                </c:pt>
                <c:pt idx="58">
                  <c:v>0.74489795918367352</c:v>
                </c:pt>
                <c:pt idx="59">
                  <c:v>0.59369817578772799</c:v>
                </c:pt>
                <c:pt idx="60">
                  <c:v>0.56987577639751552</c:v>
                </c:pt>
                <c:pt idx="61">
                  <c:v>0.65625</c:v>
                </c:pt>
                <c:pt idx="62">
                  <c:v>0.70909090909090911</c:v>
                </c:pt>
                <c:pt idx="63">
                  <c:v>0.62376237623762376</c:v>
                </c:pt>
                <c:pt idx="64">
                  <c:v>0.52292263610315182</c:v>
                </c:pt>
                <c:pt idx="65">
                  <c:v>0.57006802721088434</c:v>
                </c:pt>
                <c:pt idx="66">
                  <c:v>0.56970740103270223</c:v>
                </c:pt>
                <c:pt idx="67">
                  <c:v>0.53407510431154381</c:v>
                </c:pt>
                <c:pt idx="68">
                  <c:v>0.55097087378640774</c:v>
                </c:pt>
                <c:pt idx="69">
                  <c:v>0.69653179190751446</c:v>
                </c:pt>
                <c:pt idx="70">
                  <c:v>0.56639247943595772</c:v>
                </c:pt>
                <c:pt idx="71">
                  <c:v>0.46138002059732236</c:v>
                </c:pt>
                <c:pt idx="72">
                  <c:v>0.60968229954614217</c:v>
                </c:pt>
                <c:pt idx="73">
                  <c:v>0.6182873730043541</c:v>
                </c:pt>
                <c:pt idx="74">
                  <c:v>0.69357249626307926</c:v>
                </c:pt>
                <c:pt idx="75">
                  <c:v>0.65843023255813948</c:v>
                </c:pt>
                <c:pt idx="76">
                  <c:v>0.57692307692307687</c:v>
                </c:pt>
                <c:pt idx="77">
                  <c:v>0.59306358381502888</c:v>
                </c:pt>
                <c:pt idx="78">
                  <c:v>0.44474393530997303</c:v>
                </c:pt>
                <c:pt idx="79">
                  <c:v>0.45136778115501519</c:v>
                </c:pt>
                <c:pt idx="80">
                  <c:v>0.6113989637305699</c:v>
                </c:pt>
                <c:pt idx="81">
                  <c:v>0.43390259329538267</c:v>
                </c:pt>
                <c:pt idx="82">
                  <c:v>0.63135593220338981</c:v>
                </c:pt>
                <c:pt idx="83">
                  <c:v>0.65092402464065713</c:v>
                </c:pt>
                <c:pt idx="84">
                  <c:v>0.65328874024526196</c:v>
                </c:pt>
                <c:pt idx="85">
                  <c:v>0.48270440251572327</c:v>
                </c:pt>
                <c:pt idx="86">
                  <c:v>0.71312584573748306</c:v>
                </c:pt>
                <c:pt idx="87">
                  <c:v>0.67650531286894922</c:v>
                </c:pt>
                <c:pt idx="88">
                  <c:v>0.40627650551314676</c:v>
                </c:pt>
                <c:pt idx="89">
                  <c:v>0.68205128205128207</c:v>
                </c:pt>
                <c:pt idx="90">
                  <c:v>0.64784313725490195</c:v>
                </c:pt>
                <c:pt idx="91">
                  <c:v>0.48767416934619506</c:v>
                </c:pt>
                <c:pt idx="92">
                  <c:v>0.57583385777218377</c:v>
                </c:pt>
                <c:pt idx="93">
                  <c:v>0.68385650224215244</c:v>
                </c:pt>
                <c:pt idx="94">
                  <c:v>0.51898734177215189</c:v>
                </c:pt>
                <c:pt idx="95">
                  <c:v>0.43331164606376055</c:v>
                </c:pt>
                <c:pt idx="96">
                  <c:v>0.3906426155580609</c:v>
                </c:pt>
                <c:pt idx="97">
                  <c:v>0.61388286334056397</c:v>
                </c:pt>
                <c:pt idx="98">
                  <c:v>0.45103092783505155</c:v>
                </c:pt>
                <c:pt idx="99">
                  <c:v>0.56198347107438018</c:v>
                </c:pt>
                <c:pt idx="100">
                  <c:v>0.69613259668508287</c:v>
                </c:pt>
                <c:pt idx="101">
                  <c:v>0.61361361361361366</c:v>
                </c:pt>
                <c:pt idx="102">
                  <c:v>0.33733271804337794</c:v>
                </c:pt>
                <c:pt idx="103">
                  <c:v>0.47719298245614034</c:v>
                </c:pt>
                <c:pt idx="104">
                  <c:v>0.43924050632911393</c:v>
                </c:pt>
                <c:pt idx="105">
                  <c:v>0.46670894102726695</c:v>
                </c:pt>
                <c:pt idx="106">
                  <c:v>0.44022415940224158</c:v>
                </c:pt>
                <c:pt idx="107">
                  <c:v>0.40112359550561799</c:v>
                </c:pt>
                <c:pt idx="108">
                  <c:v>0.50293542074363995</c:v>
                </c:pt>
                <c:pt idx="109">
                  <c:v>0.55497925311203322</c:v>
                </c:pt>
                <c:pt idx="110">
                  <c:v>0.61777777777777776</c:v>
                </c:pt>
                <c:pt idx="111">
                  <c:v>0.59409969481180058</c:v>
                </c:pt>
                <c:pt idx="112">
                  <c:v>0.50955414012738853</c:v>
                </c:pt>
                <c:pt idx="113">
                  <c:v>0.55534351145038163</c:v>
                </c:pt>
                <c:pt idx="114">
                  <c:v>0.58264199106573067</c:v>
                </c:pt>
                <c:pt idx="115">
                  <c:v>0.38020833333333331</c:v>
                </c:pt>
                <c:pt idx="116">
                  <c:v>0.62815575524176293</c:v>
                </c:pt>
                <c:pt idx="117">
                  <c:v>0.44359063918966118</c:v>
                </c:pt>
                <c:pt idx="118">
                  <c:v>0.65086982603479304</c:v>
                </c:pt>
                <c:pt idx="119">
                  <c:v>0.74415666456096019</c:v>
                </c:pt>
                <c:pt idx="120">
                  <c:v>0.76170468187274909</c:v>
                </c:pt>
                <c:pt idx="121">
                  <c:v>0.77684887459807073</c:v>
                </c:pt>
                <c:pt idx="122">
                  <c:v>0.79183955739972334</c:v>
                </c:pt>
                <c:pt idx="123">
                  <c:v>0.56884422110552768</c:v>
                </c:pt>
                <c:pt idx="124">
                  <c:v>0.73842841765339073</c:v>
                </c:pt>
                <c:pt idx="125">
                  <c:v>0.60461285008237231</c:v>
                </c:pt>
                <c:pt idx="126">
                  <c:v>0.62389937106918236</c:v>
                </c:pt>
                <c:pt idx="127">
                  <c:v>0.56822916666666667</c:v>
                </c:pt>
                <c:pt idx="128">
                  <c:v>0.63951473136915082</c:v>
                </c:pt>
                <c:pt idx="129">
                  <c:v>0.65994962216624686</c:v>
                </c:pt>
                <c:pt idx="130">
                  <c:v>0.61707317073170731</c:v>
                </c:pt>
                <c:pt idx="131">
                  <c:v>0.58523076923076922</c:v>
                </c:pt>
                <c:pt idx="132">
                  <c:v>0.43857331571994718</c:v>
                </c:pt>
                <c:pt idx="133">
                  <c:v>0.7266300078554595</c:v>
                </c:pt>
                <c:pt idx="134">
                  <c:v>0.68809073724007563</c:v>
                </c:pt>
                <c:pt idx="135">
                  <c:v>0.62432723358449949</c:v>
                </c:pt>
                <c:pt idx="136">
                  <c:v>0.46818923327895595</c:v>
                </c:pt>
                <c:pt idx="137">
                  <c:v>0.6312752452394691</c:v>
                </c:pt>
                <c:pt idx="138">
                  <c:v>0.43679712100764734</c:v>
                </c:pt>
                <c:pt idx="139">
                  <c:v>0.48428990364474234</c:v>
                </c:pt>
                <c:pt idx="140">
                  <c:v>0.49866190900981266</c:v>
                </c:pt>
                <c:pt idx="141">
                  <c:v>0.62969588550983902</c:v>
                </c:pt>
                <c:pt idx="142">
                  <c:v>0.44639027877055037</c:v>
                </c:pt>
                <c:pt idx="143">
                  <c:v>0.48921224284997489</c:v>
                </c:pt>
                <c:pt idx="144">
                  <c:v>0.41178571428571431</c:v>
                </c:pt>
                <c:pt idx="145">
                  <c:v>0.54717875770507352</c:v>
                </c:pt>
                <c:pt idx="146">
                  <c:v>0.64145658263305327</c:v>
                </c:pt>
                <c:pt idx="147">
                  <c:v>0.69780219780219777</c:v>
                </c:pt>
                <c:pt idx="148">
                  <c:v>0.64129715420251487</c:v>
                </c:pt>
                <c:pt idx="149">
                  <c:v>0.39119652820830753</c:v>
                </c:pt>
                <c:pt idx="150">
                  <c:v>0.64678687008784097</c:v>
                </c:pt>
                <c:pt idx="151">
                  <c:v>0.62315789473684213</c:v>
                </c:pt>
                <c:pt idx="152">
                  <c:v>0.53929430633520448</c:v>
                </c:pt>
                <c:pt idx="153">
                  <c:v>0.46024173027989823</c:v>
                </c:pt>
                <c:pt idx="154">
                  <c:v>0.4187028657616893</c:v>
                </c:pt>
                <c:pt idx="155">
                  <c:v>0.35104854926745188</c:v>
                </c:pt>
                <c:pt idx="156">
                  <c:v>0.56009811937857723</c:v>
                </c:pt>
                <c:pt idx="157">
                  <c:v>0.5109389243391067</c:v>
                </c:pt>
                <c:pt idx="158">
                  <c:v>0.38680659670164919</c:v>
                </c:pt>
                <c:pt idx="159">
                  <c:v>0.5716716290940026</c:v>
                </c:pt>
                <c:pt idx="160">
                  <c:v>0.5653082549634274</c:v>
                </c:pt>
                <c:pt idx="161">
                  <c:v>0.64444444444444449</c:v>
                </c:pt>
                <c:pt idx="162">
                  <c:v>0.48518372184907149</c:v>
                </c:pt>
                <c:pt idx="163">
                  <c:v>0.5300546448087432</c:v>
                </c:pt>
                <c:pt idx="164">
                  <c:v>0.29406037000973712</c:v>
                </c:pt>
                <c:pt idx="165">
                  <c:v>0.50275103163686385</c:v>
                </c:pt>
                <c:pt idx="166">
                  <c:v>0.52853697749196138</c:v>
                </c:pt>
                <c:pt idx="167">
                  <c:v>0.52524395417904113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45F-43E9-AF6E-98ABF165D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092831"/>
        <c:axId val="1"/>
      </c:lineChart>
      <c:catAx>
        <c:axId val="1964092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09283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FTE's Needed based on Forecast Activity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Forecast!$K$3:$K$4</c:f>
              <c:strCache>
                <c:ptCount val="2"/>
                <c:pt idx="0">
                  <c:v>FTE Needed</c:v>
                </c:pt>
                <c:pt idx="1">
                  <c:v>Annual Minutes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Forecast!$B$5:$B$15</c:f>
              <c:strCache>
                <c:ptCount val="11"/>
                <c:pt idx="0">
                  <c:v>FY2021</c:v>
                </c:pt>
                <c:pt idx="1">
                  <c:v>FY2022</c:v>
                </c:pt>
                <c:pt idx="2">
                  <c:v>FY2023</c:v>
                </c:pt>
                <c:pt idx="3">
                  <c:v>FY2024</c:v>
                </c:pt>
                <c:pt idx="4">
                  <c:v>FY2025</c:v>
                </c:pt>
                <c:pt idx="5">
                  <c:v>FY2026</c:v>
                </c:pt>
                <c:pt idx="6">
                  <c:v>FY2027</c:v>
                </c:pt>
                <c:pt idx="7">
                  <c:v>FY2028</c:v>
                </c:pt>
                <c:pt idx="8">
                  <c:v>FY2029</c:v>
                </c:pt>
                <c:pt idx="9">
                  <c:v>FY2030</c:v>
                </c:pt>
                <c:pt idx="10">
                  <c:v>FY2031</c:v>
                </c:pt>
              </c:strCache>
            </c:strRef>
          </c:cat>
          <c:val>
            <c:numRef>
              <c:f>Forecast!$K$5:$K$15</c:f>
              <c:numCache>
                <c:formatCode>_(* #,##0.00_);_(* \(#,##0.00\);_(* "-"??_);_(@_)</c:formatCode>
                <c:ptCount val="11"/>
                <c:pt idx="0">
                  <c:v>2.2230368332340209</c:v>
                </c:pt>
                <c:pt idx="1">
                  <c:v>2.0922699606908433</c:v>
                </c:pt>
                <c:pt idx="2">
                  <c:v>1.8307362156044877</c:v>
                </c:pt>
                <c:pt idx="3">
                  <c:v>1.3076687254317769</c:v>
                </c:pt>
                <c:pt idx="4">
                  <c:v>1.3246684188623903</c:v>
                </c:pt>
                <c:pt idx="5">
                  <c:v>1.1942807702495946</c:v>
                </c:pt>
                <c:pt idx="6">
                  <c:v>1.1942807702495946</c:v>
                </c:pt>
                <c:pt idx="7">
                  <c:v>1.1942807702495946</c:v>
                </c:pt>
                <c:pt idx="8">
                  <c:v>1.1942807702495946</c:v>
                </c:pt>
                <c:pt idx="9">
                  <c:v>1.1942807702495946</c:v>
                </c:pt>
                <c:pt idx="10">
                  <c:v>0.72909069786448732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BD-429C-87D5-A930883F7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64100031"/>
        <c:axId val="1"/>
      </c:barChart>
      <c:catAx>
        <c:axId val="1964100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1000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Single Family Permit Activity</a:t>
            </a:r>
          </a:p>
        </c:rich>
      </c:tx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FY12</c:v>
          </c:tx>
          <c:spPr>
            <a:ln w="28575" cap="rnd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dash"/>
            <c:size val="5"/>
            <c:spPr>
              <a:solidFill>
                <a:schemeClr val="accent6"/>
              </a:soli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'Summary Data'!$B$319:$B$330</c:f>
              <c:numCache>
                <c:formatCode>General</c:formatCode>
                <c:ptCount val="3"/>
              </c:numCache>
            </c:numRef>
          </c:cat>
          <c:val>
            <c:numRef>
              <c:f>'Summary Data'!$C$135:$C$146</c:f>
            </c:numRef>
          </c:val>
          <c:smooth val="0"/>
          <c:extLst>
            <c:ext xmlns:c16="http://schemas.microsoft.com/office/drawing/2014/chart" uri="{C3380CC4-5D6E-409C-BE32-E72D297353CC}">
              <c16:uniqueId val="{00000000-0EB6-4D3E-9486-B466E00D7CCF}"/>
            </c:ext>
          </c:extLst>
        </c:ser>
        <c:ser>
          <c:idx val="4"/>
          <c:order val="1"/>
          <c:tx>
            <c:v>FY 15</c:v>
          </c:tx>
          <c:spPr>
            <a:ln w="28575" cap="rnd" cmpd="sng" algn="ctr">
              <a:solidFill>
                <a:schemeClr val="accent4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9525" cap="flat" cmpd="sng" algn="ctr">
                <a:solidFill>
                  <a:schemeClr val="accent4">
                    <a:lumMod val="6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'Summary Data'!$B$319:$B$330</c:f>
              <c:numCache>
                <c:formatCode>General</c:formatCode>
                <c:ptCount val="3"/>
              </c:numCache>
            </c:numRef>
          </c:cat>
          <c:val>
            <c:numRef>
              <c:f>'Summary Data'!$C$171:$C$182</c:f>
            </c:numRef>
          </c:val>
          <c:smooth val="0"/>
          <c:extLst>
            <c:ext xmlns:c16="http://schemas.microsoft.com/office/drawing/2014/chart" uri="{C3380CC4-5D6E-409C-BE32-E72D297353CC}">
              <c16:uniqueId val="{00000001-0EB6-4D3E-9486-B466E00D7CCF}"/>
            </c:ext>
          </c:extLst>
        </c:ser>
        <c:ser>
          <c:idx val="6"/>
          <c:order val="2"/>
          <c:tx>
            <c:v>FY16</c:v>
          </c:tx>
          <c:spPr>
            <a:ln w="28575" cap="rnd" cmpd="sng" algn="ctr">
              <a:solidFill>
                <a:schemeClr val="accent2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9525" cap="flat" cmpd="sng" algn="ctr">
                <a:solidFill>
                  <a:schemeClr val="accent2">
                    <a:lumMod val="80000"/>
                    <a:lumOff val="2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'Summary Data'!$B$319:$B$330</c:f>
              <c:numCache>
                <c:formatCode>General</c:formatCode>
                <c:ptCount val="3"/>
              </c:numCache>
            </c:numRef>
          </c:cat>
          <c:val>
            <c:numRef>
              <c:f>'Summary Data'!$C$183:$C$194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0EB6-4D3E-9486-B466E00D7CCF}"/>
            </c:ext>
          </c:extLst>
        </c:ser>
        <c:ser>
          <c:idx val="5"/>
          <c:order val="3"/>
          <c:tx>
            <c:v>FY17</c:v>
          </c:tx>
          <c:spPr>
            <a:ln w="28575" cap="rnd" cmpd="sng" algn="ctr">
              <a:solidFill>
                <a:schemeClr val="accent6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6">
                  <a:lumMod val="60000"/>
                </a:schemeClr>
              </a:solidFill>
              <a:ln w="9525" cap="flat" cmpd="sng" algn="ctr">
                <a:solidFill>
                  <a:schemeClr val="accent6">
                    <a:lumMod val="6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'Summary Data'!$B$319:$B$330</c:f>
              <c:numCache>
                <c:formatCode>General</c:formatCode>
                <c:ptCount val="3"/>
              </c:numCache>
              <c:extLst xmlns:c15="http://schemas.microsoft.com/office/drawing/2012/chart"/>
            </c:numRef>
          </c:cat>
          <c:val>
            <c:numRef>
              <c:f>'Summary Data'!$C$195:$C$206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0EB6-4D3E-9486-B466E00D7CCF}"/>
            </c:ext>
          </c:extLst>
        </c:ser>
        <c:ser>
          <c:idx val="7"/>
          <c:order val="4"/>
          <c:tx>
            <c:v>FY20</c:v>
          </c:tx>
          <c:spPr>
            <a:ln w="28575" cap="rnd" cmpd="sng" algn="ctr">
              <a:solidFill>
                <a:schemeClr val="accent4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Data'!$C$231:$C$242</c:f>
              <c:numCache>
                <c:formatCode>General</c:formatCode>
                <c:ptCount val="12"/>
                <c:pt idx="0">
                  <c:v>174</c:v>
                </c:pt>
                <c:pt idx="1">
                  <c:v>125</c:v>
                </c:pt>
                <c:pt idx="2">
                  <c:v>179</c:v>
                </c:pt>
                <c:pt idx="3">
                  <c:v>131</c:v>
                </c:pt>
                <c:pt idx="4">
                  <c:v>244</c:v>
                </c:pt>
                <c:pt idx="5">
                  <c:v>139</c:v>
                </c:pt>
                <c:pt idx="6">
                  <c:v>96</c:v>
                </c:pt>
                <c:pt idx="7">
                  <c:v>112</c:v>
                </c:pt>
                <c:pt idx="8">
                  <c:v>163</c:v>
                </c:pt>
                <c:pt idx="9">
                  <c:v>201</c:v>
                </c:pt>
                <c:pt idx="10">
                  <c:v>159</c:v>
                </c:pt>
                <c:pt idx="11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EB6-4D3E-9486-B466E00D7CCF}"/>
            </c:ext>
          </c:extLst>
        </c:ser>
        <c:ser>
          <c:idx val="1"/>
          <c:order val="5"/>
          <c:tx>
            <c:v>FY21</c:v>
          </c:tx>
          <c:spPr>
            <a:ln w="28575" cap="rnd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Data'!$C$243:$C$254</c:f>
              <c:numCache>
                <c:formatCode>General</c:formatCode>
                <c:ptCount val="12"/>
                <c:pt idx="0">
                  <c:v>175</c:v>
                </c:pt>
                <c:pt idx="1">
                  <c:v>182</c:v>
                </c:pt>
                <c:pt idx="2">
                  <c:v>165</c:v>
                </c:pt>
                <c:pt idx="3">
                  <c:v>141</c:v>
                </c:pt>
                <c:pt idx="4">
                  <c:v>174</c:v>
                </c:pt>
                <c:pt idx="5">
                  <c:v>209</c:v>
                </c:pt>
                <c:pt idx="6">
                  <c:v>166</c:v>
                </c:pt>
                <c:pt idx="7">
                  <c:v>188</c:v>
                </c:pt>
                <c:pt idx="8">
                  <c:v>196</c:v>
                </c:pt>
                <c:pt idx="9">
                  <c:v>116</c:v>
                </c:pt>
                <c:pt idx="10">
                  <c:v>120</c:v>
                </c:pt>
                <c:pt idx="11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EB6-4D3E-9486-B466E00D7CCF}"/>
            </c:ext>
          </c:extLst>
        </c:ser>
        <c:ser>
          <c:idx val="8"/>
          <c:order val="6"/>
          <c:tx>
            <c:v>FY22</c:v>
          </c:tx>
          <c:spPr>
            <a:ln w="28575" cap="rnd" cmpd="sng" algn="ctr">
              <a:solidFill>
                <a:schemeClr val="accent6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Data'!$C$255:$C$266</c:f>
              <c:numCache>
                <c:formatCode>General</c:formatCode>
                <c:ptCount val="12"/>
                <c:pt idx="0">
                  <c:v>111</c:v>
                </c:pt>
                <c:pt idx="1">
                  <c:v>139</c:v>
                </c:pt>
                <c:pt idx="2">
                  <c:v>151</c:v>
                </c:pt>
                <c:pt idx="3">
                  <c:v>149</c:v>
                </c:pt>
                <c:pt idx="4">
                  <c:v>150</c:v>
                </c:pt>
                <c:pt idx="5">
                  <c:v>205</c:v>
                </c:pt>
                <c:pt idx="6">
                  <c:v>202</c:v>
                </c:pt>
                <c:pt idx="7">
                  <c:v>172</c:v>
                </c:pt>
                <c:pt idx="8">
                  <c:v>118</c:v>
                </c:pt>
                <c:pt idx="9">
                  <c:v>76</c:v>
                </c:pt>
                <c:pt idx="10">
                  <c:v>93</c:v>
                </c:pt>
                <c:pt idx="11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8-414C-9334-935CDE658BAC}"/>
            </c:ext>
          </c:extLst>
        </c:ser>
        <c:ser>
          <c:idx val="9"/>
          <c:order val="7"/>
          <c:tx>
            <c:v>FY23</c:v>
          </c:tx>
          <c:spPr>
            <a:ln w="28575" cap="rnd" cmpd="sng" algn="ctr">
              <a:solidFill>
                <a:schemeClr val="accent2">
                  <a:lumMod val="8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Data'!$C$267:$C$278</c:f>
              <c:numCache>
                <c:formatCode>General</c:formatCode>
                <c:ptCount val="12"/>
                <c:pt idx="0">
                  <c:v>65</c:v>
                </c:pt>
                <c:pt idx="1">
                  <c:v>31</c:v>
                </c:pt>
                <c:pt idx="2">
                  <c:v>35</c:v>
                </c:pt>
                <c:pt idx="3">
                  <c:v>83</c:v>
                </c:pt>
                <c:pt idx="4">
                  <c:v>75</c:v>
                </c:pt>
                <c:pt idx="5">
                  <c:v>157</c:v>
                </c:pt>
                <c:pt idx="6">
                  <c:v>158</c:v>
                </c:pt>
                <c:pt idx="7">
                  <c:v>153</c:v>
                </c:pt>
                <c:pt idx="8">
                  <c:v>163</c:v>
                </c:pt>
                <c:pt idx="9">
                  <c:v>143</c:v>
                </c:pt>
                <c:pt idx="10">
                  <c:v>159</c:v>
                </c:pt>
                <c:pt idx="11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3-45EB-B306-A746523CF415}"/>
            </c:ext>
          </c:extLst>
        </c:ser>
        <c:ser>
          <c:idx val="10"/>
          <c:order val="8"/>
          <c:tx>
            <c:v>FY24</c:v>
          </c:tx>
          <c:spPr>
            <a:ln w="28575" cap="rnd" cmpd="sng" algn="ctr">
              <a:solidFill>
                <a:schemeClr val="accent4">
                  <a:lumMod val="8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Data'!$C$279:$C$290</c:f>
              <c:numCache>
                <c:formatCode>General</c:formatCode>
                <c:ptCount val="12"/>
                <c:pt idx="0">
                  <c:v>127</c:v>
                </c:pt>
                <c:pt idx="1">
                  <c:v>109</c:v>
                </c:pt>
                <c:pt idx="2">
                  <c:v>54</c:v>
                </c:pt>
                <c:pt idx="3">
                  <c:v>103</c:v>
                </c:pt>
                <c:pt idx="4">
                  <c:v>125</c:v>
                </c:pt>
                <c:pt idx="5">
                  <c:v>91</c:v>
                </c:pt>
                <c:pt idx="6">
                  <c:v>185</c:v>
                </c:pt>
                <c:pt idx="7">
                  <c:v>149</c:v>
                </c:pt>
                <c:pt idx="8">
                  <c:v>134</c:v>
                </c:pt>
                <c:pt idx="9">
                  <c:v>160</c:v>
                </c:pt>
                <c:pt idx="10">
                  <c:v>99</c:v>
                </c:pt>
                <c:pt idx="11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627-4743-939D-D8C20E680812}"/>
            </c:ext>
          </c:extLst>
        </c:ser>
        <c:ser>
          <c:idx val="0"/>
          <c:order val="9"/>
          <c:tx>
            <c:v>FY25</c:v>
          </c:tx>
          <c:spPr>
            <a:ln w="28575" cap="rnd" cmpd="sng" algn="ctr">
              <a:solidFill>
                <a:schemeClr val="tx2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Data'!$C$291:$C$302</c:f>
              <c:numCache>
                <c:formatCode>General</c:formatCode>
                <c:ptCount val="12"/>
                <c:pt idx="0">
                  <c:v>66</c:v>
                </c:pt>
                <c:pt idx="1">
                  <c:v>101</c:v>
                </c:pt>
                <c:pt idx="2">
                  <c:v>76</c:v>
                </c:pt>
                <c:pt idx="3">
                  <c:v>90</c:v>
                </c:pt>
                <c:pt idx="4">
                  <c:v>100</c:v>
                </c:pt>
                <c:pt idx="5">
                  <c:v>137</c:v>
                </c:pt>
                <c:pt idx="6">
                  <c:v>103</c:v>
                </c:pt>
                <c:pt idx="7">
                  <c:v>97</c:v>
                </c:pt>
                <c:pt idx="8">
                  <c:v>73</c:v>
                </c:pt>
                <c:pt idx="9">
                  <c:v>98</c:v>
                </c:pt>
                <c:pt idx="10">
                  <c:v>91</c:v>
                </c:pt>
                <c:pt idx="11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4F-45D9-B1F5-88811B751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110831"/>
        <c:axId val="1"/>
        <c:extLst/>
      </c:lineChart>
      <c:catAx>
        <c:axId val="19641108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7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PERMITS</a:t>
                </a:r>
              </a:p>
            </c:rich>
          </c:tx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7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411083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ysClr val="windowText" lastClr="000000"/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gradFill>
      <a:gsLst>
        <a:gs pos="0">
          <a:schemeClr val="bg1">
            <a:lumMod val="75000"/>
          </a:schemeClr>
        </a:gs>
        <a:gs pos="50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5400000" scaled="0"/>
    </a:gradFill>
    <a:ln w="9525" cap="flat" cmpd="sng" algn="ctr">
      <a:noFill/>
      <a:prstDash val="solid"/>
      <a:round/>
    </a:ln>
    <a:effectLst/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Multi- Family Unit Activity</a:t>
            </a:r>
          </a:p>
        </c:rich>
      </c:tx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FY12</c:v>
          </c:tx>
          <c:spPr>
            <a:ln w="28575" cap="rnd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dash"/>
            <c:size val="5"/>
            <c:spPr>
              <a:solidFill>
                <a:schemeClr val="accent6"/>
              </a:soli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'Summary Data'!$B$319:$B$330</c:f>
              <c:numCache>
                <c:formatCode>General</c:formatCode>
                <c:ptCount val="3"/>
              </c:numCache>
            </c:numRef>
          </c:cat>
          <c:val>
            <c:numRef>
              <c:f>'Summary Data'!$G$135:$G$146</c:f>
            </c:numRef>
          </c:val>
          <c:smooth val="0"/>
          <c:extLst>
            <c:ext xmlns:c16="http://schemas.microsoft.com/office/drawing/2014/chart" uri="{C3380CC4-5D6E-409C-BE32-E72D297353CC}">
              <c16:uniqueId val="{00000000-1262-4D8D-BAC1-8A99B051044C}"/>
            </c:ext>
          </c:extLst>
        </c:ser>
        <c:ser>
          <c:idx val="4"/>
          <c:order val="1"/>
          <c:tx>
            <c:v>FY 15</c:v>
          </c:tx>
          <c:spPr>
            <a:ln w="28575" cap="rnd" cmpd="sng" algn="ctr">
              <a:solidFill>
                <a:schemeClr val="accent4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9525" cap="flat" cmpd="sng" algn="ctr">
                <a:solidFill>
                  <a:schemeClr val="accent4">
                    <a:lumMod val="6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'Summary Data'!$B$319:$B$330</c:f>
              <c:numCache>
                <c:formatCode>General</c:formatCode>
                <c:ptCount val="3"/>
              </c:numCache>
            </c:numRef>
          </c:cat>
          <c:val>
            <c:numRef>
              <c:f>'Summary Data'!$G$171:$G$182</c:f>
            </c:numRef>
          </c:val>
          <c:smooth val="0"/>
          <c:extLst>
            <c:ext xmlns:c16="http://schemas.microsoft.com/office/drawing/2014/chart" uri="{C3380CC4-5D6E-409C-BE32-E72D297353CC}">
              <c16:uniqueId val="{00000001-1262-4D8D-BAC1-8A99B051044C}"/>
            </c:ext>
          </c:extLst>
        </c:ser>
        <c:ser>
          <c:idx val="6"/>
          <c:order val="2"/>
          <c:tx>
            <c:v>FY 16</c:v>
          </c:tx>
          <c:spPr>
            <a:ln w="28575" cap="rnd" cmpd="sng" algn="ctr">
              <a:solidFill>
                <a:schemeClr val="accent2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'Summary Data'!$B$319:$B$330</c:f>
              <c:numCache>
                <c:formatCode>General</c:formatCode>
                <c:ptCount val="3"/>
              </c:numCache>
            </c:numRef>
          </c:cat>
          <c:val>
            <c:numRef>
              <c:f>'Summary Data'!$G$183:$G$194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1262-4D8D-BAC1-8A99B051044C}"/>
            </c:ext>
          </c:extLst>
        </c:ser>
        <c:ser>
          <c:idx val="5"/>
          <c:order val="3"/>
          <c:tx>
            <c:v>FY 17</c:v>
          </c:tx>
          <c:spPr>
            <a:ln w="28575" cap="rnd" cmpd="sng" algn="ctr">
              <a:solidFill>
                <a:schemeClr val="accent6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'Summary Data'!$B$319:$B$330</c:f>
              <c:numCache>
                <c:formatCode>General</c:formatCode>
                <c:ptCount val="3"/>
              </c:numCache>
              <c:extLst xmlns:c15="http://schemas.microsoft.com/office/drawing/2012/chart"/>
            </c:numRef>
          </c:cat>
          <c:val>
            <c:numRef>
              <c:f>'Summary Data'!$G$195:$G$206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1262-4D8D-BAC1-8A99B051044C}"/>
            </c:ext>
          </c:extLst>
        </c:ser>
        <c:ser>
          <c:idx val="7"/>
          <c:order val="4"/>
          <c:tx>
            <c:v>FY20</c:v>
          </c:tx>
          <c:spPr>
            <a:ln w="28575" cap="rnd" cmpd="sng" algn="ctr">
              <a:solidFill>
                <a:schemeClr val="accent4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Data'!$G$231:$G$242</c:f>
              <c:numCache>
                <c:formatCode>General</c:formatCode>
                <c:ptCount val="12"/>
                <c:pt idx="0">
                  <c:v>242</c:v>
                </c:pt>
                <c:pt idx="1">
                  <c:v>12</c:v>
                </c:pt>
                <c:pt idx="2">
                  <c:v>88</c:v>
                </c:pt>
                <c:pt idx="3">
                  <c:v>20</c:v>
                </c:pt>
                <c:pt idx="4">
                  <c:v>12</c:v>
                </c:pt>
                <c:pt idx="5">
                  <c:v>271</c:v>
                </c:pt>
                <c:pt idx="6">
                  <c:v>28</c:v>
                </c:pt>
                <c:pt idx="7">
                  <c:v>54</c:v>
                </c:pt>
                <c:pt idx="8">
                  <c:v>68</c:v>
                </c:pt>
                <c:pt idx="9">
                  <c:v>70</c:v>
                </c:pt>
                <c:pt idx="10">
                  <c:v>68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262-4D8D-BAC1-8A99B051044C}"/>
            </c:ext>
          </c:extLst>
        </c:ser>
        <c:ser>
          <c:idx val="1"/>
          <c:order val="5"/>
          <c:tx>
            <c:v>FY21</c:v>
          </c:tx>
          <c:spPr>
            <a:ln w="28575" cap="rnd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Data'!$G$243:$G$254</c:f>
              <c:numCache>
                <c:formatCode>General</c:formatCode>
                <c:ptCount val="12"/>
                <c:pt idx="0">
                  <c:v>12</c:v>
                </c:pt>
                <c:pt idx="1">
                  <c:v>12</c:v>
                </c:pt>
                <c:pt idx="2">
                  <c:v>0</c:v>
                </c:pt>
                <c:pt idx="3">
                  <c:v>40</c:v>
                </c:pt>
                <c:pt idx="4">
                  <c:v>56</c:v>
                </c:pt>
                <c:pt idx="5">
                  <c:v>36</c:v>
                </c:pt>
                <c:pt idx="6">
                  <c:v>58</c:v>
                </c:pt>
                <c:pt idx="7">
                  <c:v>24</c:v>
                </c:pt>
                <c:pt idx="8">
                  <c:v>16</c:v>
                </c:pt>
                <c:pt idx="9">
                  <c:v>68</c:v>
                </c:pt>
                <c:pt idx="10">
                  <c:v>130</c:v>
                </c:pt>
                <c:pt idx="11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262-4D8D-BAC1-8A99B051044C}"/>
            </c:ext>
          </c:extLst>
        </c:ser>
        <c:ser>
          <c:idx val="8"/>
          <c:order val="6"/>
          <c:tx>
            <c:v>FY22</c:v>
          </c:tx>
          <c:spPr>
            <a:ln w="28575" cap="rnd" cmpd="sng" algn="ctr">
              <a:solidFill>
                <a:schemeClr val="accent6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Data'!$G$255:$G$266</c:f>
              <c:numCache>
                <c:formatCode>General</c:formatCode>
                <c:ptCount val="12"/>
                <c:pt idx="0">
                  <c:v>38</c:v>
                </c:pt>
                <c:pt idx="1">
                  <c:v>70</c:v>
                </c:pt>
                <c:pt idx="2">
                  <c:v>216</c:v>
                </c:pt>
                <c:pt idx="3">
                  <c:v>124</c:v>
                </c:pt>
                <c:pt idx="4">
                  <c:v>196</c:v>
                </c:pt>
                <c:pt idx="5">
                  <c:v>106</c:v>
                </c:pt>
                <c:pt idx="6">
                  <c:v>0</c:v>
                </c:pt>
                <c:pt idx="7">
                  <c:v>18</c:v>
                </c:pt>
                <c:pt idx="8">
                  <c:v>12</c:v>
                </c:pt>
                <c:pt idx="9">
                  <c:v>30</c:v>
                </c:pt>
                <c:pt idx="10">
                  <c:v>6</c:v>
                </c:pt>
                <c:pt idx="11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62-4C97-AC59-093AED050A60}"/>
            </c:ext>
          </c:extLst>
        </c:ser>
        <c:ser>
          <c:idx val="9"/>
          <c:order val="7"/>
          <c:tx>
            <c:v>FY23</c:v>
          </c:tx>
          <c:spPr>
            <a:ln w="28575" cap="rnd" cmpd="sng" algn="ctr">
              <a:solidFill>
                <a:schemeClr val="accent2">
                  <a:lumMod val="8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Data'!$G$267:$G$278</c:f>
              <c:numCache>
                <c:formatCode>General</c:formatCode>
                <c:ptCount val="12"/>
                <c:pt idx="0">
                  <c:v>228</c:v>
                </c:pt>
                <c:pt idx="1">
                  <c:v>224</c:v>
                </c:pt>
                <c:pt idx="2">
                  <c:v>0</c:v>
                </c:pt>
                <c:pt idx="3">
                  <c:v>0</c:v>
                </c:pt>
                <c:pt idx="4">
                  <c:v>168</c:v>
                </c:pt>
                <c:pt idx="5">
                  <c:v>178</c:v>
                </c:pt>
                <c:pt idx="6">
                  <c:v>0</c:v>
                </c:pt>
                <c:pt idx="7">
                  <c:v>72</c:v>
                </c:pt>
                <c:pt idx="8">
                  <c:v>160</c:v>
                </c:pt>
                <c:pt idx="9">
                  <c:v>0</c:v>
                </c:pt>
                <c:pt idx="10">
                  <c:v>168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99-4469-903E-B247E2E2FF97}"/>
            </c:ext>
          </c:extLst>
        </c:ser>
        <c:ser>
          <c:idx val="10"/>
          <c:order val="8"/>
          <c:tx>
            <c:v>FY24</c:v>
          </c:tx>
          <c:spPr>
            <a:ln w="28575" cap="rnd" cmpd="sng" algn="ctr">
              <a:solidFill>
                <a:schemeClr val="accent4">
                  <a:lumMod val="8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Data'!$G$279:$G$290</c:f>
              <c:numCache>
                <c:formatCode>General</c:formatCode>
                <c:ptCount val="12"/>
                <c:pt idx="0">
                  <c:v>46</c:v>
                </c:pt>
                <c:pt idx="1">
                  <c:v>24</c:v>
                </c:pt>
                <c:pt idx="2">
                  <c:v>24</c:v>
                </c:pt>
                <c:pt idx="3">
                  <c:v>0</c:v>
                </c:pt>
                <c:pt idx="4">
                  <c:v>24</c:v>
                </c:pt>
                <c:pt idx="5">
                  <c:v>0</c:v>
                </c:pt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0</c:v>
                </c:pt>
                <c:pt idx="10">
                  <c:v>24</c:v>
                </c:pt>
                <c:pt idx="11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0-4BEC-8A92-017C7867AD62}"/>
            </c:ext>
          </c:extLst>
        </c:ser>
        <c:ser>
          <c:idx val="0"/>
          <c:order val="9"/>
          <c:tx>
            <c:v>FY25</c:v>
          </c:tx>
          <c:spPr>
            <a:ln w="28575" cap="rnd" cmpd="sng" algn="ctr">
              <a:solidFill>
                <a:schemeClr val="tx2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Data'!$G$291:$G$302</c:f>
              <c:numCache>
                <c:formatCode>General</c:formatCode>
                <c:ptCount val="12"/>
                <c:pt idx="0">
                  <c:v>0</c:v>
                </c:pt>
                <c:pt idx="1">
                  <c:v>19</c:v>
                </c:pt>
                <c:pt idx="2">
                  <c:v>12</c:v>
                </c:pt>
                <c:pt idx="3">
                  <c:v>0</c:v>
                </c:pt>
                <c:pt idx="4">
                  <c:v>0</c:v>
                </c:pt>
                <c:pt idx="5">
                  <c:v>48</c:v>
                </c:pt>
                <c:pt idx="6">
                  <c:v>16</c:v>
                </c:pt>
                <c:pt idx="7">
                  <c:v>76</c:v>
                </c:pt>
                <c:pt idx="8">
                  <c:v>0</c:v>
                </c:pt>
                <c:pt idx="9">
                  <c:v>36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90-429E-A1EE-D47F3BA92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103231"/>
        <c:axId val="1"/>
        <c:extLst/>
      </c:lineChart>
      <c:catAx>
        <c:axId val="1964103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7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UNITS</a:t>
                </a:r>
              </a:p>
            </c:rich>
          </c:tx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7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410323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gradFill>
      <a:gsLst>
        <a:gs pos="0">
          <a:srgbClr val="4F81BD">
            <a:tint val="66000"/>
            <a:satMod val="160000"/>
          </a:srgbClr>
        </a:gs>
        <a:gs pos="50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5400000" scaled="0"/>
    </a:gradFill>
    <a:ln w="9525" cap="flat" cmpd="sng" algn="ctr">
      <a:noFill/>
      <a:prstDash val="solid"/>
      <a:round/>
    </a:ln>
    <a:effectLst/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New Commercial Permit Activity</a:t>
            </a:r>
          </a:p>
        </c:rich>
      </c:tx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FY12</c:v>
          </c:tx>
          <c:spPr>
            <a:ln w="28575" cap="rnd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'Summary Data'!$B$319:$B$330</c:f>
              <c:numCache>
                <c:formatCode>General</c:formatCode>
                <c:ptCount val="3"/>
              </c:numCache>
            </c:numRef>
          </c:cat>
          <c:val>
            <c:numRef>
              <c:f>'Summary Data'!$AK$135:$AK$146</c:f>
            </c:numRef>
          </c:val>
          <c:smooth val="0"/>
          <c:extLst>
            <c:ext xmlns:c16="http://schemas.microsoft.com/office/drawing/2014/chart" uri="{C3380CC4-5D6E-409C-BE32-E72D297353CC}">
              <c16:uniqueId val="{00000000-57D3-423E-A6F4-80D038490047}"/>
            </c:ext>
          </c:extLst>
        </c:ser>
        <c:ser>
          <c:idx val="3"/>
          <c:order val="1"/>
          <c:tx>
            <c:v>FY 15</c:v>
          </c:tx>
          <c:spPr>
            <a:ln w="28575" cap="rnd" cmpd="sng" algn="ctr">
              <a:solidFill>
                <a:schemeClr val="accent2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'Summary Data'!$B$319:$B$330</c:f>
              <c:numCache>
                <c:formatCode>General</c:formatCode>
                <c:ptCount val="3"/>
              </c:numCache>
            </c:numRef>
          </c:cat>
          <c:val>
            <c:numRef>
              <c:f>'Summary Data'!$AK$171:$AK$182</c:f>
            </c:numRef>
          </c:val>
          <c:smooth val="0"/>
          <c:extLst>
            <c:ext xmlns:c16="http://schemas.microsoft.com/office/drawing/2014/chart" uri="{C3380CC4-5D6E-409C-BE32-E72D297353CC}">
              <c16:uniqueId val="{00000001-57D3-423E-A6F4-80D038490047}"/>
            </c:ext>
          </c:extLst>
        </c:ser>
        <c:ser>
          <c:idx val="6"/>
          <c:order val="2"/>
          <c:tx>
            <c:v>FY 16</c:v>
          </c:tx>
          <c:spPr>
            <a:ln w="28575" cap="rnd" cmpd="sng" algn="ctr">
              <a:solidFill>
                <a:schemeClr val="accent2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'Summary Data'!$B$319:$B$330</c:f>
              <c:numCache>
                <c:formatCode>General</c:formatCode>
                <c:ptCount val="3"/>
              </c:numCache>
            </c:numRef>
          </c:cat>
          <c:val>
            <c:numRef>
              <c:f>'Summary Data'!$AK$183:$AK$194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57D3-423E-A6F4-80D038490047}"/>
            </c:ext>
          </c:extLst>
        </c:ser>
        <c:ser>
          <c:idx val="5"/>
          <c:order val="3"/>
          <c:tx>
            <c:v>FY 17</c:v>
          </c:tx>
          <c:spPr>
            <a:ln w="28575" cap="rnd" cmpd="sng" algn="ctr">
              <a:solidFill>
                <a:schemeClr val="accent6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'Summary Data'!$B$319:$B$330</c:f>
              <c:numCache>
                <c:formatCode>General</c:formatCode>
                <c:ptCount val="3"/>
              </c:numCache>
              <c:extLst xmlns:c15="http://schemas.microsoft.com/office/drawing/2012/chart"/>
            </c:numRef>
          </c:cat>
          <c:val>
            <c:numRef>
              <c:f>'Summary Data'!$AK$195:$AK$206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57D3-423E-A6F4-80D038490047}"/>
            </c:ext>
          </c:extLst>
        </c:ser>
        <c:ser>
          <c:idx val="7"/>
          <c:order val="4"/>
          <c:tx>
            <c:v>FY20</c:v>
          </c:tx>
          <c:spPr>
            <a:ln w="28575" cap="rnd" cmpd="sng" algn="ctr">
              <a:solidFill>
                <a:schemeClr val="accent4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Data'!$AK$231:$AK$242</c:f>
              <c:numCache>
                <c:formatCode>General</c:formatCode>
                <c:ptCount val="12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5</c:v>
                </c:pt>
                <c:pt idx="5">
                  <c:v>8</c:v>
                </c:pt>
                <c:pt idx="6">
                  <c:v>3</c:v>
                </c:pt>
                <c:pt idx="7">
                  <c:v>7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7D3-423E-A6F4-80D038490047}"/>
            </c:ext>
          </c:extLst>
        </c:ser>
        <c:ser>
          <c:idx val="0"/>
          <c:order val="5"/>
          <c:tx>
            <c:v>FY21</c:v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Data'!$AK$243:$AK$254</c:f>
              <c:numCache>
                <c:formatCode>General</c:formatCode>
                <c:ptCount val="12"/>
                <c:pt idx="0">
                  <c:v>8</c:v>
                </c:pt>
                <c:pt idx="1">
                  <c:v>3</c:v>
                </c:pt>
                <c:pt idx="2">
                  <c:v>8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9</c:v>
                </c:pt>
                <c:pt idx="7">
                  <c:v>5</c:v>
                </c:pt>
                <c:pt idx="8">
                  <c:v>13</c:v>
                </c:pt>
                <c:pt idx="9">
                  <c:v>1</c:v>
                </c:pt>
                <c:pt idx="10">
                  <c:v>6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7D3-423E-A6F4-80D038490047}"/>
            </c:ext>
          </c:extLst>
        </c:ser>
        <c:ser>
          <c:idx val="8"/>
          <c:order val="6"/>
          <c:tx>
            <c:v>FY22</c:v>
          </c:tx>
          <c:spPr>
            <a:ln w="28575" cap="rnd" cmpd="sng" algn="ctr">
              <a:solidFill>
                <a:schemeClr val="accent6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Data'!$AK$255:$AK$266</c:f>
              <c:numCache>
                <c:formatCode>General</c:formatCode>
                <c:ptCount val="12"/>
                <c:pt idx="0">
                  <c:v>10</c:v>
                </c:pt>
                <c:pt idx="1">
                  <c:v>9</c:v>
                </c:pt>
                <c:pt idx="2">
                  <c:v>4</c:v>
                </c:pt>
                <c:pt idx="3">
                  <c:v>6</c:v>
                </c:pt>
                <c:pt idx="4">
                  <c:v>14</c:v>
                </c:pt>
                <c:pt idx="5">
                  <c:v>24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3</c:v>
                </c:pt>
                <c:pt idx="10">
                  <c:v>11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78-4E88-B0E1-8220DED919DC}"/>
            </c:ext>
          </c:extLst>
        </c:ser>
        <c:ser>
          <c:idx val="9"/>
          <c:order val="7"/>
          <c:tx>
            <c:v>FY23</c:v>
          </c:tx>
          <c:spPr>
            <a:ln w="28575" cap="rnd" cmpd="sng" algn="ctr">
              <a:solidFill>
                <a:schemeClr val="accent2">
                  <a:lumMod val="8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Data'!$AK$267:$AK$278</c:f>
              <c:numCache>
                <c:formatCode>General</c:formatCode>
                <c:ptCount val="12"/>
                <c:pt idx="0">
                  <c:v>8</c:v>
                </c:pt>
                <c:pt idx="1">
                  <c:v>11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  <c:pt idx="5">
                  <c:v>4</c:v>
                </c:pt>
                <c:pt idx="6">
                  <c:v>28</c:v>
                </c:pt>
                <c:pt idx="7">
                  <c:v>12</c:v>
                </c:pt>
                <c:pt idx="8">
                  <c:v>3</c:v>
                </c:pt>
                <c:pt idx="9">
                  <c:v>7</c:v>
                </c:pt>
                <c:pt idx="10">
                  <c:v>6</c:v>
                </c:pt>
                <c:pt idx="1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5-413A-A9B3-161A86678347}"/>
            </c:ext>
          </c:extLst>
        </c:ser>
        <c:ser>
          <c:idx val="10"/>
          <c:order val="8"/>
          <c:tx>
            <c:v>FY24</c:v>
          </c:tx>
          <c:spPr>
            <a:ln w="28575" cap="rnd" cmpd="sng" algn="ctr">
              <a:solidFill>
                <a:schemeClr val="accent4">
                  <a:lumMod val="8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Data'!$AK$279:$AK$290</c:f>
              <c:numCache>
                <c:formatCode>General</c:formatCode>
                <c:ptCount val="12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5</c:v>
                </c:pt>
                <c:pt idx="4">
                  <c:v>3</c:v>
                </c:pt>
                <c:pt idx="5">
                  <c:v>10</c:v>
                </c:pt>
                <c:pt idx="6">
                  <c:v>3</c:v>
                </c:pt>
                <c:pt idx="7">
                  <c:v>3</c:v>
                </c:pt>
                <c:pt idx="8">
                  <c:v>6</c:v>
                </c:pt>
                <c:pt idx="9">
                  <c:v>7</c:v>
                </c:pt>
                <c:pt idx="10">
                  <c:v>9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A-4DA1-94AD-77358C37A7A2}"/>
            </c:ext>
          </c:extLst>
        </c:ser>
        <c:ser>
          <c:idx val="2"/>
          <c:order val="9"/>
          <c:tx>
            <c:v>FY25</c:v>
          </c:tx>
          <c:spPr>
            <a:ln w="28575" cap="rnd" cmpd="sng" algn="ctr">
              <a:solidFill>
                <a:schemeClr val="tx2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Data'!$AK$291:$AK$302</c:f>
              <c:numCache>
                <c:formatCode>General</c:formatCode>
                <c:ptCount val="12"/>
                <c:pt idx="0">
                  <c:v>7</c:v>
                </c:pt>
                <c:pt idx="1">
                  <c:v>4</c:v>
                </c:pt>
                <c:pt idx="2">
                  <c:v>3</c:v>
                </c:pt>
                <c:pt idx="3">
                  <c:v>6</c:v>
                </c:pt>
                <c:pt idx="4">
                  <c:v>3</c:v>
                </c:pt>
                <c:pt idx="5">
                  <c:v>8</c:v>
                </c:pt>
                <c:pt idx="6">
                  <c:v>1</c:v>
                </c:pt>
                <c:pt idx="7">
                  <c:v>3</c:v>
                </c:pt>
                <c:pt idx="8">
                  <c:v>6</c:v>
                </c:pt>
                <c:pt idx="9">
                  <c:v>5</c:v>
                </c:pt>
                <c:pt idx="10">
                  <c:v>7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8-4F3C-ADC3-70B450708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089631"/>
        <c:axId val="1"/>
        <c:extLst/>
      </c:lineChart>
      <c:catAx>
        <c:axId val="19640896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7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PERMITS</a:t>
                </a:r>
              </a:p>
            </c:rich>
          </c:tx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7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4089631"/>
        <c:crosses val="autoZero"/>
        <c:crossBetween val="between"/>
        <c:majorUnit val="5"/>
        <c:minorUnit val="0.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gradFill>
      <a:gsLst>
        <a:gs pos="0">
          <a:srgbClr val="4F81BD">
            <a:tint val="66000"/>
            <a:satMod val="160000"/>
          </a:srgbClr>
        </a:gs>
        <a:gs pos="63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5400000" scaled="0"/>
    </a:gradFill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Commercial vs. Residential Volume Comparison</a:t>
            </a:r>
          </a:p>
        </c:rich>
      </c:tx>
      <c:layout>
        <c:manualLayout>
          <c:xMode val="edge"/>
          <c:yMode val="edge"/>
          <c:x val="0.29300774555572101"/>
          <c:y val="1.9639934533551555E-2"/>
        </c:manualLayout>
      </c:layout>
      <c:overlay val="0"/>
    </c:title>
    <c:autoTitleDeleted val="0"/>
    <c:view3D>
      <c:rotX val="27"/>
      <c:hPercent val="67"/>
      <c:rotY val="44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023843686205891"/>
          <c:y val="9.2198581560283696E-2"/>
          <c:w val="0.78246392896780803"/>
          <c:h val="0.79050736497544427"/>
        </c:manualLayout>
      </c:layout>
      <c:bar3DChart>
        <c:barDir val="col"/>
        <c:grouping val="clustered"/>
        <c:varyColors val="0"/>
        <c:ser>
          <c:idx val="0"/>
          <c:order val="0"/>
          <c:tx>
            <c:v>Residential</c:v>
          </c:tx>
          <c:invertIfNegative val="0"/>
          <c:dLbls>
            <c:dLbl>
              <c:idx val="4"/>
              <c:layout>
                <c:manualLayout>
                  <c:x val="-7.5471698113207544E-2"/>
                  <c:y val="2.1750951604132682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96.1%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89E-4BDC-8521-5653F22A78E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ChartData!$R$35:$R$40</c:f>
              <c:strCache>
                <c:ptCount val="6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</c:strCache>
            </c:strRef>
          </c:cat>
          <c:val>
            <c:numRef>
              <c:f>ChartData!$S$35:$S$40</c:f>
              <c:numCache>
                <c:formatCode>General</c:formatCode>
                <c:ptCount val="6"/>
                <c:pt idx="0">
                  <c:v>562</c:v>
                </c:pt>
                <c:pt idx="1">
                  <c:v>531</c:v>
                </c:pt>
                <c:pt idx="2">
                  <c:v>935</c:v>
                </c:pt>
                <c:pt idx="3">
                  <c:v>1304</c:v>
                </c:pt>
                <c:pt idx="4">
                  <c:v>1369</c:v>
                </c:pt>
                <c:pt idx="5">
                  <c:v>1440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9E-4BDC-8521-5653F22A78E6}"/>
            </c:ext>
          </c:extLst>
        </c:ser>
        <c:ser>
          <c:idx val="1"/>
          <c:order val="1"/>
          <c:tx>
            <c:v>Commercial</c:v>
          </c:tx>
          <c:invertIfNegative val="0"/>
          <c:dLbls>
            <c:dLbl>
              <c:idx val="4"/>
              <c:layout>
                <c:manualLayout>
                  <c:x val="2.6637069922308545E-2"/>
                  <c:y val="-3.2626427406199018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3.9%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89E-4BDC-8521-5653F22A78E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ChartData!$R$35:$R$40</c:f>
              <c:strCache>
                <c:ptCount val="6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</c:strCache>
            </c:strRef>
          </c:cat>
          <c:val>
            <c:numRef>
              <c:f>ChartData!$T$35:$T$40</c:f>
              <c:numCache>
                <c:formatCode>General</c:formatCode>
                <c:ptCount val="6"/>
                <c:pt idx="0">
                  <c:v>30</c:v>
                </c:pt>
                <c:pt idx="1">
                  <c:v>41</c:v>
                </c:pt>
                <c:pt idx="2">
                  <c:v>48</c:v>
                </c:pt>
                <c:pt idx="3">
                  <c:v>50</c:v>
                </c:pt>
                <c:pt idx="4">
                  <c:v>54</c:v>
                </c:pt>
                <c:pt idx="5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9E-4BDC-8521-5653F22A7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64110031"/>
        <c:axId val="1"/>
        <c:axId val="0"/>
      </c:bar3DChart>
      <c:catAx>
        <c:axId val="19641100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Fiscal Year</a:t>
                </a:r>
              </a:p>
            </c:rich>
          </c:tx>
          <c:layout>
            <c:manualLayout>
              <c:xMode val="edge"/>
              <c:yMode val="edge"/>
              <c:x val="0.45394001500646675"/>
              <c:y val="0.91980360065466449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 Permits</a:t>
                </a:r>
              </a:p>
            </c:rich>
          </c:tx>
          <c:layout>
            <c:manualLayout>
              <c:xMode val="edge"/>
              <c:yMode val="edge"/>
              <c:x val="1.2208607405720558E-2"/>
              <c:y val="0.4893617021276595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11003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0427187980812744"/>
          <c:y val="0.11620294599018004"/>
          <c:w val="0.1002655035195128"/>
          <c:h val="7.2013093289689037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Commercial vs. Residential Construction Value Comparison</a:t>
            </a:r>
          </a:p>
        </c:rich>
      </c:tx>
      <c:layout>
        <c:manualLayout>
          <c:xMode val="edge"/>
          <c:yMode val="edge"/>
          <c:x val="0.244173199150996"/>
          <c:y val="1.9639934533551555E-2"/>
        </c:manualLayout>
      </c:layout>
      <c:overlay val="0"/>
    </c:title>
    <c:autoTitleDeleted val="0"/>
    <c:view3D>
      <c:rotX val="13"/>
      <c:hPercent val="63"/>
      <c:rotY val="22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238993710691909"/>
          <c:y val="0.13420621931260229"/>
          <c:w val="0.78690344062153161"/>
          <c:h val="0.77414075286416284"/>
        </c:manualLayout>
      </c:layout>
      <c:bar3DChart>
        <c:barDir val="col"/>
        <c:grouping val="clustered"/>
        <c:varyColors val="0"/>
        <c:ser>
          <c:idx val="1"/>
          <c:order val="0"/>
          <c:tx>
            <c:v>Residential</c:v>
          </c:tx>
          <c:invertIfNegative val="0"/>
          <c:dLbls>
            <c:dLbl>
              <c:idx val="4"/>
              <c:layout>
                <c:manualLayout>
                  <c:x val="1.1838697743248243E-2"/>
                  <c:y val="-3.055100927441361E-2"/>
                </c:manualLayout>
              </c:layout>
              <c:tx>
                <c:strRef>
                  <c:f>ChartData!$Y$39</c:f>
                  <c:strCache>
                    <c:ptCount val="1"/>
                    <c:pt idx="0">
                      <c:v>79.6%</c:v>
                    </c:pt>
                  </c:strCache>
                </c:strRef>
              </c:tx>
              <c:numFmt formatCode="General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{030ABC2C-07FF-420C-9399-67D1DE1639C1}</c15:txfldGUID>
                      <c15:f>ChartData!$Y$39</c15:f>
                      <c15:dlblFieldTableCache>
                        <c:ptCount val="1"/>
                        <c:pt idx="0">
                          <c:v>79.6%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4BE4-46CF-8246-7512F335827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ChartData!$R$35:$R$40</c:f>
              <c:strCache>
                <c:ptCount val="6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</c:strCache>
            </c:strRef>
          </c:cat>
          <c:val>
            <c:numRef>
              <c:f>ChartData!$U$35:$U$40</c:f>
              <c:numCache>
                <c:formatCode>#,##0</c:formatCode>
                <c:ptCount val="6"/>
                <c:pt idx="0">
                  <c:v>130573037</c:v>
                </c:pt>
                <c:pt idx="1">
                  <c:v>120050731</c:v>
                </c:pt>
                <c:pt idx="2">
                  <c:v>207483737.59999999</c:v>
                </c:pt>
                <c:pt idx="3">
                  <c:v>254887788</c:v>
                </c:pt>
                <c:pt idx="4">
                  <c:v>252837707.99000001</c:v>
                </c:pt>
                <c:pt idx="5">
                  <c:v>282453555.56999999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E4-46CF-8246-7512F335827F}"/>
            </c:ext>
          </c:extLst>
        </c:ser>
        <c:ser>
          <c:idx val="0"/>
          <c:order val="1"/>
          <c:tx>
            <c:v>Commercial</c:v>
          </c:tx>
          <c:invertIfNegative val="0"/>
          <c:cat>
            <c:strRef>
              <c:f>ChartData!$R$35:$R$40</c:f>
              <c:strCache>
                <c:ptCount val="6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</c:strCache>
            </c:strRef>
          </c:cat>
          <c:val>
            <c:numRef>
              <c:f>ChartData!$V$35:$V$40</c:f>
              <c:numCache>
                <c:formatCode>#,##0</c:formatCode>
                <c:ptCount val="6"/>
                <c:pt idx="0">
                  <c:v>22100945</c:v>
                </c:pt>
                <c:pt idx="1">
                  <c:v>61802325</c:v>
                </c:pt>
                <c:pt idx="2">
                  <c:v>85055470.770000011</c:v>
                </c:pt>
                <c:pt idx="3">
                  <c:v>67200352.099999994</c:v>
                </c:pt>
                <c:pt idx="4">
                  <c:v>64909731.649999999</c:v>
                </c:pt>
                <c:pt idx="5">
                  <c:v>92939632.590000004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E4-46CF-8246-7512F3358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64091231"/>
        <c:axId val="1"/>
        <c:axId val="0"/>
      </c:bar3DChart>
      <c:catAx>
        <c:axId val="19640912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Fiscal Year</a:t>
                </a:r>
              </a:p>
            </c:rich>
          </c:tx>
          <c:layout>
            <c:manualLayout>
              <c:xMode val="edge"/>
              <c:yMode val="edge"/>
              <c:x val="0.56492784341890523"/>
              <c:y val="0.9328968903436988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$ Value</a:t>
                </a:r>
              </a:p>
            </c:rich>
          </c:tx>
          <c:layout>
            <c:manualLayout>
              <c:xMode val="edge"/>
              <c:yMode val="edge"/>
              <c:x val="2.7746898712188228E-2"/>
              <c:y val="0.4599018003273322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09123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195340988383127"/>
          <c:y val="0.16857610474631751"/>
          <c:w val="9.7136100479097515E-2"/>
          <c:h val="7.8664037699051947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New Residential Permit Numbers
Fiscal Year to Date Comparison 2012-2013</a:t>
            </a:r>
          </a:p>
        </c:rich>
      </c:tx>
      <c:layout>
        <c:manualLayout>
          <c:xMode val="edge"/>
          <c:yMode val="edge"/>
          <c:x val="0.2593320235756385"/>
          <c:y val="3.37662337662337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950884086444197"/>
          <c:y val="0.45714343692095794"/>
          <c:w val="0.50294695481335949"/>
          <c:h val="0.26493540094282791"/>
        </c:manualLayout>
      </c:layout>
      <c:pie3DChart>
        <c:varyColors val="1"/>
        <c:ser>
          <c:idx val="0"/>
          <c:order val="0"/>
          <c:tx>
            <c:strRef>
              <c:f>'PW MONTHLY'!$Q$50:$Q$51</c:f>
              <c:strCache>
                <c:ptCount val="2"/>
                <c:pt idx="0">
                  <c:v>FY 2013 YTD</c:v>
                </c:pt>
                <c:pt idx="1">
                  <c:v>FY 2012 YTD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7"/>
            <c:extLst>
              <c:ext xmlns:c16="http://schemas.microsoft.com/office/drawing/2014/chart" uri="{C3380CC4-5D6E-409C-BE32-E72D297353CC}">
                <c16:uniqueId val="{00000000-D3AB-4BE1-A058-D0BE16931A5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3AB-4BE1-A058-D0BE16931A56}"/>
              </c:ext>
            </c:extLst>
          </c:dPt>
          <c:dLbls>
            <c:dLbl>
              <c:idx val="0"/>
              <c:layout>
                <c:manualLayout>
                  <c:x val="8.7268020770488244E-2"/>
                  <c:y val="0.12710911136107986"/>
                </c:manualLayout>
              </c:layout>
              <c:tx>
                <c:rich>
                  <a:bodyPr/>
                  <a:lstStyle/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FY 2013 YTD </a:t>
                    </a:r>
                  </a:p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405</a:t>
                    </a:r>
                  </a:p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57%</a:t>
                    </a:r>
                  </a:p>
                </c:rich>
              </c:tx>
              <c:spPr>
                <a:noFill/>
                <a:ln w="3175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3AB-4BE1-A058-D0BE16931A56}"/>
                </c:ext>
              </c:extLst>
            </c:dLbl>
            <c:dLbl>
              <c:idx val="1"/>
              <c:layout>
                <c:manualLayout>
                  <c:x val="-6.0032279854998719E-2"/>
                  <c:y val="-9.5045301155537568E-2"/>
                </c:manualLayout>
              </c:layout>
              <c:tx>
                <c:rich>
                  <a:bodyPr/>
                  <a:lstStyle/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 FY 2012 YTD</a:t>
                    </a:r>
                  </a:p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302</a:t>
                    </a:r>
                  </a:p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43%</a:t>
                    </a:r>
                  </a:p>
                </c:rich>
              </c:tx>
              <c:spPr>
                <a:noFill/>
                <a:ln w="3175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3AB-4BE1-A058-D0BE16931A56}"/>
                </c:ext>
              </c:extLst>
            </c:dLbl>
            <c:numFmt formatCode="0%" sourceLinked="0"/>
            <c:spPr>
              <a:noFill/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'PW MONTHLY'!$R$50:$R$51</c:f>
              <c:numCache>
                <c:formatCode>General</c:formatCode>
                <c:ptCount val="2"/>
                <c:pt idx="0">
                  <c:v>1101</c:v>
                </c:pt>
                <c:pt idx="1">
                  <c:v>302</c:v>
                </c:pt>
              </c:numCache>
            </c:numRef>
          </c:cat>
          <c:val>
            <c:numRef>
              <c:f>'PW MONTHLY'!$R$50:$R$51</c:f>
              <c:numCache>
                <c:formatCode>General</c:formatCode>
                <c:ptCount val="2"/>
                <c:pt idx="0">
                  <c:v>1101</c:v>
                </c:pt>
                <c:pt idx="1">
                  <c:v>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AB-4BE1-A058-D0BE16931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411" r="0.75000000000000411" t="1" header="0.5" footer="0.5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New Residential Dollar Values
Fiscal Year to Date Comparison 2012-2013</a:t>
            </a:r>
          </a:p>
        </c:rich>
      </c:tx>
      <c:layout>
        <c:manualLayout>
          <c:xMode val="edge"/>
          <c:yMode val="edge"/>
          <c:x val="0.27554744525547448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992700729927021"/>
          <c:y val="0.43603133159268931"/>
          <c:w val="0.54197080291971222"/>
          <c:h val="0.30809399477806787"/>
        </c:manualLayout>
      </c:layout>
      <c:pie3DChart>
        <c:varyColors val="1"/>
        <c:ser>
          <c:idx val="0"/>
          <c:order val="0"/>
          <c:tx>
            <c:strRef>
              <c:f>'PW MONTHLY'!$Q$54:$Q$55</c:f>
              <c:strCache>
                <c:ptCount val="2"/>
                <c:pt idx="0">
                  <c:v>FY 2013 YTD</c:v>
                </c:pt>
                <c:pt idx="1">
                  <c:v>FY 2012 YTD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7"/>
            <c:extLst>
              <c:ext xmlns:c16="http://schemas.microsoft.com/office/drawing/2014/chart" uri="{C3380CC4-5D6E-409C-BE32-E72D297353CC}">
                <c16:uniqueId val="{00000000-F2D0-4BDE-AE81-A0B3988AF09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2D0-4BDE-AE81-A0B3988AF091}"/>
              </c:ext>
            </c:extLst>
          </c:dPt>
          <c:dLbls>
            <c:dLbl>
              <c:idx val="0"/>
              <c:layout>
                <c:manualLayout>
                  <c:x val="5.3873402685978115E-2"/>
                  <c:y val="0.20778273472996045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FY 2013 YTD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$105,654,901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58%</a:t>
                    </a:r>
                  </a:p>
                </c:rich>
              </c:tx>
              <c:spPr>
                <a:noFill/>
                <a:ln w="12700">
                  <a:solidFill>
                    <a:srgbClr val="000000"/>
                  </a:solidFill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F2D0-4BDE-AE81-A0B3988AF091}"/>
                </c:ext>
              </c:extLst>
            </c:dLbl>
            <c:dLbl>
              <c:idx val="1"/>
              <c:layout>
                <c:manualLayout>
                  <c:x val="-9.0341015767189697E-2"/>
                  <c:y val="-0.11309087669524338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FY 2012 YTD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$77,392,675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42%</a:t>
                    </a:r>
                  </a:p>
                </c:rich>
              </c:tx>
              <c:spPr>
                <a:noFill/>
                <a:ln w="12700">
                  <a:solidFill>
                    <a:srgbClr val="000000"/>
                  </a:solidFill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F2D0-4BDE-AE81-A0B3988AF091}"/>
                </c:ext>
              </c:extLst>
            </c:dLbl>
            <c:numFmt formatCode="0%" sourceLinked="0"/>
            <c:spPr>
              <a:noFill/>
              <a:ln w="12700">
                <a:solidFill>
                  <a:srgbClr val="000000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'PW MONTHLY'!$R$55:$R$56</c:f>
              <c:numCache>
                <c:formatCode>"$"#,##0</c:formatCode>
                <c:ptCount val="2"/>
                <c:pt idx="0">
                  <c:v>77392675</c:v>
                </c:pt>
                <c:pt idx="1">
                  <c:v>117867793</c:v>
                </c:pt>
              </c:numCache>
            </c:numRef>
          </c:cat>
          <c:val>
            <c:numRef>
              <c:f>'PW MONTHLY'!$R$54:$R$55</c:f>
              <c:numCache>
                <c:formatCode>"$"#,##0</c:formatCode>
                <c:ptCount val="2"/>
                <c:pt idx="0" formatCode="&quot;$&quot;#,##0;[Red]&quot;$&quot;#,##0">
                  <c:v>275396113.31</c:v>
                </c:pt>
                <c:pt idx="1">
                  <c:v>77392675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D0-4BDE-AE81-A0B3988AF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89" r="0.75000000000000389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Chart2">
    <tabColor indexed="61"/>
  </sheetPr>
  <sheetViews>
    <sheetView workbookViewId="0"/>
  </sheetViews>
  <pageMargins left="0.75" right="0.75" top="1" bottom="1" header="0.5" footer="0.5"/>
  <pageSetup orientation="landscape" horizontalDpi="300" verticalDpi="300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Chart6">
    <tabColor indexed="61"/>
  </sheetPr>
  <sheetViews>
    <sheetView workbookViewId="0"/>
  </sheetViews>
  <pageMargins left="0.75" right="0.75" top="1" bottom="1" header="0.5" footer="0.5"/>
  <pageSetup orientation="landscape" horizontalDpi="300" verticalDpi="300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Chart3">
    <tabColor indexed="61"/>
  </sheetPr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 codeName="Chart4">
    <tabColor indexed="44"/>
  </sheetPr>
  <sheetViews>
    <sheetView workbookViewId="0"/>
  </sheetViews>
  <pageMargins left="0.75" right="0.75" top="1" bottom="1" header="0.5" footer="0.5"/>
  <pageSetup orientation="landscape" horizontalDpi="300" verticalDpi="300" r:id="rId1"/>
  <headerFooter alignWithMargins="0"/>
  <drawing r:id="rId2"/>
  <legacyDrawing r:id="rId3"/>
</chartsheet>
</file>

<file path=xl/chartsheets/sheet5.xml><?xml version="1.0" encoding="utf-8"?>
<chart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Chart5">
    <tabColor indexed="44"/>
  </sheetPr>
  <sheetViews>
    <sheetView workbookViewId="0"/>
  </sheetViews>
  <pageMargins left="0.75" right="0.75" top="1" bottom="1" header="0.5" footer="0.5"/>
  <pageSetup orientation="landscape" r:id="rId1"/>
  <headerFooter alignWithMargins="0"/>
  <drawing r:id="rId2"/>
  <legacyDrawing r:id="rId3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emf"/><Relationship Id="rId3" Type="http://schemas.openxmlformats.org/officeDocument/2006/relationships/image" Target="../media/image7.emf"/><Relationship Id="rId7" Type="http://schemas.openxmlformats.org/officeDocument/2006/relationships/image" Target="../media/image11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6" Type="http://schemas.openxmlformats.org/officeDocument/2006/relationships/image" Target="../media/image10.emf"/><Relationship Id="rId5" Type="http://schemas.openxmlformats.org/officeDocument/2006/relationships/image" Target="../media/image9.emf"/><Relationship Id="rId4" Type="http://schemas.openxmlformats.org/officeDocument/2006/relationships/image" Target="../media/image8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9525</xdr:colOff>
      <xdr:row>346</xdr:row>
      <xdr:rowOff>76200</xdr:rowOff>
    </xdr:from>
    <xdr:to>
      <xdr:col>64</xdr:col>
      <xdr:colOff>485775</xdr:colOff>
      <xdr:row>379</xdr:row>
      <xdr:rowOff>142875</xdr:rowOff>
    </xdr:to>
    <xdr:graphicFrame macro="">
      <xdr:nvGraphicFramePr>
        <xdr:cNvPr id="1077" name="Chart 3">
          <a:extLst>
            <a:ext uri="{FF2B5EF4-FFF2-40B4-BE49-F238E27FC236}">
              <a16:creationId xmlns:a16="http://schemas.microsoft.com/office/drawing/2014/main" id="{B201BC42-8336-4B5F-B3E3-57512339A9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66675</xdr:colOff>
      <xdr:row>336</xdr:row>
      <xdr:rowOff>76200</xdr:rowOff>
    </xdr:from>
    <xdr:to>
      <xdr:col>38</xdr:col>
      <xdr:colOff>9525</xdr:colOff>
      <xdr:row>377</xdr:row>
      <xdr:rowOff>152400</xdr:rowOff>
    </xdr:to>
    <xdr:graphicFrame macro="">
      <xdr:nvGraphicFramePr>
        <xdr:cNvPr id="1078" name="Chart 1">
          <a:extLst>
            <a:ext uri="{FF2B5EF4-FFF2-40B4-BE49-F238E27FC236}">
              <a16:creationId xmlns:a16="http://schemas.microsoft.com/office/drawing/2014/main" id="{3B74AD48-1411-4839-91EA-037E8F387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302</xdr:row>
      <xdr:rowOff>28575</xdr:rowOff>
    </xdr:from>
    <xdr:to>
      <xdr:col>13</xdr:col>
      <xdr:colOff>314325</xdr:colOff>
      <xdr:row>306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A9D3EA5-23F2-443F-89D0-230E660EEA3C}"/>
            </a:ext>
          </a:extLst>
        </xdr:cNvPr>
        <xdr:cNvSpPr txBox="1"/>
      </xdr:nvSpPr>
      <xdr:spPr>
        <a:xfrm>
          <a:off x="6286500" y="19850100"/>
          <a:ext cx="3486150" cy="619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The residential permit numbers represented herein are a summation of all new single family</a:t>
          </a:r>
          <a:r>
            <a:rPr lang="en-US" sz="1100" baseline="0"/>
            <a:t> a</a:t>
          </a:r>
          <a:r>
            <a:rPr lang="en-US" sz="1100"/>
            <a:t>nd multi-family units.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27</xdr:col>
      <xdr:colOff>371475</xdr:colOff>
      <xdr:row>29</xdr:row>
      <xdr:rowOff>19050</xdr:rowOff>
    </xdr:to>
    <xdr:graphicFrame macro="">
      <xdr:nvGraphicFramePr>
        <xdr:cNvPr id="1808480" name="Chart 1">
          <a:extLst>
            <a:ext uri="{FF2B5EF4-FFF2-40B4-BE49-F238E27FC236}">
              <a16:creationId xmlns:a16="http://schemas.microsoft.com/office/drawing/2014/main" id="{54B3C510-11A8-45BD-958C-BCA05B2DC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59</xdr:row>
      <xdr:rowOff>19050</xdr:rowOff>
    </xdr:from>
    <xdr:to>
      <xdr:col>27</xdr:col>
      <xdr:colOff>371475</xdr:colOff>
      <xdr:row>87</xdr:row>
      <xdr:rowOff>28575</xdr:rowOff>
    </xdr:to>
    <xdr:graphicFrame macro="">
      <xdr:nvGraphicFramePr>
        <xdr:cNvPr id="1808481" name="Chart 2">
          <a:extLst>
            <a:ext uri="{FF2B5EF4-FFF2-40B4-BE49-F238E27FC236}">
              <a16:creationId xmlns:a16="http://schemas.microsoft.com/office/drawing/2014/main" id="{D4257CED-B2FB-4F73-A9ED-3170F08DE0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27</xdr:col>
      <xdr:colOff>371475</xdr:colOff>
      <xdr:row>58</xdr:row>
      <xdr:rowOff>19050</xdr:rowOff>
    </xdr:to>
    <xdr:graphicFrame macro="">
      <xdr:nvGraphicFramePr>
        <xdr:cNvPr id="1808482" name="Chart 3">
          <a:extLst>
            <a:ext uri="{FF2B5EF4-FFF2-40B4-BE49-F238E27FC236}">
              <a16:creationId xmlns:a16="http://schemas.microsoft.com/office/drawing/2014/main" id="{5C8D609C-888C-40EE-B0FC-270FCFFEBC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28575</xdr:colOff>
      <xdr:row>88</xdr:row>
      <xdr:rowOff>66675</xdr:rowOff>
    </xdr:from>
    <xdr:to>
      <xdr:col>27</xdr:col>
      <xdr:colOff>561975</xdr:colOff>
      <xdr:row>115</xdr:row>
      <xdr:rowOff>95250</xdr:rowOff>
    </xdr:to>
    <xdr:graphicFrame macro="">
      <xdr:nvGraphicFramePr>
        <xdr:cNvPr id="1808483" name="Chart 4">
          <a:extLst>
            <a:ext uri="{FF2B5EF4-FFF2-40B4-BE49-F238E27FC236}">
              <a16:creationId xmlns:a16="http://schemas.microsoft.com/office/drawing/2014/main" id="{B41BAB61-0591-4C27-BB55-15551940BC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117</xdr:row>
      <xdr:rowOff>0</xdr:rowOff>
    </xdr:from>
    <xdr:to>
      <xdr:col>27</xdr:col>
      <xdr:colOff>381000</xdr:colOff>
      <xdr:row>145</xdr:row>
      <xdr:rowOff>9525</xdr:rowOff>
    </xdr:to>
    <xdr:graphicFrame macro="">
      <xdr:nvGraphicFramePr>
        <xdr:cNvPr id="1808484" name="Chart 5">
          <a:extLst>
            <a:ext uri="{FF2B5EF4-FFF2-40B4-BE49-F238E27FC236}">
              <a16:creationId xmlns:a16="http://schemas.microsoft.com/office/drawing/2014/main" id="{37B51878-6196-4E45-85C3-18D5C17759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0.38015</cdr:y>
    </cdr:from>
    <cdr:to>
      <cdr:x>0.03311</cdr:x>
      <cdr:y>0.51013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1727200"/>
          <a:ext cx="276226" cy="590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vert270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/>
            <a:t>Permits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0.38015</cdr:y>
    </cdr:from>
    <cdr:to>
      <cdr:x>0.03311</cdr:x>
      <cdr:y>0.51013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1727200"/>
          <a:ext cx="276226" cy="590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vert270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/>
            <a:t>Permits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28575</xdr:colOff>
      <xdr:row>2</xdr:row>
      <xdr:rowOff>38100</xdr:rowOff>
    </xdr:from>
    <xdr:to>
      <xdr:col>60</xdr:col>
      <xdr:colOff>419100</xdr:colOff>
      <xdr:row>31</xdr:row>
      <xdr:rowOff>133350</xdr:rowOff>
    </xdr:to>
    <xdr:graphicFrame macro="">
      <xdr:nvGraphicFramePr>
        <xdr:cNvPr id="1809485" name="Chart 1">
          <a:extLst>
            <a:ext uri="{FF2B5EF4-FFF2-40B4-BE49-F238E27FC236}">
              <a16:creationId xmlns:a16="http://schemas.microsoft.com/office/drawing/2014/main" id="{90A225AF-DE50-4E83-B165-236B0929CE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41</xdr:col>
      <xdr:colOff>66675</xdr:colOff>
      <xdr:row>33</xdr:row>
      <xdr:rowOff>0</xdr:rowOff>
    </xdr:from>
    <xdr:to>
      <xdr:col>60</xdr:col>
      <xdr:colOff>457200</xdr:colOff>
      <xdr:row>61</xdr:row>
      <xdr:rowOff>95250</xdr:rowOff>
    </xdr:to>
    <xdr:graphicFrame macro="">
      <xdr:nvGraphicFramePr>
        <xdr:cNvPr id="1809486" name="Chart 2">
          <a:extLst>
            <a:ext uri="{FF2B5EF4-FFF2-40B4-BE49-F238E27FC236}">
              <a16:creationId xmlns:a16="http://schemas.microsoft.com/office/drawing/2014/main" id="{AB80B754-0621-47FC-B3C7-C9A1DEB3B3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41</xdr:col>
      <xdr:colOff>85725</xdr:colOff>
      <xdr:row>62</xdr:row>
      <xdr:rowOff>57150</xdr:rowOff>
    </xdr:from>
    <xdr:to>
      <xdr:col>61</xdr:col>
      <xdr:colOff>0</xdr:colOff>
      <xdr:row>88</xdr:row>
      <xdr:rowOff>85725</xdr:rowOff>
    </xdr:to>
    <xdr:graphicFrame macro="">
      <xdr:nvGraphicFramePr>
        <xdr:cNvPr id="1809487" name="Chart 3">
          <a:extLst>
            <a:ext uri="{FF2B5EF4-FFF2-40B4-BE49-F238E27FC236}">
              <a16:creationId xmlns:a16="http://schemas.microsoft.com/office/drawing/2014/main" id="{021C53E5-309E-45FC-829C-737F13BA64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41</xdr:col>
      <xdr:colOff>76200</xdr:colOff>
      <xdr:row>89</xdr:row>
      <xdr:rowOff>57150</xdr:rowOff>
    </xdr:from>
    <xdr:to>
      <xdr:col>60</xdr:col>
      <xdr:colOff>485775</xdr:colOff>
      <xdr:row>114</xdr:row>
      <xdr:rowOff>47625</xdr:rowOff>
    </xdr:to>
    <xdr:graphicFrame macro="">
      <xdr:nvGraphicFramePr>
        <xdr:cNvPr id="1809488" name="Chart 5">
          <a:extLst>
            <a:ext uri="{FF2B5EF4-FFF2-40B4-BE49-F238E27FC236}">
              <a16:creationId xmlns:a16="http://schemas.microsoft.com/office/drawing/2014/main" id="{082DA2DD-9E6A-4FA7-A1A9-97854A1D98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123825</xdr:colOff>
      <xdr:row>2</xdr:row>
      <xdr:rowOff>142875</xdr:rowOff>
    </xdr:from>
    <xdr:to>
      <xdr:col>59</xdr:col>
      <xdr:colOff>514350</xdr:colOff>
      <xdr:row>32</xdr:row>
      <xdr:rowOff>76200</xdr:rowOff>
    </xdr:to>
    <xdr:graphicFrame macro="">
      <xdr:nvGraphicFramePr>
        <xdr:cNvPr id="1810490" name="Chart 1">
          <a:extLst>
            <a:ext uri="{FF2B5EF4-FFF2-40B4-BE49-F238E27FC236}">
              <a16:creationId xmlns:a16="http://schemas.microsoft.com/office/drawing/2014/main" id="{61D4A537-8CE9-4B28-B863-3B33C9D794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40</xdr:col>
      <xdr:colOff>142875</xdr:colOff>
      <xdr:row>33</xdr:row>
      <xdr:rowOff>85725</xdr:rowOff>
    </xdr:from>
    <xdr:to>
      <xdr:col>59</xdr:col>
      <xdr:colOff>533400</xdr:colOff>
      <xdr:row>62</xdr:row>
      <xdr:rowOff>19050</xdr:rowOff>
    </xdr:to>
    <xdr:graphicFrame macro="">
      <xdr:nvGraphicFramePr>
        <xdr:cNvPr id="1810491" name="Chart 2">
          <a:extLst>
            <a:ext uri="{FF2B5EF4-FFF2-40B4-BE49-F238E27FC236}">
              <a16:creationId xmlns:a16="http://schemas.microsoft.com/office/drawing/2014/main" id="{79C3E10A-C00D-4E8C-BDB4-BEE8E3F707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40</xdr:col>
      <xdr:colOff>180975</xdr:colOff>
      <xdr:row>63</xdr:row>
      <xdr:rowOff>38100</xdr:rowOff>
    </xdr:from>
    <xdr:to>
      <xdr:col>59</xdr:col>
      <xdr:colOff>571500</xdr:colOff>
      <xdr:row>90</xdr:row>
      <xdr:rowOff>95250</xdr:rowOff>
    </xdr:to>
    <xdr:graphicFrame macro="">
      <xdr:nvGraphicFramePr>
        <xdr:cNvPr id="1810492" name="Chart 3">
          <a:extLst>
            <a:ext uri="{FF2B5EF4-FFF2-40B4-BE49-F238E27FC236}">
              <a16:creationId xmlns:a16="http://schemas.microsoft.com/office/drawing/2014/main" id="{8329C276-8A0B-4390-9BF7-652741F559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1</xdr:row>
      <xdr:rowOff>152400</xdr:rowOff>
    </xdr:from>
    <xdr:to>
      <xdr:col>21</xdr:col>
      <xdr:colOff>257175</xdr:colOff>
      <xdr:row>23</xdr:row>
      <xdr:rowOff>57150</xdr:rowOff>
    </xdr:to>
    <xdr:graphicFrame macro="">
      <xdr:nvGraphicFramePr>
        <xdr:cNvPr id="1811476" name="Chart 1">
          <a:extLst>
            <a:ext uri="{FF2B5EF4-FFF2-40B4-BE49-F238E27FC236}">
              <a16:creationId xmlns:a16="http://schemas.microsoft.com/office/drawing/2014/main" id="{63677E72-6769-4C76-88F5-7EA6EC236B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5319AD-89CA-4A5A-B9CC-A9BB87CDC0C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B884672-D0AE-494C-8A77-6BFDC7A0C0E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C0A45BC-0C07-44D2-8B73-A79E9CDC9B7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8197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55C44C-5A25-422D-A471-81AAF7A8989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0.43286</cdr:x>
      <cdr:y>0.76595</cdr:y>
    </cdr:from>
    <cdr:to>
      <cdr:x>0.49612</cdr:x>
      <cdr:y>0.80013</cdr:y>
    </cdr:to>
    <mc:AlternateContent xmlns:mc="http://schemas.openxmlformats.org/markup-compatibility/2006" xmlns:a14="http://schemas.microsoft.com/office/drawing/2010/main">
      <mc:Choice Requires="a14">
        <cdr:pic>
          <cdr:nvPicPr>
            <cdr:cNvPr id="3099" name="Picture 27">
              <a:extLst xmlns:a="http://schemas.openxmlformats.org/drawingml/2006/main">
                <a:ext uri="{FF2B5EF4-FFF2-40B4-BE49-F238E27FC236}">
                  <a16:creationId xmlns:a16="http://schemas.microsoft.com/office/drawing/2014/main" id="{32467585-6FC3-4460-AA61-B776044C743B}"/>
                </a:ext>
              </a:extLst>
            </cdr:cNvPr>
            <cdr:cNvPicPr preferRelativeResize="0">
              <a:picLocks xmlns:a="http://schemas.openxmlformats.org/drawingml/2006/main" noChangeArrowheads="1" noChangeShapeType="1"/>
              <a:extLst xmlns:a="http://schemas.openxmlformats.org/drawingml/2006/main">
                <a:ext uri="{84589F7E-364E-4C9E-8A38-B11213B215E9}">
                  <a14:cameraTool cellRange="ChartData!$T$53" spid="_x0000_s1944740"/>
                </a:ext>
              </a:extLst>
            </cdr:cNvPicPr>
          </cdr:nvPicPr>
          <cdr:blipFill>
            <a:blip xmlns:a="http://schemas.openxmlformats.org/drawingml/2006/main" xmlns:r="http://schemas.openxmlformats.org/officeDocument/2006/relationships" r:embed="rId1"/>
            <a:srcRect xmlns:a="http://schemas.openxmlformats.org/drawingml/2006/main"/>
            <a:stretch xmlns:a="http://schemas.openxmlformats.org/drawingml/2006/main">
              <a:fillRect/>
            </a:stretch>
          </cdr:blipFill>
          <cdr:spPr bwMode="auto">
            <a:xfrm xmlns:a="http://schemas.openxmlformats.org/drawingml/2006/main">
              <a:off x="3714789" y="4472256"/>
              <a:ext cx="542899" cy="199571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noFill/>
            </a:ln>
            <a:extLst xmlns:a="http://schemas.openxmlformats.org/drawingml/2006/main"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cdr:spPr>
        </cdr:pic>
      </mc:Choice>
      <mc:Fallback xmlns=""/>
    </mc:AlternateContent>
  </cdr:relSizeAnchor>
  <cdr:relSizeAnchor xmlns:cdr="http://schemas.openxmlformats.org/drawingml/2006/chartDrawing">
    <cdr:from>
      <cdr:x>0.39404</cdr:x>
      <cdr:y>0.30939</cdr:y>
    </cdr:from>
    <cdr:to>
      <cdr:x>0.46515</cdr:x>
      <cdr:y>0.33721</cdr:y>
    </cdr:to>
    <mc:AlternateContent xmlns:mc="http://schemas.openxmlformats.org/markup-compatibility/2006" xmlns:a14="http://schemas.microsoft.com/office/drawing/2010/main">
      <mc:Choice Requires="a14">
        <cdr:pic>
          <cdr:nvPicPr>
            <cdr:cNvPr id="3098" name="Picture 26">
              <a:extLst xmlns:a="http://schemas.openxmlformats.org/drawingml/2006/main">
                <a:ext uri="{FF2B5EF4-FFF2-40B4-BE49-F238E27FC236}">
                  <a16:creationId xmlns:a16="http://schemas.microsoft.com/office/drawing/2014/main" id="{CF7E9263-AFA3-4088-B1AA-8D533082464D}"/>
                </a:ext>
              </a:extLst>
            </cdr:cNvPr>
            <cdr:cNvPicPr preferRelativeResize="0">
              <a:picLocks xmlns:a="http://schemas.openxmlformats.org/drawingml/2006/main" noChangeArrowheads="1" noChangeShapeType="1"/>
              <a:extLst xmlns:a="http://schemas.openxmlformats.org/drawingml/2006/main">
                <a:ext uri="{84589F7E-364E-4C9E-8A38-B11213B215E9}">
                  <a14:cameraTool cellRange="ChartData!$S$53" spid="_x0000_s1944741"/>
                </a:ext>
              </a:extLst>
            </cdr:cNvPicPr>
          </cdr:nvPicPr>
          <cdr:blipFill>
            <a:blip xmlns:a="http://schemas.openxmlformats.org/drawingml/2006/main" xmlns:r="http://schemas.openxmlformats.org/officeDocument/2006/relationships" r:embed="rId2"/>
            <a:srcRect xmlns:a="http://schemas.openxmlformats.org/drawingml/2006/main"/>
            <a:stretch xmlns:a="http://schemas.openxmlformats.org/drawingml/2006/main">
              <a:fillRect/>
            </a:stretch>
          </cdr:blipFill>
          <cdr:spPr bwMode="auto">
            <a:xfrm xmlns:a="http://schemas.openxmlformats.org/drawingml/2006/main">
              <a:off x="3381633" y="1806474"/>
              <a:ext cx="610268" cy="162436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noFill/>
            </a:ln>
            <a:extLst xmlns:a="http://schemas.openxmlformats.org/drawingml/2006/main"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cdr:spPr>
        </cdr:pic>
      </mc:Choice>
      <mc:Fallback xmlns=""/>
    </mc:AlternateContent>
  </cdr:relSizeAnchor>
  <cdr:relSizeAnchor xmlns:cdr="http://schemas.openxmlformats.org/drawingml/2006/chartDrawing">
    <cdr:from>
      <cdr:x>0.76804</cdr:x>
      <cdr:y>0.75204</cdr:y>
    </cdr:from>
    <cdr:to>
      <cdr:x>0.87458</cdr:x>
      <cdr:y>0.90865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591300" y="43910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0.76804</cdr:x>
      <cdr:y>0.74715</cdr:y>
    </cdr:from>
    <cdr:to>
      <cdr:x>0.87458</cdr:x>
      <cdr:y>0.90375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591300" y="43624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0.76804</cdr:x>
      <cdr:y>0.24877</cdr:y>
    </cdr:from>
    <cdr:to>
      <cdr:x>0.83019</cdr:x>
      <cdr:y>0.30442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591338" y="1447801"/>
          <a:ext cx="533373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95.1%</a:t>
          </a:r>
        </a:p>
      </cdr:txBody>
    </cdr:sp>
  </cdr:relSizeAnchor>
  <cdr:relSizeAnchor xmlns:cdr="http://schemas.openxmlformats.org/drawingml/2006/chartDrawing">
    <cdr:from>
      <cdr:x>0.82353</cdr:x>
      <cdr:y>0.76432</cdr:y>
    </cdr:from>
    <cdr:to>
      <cdr:x>0.88235</cdr:x>
      <cdr:y>0.83197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067555" y="4448175"/>
          <a:ext cx="504795" cy="3937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4.9%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8197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B0A5AA-060F-4B09-83FF-8A326751229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0.59938</cdr:x>
      <cdr:y>0.24385</cdr:y>
    </cdr:from>
    <cdr:to>
      <cdr:x>0.67163</cdr:x>
      <cdr:y>0.27335</cdr:y>
    </cdr:to>
    <mc:AlternateContent xmlns:mc="http://schemas.openxmlformats.org/markup-compatibility/2006" xmlns:a14="http://schemas.microsoft.com/office/drawing/2010/main">
      <mc:Choice Requires="a14">
        <cdr:pic>
          <cdr:nvPicPr>
            <cdr:cNvPr id="2070" name="Picture 22">
              <a:extLst xmlns:a="http://schemas.openxmlformats.org/drawingml/2006/main">
                <a:ext uri="{FF2B5EF4-FFF2-40B4-BE49-F238E27FC236}">
                  <a16:creationId xmlns:a16="http://schemas.microsoft.com/office/drawing/2014/main" id="{31946F3B-BD90-41B4-82BC-18A17045BF39}"/>
                </a:ext>
              </a:extLst>
            </cdr:cNvPr>
            <cdr:cNvPicPr preferRelativeResize="0">
              <a:picLocks xmlns:a="http://schemas.openxmlformats.org/drawingml/2006/main" noChangeArrowheads="1" noChangeShapeType="1"/>
              <a:extLst xmlns:a="http://schemas.openxmlformats.org/drawingml/2006/main">
                <a:ext uri="{84589F7E-364E-4C9E-8A38-B11213B215E9}">
                  <a14:cameraTool cellRange="ChartData!$Y$34" spid="_x0000_s1962504"/>
                </a:ext>
              </a:extLst>
            </cdr:cNvPicPr>
          </cdr:nvPicPr>
          <cdr:blipFill>
            <a:blip xmlns:a="http://schemas.openxmlformats.org/drawingml/2006/main" xmlns:r="http://schemas.openxmlformats.org/officeDocument/2006/relationships" r:embed="rId1"/>
            <a:srcRect xmlns:a="http://schemas.openxmlformats.org/drawingml/2006/main"/>
            <a:stretch xmlns:a="http://schemas.openxmlformats.org/drawingml/2006/main">
              <a:fillRect/>
            </a:stretch>
          </cdr:blipFill>
          <cdr:spPr bwMode="auto">
            <a:xfrm xmlns:a="http://schemas.openxmlformats.org/drawingml/2006/main">
              <a:off x="5143875" y="1423813"/>
              <a:ext cx="620052" cy="172245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noFill/>
            </a:ln>
            <a:extLst xmlns:a="http://schemas.openxmlformats.org/drawingml/2006/main"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cdr:spPr>
        </cdr:pic>
      </mc:Choice>
      <mc:Fallback xmlns=""/>
    </mc:AlternateContent>
  </cdr:relSizeAnchor>
  <cdr:relSizeAnchor xmlns:cdr="http://schemas.openxmlformats.org/drawingml/2006/chartDrawing">
    <cdr:from>
      <cdr:x>0.62812</cdr:x>
      <cdr:y>0.67107</cdr:y>
    </cdr:from>
    <cdr:to>
      <cdr:x>0.70037</cdr:x>
      <cdr:y>0.70057</cdr:y>
    </cdr:to>
    <mc:AlternateContent xmlns:mc="http://schemas.openxmlformats.org/markup-compatibility/2006" xmlns:a14="http://schemas.microsoft.com/office/drawing/2010/main">
      <mc:Choice Requires="a14">
        <cdr:pic>
          <cdr:nvPicPr>
            <cdr:cNvPr id="2071" name="Picture 23">
              <a:extLst xmlns:a="http://schemas.openxmlformats.org/drawingml/2006/main">
                <a:ext uri="{FF2B5EF4-FFF2-40B4-BE49-F238E27FC236}">
                  <a16:creationId xmlns:a16="http://schemas.microsoft.com/office/drawing/2014/main" id="{27808E02-098B-49E9-A106-883367C4735E}"/>
                </a:ext>
              </a:extLst>
            </cdr:cNvPr>
            <cdr:cNvPicPr preferRelativeResize="0">
              <a:picLocks xmlns:a="http://schemas.openxmlformats.org/drawingml/2006/main" noChangeArrowheads="1" noChangeShapeType="1"/>
              <a:extLst xmlns:a="http://schemas.openxmlformats.org/drawingml/2006/main">
                <a:ext uri="{84589F7E-364E-4C9E-8A38-B11213B215E9}">
                  <a14:cameraTool cellRange="ChartData!$AA$34" spid="_x0000_s1962505"/>
                </a:ext>
              </a:extLst>
            </cdr:cNvPicPr>
          </cdr:nvPicPr>
          <cdr:blipFill>
            <a:blip xmlns:a="http://schemas.openxmlformats.org/drawingml/2006/main" xmlns:r="http://schemas.openxmlformats.org/officeDocument/2006/relationships" r:embed="rId2"/>
            <a:srcRect xmlns:a="http://schemas.openxmlformats.org/drawingml/2006/main"/>
            <a:stretch xmlns:a="http://schemas.openxmlformats.org/drawingml/2006/main">
              <a:fillRect/>
            </a:stretch>
          </cdr:blipFill>
          <cdr:spPr bwMode="auto">
            <a:xfrm xmlns:a="http://schemas.openxmlformats.org/drawingml/2006/main">
              <a:off x="5390543" y="3918283"/>
              <a:ext cx="620051" cy="172246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noFill/>
            </a:ln>
            <a:extLst xmlns:a="http://schemas.openxmlformats.org/drawingml/2006/main"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cdr:spPr>
        </cdr:pic>
      </mc:Choice>
      <mc:Fallback xmlns=""/>
    </mc:AlternateContent>
  </cdr:relSizeAnchor>
  <cdr:relSizeAnchor xmlns:cdr="http://schemas.openxmlformats.org/drawingml/2006/chartDrawing">
    <cdr:from>
      <cdr:x>0.21987</cdr:x>
      <cdr:y>0.52369</cdr:y>
    </cdr:from>
    <cdr:to>
      <cdr:x>0.29212</cdr:x>
      <cdr:y>0.55319</cdr:y>
    </cdr:to>
    <mc:AlternateContent xmlns:mc="http://schemas.openxmlformats.org/markup-compatibility/2006" xmlns:a14="http://schemas.microsoft.com/office/drawing/2010/main">
      <mc:Choice Requires="a14">
        <cdr:pic>
          <cdr:nvPicPr>
            <cdr:cNvPr id="2076" name="Picture 28">
              <a:extLst xmlns:a="http://schemas.openxmlformats.org/drawingml/2006/main">
                <a:ext uri="{FF2B5EF4-FFF2-40B4-BE49-F238E27FC236}">
                  <a16:creationId xmlns:a16="http://schemas.microsoft.com/office/drawing/2014/main" id="{2F804E13-858F-4426-A665-6F120E00C2C8}"/>
                </a:ext>
              </a:extLst>
            </cdr:cNvPr>
            <cdr:cNvPicPr preferRelativeResize="0">
              <a:picLocks xmlns:a="http://schemas.openxmlformats.org/drawingml/2006/main" noChangeArrowheads="1" noChangeShapeType="1"/>
              <a:extLst xmlns:a="http://schemas.openxmlformats.org/drawingml/2006/main">
                <a:ext uri="{84589F7E-364E-4C9E-8A38-B11213B215E9}">
                  <a14:cameraTool cellRange="ChartData!$Y$35" spid="_x0000_s1962506"/>
                </a:ext>
              </a:extLst>
            </cdr:cNvPicPr>
          </cdr:nvPicPr>
          <cdr:blipFill>
            <a:blip xmlns:a="http://schemas.openxmlformats.org/drawingml/2006/main" xmlns:r="http://schemas.openxmlformats.org/officeDocument/2006/relationships" r:embed="rId3"/>
            <a:srcRect xmlns:a="http://schemas.openxmlformats.org/drawingml/2006/main"/>
            <a:stretch xmlns:a="http://schemas.openxmlformats.org/drawingml/2006/main">
              <a:fillRect/>
            </a:stretch>
          </cdr:blipFill>
          <cdr:spPr bwMode="auto">
            <a:xfrm xmlns:a="http://schemas.openxmlformats.org/drawingml/2006/main">
              <a:off x="1886905" y="3047776"/>
              <a:ext cx="620051" cy="171684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noFill/>
            </a:ln>
            <a:extLst xmlns:a="http://schemas.openxmlformats.org/drawingml/2006/main"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cdr:spPr>
        </cdr:pic>
      </mc:Choice>
      <mc:Fallback xmlns=""/>
    </mc:AlternateContent>
  </cdr:relSizeAnchor>
  <cdr:relSizeAnchor xmlns:cdr="http://schemas.openxmlformats.org/drawingml/2006/chartDrawing">
    <cdr:from>
      <cdr:x>0.25761</cdr:x>
      <cdr:y>0.77262</cdr:y>
    </cdr:from>
    <cdr:to>
      <cdr:x>0.32986</cdr:x>
      <cdr:y>0.80212</cdr:y>
    </cdr:to>
    <mc:AlternateContent xmlns:mc="http://schemas.openxmlformats.org/markup-compatibility/2006" xmlns:a14="http://schemas.microsoft.com/office/drawing/2010/main">
      <mc:Choice Requires="a14">
        <cdr:pic>
          <cdr:nvPicPr>
            <cdr:cNvPr id="2078" name="Picture 30">
              <a:extLst xmlns:a="http://schemas.openxmlformats.org/drawingml/2006/main">
                <a:ext uri="{FF2B5EF4-FFF2-40B4-BE49-F238E27FC236}">
                  <a16:creationId xmlns:a16="http://schemas.microsoft.com/office/drawing/2014/main" id="{94F9D900-CD2A-4253-BED8-6B8820D772C1}"/>
                </a:ext>
              </a:extLst>
            </cdr:cNvPr>
            <cdr:cNvPicPr preferRelativeResize="0">
              <a:picLocks xmlns:a="http://schemas.openxmlformats.org/drawingml/2006/main" noChangeArrowheads="1" noChangeShapeType="1"/>
              <a:extLst xmlns:a="http://schemas.openxmlformats.org/drawingml/2006/main">
                <a:ext uri="{84589F7E-364E-4C9E-8A38-B11213B215E9}">
                  <a14:cameraTool cellRange="ChartData!$AA$35" spid="_x0000_s1962507"/>
                </a:ext>
              </a:extLst>
            </cdr:cNvPicPr>
          </cdr:nvPicPr>
          <cdr:blipFill>
            <a:blip xmlns:a="http://schemas.openxmlformats.org/drawingml/2006/main" xmlns:r="http://schemas.openxmlformats.org/officeDocument/2006/relationships" r:embed="rId4"/>
            <a:srcRect xmlns:a="http://schemas.openxmlformats.org/drawingml/2006/main"/>
            <a:stretch xmlns:a="http://schemas.openxmlformats.org/drawingml/2006/main">
              <a:fillRect/>
            </a:stretch>
          </cdr:blipFill>
          <cdr:spPr bwMode="auto">
            <a:xfrm xmlns:a="http://schemas.openxmlformats.org/drawingml/2006/main">
              <a:off x="2210807" y="4496455"/>
              <a:ext cx="620052" cy="171683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noFill/>
            </a:ln>
            <a:extLst xmlns:a="http://schemas.openxmlformats.org/drawingml/2006/main"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cdr:spPr>
        </cdr:pic>
      </mc:Choice>
      <mc:Fallback xmlns=""/>
    </mc:AlternateContent>
  </cdr:relSizeAnchor>
  <cdr:relSizeAnchor xmlns:cdr="http://schemas.openxmlformats.org/drawingml/2006/chartDrawing">
    <cdr:from>
      <cdr:x>0.37403</cdr:x>
      <cdr:y>0.68251</cdr:y>
    </cdr:from>
    <cdr:to>
      <cdr:x>0.44628</cdr:x>
      <cdr:y>0.71201</cdr:y>
    </cdr:to>
    <mc:AlternateContent xmlns:mc="http://schemas.openxmlformats.org/markup-compatibility/2006" xmlns:a14="http://schemas.microsoft.com/office/drawing/2010/main">
      <mc:Choice Requires="a14">
        <cdr:pic>
          <cdr:nvPicPr>
            <cdr:cNvPr id="2079" name="Picture 31">
              <a:extLst xmlns:a="http://schemas.openxmlformats.org/drawingml/2006/main">
                <a:ext uri="{FF2B5EF4-FFF2-40B4-BE49-F238E27FC236}">
                  <a16:creationId xmlns:a16="http://schemas.microsoft.com/office/drawing/2014/main" id="{894099F2-A668-4B8C-A773-C04894E78B24}"/>
                </a:ext>
              </a:extLst>
            </cdr:cNvPr>
            <cdr:cNvPicPr preferRelativeResize="0">
              <a:picLocks xmlns:a="http://schemas.openxmlformats.org/drawingml/2006/main" noChangeArrowheads="1" noChangeShapeType="1"/>
              <a:extLst xmlns:a="http://schemas.openxmlformats.org/drawingml/2006/main">
                <a:ext uri="{84589F7E-364E-4C9E-8A38-B11213B215E9}">
                  <a14:cameraTool cellRange="ChartData!$AA$36" spid="_x0000_s1962508"/>
                </a:ext>
              </a:extLst>
            </cdr:cNvPicPr>
          </cdr:nvPicPr>
          <cdr:blipFill>
            <a:blip xmlns:a="http://schemas.openxmlformats.org/drawingml/2006/main" xmlns:r="http://schemas.openxmlformats.org/officeDocument/2006/relationships" r:embed="rId5"/>
            <a:srcRect xmlns:a="http://schemas.openxmlformats.org/drawingml/2006/main"/>
            <a:stretch xmlns:a="http://schemas.openxmlformats.org/drawingml/2006/main">
              <a:fillRect/>
            </a:stretch>
          </cdr:blipFill>
          <cdr:spPr bwMode="auto">
            <a:xfrm xmlns:a="http://schemas.openxmlformats.org/drawingml/2006/main">
              <a:off x="3209969" y="3985056"/>
              <a:ext cx="620052" cy="172246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noFill/>
            </a:ln>
            <a:extLst xmlns:a="http://schemas.openxmlformats.org/drawingml/2006/main"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cdr:spPr>
        </cdr:pic>
      </mc:Choice>
      <mc:Fallback xmlns=""/>
    </mc:AlternateContent>
  </cdr:relSizeAnchor>
  <cdr:relSizeAnchor xmlns:cdr="http://schemas.openxmlformats.org/drawingml/2006/chartDrawing">
    <cdr:from>
      <cdr:x>0.36405</cdr:x>
      <cdr:y>0.54174</cdr:y>
    </cdr:from>
    <cdr:to>
      <cdr:x>0.4363</cdr:x>
      <cdr:y>0.57124</cdr:y>
    </cdr:to>
    <mc:AlternateContent xmlns:mc="http://schemas.openxmlformats.org/markup-compatibility/2006" xmlns:a14="http://schemas.microsoft.com/office/drawing/2010/main">
      <mc:Choice Requires="a14">
        <cdr:pic>
          <cdr:nvPicPr>
            <cdr:cNvPr id="2080" name="Picture 32">
              <a:extLst xmlns:a="http://schemas.openxmlformats.org/drawingml/2006/main">
                <a:ext uri="{FF2B5EF4-FFF2-40B4-BE49-F238E27FC236}">
                  <a16:creationId xmlns:a16="http://schemas.microsoft.com/office/drawing/2014/main" id="{3594A157-9B3A-4ED5-BD6A-D07498A9A767}"/>
                </a:ext>
              </a:extLst>
            </cdr:cNvPr>
            <cdr:cNvPicPr preferRelativeResize="0">
              <a:picLocks xmlns:a="http://schemas.openxmlformats.org/drawingml/2006/main" noChangeArrowheads="1" noChangeShapeType="1"/>
              <a:extLst xmlns:a="http://schemas.openxmlformats.org/drawingml/2006/main">
                <a:ext uri="{84589F7E-364E-4C9E-8A38-B11213B215E9}">
                  <a14:cameraTool cellRange="ChartData!$Y$36" spid="_x0000_s1962509"/>
                </a:ext>
              </a:extLst>
            </cdr:cNvPicPr>
          </cdr:nvPicPr>
          <cdr:blipFill>
            <a:blip xmlns:a="http://schemas.openxmlformats.org/drawingml/2006/main" xmlns:r="http://schemas.openxmlformats.org/officeDocument/2006/relationships" r:embed="rId6"/>
            <a:srcRect xmlns:a="http://schemas.openxmlformats.org/drawingml/2006/main"/>
            <a:stretch xmlns:a="http://schemas.openxmlformats.org/drawingml/2006/main">
              <a:fillRect/>
            </a:stretch>
          </cdr:blipFill>
          <cdr:spPr bwMode="auto">
            <a:xfrm xmlns:a="http://schemas.openxmlformats.org/drawingml/2006/main">
              <a:off x="3124274" y="3152785"/>
              <a:ext cx="620051" cy="171683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noFill/>
            </a:ln>
            <a:extLst xmlns:a="http://schemas.openxmlformats.org/drawingml/2006/main"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cdr:spPr>
        </cdr:pic>
      </mc:Choice>
      <mc:Fallback xmlns=""/>
    </mc:AlternateContent>
  </cdr:relSizeAnchor>
  <cdr:relSizeAnchor xmlns:cdr="http://schemas.openxmlformats.org/drawingml/2006/chartDrawing">
    <cdr:from>
      <cdr:x>0.45285</cdr:x>
      <cdr:y>0.3422</cdr:y>
    </cdr:from>
    <cdr:to>
      <cdr:x>0.5251</cdr:x>
      <cdr:y>0.3717</cdr:y>
    </cdr:to>
    <mc:AlternateContent xmlns:mc="http://schemas.openxmlformats.org/markup-compatibility/2006" xmlns:a14="http://schemas.microsoft.com/office/drawing/2010/main">
      <mc:Choice Requires="a14">
        <cdr:pic>
          <cdr:nvPicPr>
            <cdr:cNvPr id="2081" name="Picture 33">
              <a:extLst xmlns:a="http://schemas.openxmlformats.org/drawingml/2006/main">
                <a:ext uri="{FF2B5EF4-FFF2-40B4-BE49-F238E27FC236}">
                  <a16:creationId xmlns:a16="http://schemas.microsoft.com/office/drawing/2014/main" id="{25603586-6B6C-4285-97C9-8FDFAAA2CFBB}"/>
                </a:ext>
              </a:extLst>
            </cdr:cNvPr>
            <cdr:cNvPicPr preferRelativeResize="0">
              <a:picLocks xmlns:a="http://schemas.openxmlformats.org/drawingml/2006/main" noChangeArrowheads="1" noChangeShapeType="1"/>
              <a:extLst xmlns:a="http://schemas.openxmlformats.org/drawingml/2006/main">
                <a:ext uri="{84589F7E-364E-4C9E-8A38-B11213B215E9}">
                  <a14:cameraTool cellRange="ChartData!$Y$37" spid="_x0000_s1962510"/>
                </a:ext>
              </a:extLst>
            </cdr:cNvPicPr>
          </cdr:nvPicPr>
          <cdr:blipFill>
            <a:blip xmlns:a="http://schemas.openxmlformats.org/drawingml/2006/main" xmlns:r="http://schemas.openxmlformats.org/officeDocument/2006/relationships" r:embed="rId7"/>
            <a:srcRect xmlns:a="http://schemas.openxmlformats.org/drawingml/2006/main"/>
            <a:stretch xmlns:a="http://schemas.openxmlformats.org/drawingml/2006/main">
              <a:fillRect/>
            </a:stretch>
          </cdr:blipFill>
          <cdr:spPr bwMode="auto">
            <a:xfrm xmlns:a="http://schemas.openxmlformats.org/drawingml/2006/main">
              <a:off x="3886347" y="1998023"/>
              <a:ext cx="620051" cy="172245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noFill/>
            </a:ln>
            <a:extLst xmlns:a="http://schemas.openxmlformats.org/drawingml/2006/main"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cdr:spPr>
        </cdr:pic>
      </mc:Choice>
      <mc:Fallback xmlns=""/>
    </mc:AlternateContent>
  </cdr:relSizeAnchor>
  <cdr:relSizeAnchor xmlns:cdr="http://schemas.openxmlformats.org/drawingml/2006/chartDrawing">
    <cdr:from>
      <cdr:x>0.50164</cdr:x>
      <cdr:y>0.62683</cdr:y>
    </cdr:from>
    <cdr:to>
      <cdr:x>0.57389</cdr:x>
      <cdr:y>0.65633</cdr:y>
    </cdr:to>
    <mc:AlternateContent xmlns:mc="http://schemas.openxmlformats.org/markup-compatibility/2006" xmlns:a14="http://schemas.microsoft.com/office/drawing/2010/main">
      <mc:Choice Requires="a14">
        <cdr:pic>
          <cdr:nvPicPr>
            <cdr:cNvPr id="2082" name="Picture 34">
              <a:extLst xmlns:a="http://schemas.openxmlformats.org/drawingml/2006/main">
                <a:ext uri="{FF2B5EF4-FFF2-40B4-BE49-F238E27FC236}">
                  <a16:creationId xmlns:a16="http://schemas.microsoft.com/office/drawing/2014/main" id="{CE0029D8-706D-4045-8F37-D5BC8DD401A6}"/>
                </a:ext>
              </a:extLst>
            </cdr:cNvPr>
            <cdr:cNvPicPr preferRelativeResize="0">
              <a:picLocks xmlns:a="http://schemas.openxmlformats.org/drawingml/2006/main" noChangeArrowheads="1" noChangeShapeType="1"/>
              <a:extLst xmlns:a="http://schemas.openxmlformats.org/drawingml/2006/main">
                <a:ext uri="{84589F7E-364E-4C9E-8A38-B11213B215E9}">
                  <a14:cameraTool cellRange="ChartData!$AA$37" spid="_x0000_s1962511"/>
                </a:ext>
              </a:extLst>
            </cdr:cNvPicPr>
          </cdr:nvPicPr>
          <cdr:blipFill>
            <a:blip xmlns:a="http://schemas.openxmlformats.org/drawingml/2006/main" xmlns:r="http://schemas.openxmlformats.org/officeDocument/2006/relationships" r:embed="rId8"/>
            <a:srcRect xmlns:a="http://schemas.openxmlformats.org/drawingml/2006/main"/>
            <a:stretch xmlns:a="http://schemas.openxmlformats.org/drawingml/2006/main">
              <a:fillRect/>
            </a:stretch>
          </cdr:blipFill>
          <cdr:spPr bwMode="auto">
            <a:xfrm xmlns:a="http://schemas.openxmlformats.org/drawingml/2006/main">
              <a:off x="4305054" y="3659951"/>
              <a:ext cx="620051" cy="172245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noFill/>
            </a:ln>
            <a:extLst xmlns:a="http://schemas.openxmlformats.org/drawingml/2006/main"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cdr:spPr>
        </cdr:pic>
      </mc:Choice>
      <mc:Fallback xmlns=""/>
    </mc:AlternateContent>
  </cdr:relSizeAnchor>
  <cdr:relSizeAnchor xmlns:cdr="http://schemas.openxmlformats.org/drawingml/2006/chartDrawing">
    <cdr:from>
      <cdr:x>0.78579</cdr:x>
      <cdr:y>0.6721</cdr:y>
    </cdr:from>
    <cdr:to>
      <cdr:x>0.85794</cdr:x>
      <cdr:y>0.70962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743700" y="3924300"/>
          <a:ext cx="61912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0.78135</cdr:x>
      <cdr:y>0.677</cdr:y>
    </cdr:from>
    <cdr:to>
      <cdr:x>0.85017</cdr:x>
      <cdr:y>0.71778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705600" y="3952875"/>
          <a:ext cx="5905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20.4%</a:t>
          </a:r>
        </a:p>
      </cdr:txBody>
    </cdr:sp>
  </cdr:relSizeAnchor>
  <cdr:relSizeAnchor xmlns:cdr="http://schemas.openxmlformats.org/drawingml/2006/chartDrawing">
    <cdr:from>
      <cdr:x>0.83685</cdr:x>
      <cdr:y>0.34206</cdr:y>
    </cdr:from>
    <cdr:to>
      <cdr:x>0.90122</cdr:x>
      <cdr:y>0.8124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181868" y="1990726"/>
          <a:ext cx="552425" cy="2737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74.1%</a:t>
          </a:r>
        </a:p>
      </cdr:txBody>
    </cdr:sp>
  </cdr:relSizeAnchor>
  <cdr:relSizeAnchor xmlns:cdr="http://schemas.openxmlformats.org/drawingml/2006/chartDrawing">
    <cdr:from>
      <cdr:x>0.89345</cdr:x>
      <cdr:y>0.65139</cdr:y>
    </cdr:from>
    <cdr:to>
      <cdr:x>0.96226</cdr:x>
      <cdr:y>0.82545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667610" y="3790950"/>
          <a:ext cx="590529" cy="10129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25.9%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114300</xdr:rowOff>
    </xdr:from>
    <xdr:to>
      <xdr:col>7</xdr:col>
      <xdr:colOff>76200</xdr:colOff>
      <xdr:row>23</xdr:row>
      <xdr:rowOff>57150</xdr:rowOff>
    </xdr:to>
    <xdr:graphicFrame macro="">
      <xdr:nvGraphicFramePr>
        <xdr:cNvPr id="1805389" name="Chart 39">
          <a:extLst>
            <a:ext uri="{FF2B5EF4-FFF2-40B4-BE49-F238E27FC236}">
              <a16:creationId xmlns:a16="http://schemas.microsoft.com/office/drawing/2014/main" id="{2BBE48FD-7620-428F-B9AF-D8A7ABF933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276225</xdr:colOff>
      <xdr:row>0</xdr:row>
      <xdr:rowOff>114300</xdr:rowOff>
    </xdr:from>
    <xdr:to>
      <xdr:col>14</xdr:col>
      <xdr:colOff>371475</xdr:colOff>
      <xdr:row>23</xdr:row>
      <xdr:rowOff>38100</xdr:rowOff>
    </xdr:to>
    <xdr:graphicFrame macro="">
      <xdr:nvGraphicFramePr>
        <xdr:cNvPr id="1805390" name="Chart 40">
          <a:extLst>
            <a:ext uri="{FF2B5EF4-FFF2-40B4-BE49-F238E27FC236}">
              <a16:creationId xmlns:a16="http://schemas.microsoft.com/office/drawing/2014/main" id="{0F21F4B5-545D-43FD-AE53-C31BF48CE2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24</xdr:row>
      <xdr:rowOff>142875</xdr:rowOff>
    </xdr:from>
    <xdr:to>
      <xdr:col>7</xdr:col>
      <xdr:colOff>47625</xdr:colOff>
      <xdr:row>49</xdr:row>
      <xdr:rowOff>152400</xdr:rowOff>
    </xdr:to>
    <xdr:graphicFrame macro="">
      <xdr:nvGraphicFramePr>
        <xdr:cNvPr id="1805391" name="Chart 41">
          <a:extLst>
            <a:ext uri="{FF2B5EF4-FFF2-40B4-BE49-F238E27FC236}">
              <a16:creationId xmlns:a16="http://schemas.microsoft.com/office/drawing/2014/main" id="{C3B67B46-2670-48B5-BDA8-011A60B67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323850</xdr:colOff>
      <xdr:row>24</xdr:row>
      <xdr:rowOff>104775</xdr:rowOff>
    </xdr:from>
    <xdr:to>
      <xdr:col>14</xdr:col>
      <xdr:colOff>371475</xdr:colOff>
      <xdr:row>49</xdr:row>
      <xdr:rowOff>85725</xdr:rowOff>
    </xdr:to>
    <xdr:graphicFrame macro="">
      <xdr:nvGraphicFramePr>
        <xdr:cNvPr id="1805392" name="Chart 42">
          <a:extLst>
            <a:ext uri="{FF2B5EF4-FFF2-40B4-BE49-F238E27FC236}">
              <a16:creationId xmlns:a16="http://schemas.microsoft.com/office/drawing/2014/main" id="{C1D4208B-E09B-422B-BF87-A7CF8B5BF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freckleton\AppData\Local\Microsoft\Windows\INetCache\Content.Outlook\GNS2OPNE\Compiled%20Summary%20of%20Activity%20FY2019%20with%20Graphs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Data"/>
      <sheetName val="Graphs"/>
      <sheetName val="Total Permit Count"/>
      <sheetName val="Permit Time"/>
      <sheetName val="Comm. vs. Res. #"/>
      <sheetName val="Comm. vs. Res. $"/>
      <sheetName val="Charts FYTD"/>
      <sheetName val="ChartData"/>
      <sheetName val="PW MONTHLY"/>
      <sheetName val="2011-2012"/>
    </sheetNames>
    <sheetDataSet>
      <sheetData sheetId="0">
        <row r="1">
          <cell r="E1" t="str">
            <v>New SF Homes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customProperty" Target="../customProperty2.bin"/><Relationship Id="rId7" Type="http://schemas.openxmlformats.org/officeDocument/2006/relationships/customProperty" Target="../customProperty6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5" Type="http://schemas.openxmlformats.org/officeDocument/2006/relationships/customProperty" Target="../customProperty4.bin"/><Relationship Id="rId10" Type="http://schemas.openxmlformats.org/officeDocument/2006/relationships/comments" Target="../comments1.xml"/><Relationship Id="rId4" Type="http://schemas.openxmlformats.org/officeDocument/2006/relationships/customProperty" Target="../customProperty3.bin"/><Relationship Id="rId9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4.vml"/><Relationship Id="rId3" Type="http://schemas.openxmlformats.org/officeDocument/2006/relationships/customProperty" Target="../customProperty8.bin"/><Relationship Id="rId7" Type="http://schemas.openxmlformats.org/officeDocument/2006/relationships/customProperty" Target="../customProperty12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15.bin"/><Relationship Id="rId6" Type="http://schemas.openxmlformats.org/officeDocument/2006/relationships/customProperty" Target="../customProperty11.bin"/><Relationship Id="rId5" Type="http://schemas.openxmlformats.org/officeDocument/2006/relationships/customProperty" Target="../customProperty10.bin"/><Relationship Id="rId4" Type="http://schemas.openxmlformats.org/officeDocument/2006/relationships/customProperty" Target="../customProperty9.bin"/><Relationship Id="rId9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5.bin"/><Relationship Id="rId7" Type="http://schemas.openxmlformats.org/officeDocument/2006/relationships/drawing" Target="../drawings/drawing11.xml"/><Relationship Id="rId2" Type="http://schemas.openxmlformats.org/officeDocument/2006/relationships/customProperty" Target="../customProperty14.bin"/><Relationship Id="rId1" Type="http://schemas.openxmlformats.org/officeDocument/2006/relationships/customProperty" Target="../customProperty13.bin"/><Relationship Id="rId6" Type="http://schemas.openxmlformats.org/officeDocument/2006/relationships/customProperty" Target="../customProperty18.bin"/><Relationship Id="rId5" Type="http://schemas.openxmlformats.org/officeDocument/2006/relationships/customProperty" Target="../customProperty17.bin"/><Relationship Id="rId4" Type="http://schemas.openxmlformats.org/officeDocument/2006/relationships/customProperty" Target="../customProperty16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1.bin"/><Relationship Id="rId7" Type="http://schemas.openxmlformats.org/officeDocument/2006/relationships/drawing" Target="../drawings/drawing14.xml"/><Relationship Id="rId2" Type="http://schemas.openxmlformats.org/officeDocument/2006/relationships/customProperty" Target="../customProperty20.bin"/><Relationship Id="rId1" Type="http://schemas.openxmlformats.org/officeDocument/2006/relationships/customProperty" Target="../customProperty19.bin"/><Relationship Id="rId6" Type="http://schemas.openxmlformats.org/officeDocument/2006/relationships/customProperty" Target="../customProperty24.bin"/><Relationship Id="rId5" Type="http://schemas.openxmlformats.org/officeDocument/2006/relationships/customProperty" Target="../customProperty23.bin"/><Relationship Id="rId4" Type="http://schemas.openxmlformats.org/officeDocument/2006/relationships/customProperty" Target="../customProperty2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7.bin"/><Relationship Id="rId7" Type="http://schemas.openxmlformats.org/officeDocument/2006/relationships/drawing" Target="../drawings/drawing15.xml"/><Relationship Id="rId2" Type="http://schemas.openxmlformats.org/officeDocument/2006/relationships/customProperty" Target="../customProperty26.bin"/><Relationship Id="rId1" Type="http://schemas.openxmlformats.org/officeDocument/2006/relationships/customProperty" Target="../customProperty25.bin"/><Relationship Id="rId6" Type="http://schemas.openxmlformats.org/officeDocument/2006/relationships/customProperty" Target="../customProperty30.bin"/><Relationship Id="rId5" Type="http://schemas.openxmlformats.org/officeDocument/2006/relationships/customProperty" Target="../customProperty29.bin"/><Relationship Id="rId4" Type="http://schemas.openxmlformats.org/officeDocument/2006/relationships/customProperty" Target="../customProperty2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3.bin"/><Relationship Id="rId7" Type="http://schemas.openxmlformats.org/officeDocument/2006/relationships/drawing" Target="../drawings/drawing16.xml"/><Relationship Id="rId2" Type="http://schemas.openxmlformats.org/officeDocument/2006/relationships/customProperty" Target="../customProperty32.bin"/><Relationship Id="rId1" Type="http://schemas.openxmlformats.org/officeDocument/2006/relationships/customProperty" Target="../customProperty31.bin"/><Relationship Id="rId6" Type="http://schemas.openxmlformats.org/officeDocument/2006/relationships/customProperty" Target="../customProperty36.bin"/><Relationship Id="rId5" Type="http://schemas.openxmlformats.org/officeDocument/2006/relationships/customProperty" Target="../customProperty35.bin"/><Relationship Id="rId4" Type="http://schemas.openxmlformats.org/officeDocument/2006/relationships/customProperty" Target="../customProperty3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2"/>
  </sheetPr>
  <dimension ref="A1:BJ334"/>
  <sheetViews>
    <sheetView tabSelected="1" zoomScaleNormal="100" workbookViewId="0">
      <pane xSplit="2" ySplit="2" topLeftCell="C293" activePane="bottomRight" state="frozen"/>
      <selection pane="topRight" activeCell="C1" sqref="C1"/>
      <selection pane="bottomLeft" activeCell="A3" sqref="A3"/>
      <selection pane="bottomRight" activeCell="AU303" sqref="AU303"/>
    </sheetView>
  </sheetViews>
  <sheetFormatPr defaultRowHeight="12.75" x14ac:dyDescent="0.2"/>
  <cols>
    <col min="1" max="1" width="3.5703125" customWidth="1"/>
    <col min="2" max="2" width="20.5703125" style="1" customWidth="1"/>
    <col min="3" max="3" width="5.42578125" style="5" bestFit="1" customWidth="1"/>
    <col min="4" max="4" width="12.42578125" style="13" bestFit="1" customWidth="1"/>
    <col min="5" max="5" width="12.85546875" style="87" customWidth="1"/>
    <col min="6" max="6" width="12.42578125" style="84" hidden="1" customWidth="1"/>
    <col min="7" max="7" width="5" style="5" bestFit="1" customWidth="1"/>
    <col min="8" max="8" width="15.140625" style="12" customWidth="1"/>
    <col min="9" max="9" width="6" style="5" customWidth="1"/>
    <col min="10" max="10" width="8.5703125" style="13" bestFit="1" customWidth="1"/>
    <col min="11" max="11" width="4.5703125" style="5" bestFit="1" customWidth="1"/>
    <col min="12" max="12" width="10.42578125" style="13" bestFit="1" customWidth="1"/>
    <col min="13" max="13" width="4.85546875" style="5" bestFit="1" customWidth="1"/>
    <col min="14" max="14" width="8.85546875" style="12" customWidth="1"/>
    <col min="15" max="15" width="0.5703125" style="5" hidden="1" customWidth="1"/>
    <col min="16" max="16" width="6.5703125" style="12" hidden="1" customWidth="1"/>
    <col min="17" max="17" width="0.42578125" style="5" hidden="1" customWidth="1"/>
    <col min="18" max="18" width="6.140625" style="12" hidden="1" customWidth="1"/>
    <col min="19" max="19" width="8" style="5" bestFit="1" customWidth="1"/>
    <col min="20" max="20" width="12.42578125" style="12" customWidth="1"/>
    <col min="21" max="21" width="4.85546875" style="5" bestFit="1" customWidth="1"/>
    <col min="22" max="22" width="9.140625" style="12"/>
    <col min="23" max="23" width="4.85546875" style="5" bestFit="1" customWidth="1"/>
    <col min="24" max="24" width="9.140625" style="12" bestFit="1"/>
    <col min="25" max="25" width="5.42578125" style="48" customWidth="1"/>
    <col min="26" max="26" width="9" style="42" customWidth="1"/>
    <col min="27" max="27" width="5.42578125" style="48" customWidth="1"/>
    <col min="28" max="28" width="9.42578125" style="42" customWidth="1"/>
    <col min="29" max="29" width="5.42578125" style="48" customWidth="1"/>
    <col min="30" max="30" width="9" style="42" customWidth="1"/>
    <col min="31" max="31" width="5.42578125" style="48" customWidth="1"/>
    <col min="32" max="32" width="9" style="42" customWidth="1"/>
    <col min="33" max="33" width="4.42578125" style="5" hidden="1" customWidth="1"/>
    <col min="34" max="34" width="11.140625" style="12" hidden="1" customWidth="1"/>
    <col min="35" max="35" width="6" style="5" bestFit="1" customWidth="1"/>
    <col min="36" max="36" width="9.42578125" style="12" bestFit="1" customWidth="1"/>
    <col min="37" max="37" width="4.5703125" style="5" bestFit="1" customWidth="1"/>
    <col min="38" max="38" width="12.85546875" style="12" bestFit="1" customWidth="1"/>
    <col min="39" max="39" width="9.140625" style="32" bestFit="1"/>
    <col min="40" max="40" width="4.5703125" style="5" bestFit="1" customWidth="1"/>
    <col min="41" max="41" width="12.85546875" style="12" customWidth="1"/>
    <col min="42" max="42" width="7.5703125" style="32" bestFit="1" customWidth="1"/>
    <col min="43" max="43" width="4.5703125" style="5" bestFit="1" customWidth="1"/>
    <col min="44" max="44" width="10.140625" style="12" bestFit="1" customWidth="1"/>
    <col min="45" max="45" width="4.5703125" style="5" bestFit="1" customWidth="1"/>
    <col min="46" max="46" width="11.140625" style="12" bestFit="1" customWidth="1"/>
    <col min="47" max="47" width="0.140625" style="5" customWidth="1"/>
    <col min="48" max="48" width="6.42578125" style="12" hidden="1" customWidth="1"/>
    <col min="49" max="49" width="17.5703125" customWidth="1"/>
    <col min="50" max="50" width="13" customWidth="1"/>
    <col min="51" max="51" width="16" customWidth="1"/>
    <col min="52" max="52" width="15" customWidth="1"/>
    <col min="53" max="53" width="7.42578125" customWidth="1"/>
    <col min="54" max="54" width="15.140625" style="261" bestFit="1" customWidth="1"/>
    <col min="55" max="55" width="12.5703125" style="261" bestFit="1" customWidth="1"/>
    <col min="57" max="57" width="16.5703125" customWidth="1"/>
    <col min="58" max="58" width="18.42578125" customWidth="1"/>
    <col min="60" max="60" width="8.140625" customWidth="1"/>
  </cols>
  <sheetData>
    <row r="1" spans="1:58" ht="113.1" customHeight="1" x14ac:dyDescent="0.2">
      <c r="A1" s="14"/>
      <c r="B1" s="15"/>
      <c r="C1" s="7" t="s">
        <v>0</v>
      </c>
      <c r="D1" s="8" t="s">
        <v>9</v>
      </c>
      <c r="E1" s="39" t="s">
        <v>109</v>
      </c>
      <c r="F1" s="81" t="s">
        <v>193</v>
      </c>
      <c r="G1" s="7" t="s">
        <v>140</v>
      </c>
      <c r="H1" s="8" t="s">
        <v>9</v>
      </c>
      <c r="I1" s="7" t="s">
        <v>1</v>
      </c>
      <c r="J1" s="8" t="s">
        <v>9</v>
      </c>
      <c r="K1" s="7" t="s">
        <v>174</v>
      </c>
      <c r="L1" s="8" t="s">
        <v>9</v>
      </c>
      <c r="M1" s="7" t="s">
        <v>10</v>
      </c>
      <c r="N1" s="8" t="s">
        <v>9</v>
      </c>
      <c r="O1" s="7" t="s">
        <v>2</v>
      </c>
      <c r="P1" s="8" t="s">
        <v>9</v>
      </c>
      <c r="Q1" s="7" t="s">
        <v>11</v>
      </c>
      <c r="R1" s="8" t="s">
        <v>9</v>
      </c>
      <c r="S1" s="7" t="s">
        <v>12</v>
      </c>
      <c r="T1" s="8" t="s">
        <v>9</v>
      </c>
      <c r="U1" s="7" t="s">
        <v>3</v>
      </c>
      <c r="V1" s="8" t="s">
        <v>9</v>
      </c>
      <c r="W1" s="7" t="s">
        <v>175</v>
      </c>
      <c r="X1" s="8" t="s">
        <v>9</v>
      </c>
      <c r="Y1" s="43" t="s">
        <v>122</v>
      </c>
      <c r="Z1" s="39" t="s">
        <v>9</v>
      </c>
      <c r="AA1" s="43" t="s">
        <v>640</v>
      </c>
      <c r="AB1" s="39" t="s">
        <v>9</v>
      </c>
      <c r="AC1" s="43" t="s">
        <v>123</v>
      </c>
      <c r="AD1" s="39" t="s">
        <v>9</v>
      </c>
      <c r="AE1" s="43" t="s">
        <v>124</v>
      </c>
      <c r="AF1" s="39" t="s">
        <v>9</v>
      </c>
      <c r="AG1" s="27" t="s">
        <v>4</v>
      </c>
      <c r="AH1" s="8" t="s">
        <v>9</v>
      </c>
      <c r="AI1" s="7" t="s">
        <v>5</v>
      </c>
      <c r="AJ1" s="8" t="s">
        <v>9</v>
      </c>
      <c r="AK1" s="7" t="s">
        <v>176</v>
      </c>
      <c r="AL1" s="8" t="s">
        <v>9</v>
      </c>
      <c r="AM1" s="31" t="s">
        <v>109</v>
      </c>
      <c r="AN1" s="7" t="s">
        <v>177</v>
      </c>
      <c r="AO1" s="8" t="s">
        <v>9</v>
      </c>
      <c r="AP1" s="31" t="s">
        <v>110</v>
      </c>
      <c r="AQ1" s="7" t="s">
        <v>6</v>
      </c>
      <c r="AR1" s="8" t="s">
        <v>9</v>
      </c>
      <c r="AS1" s="7" t="s">
        <v>7</v>
      </c>
      <c r="AT1" s="8" t="s">
        <v>9</v>
      </c>
      <c r="AU1" s="7" t="s">
        <v>8</v>
      </c>
      <c r="AV1" s="8" t="s">
        <v>9</v>
      </c>
    </row>
    <row r="2" spans="1:58" x14ac:dyDescent="0.2">
      <c r="B2" s="15"/>
      <c r="C2" s="28" t="s">
        <v>104</v>
      </c>
      <c r="D2" s="8"/>
      <c r="E2" s="39"/>
      <c r="F2" s="81"/>
      <c r="G2" s="28" t="s">
        <v>104</v>
      </c>
      <c r="H2" s="8"/>
      <c r="I2" s="28"/>
      <c r="J2" s="8"/>
      <c r="K2" s="28"/>
      <c r="L2" s="8"/>
      <c r="M2" s="28"/>
      <c r="N2" s="8"/>
      <c r="O2" s="28"/>
      <c r="P2" s="8"/>
      <c r="Q2" s="28"/>
      <c r="R2" s="8"/>
      <c r="S2" s="27"/>
      <c r="T2" s="8"/>
      <c r="U2" s="27"/>
      <c r="V2" s="8"/>
      <c r="W2" s="27"/>
      <c r="X2" s="8"/>
      <c r="Y2" s="44"/>
      <c r="Z2" s="39"/>
      <c r="AA2" s="44"/>
      <c r="AB2" s="39"/>
      <c r="AC2" s="44"/>
      <c r="AD2" s="39"/>
      <c r="AE2" s="44"/>
      <c r="AF2" s="39"/>
      <c r="AG2" s="27"/>
      <c r="AH2" s="8"/>
      <c r="AI2" s="27"/>
      <c r="AJ2" s="8"/>
      <c r="AK2" s="28" t="s">
        <v>105</v>
      </c>
      <c r="AL2" s="8"/>
      <c r="AM2" s="31"/>
      <c r="AN2" s="28"/>
      <c r="AO2" s="8"/>
      <c r="AP2" s="31"/>
      <c r="AQ2" s="28"/>
      <c r="AR2" s="8"/>
      <c r="AS2" s="28"/>
      <c r="AT2" s="8"/>
      <c r="AU2" s="28"/>
      <c r="AV2" s="8"/>
      <c r="AW2" s="1" t="s">
        <v>148</v>
      </c>
      <c r="AY2" s="29"/>
      <c r="AZ2" s="29" t="s">
        <v>106</v>
      </c>
      <c r="BA2" s="29" t="s">
        <v>107</v>
      </c>
      <c r="BB2" s="275" t="s">
        <v>108</v>
      </c>
      <c r="BC2" s="275" t="s">
        <v>111</v>
      </c>
      <c r="BE2" s="29" t="s">
        <v>370</v>
      </c>
      <c r="BF2" s="29" t="s">
        <v>301</v>
      </c>
    </row>
    <row r="3" spans="1:58" hidden="1" x14ac:dyDescent="0.2">
      <c r="A3" s="604" t="s">
        <v>77</v>
      </c>
      <c r="B3" s="285" t="s">
        <v>75</v>
      </c>
      <c r="C3" s="281">
        <v>56</v>
      </c>
      <c r="D3" s="22">
        <v>7036190</v>
      </c>
      <c r="E3" s="39"/>
      <c r="F3" s="82"/>
      <c r="G3" s="284">
        <v>2</v>
      </c>
      <c r="H3" s="22">
        <v>395984</v>
      </c>
      <c r="I3" s="284">
        <v>1</v>
      </c>
      <c r="J3" s="22">
        <v>35000</v>
      </c>
      <c r="K3" s="284">
        <v>2</v>
      </c>
      <c r="L3" s="22">
        <v>6500</v>
      </c>
      <c r="M3" s="284">
        <v>1</v>
      </c>
      <c r="N3" s="22">
        <v>45000</v>
      </c>
      <c r="O3" s="23">
        <v>0</v>
      </c>
      <c r="P3" s="22">
        <v>0</v>
      </c>
      <c r="Q3" s="57">
        <v>55</v>
      </c>
      <c r="R3" s="22">
        <v>0</v>
      </c>
      <c r="S3" s="284">
        <v>9</v>
      </c>
      <c r="T3" s="22">
        <v>51383</v>
      </c>
      <c r="U3" s="284">
        <v>8</v>
      </c>
      <c r="V3" s="22">
        <v>43950</v>
      </c>
      <c r="W3" s="284">
        <v>8</v>
      </c>
      <c r="X3" s="22">
        <v>43950</v>
      </c>
      <c r="Y3" s="45"/>
      <c r="Z3" s="40"/>
      <c r="AA3" s="45"/>
      <c r="AB3" s="40"/>
      <c r="AC3" s="45"/>
      <c r="AD3" s="40"/>
      <c r="AE3" s="45"/>
      <c r="AF3" s="40"/>
      <c r="AG3" s="284">
        <v>10</v>
      </c>
      <c r="AH3" s="22">
        <v>265500</v>
      </c>
      <c r="AI3" s="284">
        <v>1</v>
      </c>
      <c r="AJ3" s="22">
        <v>500</v>
      </c>
      <c r="AK3" s="284">
        <v>2</v>
      </c>
      <c r="AL3" s="33">
        <v>155000</v>
      </c>
      <c r="AM3" s="36"/>
      <c r="AN3" s="284">
        <v>2</v>
      </c>
      <c r="AO3" s="33">
        <v>545563</v>
      </c>
      <c r="AP3" s="36"/>
      <c r="AQ3" s="284">
        <v>8</v>
      </c>
      <c r="AR3" s="22">
        <v>15000</v>
      </c>
      <c r="AS3" s="284">
        <v>12</v>
      </c>
      <c r="AT3" s="22">
        <v>331250</v>
      </c>
      <c r="AU3" s="57">
        <v>4</v>
      </c>
      <c r="AV3" s="22">
        <v>0</v>
      </c>
      <c r="AY3">
        <v>2001</v>
      </c>
      <c r="AZ3">
        <f t="shared" ref="AZ3:AZ66" si="0">SUM(C3,G3)</f>
        <v>58</v>
      </c>
      <c r="BA3">
        <f t="shared" ref="BA3:BA66" si="1">SUM(AK3)</f>
        <v>2</v>
      </c>
      <c r="BB3" s="261">
        <f t="shared" ref="BB3:BB66" si="2">SUM(D3,H3)</f>
        <v>7432174</v>
      </c>
      <c r="BC3" s="261">
        <f t="shared" ref="BC3:BC66" si="3">SUM(AL3)</f>
        <v>155000</v>
      </c>
    </row>
    <row r="4" spans="1:58" hidden="1" x14ac:dyDescent="0.2">
      <c r="A4" s="605"/>
      <c r="B4" s="285" t="s">
        <v>74</v>
      </c>
      <c r="C4" s="281">
        <v>41</v>
      </c>
      <c r="D4" s="22">
        <v>5569628</v>
      </c>
      <c r="E4" s="85"/>
      <c r="F4" s="82"/>
      <c r="G4" s="284">
        <v>0</v>
      </c>
      <c r="H4" s="22">
        <v>0</v>
      </c>
      <c r="I4" s="284">
        <v>0</v>
      </c>
      <c r="J4" s="22">
        <v>0</v>
      </c>
      <c r="K4" s="284">
        <v>4</v>
      </c>
      <c r="L4" s="22">
        <v>188340</v>
      </c>
      <c r="M4" s="284">
        <v>0</v>
      </c>
      <c r="N4" s="22">
        <v>0</v>
      </c>
      <c r="O4" s="23">
        <v>0</v>
      </c>
      <c r="P4" s="22">
        <v>0</v>
      </c>
      <c r="Q4" s="57">
        <v>46</v>
      </c>
      <c r="R4" s="22">
        <v>0</v>
      </c>
      <c r="S4" s="284">
        <v>7</v>
      </c>
      <c r="T4" s="22">
        <v>40202</v>
      </c>
      <c r="U4" s="284">
        <v>5</v>
      </c>
      <c r="V4" s="22">
        <v>7935</v>
      </c>
      <c r="W4" s="284">
        <v>5</v>
      </c>
      <c r="X4" s="22">
        <v>7935</v>
      </c>
      <c r="Y4" s="45"/>
      <c r="Z4" s="40"/>
      <c r="AA4" s="45"/>
      <c r="AB4" s="40"/>
      <c r="AC4" s="45"/>
      <c r="AD4" s="40"/>
      <c r="AE4" s="45"/>
      <c r="AF4" s="40"/>
      <c r="AG4" s="284">
        <v>0</v>
      </c>
      <c r="AH4" s="22">
        <v>0</v>
      </c>
      <c r="AI4" s="284">
        <v>1</v>
      </c>
      <c r="AJ4" s="22">
        <v>500</v>
      </c>
      <c r="AK4" s="284">
        <v>6</v>
      </c>
      <c r="AL4" s="33">
        <v>3684110</v>
      </c>
      <c r="AM4" s="36"/>
      <c r="AN4" s="284">
        <v>4</v>
      </c>
      <c r="AO4" s="33">
        <v>187614</v>
      </c>
      <c r="AP4" s="36"/>
      <c r="AQ4" s="284">
        <v>5</v>
      </c>
      <c r="AR4" s="22">
        <v>114163</v>
      </c>
      <c r="AS4" s="284">
        <v>2</v>
      </c>
      <c r="AT4" s="22">
        <v>49824</v>
      </c>
      <c r="AU4" s="57">
        <v>5</v>
      </c>
      <c r="AV4" s="22">
        <v>0</v>
      </c>
      <c r="AY4">
        <f>AY3</f>
        <v>2001</v>
      </c>
      <c r="AZ4">
        <f t="shared" si="0"/>
        <v>41</v>
      </c>
      <c r="BA4">
        <f t="shared" si="1"/>
        <v>6</v>
      </c>
      <c r="BB4" s="261">
        <f t="shared" si="2"/>
        <v>5569628</v>
      </c>
      <c r="BC4" s="261">
        <f t="shared" si="3"/>
        <v>3684110</v>
      </c>
    </row>
    <row r="5" spans="1:58" hidden="1" x14ac:dyDescent="0.2">
      <c r="A5" s="605"/>
      <c r="B5" s="285" t="s">
        <v>73</v>
      </c>
      <c r="C5" s="281">
        <v>45</v>
      </c>
      <c r="D5" s="22">
        <v>5938110</v>
      </c>
      <c r="E5" s="85"/>
      <c r="F5" s="82"/>
      <c r="G5" s="284">
        <v>3</v>
      </c>
      <c r="H5" s="22">
        <v>679828</v>
      </c>
      <c r="I5" s="284">
        <v>1</v>
      </c>
      <c r="J5" s="22">
        <v>6000</v>
      </c>
      <c r="K5" s="284">
        <v>1</v>
      </c>
      <c r="L5" s="22">
        <v>19040</v>
      </c>
      <c r="M5" s="284">
        <v>0</v>
      </c>
      <c r="N5" s="22">
        <v>0</v>
      </c>
      <c r="O5" s="23">
        <v>2</v>
      </c>
      <c r="P5" s="22">
        <v>0</v>
      </c>
      <c r="Q5" s="57">
        <v>43</v>
      </c>
      <c r="R5" s="22">
        <v>0</v>
      </c>
      <c r="S5" s="284">
        <v>1</v>
      </c>
      <c r="T5" s="22">
        <v>2000</v>
      </c>
      <c r="U5" s="284">
        <v>2</v>
      </c>
      <c r="V5" s="22">
        <v>3000</v>
      </c>
      <c r="W5" s="284">
        <v>2</v>
      </c>
      <c r="X5" s="22">
        <v>3000</v>
      </c>
      <c r="Y5" s="45"/>
      <c r="Z5" s="40"/>
      <c r="AA5" s="45"/>
      <c r="AB5" s="40"/>
      <c r="AC5" s="45"/>
      <c r="AD5" s="40"/>
      <c r="AE5" s="45"/>
      <c r="AF5" s="40"/>
      <c r="AG5" s="284">
        <v>0</v>
      </c>
      <c r="AH5" s="22">
        <v>0</v>
      </c>
      <c r="AI5" s="284">
        <v>0</v>
      </c>
      <c r="AJ5" s="22">
        <v>0</v>
      </c>
      <c r="AK5" s="284">
        <v>4</v>
      </c>
      <c r="AL5" s="33">
        <v>1749544</v>
      </c>
      <c r="AM5" s="36"/>
      <c r="AN5" s="284">
        <v>5</v>
      </c>
      <c r="AO5" s="33">
        <v>496600</v>
      </c>
      <c r="AP5" s="36"/>
      <c r="AQ5" s="284">
        <v>5</v>
      </c>
      <c r="AR5" s="22">
        <v>52382</v>
      </c>
      <c r="AS5" s="284">
        <v>0</v>
      </c>
      <c r="AT5" s="22">
        <v>0</v>
      </c>
      <c r="AU5" s="57">
        <v>2</v>
      </c>
      <c r="AV5" s="22">
        <v>0</v>
      </c>
      <c r="AY5">
        <f t="shared" ref="AY5:AY68" si="4">AY4</f>
        <v>2001</v>
      </c>
      <c r="AZ5">
        <f t="shared" si="0"/>
        <v>48</v>
      </c>
      <c r="BA5">
        <f t="shared" si="1"/>
        <v>4</v>
      </c>
      <c r="BB5" s="261">
        <f t="shared" si="2"/>
        <v>6617938</v>
      </c>
      <c r="BC5" s="261">
        <f t="shared" si="3"/>
        <v>1749544</v>
      </c>
    </row>
    <row r="6" spans="1:58" hidden="1" x14ac:dyDescent="0.2">
      <c r="A6" s="605"/>
      <c r="B6" s="2" t="s">
        <v>72</v>
      </c>
      <c r="C6" s="21">
        <v>48</v>
      </c>
      <c r="D6" s="22">
        <v>6335104</v>
      </c>
      <c r="E6" s="85"/>
      <c r="F6" s="82"/>
      <c r="G6" s="24">
        <v>0</v>
      </c>
      <c r="H6" s="22">
        <v>0</v>
      </c>
      <c r="I6" s="24">
        <v>1</v>
      </c>
      <c r="J6" s="22">
        <v>0</v>
      </c>
      <c r="K6" s="24">
        <v>2</v>
      </c>
      <c r="L6" s="22">
        <v>114166</v>
      </c>
      <c r="M6" s="24">
        <v>0</v>
      </c>
      <c r="N6" s="22">
        <v>0</v>
      </c>
      <c r="O6" s="24">
        <v>0</v>
      </c>
      <c r="P6" s="22">
        <v>0</v>
      </c>
      <c r="Q6" s="57">
        <v>53</v>
      </c>
      <c r="R6" s="22">
        <v>0</v>
      </c>
      <c r="S6" s="24">
        <v>1</v>
      </c>
      <c r="T6" s="22">
        <v>250</v>
      </c>
      <c r="U6" s="24">
        <v>8</v>
      </c>
      <c r="V6" s="22">
        <v>56100</v>
      </c>
      <c r="W6" s="24">
        <v>8</v>
      </c>
      <c r="X6" s="22">
        <v>56100</v>
      </c>
      <c r="Y6" s="45"/>
      <c r="Z6" s="40"/>
      <c r="AA6" s="45"/>
      <c r="AB6" s="40"/>
      <c r="AC6" s="45"/>
      <c r="AD6" s="40"/>
      <c r="AE6" s="45"/>
      <c r="AF6" s="40"/>
      <c r="AG6" s="24">
        <v>1</v>
      </c>
      <c r="AH6" s="22">
        <v>7500</v>
      </c>
      <c r="AI6" s="24">
        <v>2</v>
      </c>
      <c r="AJ6" s="22">
        <v>1000</v>
      </c>
      <c r="AK6" s="24">
        <v>1</v>
      </c>
      <c r="AL6" s="33">
        <v>324600</v>
      </c>
      <c r="AM6" s="36"/>
      <c r="AN6" s="24">
        <v>9</v>
      </c>
      <c r="AO6" s="33">
        <v>1025000</v>
      </c>
      <c r="AP6" s="36"/>
      <c r="AQ6" s="24">
        <v>8</v>
      </c>
      <c r="AR6" s="22">
        <v>39991</v>
      </c>
      <c r="AS6" s="24">
        <v>2</v>
      </c>
      <c r="AT6" s="22">
        <v>751500</v>
      </c>
      <c r="AU6" s="57">
        <v>5</v>
      </c>
      <c r="AV6" s="22">
        <v>0</v>
      </c>
      <c r="AY6">
        <f t="shared" si="4"/>
        <v>2001</v>
      </c>
      <c r="AZ6">
        <f t="shared" si="0"/>
        <v>48</v>
      </c>
      <c r="BA6">
        <f t="shared" si="1"/>
        <v>1</v>
      </c>
      <c r="BB6" s="261">
        <f t="shared" si="2"/>
        <v>6335104</v>
      </c>
      <c r="BC6" s="261">
        <f t="shared" si="3"/>
        <v>324600</v>
      </c>
    </row>
    <row r="7" spans="1:58" hidden="1" x14ac:dyDescent="0.2">
      <c r="A7" s="605"/>
      <c r="B7" s="2" t="s">
        <v>71</v>
      </c>
      <c r="C7" s="21">
        <v>65</v>
      </c>
      <c r="D7" s="22">
        <v>8672516</v>
      </c>
      <c r="E7" s="85"/>
      <c r="F7" s="82"/>
      <c r="G7" s="24">
        <v>0</v>
      </c>
      <c r="H7" s="22">
        <v>0</v>
      </c>
      <c r="I7" s="24">
        <v>0</v>
      </c>
      <c r="J7" s="22">
        <v>0</v>
      </c>
      <c r="K7" s="24">
        <v>0</v>
      </c>
      <c r="L7" s="22">
        <v>0</v>
      </c>
      <c r="M7" s="24">
        <v>0</v>
      </c>
      <c r="N7" s="22">
        <v>0</v>
      </c>
      <c r="O7" s="24">
        <v>0</v>
      </c>
      <c r="P7" s="22">
        <v>0</v>
      </c>
      <c r="Q7" s="57">
        <v>79</v>
      </c>
      <c r="R7" s="22">
        <v>0</v>
      </c>
      <c r="S7" s="24">
        <v>4</v>
      </c>
      <c r="T7" s="22">
        <v>86000</v>
      </c>
      <c r="U7" s="24">
        <v>1</v>
      </c>
      <c r="V7" s="22">
        <v>350</v>
      </c>
      <c r="W7" s="24">
        <v>1</v>
      </c>
      <c r="X7" s="22">
        <v>350</v>
      </c>
      <c r="Y7" s="45"/>
      <c r="Z7" s="40"/>
      <c r="AA7" s="45"/>
      <c r="AB7" s="40"/>
      <c r="AC7" s="45"/>
      <c r="AD7" s="40"/>
      <c r="AE7" s="45"/>
      <c r="AF7" s="40"/>
      <c r="AG7" s="24">
        <v>10</v>
      </c>
      <c r="AH7" s="22">
        <v>40000</v>
      </c>
      <c r="AI7" s="24">
        <v>1</v>
      </c>
      <c r="AJ7" s="22">
        <v>500</v>
      </c>
      <c r="AK7" s="24">
        <v>2</v>
      </c>
      <c r="AL7" s="33">
        <v>1360000</v>
      </c>
      <c r="AM7" s="36"/>
      <c r="AN7" s="24">
        <v>10</v>
      </c>
      <c r="AO7" s="33">
        <v>296138</v>
      </c>
      <c r="AP7" s="36"/>
      <c r="AQ7" s="24">
        <v>5</v>
      </c>
      <c r="AR7" s="22">
        <v>16962</v>
      </c>
      <c r="AS7" s="24">
        <v>0</v>
      </c>
      <c r="AT7" s="22">
        <v>0</v>
      </c>
      <c r="AU7" s="57">
        <v>4</v>
      </c>
      <c r="AV7" s="22">
        <v>0</v>
      </c>
      <c r="AY7">
        <f t="shared" si="4"/>
        <v>2001</v>
      </c>
      <c r="AZ7">
        <f t="shared" si="0"/>
        <v>65</v>
      </c>
      <c r="BA7">
        <f t="shared" si="1"/>
        <v>2</v>
      </c>
      <c r="BB7" s="261">
        <f t="shared" si="2"/>
        <v>8672516</v>
      </c>
      <c r="BC7" s="261">
        <f t="shared" si="3"/>
        <v>1360000</v>
      </c>
    </row>
    <row r="8" spans="1:58" hidden="1" x14ac:dyDescent="0.2">
      <c r="A8" s="605"/>
      <c r="B8" s="2" t="s">
        <v>70</v>
      </c>
      <c r="C8" s="21">
        <v>56</v>
      </c>
      <c r="D8" s="22">
        <v>8178416</v>
      </c>
      <c r="E8" s="85"/>
      <c r="F8" s="82"/>
      <c r="G8" s="24">
        <v>15</v>
      </c>
      <c r="H8" s="22">
        <v>3230832</v>
      </c>
      <c r="I8" s="24">
        <v>1</v>
      </c>
      <c r="J8" s="22">
        <v>0</v>
      </c>
      <c r="K8" s="24">
        <v>3</v>
      </c>
      <c r="L8" s="22">
        <v>59460</v>
      </c>
      <c r="M8" s="24">
        <v>4</v>
      </c>
      <c r="N8" s="22">
        <v>79540</v>
      </c>
      <c r="O8" s="24">
        <v>0</v>
      </c>
      <c r="P8" s="22">
        <v>0</v>
      </c>
      <c r="Q8" s="57">
        <v>65</v>
      </c>
      <c r="R8" s="22">
        <v>0</v>
      </c>
      <c r="S8" s="24">
        <v>3</v>
      </c>
      <c r="T8" s="22">
        <v>42100</v>
      </c>
      <c r="U8" s="24">
        <v>22</v>
      </c>
      <c r="V8" s="22">
        <v>33619</v>
      </c>
      <c r="W8" s="24">
        <v>22</v>
      </c>
      <c r="X8" s="22">
        <v>33619</v>
      </c>
      <c r="Y8" s="45"/>
      <c r="Z8" s="40"/>
      <c r="AA8" s="45"/>
      <c r="AB8" s="40"/>
      <c r="AC8" s="45"/>
      <c r="AD8" s="40"/>
      <c r="AE8" s="45"/>
      <c r="AF8" s="40"/>
      <c r="AG8" s="24">
        <v>12</v>
      </c>
      <c r="AH8" s="22">
        <v>37000</v>
      </c>
      <c r="AI8" s="24">
        <v>0</v>
      </c>
      <c r="AJ8" s="22">
        <v>0</v>
      </c>
      <c r="AK8" s="24">
        <v>1</v>
      </c>
      <c r="AL8" s="33">
        <v>478492</v>
      </c>
      <c r="AM8" s="36"/>
      <c r="AN8" s="24">
        <v>6</v>
      </c>
      <c r="AO8" s="33">
        <v>1041910</v>
      </c>
      <c r="AP8" s="36"/>
      <c r="AQ8" s="24">
        <v>5</v>
      </c>
      <c r="AR8" s="22">
        <v>42400</v>
      </c>
      <c r="AS8" s="24">
        <v>6</v>
      </c>
      <c r="AT8" s="22">
        <v>160020</v>
      </c>
      <c r="AU8" s="57">
        <v>2</v>
      </c>
      <c r="AV8" s="22">
        <v>0</v>
      </c>
      <c r="AY8">
        <f t="shared" si="4"/>
        <v>2001</v>
      </c>
      <c r="AZ8">
        <f t="shared" si="0"/>
        <v>71</v>
      </c>
      <c r="BA8">
        <f t="shared" si="1"/>
        <v>1</v>
      </c>
      <c r="BB8" s="261">
        <f t="shared" si="2"/>
        <v>11409248</v>
      </c>
      <c r="BC8" s="261">
        <f t="shared" si="3"/>
        <v>478492</v>
      </c>
    </row>
    <row r="9" spans="1:58" hidden="1" x14ac:dyDescent="0.2">
      <c r="A9" s="605"/>
      <c r="B9" s="2" t="s">
        <v>69</v>
      </c>
      <c r="C9" s="21">
        <v>70</v>
      </c>
      <c r="D9" s="22">
        <v>9630332</v>
      </c>
      <c r="E9" s="85"/>
      <c r="F9" s="82"/>
      <c r="G9" s="24">
        <v>4</v>
      </c>
      <c r="H9" s="22">
        <v>1003728</v>
      </c>
      <c r="I9" s="24">
        <v>0</v>
      </c>
      <c r="J9" s="22">
        <v>0</v>
      </c>
      <c r="K9" s="24">
        <v>6</v>
      </c>
      <c r="L9" s="22">
        <v>121260</v>
      </c>
      <c r="M9" s="24">
        <v>0</v>
      </c>
      <c r="N9" s="22">
        <v>0</v>
      </c>
      <c r="O9" s="24">
        <v>0</v>
      </c>
      <c r="P9" s="22">
        <v>0</v>
      </c>
      <c r="Q9" s="57">
        <v>66</v>
      </c>
      <c r="R9" s="22">
        <v>0</v>
      </c>
      <c r="S9" s="24">
        <v>5</v>
      </c>
      <c r="T9" s="22">
        <v>47564</v>
      </c>
      <c r="U9" s="24">
        <v>13</v>
      </c>
      <c r="V9" s="22">
        <v>51290</v>
      </c>
      <c r="W9" s="24">
        <v>13</v>
      </c>
      <c r="X9" s="22">
        <v>51290</v>
      </c>
      <c r="Y9" s="45"/>
      <c r="Z9" s="40"/>
      <c r="AA9" s="45"/>
      <c r="AB9" s="40"/>
      <c r="AC9" s="45"/>
      <c r="AD9" s="40"/>
      <c r="AE9" s="45"/>
      <c r="AF9" s="40"/>
      <c r="AG9" s="24">
        <v>0</v>
      </c>
      <c r="AH9" s="22">
        <v>0</v>
      </c>
      <c r="AI9" s="24">
        <v>1</v>
      </c>
      <c r="AJ9" s="22">
        <v>500</v>
      </c>
      <c r="AK9" s="24">
        <v>7</v>
      </c>
      <c r="AL9" s="33">
        <v>3938258</v>
      </c>
      <c r="AM9" s="36"/>
      <c r="AN9" s="24">
        <v>6</v>
      </c>
      <c r="AO9" s="33">
        <v>585656</v>
      </c>
      <c r="AP9" s="36"/>
      <c r="AQ9" s="24">
        <v>5</v>
      </c>
      <c r="AR9" s="22">
        <v>21100</v>
      </c>
      <c r="AS9" s="24">
        <v>3</v>
      </c>
      <c r="AT9" s="22">
        <v>55345</v>
      </c>
      <c r="AU9" s="57">
        <v>3</v>
      </c>
      <c r="AV9" s="22">
        <v>0</v>
      </c>
      <c r="AY9">
        <f t="shared" si="4"/>
        <v>2001</v>
      </c>
      <c r="AZ9">
        <f t="shared" si="0"/>
        <v>74</v>
      </c>
      <c r="BA9">
        <f t="shared" si="1"/>
        <v>7</v>
      </c>
      <c r="BB9" s="261">
        <f t="shared" si="2"/>
        <v>10634060</v>
      </c>
      <c r="BC9" s="261">
        <f t="shared" si="3"/>
        <v>3938258</v>
      </c>
    </row>
    <row r="10" spans="1:58" hidden="1" x14ac:dyDescent="0.2">
      <c r="A10" s="605"/>
      <c r="B10" s="2" t="s">
        <v>68</v>
      </c>
      <c r="C10" s="21">
        <v>78</v>
      </c>
      <c r="D10" s="22">
        <v>10000088</v>
      </c>
      <c r="E10" s="85"/>
      <c r="F10" s="82"/>
      <c r="G10" s="24">
        <v>1</v>
      </c>
      <c r="H10" s="22">
        <v>222568</v>
      </c>
      <c r="I10" s="24">
        <v>0</v>
      </c>
      <c r="J10" s="22">
        <v>0</v>
      </c>
      <c r="K10" s="24">
        <v>6</v>
      </c>
      <c r="L10" s="22">
        <v>128008</v>
      </c>
      <c r="M10" s="24">
        <v>2</v>
      </c>
      <c r="N10" s="22">
        <v>41740</v>
      </c>
      <c r="O10" s="24">
        <v>0</v>
      </c>
      <c r="P10" s="22">
        <v>0</v>
      </c>
      <c r="Q10" s="57">
        <v>87</v>
      </c>
      <c r="R10" s="22">
        <v>0</v>
      </c>
      <c r="S10" s="24">
        <v>6</v>
      </c>
      <c r="T10" s="22">
        <v>15095</v>
      </c>
      <c r="U10" s="24">
        <v>31</v>
      </c>
      <c r="V10" s="22">
        <v>40903</v>
      </c>
      <c r="W10" s="24">
        <v>31</v>
      </c>
      <c r="X10" s="22">
        <v>40903</v>
      </c>
      <c r="Y10" s="45"/>
      <c r="Z10" s="40"/>
      <c r="AA10" s="45"/>
      <c r="AB10" s="40"/>
      <c r="AC10" s="45"/>
      <c r="AD10" s="40"/>
      <c r="AE10" s="45"/>
      <c r="AF10" s="40"/>
      <c r="AG10" s="24">
        <v>0</v>
      </c>
      <c r="AH10" s="22">
        <v>0</v>
      </c>
      <c r="AI10" s="24">
        <v>2</v>
      </c>
      <c r="AJ10" s="22">
        <v>1000</v>
      </c>
      <c r="AK10" s="24">
        <v>2</v>
      </c>
      <c r="AL10" s="33">
        <v>1230845</v>
      </c>
      <c r="AM10" s="36"/>
      <c r="AN10" s="24">
        <v>7</v>
      </c>
      <c r="AO10" s="33">
        <v>883250</v>
      </c>
      <c r="AP10" s="36"/>
      <c r="AQ10" s="24">
        <v>4</v>
      </c>
      <c r="AR10" s="22">
        <v>6140</v>
      </c>
      <c r="AS10" s="24">
        <v>1</v>
      </c>
      <c r="AT10" s="22">
        <v>336000</v>
      </c>
      <c r="AU10" s="57">
        <v>3</v>
      </c>
      <c r="AV10" s="22">
        <v>0</v>
      </c>
      <c r="AY10">
        <f t="shared" si="4"/>
        <v>2001</v>
      </c>
      <c r="AZ10">
        <f t="shared" si="0"/>
        <v>79</v>
      </c>
      <c r="BA10">
        <f t="shared" si="1"/>
        <v>2</v>
      </c>
      <c r="BB10" s="261">
        <f t="shared" si="2"/>
        <v>10222656</v>
      </c>
      <c r="BC10" s="261">
        <f t="shared" si="3"/>
        <v>1230845</v>
      </c>
    </row>
    <row r="11" spans="1:58" hidden="1" x14ac:dyDescent="0.2">
      <c r="A11" s="605"/>
      <c r="B11" s="2" t="s">
        <v>67</v>
      </c>
      <c r="C11" s="21">
        <v>73</v>
      </c>
      <c r="D11" s="22">
        <v>9423232</v>
      </c>
      <c r="E11" s="85"/>
      <c r="F11" s="82"/>
      <c r="G11" s="24">
        <v>5</v>
      </c>
      <c r="H11" s="22">
        <v>1280648</v>
      </c>
      <c r="I11" s="24">
        <v>0</v>
      </c>
      <c r="J11" s="22">
        <v>0</v>
      </c>
      <c r="K11" s="24">
        <v>6</v>
      </c>
      <c r="L11" s="22">
        <v>73819</v>
      </c>
      <c r="M11" s="24">
        <v>0</v>
      </c>
      <c r="N11" s="22">
        <v>0</v>
      </c>
      <c r="O11" s="24">
        <v>0</v>
      </c>
      <c r="P11" s="22">
        <v>0</v>
      </c>
      <c r="Q11" s="57">
        <v>66</v>
      </c>
      <c r="R11" s="22">
        <v>0</v>
      </c>
      <c r="S11" s="24">
        <v>13</v>
      </c>
      <c r="T11" s="22">
        <v>76962</v>
      </c>
      <c r="U11" s="24">
        <v>30</v>
      </c>
      <c r="V11" s="22">
        <v>85486</v>
      </c>
      <c r="W11" s="24">
        <v>30</v>
      </c>
      <c r="X11" s="22">
        <v>85486</v>
      </c>
      <c r="Y11" s="45"/>
      <c r="Z11" s="40"/>
      <c r="AA11" s="45"/>
      <c r="AB11" s="40"/>
      <c r="AC11" s="45"/>
      <c r="AD11" s="40"/>
      <c r="AE11" s="45"/>
      <c r="AF11" s="40"/>
      <c r="AG11" s="24">
        <v>0</v>
      </c>
      <c r="AH11" s="22">
        <v>0</v>
      </c>
      <c r="AI11" s="24">
        <v>1</v>
      </c>
      <c r="AJ11" s="22">
        <v>500</v>
      </c>
      <c r="AK11" s="24">
        <v>2</v>
      </c>
      <c r="AL11" s="33">
        <v>896275</v>
      </c>
      <c r="AM11" s="36"/>
      <c r="AN11" s="24">
        <v>15</v>
      </c>
      <c r="AO11" s="33">
        <v>683939</v>
      </c>
      <c r="AP11" s="36"/>
      <c r="AQ11" s="24">
        <v>7</v>
      </c>
      <c r="AR11" s="22">
        <v>39840</v>
      </c>
      <c r="AS11" s="24">
        <v>5</v>
      </c>
      <c r="AT11" s="22">
        <v>130346</v>
      </c>
      <c r="AU11" s="57">
        <v>4</v>
      </c>
      <c r="AV11" s="22">
        <v>0</v>
      </c>
      <c r="AY11">
        <f t="shared" si="4"/>
        <v>2001</v>
      </c>
      <c r="AZ11">
        <f t="shared" si="0"/>
        <v>78</v>
      </c>
      <c r="BA11">
        <f t="shared" si="1"/>
        <v>2</v>
      </c>
      <c r="BB11" s="261">
        <f t="shared" si="2"/>
        <v>10703880</v>
      </c>
      <c r="BC11" s="261">
        <f t="shared" si="3"/>
        <v>896275</v>
      </c>
    </row>
    <row r="12" spans="1:58" hidden="1" x14ac:dyDescent="0.2">
      <c r="A12" s="605"/>
      <c r="B12" s="2" t="s">
        <v>66</v>
      </c>
      <c r="C12" s="21">
        <v>51</v>
      </c>
      <c r="D12" s="22">
        <v>6893088</v>
      </c>
      <c r="E12" s="85"/>
      <c r="F12" s="82"/>
      <c r="G12" s="24">
        <v>0</v>
      </c>
      <c r="H12" s="22">
        <v>0</v>
      </c>
      <c r="I12" s="24">
        <v>0</v>
      </c>
      <c r="J12" s="22">
        <v>0</v>
      </c>
      <c r="K12" s="24">
        <v>6</v>
      </c>
      <c r="L12" s="22">
        <v>30420</v>
      </c>
      <c r="M12" s="24">
        <v>0</v>
      </c>
      <c r="N12" s="22">
        <v>0</v>
      </c>
      <c r="O12" s="24">
        <v>0</v>
      </c>
      <c r="P12" s="22">
        <v>0</v>
      </c>
      <c r="Q12" s="57">
        <v>97</v>
      </c>
      <c r="R12" s="22">
        <v>0</v>
      </c>
      <c r="S12" s="24">
        <v>9</v>
      </c>
      <c r="T12" s="22">
        <v>112010</v>
      </c>
      <c r="U12" s="24">
        <v>19</v>
      </c>
      <c r="V12" s="22">
        <v>29544</v>
      </c>
      <c r="W12" s="24">
        <v>19</v>
      </c>
      <c r="X12" s="22">
        <v>29544</v>
      </c>
      <c r="Y12" s="45"/>
      <c r="Z12" s="40"/>
      <c r="AA12" s="45"/>
      <c r="AB12" s="40"/>
      <c r="AC12" s="45"/>
      <c r="AD12" s="40"/>
      <c r="AE12" s="45"/>
      <c r="AF12" s="40"/>
      <c r="AG12" s="24">
        <v>0</v>
      </c>
      <c r="AH12" s="22">
        <v>0</v>
      </c>
      <c r="AI12" s="24">
        <v>0</v>
      </c>
      <c r="AJ12" s="22">
        <v>0</v>
      </c>
      <c r="AK12" s="24">
        <v>2</v>
      </c>
      <c r="AL12" s="33">
        <v>18869644</v>
      </c>
      <c r="AM12" s="36"/>
      <c r="AN12" s="24">
        <v>4</v>
      </c>
      <c r="AO12" s="33">
        <v>164330</v>
      </c>
      <c r="AP12" s="36"/>
      <c r="AQ12" s="24">
        <v>7</v>
      </c>
      <c r="AR12" s="22">
        <v>39425</v>
      </c>
      <c r="AS12" s="24">
        <v>6</v>
      </c>
      <c r="AT12" s="22">
        <v>2899400</v>
      </c>
      <c r="AU12" s="57">
        <v>7</v>
      </c>
      <c r="AV12" s="22">
        <v>0</v>
      </c>
      <c r="AY12">
        <f t="shared" si="4"/>
        <v>2001</v>
      </c>
      <c r="AZ12">
        <f t="shared" si="0"/>
        <v>51</v>
      </c>
      <c r="BA12">
        <f t="shared" si="1"/>
        <v>2</v>
      </c>
      <c r="BB12" s="261">
        <f t="shared" si="2"/>
        <v>6893088</v>
      </c>
      <c r="BC12" s="261">
        <f t="shared" si="3"/>
        <v>18869644</v>
      </c>
    </row>
    <row r="13" spans="1:58" hidden="1" x14ac:dyDescent="0.2">
      <c r="A13" s="605"/>
      <c r="B13" s="2" t="s">
        <v>65</v>
      </c>
      <c r="C13" s="21">
        <v>111</v>
      </c>
      <c r="D13" s="22">
        <v>13080862</v>
      </c>
      <c r="E13" s="85"/>
      <c r="F13" s="82"/>
      <c r="G13" s="24">
        <v>0</v>
      </c>
      <c r="H13" s="22">
        <v>0</v>
      </c>
      <c r="I13" s="24">
        <v>1</v>
      </c>
      <c r="J13" s="22">
        <v>0</v>
      </c>
      <c r="K13" s="24">
        <v>9</v>
      </c>
      <c r="L13" s="22">
        <v>142020</v>
      </c>
      <c r="M13" s="24">
        <v>1</v>
      </c>
      <c r="N13" s="22">
        <v>4000</v>
      </c>
      <c r="O13" s="24">
        <v>0</v>
      </c>
      <c r="P13" s="22">
        <v>0</v>
      </c>
      <c r="Q13" s="57">
        <v>127</v>
      </c>
      <c r="R13" s="22">
        <v>0</v>
      </c>
      <c r="S13" s="24">
        <v>4</v>
      </c>
      <c r="T13" s="22">
        <v>17085</v>
      </c>
      <c r="U13" s="24">
        <v>25</v>
      </c>
      <c r="V13" s="22">
        <v>46055</v>
      </c>
      <c r="W13" s="24">
        <v>25</v>
      </c>
      <c r="X13" s="22">
        <v>46055</v>
      </c>
      <c r="Y13" s="45"/>
      <c r="Z13" s="40"/>
      <c r="AA13" s="45"/>
      <c r="AB13" s="40"/>
      <c r="AC13" s="45"/>
      <c r="AD13" s="40"/>
      <c r="AE13" s="45"/>
      <c r="AF13" s="40"/>
      <c r="AG13" s="24">
        <v>2</v>
      </c>
      <c r="AH13" s="22">
        <v>13000</v>
      </c>
      <c r="AI13" s="24">
        <v>0</v>
      </c>
      <c r="AJ13" s="22">
        <v>0</v>
      </c>
      <c r="AK13" s="24">
        <v>3</v>
      </c>
      <c r="AL13" s="33">
        <v>7353000</v>
      </c>
      <c r="AM13" s="36"/>
      <c r="AN13" s="24">
        <v>8</v>
      </c>
      <c r="AO13" s="33">
        <v>2107395</v>
      </c>
      <c r="AP13" s="36"/>
      <c r="AQ13" s="24">
        <v>11</v>
      </c>
      <c r="AR13" s="22">
        <v>72331</v>
      </c>
      <c r="AS13" s="24">
        <v>2</v>
      </c>
      <c r="AT13" s="22">
        <v>59500</v>
      </c>
      <c r="AU13" s="57">
        <v>6</v>
      </c>
      <c r="AV13" s="22">
        <v>0</v>
      </c>
      <c r="AY13">
        <f t="shared" si="4"/>
        <v>2001</v>
      </c>
      <c r="AZ13">
        <f t="shared" si="0"/>
        <v>111</v>
      </c>
      <c r="BA13">
        <f t="shared" si="1"/>
        <v>3</v>
      </c>
      <c r="BB13" s="261">
        <f t="shared" si="2"/>
        <v>13080862</v>
      </c>
      <c r="BC13" s="261">
        <f t="shared" si="3"/>
        <v>7353000</v>
      </c>
    </row>
    <row r="14" spans="1:58" hidden="1" x14ac:dyDescent="0.2">
      <c r="A14" s="606"/>
      <c r="B14" s="2" t="s">
        <v>64</v>
      </c>
      <c r="C14" s="21">
        <v>83</v>
      </c>
      <c r="D14" s="22">
        <v>10597308</v>
      </c>
      <c r="E14" s="85"/>
      <c r="F14" s="82"/>
      <c r="G14" s="24">
        <v>0</v>
      </c>
      <c r="H14" s="22">
        <v>0</v>
      </c>
      <c r="I14" s="24">
        <v>1</v>
      </c>
      <c r="J14" s="22">
        <v>0</v>
      </c>
      <c r="K14" s="24">
        <v>7</v>
      </c>
      <c r="L14" s="22">
        <v>73324</v>
      </c>
      <c r="M14" s="24">
        <v>2</v>
      </c>
      <c r="N14" s="22">
        <v>47060</v>
      </c>
      <c r="O14" s="24">
        <v>0</v>
      </c>
      <c r="P14" s="22">
        <v>0</v>
      </c>
      <c r="Q14" s="57">
        <v>66</v>
      </c>
      <c r="R14" s="22">
        <v>0</v>
      </c>
      <c r="S14" s="24">
        <v>5</v>
      </c>
      <c r="T14" s="22">
        <v>11439</v>
      </c>
      <c r="U14" s="24">
        <v>12</v>
      </c>
      <c r="V14" s="22">
        <v>18557</v>
      </c>
      <c r="W14" s="24">
        <v>12</v>
      </c>
      <c r="X14" s="22">
        <v>18557</v>
      </c>
      <c r="Y14" s="45"/>
      <c r="Z14" s="40"/>
      <c r="AA14" s="45"/>
      <c r="AB14" s="40"/>
      <c r="AC14" s="45"/>
      <c r="AD14" s="40"/>
      <c r="AE14" s="45"/>
      <c r="AF14" s="40"/>
      <c r="AG14" s="24">
        <v>2</v>
      </c>
      <c r="AH14" s="22">
        <v>35000</v>
      </c>
      <c r="AI14" s="24">
        <v>1</v>
      </c>
      <c r="AJ14" s="22">
        <v>500</v>
      </c>
      <c r="AK14" s="24">
        <v>4</v>
      </c>
      <c r="AL14" s="33">
        <v>4550973</v>
      </c>
      <c r="AM14" s="36"/>
      <c r="AN14" s="24">
        <v>4</v>
      </c>
      <c r="AO14" s="33">
        <v>430000</v>
      </c>
      <c r="AP14" s="36"/>
      <c r="AQ14" s="24">
        <v>4</v>
      </c>
      <c r="AR14" s="22">
        <v>107533</v>
      </c>
      <c r="AS14" s="24">
        <v>8</v>
      </c>
      <c r="AT14" s="22">
        <v>337153</v>
      </c>
      <c r="AU14" s="57">
        <v>10</v>
      </c>
      <c r="AV14" s="22">
        <v>0</v>
      </c>
      <c r="AW14" s="1">
        <f>SUM(C6:C14,G6:G14,I6:I14,K6:K14,M6:M14,O6:O14,S6:S14,W6:W14,AG6:AG14,AI6:AI14,AK6:AK14,AN6:AN14,AQ6:AQ14,AS6:AS14)</f>
        <v>1146</v>
      </c>
      <c r="AY14">
        <f t="shared" si="4"/>
        <v>2001</v>
      </c>
      <c r="AZ14">
        <f t="shared" si="0"/>
        <v>83</v>
      </c>
      <c r="BA14">
        <f t="shared" si="1"/>
        <v>4</v>
      </c>
      <c r="BB14" s="261">
        <f t="shared" si="2"/>
        <v>10597308</v>
      </c>
      <c r="BC14" s="261">
        <f t="shared" si="3"/>
        <v>4550973</v>
      </c>
      <c r="BE14" s="261">
        <f>SUM(BB3:BB14)</f>
        <v>108168462</v>
      </c>
    </row>
    <row r="15" spans="1:58" hidden="1" x14ac:dyDescent="0.2">
      <c r="A15" s="604" t="s">
        <v>76</v>
      </c>
      <c r="B15" s="19" t="s">
        <v>63</v>
      </c>
      <c r="C15" s="20">
        <v>61</v>
      </c>
      <c r="D15" s="22">
        <v>8615728</v>
      </c>
      <c r="E15" s="85"/>
      <c r="F15" s="82"/>
      <c r="G15" s="23">
        <v>0</v>
      </c>
      <c r="H15" s="22">
        <v>0</v>
      </c>
      <c r="I15" s="23">
        <v>0</v>
      </c>
      <c r="J15" s="22">
        <v>0</v>
      </c>
      <c r="K15" s="23">
        <v>7</v>
      </c>
      <c r="L15" s="22">
        <v>149892</v>
      </c>
      <c r="M15" s="23">
        <v>0</v>
      </c>
      <c r="N15" s="22">
        <v>0</v>
      </c>
      <c r="O15" s="23">
        <v>0</v>
      </c>
      <c r="P15" s="22">
        <v>0</v>
      </c>
      <c r="Q15" s="57">
        <v>59</v>
      </c>
      <c r="R15" s="22">
        <v>0</v>
      </c>
      <c r="S15" s="23">
        <v>14</v>
      </c>
      <c r="T15" s="22">
        <v>35322</v>
      </c>
      <c r="U15" s="23">
        <v>11</v>
      </c>
      <c r="V15" s="22">
        <v>31350</v>
      </c>
      <c r="W15" s="23">
        <v>11</v>
      </c>
      <c r="X15" s="22">
        <v>31350</v>
      </c>
      <c r="Y15" s="45"/>
      <c r="Z15" s="40"/>
      <c r="AA15" s="45"/>
      <c r="AB15" s="40"/>
      <c r="AC15" s="45"/>
      <c r="AD15" s="40"/>
      <c r="AE15" s="45"/>
      <c r="AF15" s="40"/>
      <c r="AG15" s="23">
        <v>1</v>
      </c>
      <c r="AH15" s="22">
        <v>5000</v>
      </c>
      <c r="AI15" s="23">
        <v>0</v>
      </c>
      <c r="AJ15" s="22">
        <v>0</v>
      </c>
      <c r="AK15" s="23">
        <v>6</v>
      </c>
      <c r="AL15" s="33">
        <v>4505189</v>
      </c>
      <c r="AM15" s="36"/>
      <c r="AN15" s="23">
        <v>4</v>
      </c>
      <c r="AO15" s="33">
        <v>190400</v>
      </c>
      <c r="AP15" s="36"/>
      <c r="AQ15" s="23">
        <v>10</v>
      </c>
      <c r="AR15" s="22">
        <v>44873</v>
      </c>
      <c r="AS15" s="23">
        <v>2</v>
      </c>
      <c r="AT15" s="22">
        <v>47200</v>
      </c>
      <c r="AU15" s="57">
        <v>0</v>
      </c>
      <c r="AV15" s="22">
        <v>0</v>
      </c>
      <c r="AY15">
        <f>AY14+1</f>
        <v>2002</v>
      </c>
      <c r="AZ15">
        <f t="shared" si="0"/>
        <v>61</v>
      </c>
      <c r="BA15">
        <f t="shared" si="1"/>
        <v>6</v>
      </c>
      <c r="BB15" s="261">
        <f t="shared" si="2"/>
        <v>8615728</v>
      </c>
      <c r="BC15" s="261">
        <f t="shared" si="3"/>
        <v>4505189</v>
      </c>
    </row>
    <row r="16" spans="1:58" hidden="1" x14ac:dyDescent="0.2">
      <c r="A16" s="605"/>
      <c r="B16" s="19" t="s">
        <v>62</v>
      </c>
      <c r="C16" s="20">
        <v>49</v>
      </c>
      <c r="D16" s="22">
        <v>6347549</v>
      </c>
      <c r="E16" s="85"/>
      <c r="F16" s="82"/>
      <c r="G16" s="23">
        <v>1</v>
      </c>
      <c r="H16" s="22">
        <v>282400</v>
      </c>
      <c r="I16" s="23">
        <v>2</v>
      </c>
      <c r="J16" s="22">
        <v>0</v>
      </c>
      <c r="K16" s="23">
        <v>4</v>
      </c>
      <c r="L16" s="22">
        <v>137808</v>
      </c>
      <c r="M16" s="23">
        <v>0</v>
      </c>
      <c r="N16" s="22">
        <v>0</v>
      </c>
      <c r="O16" s="23">
        <v>0</v>
      </c>
      <c r="P16" s="22">
        <v>0</v>
      </c>
      <c r="Q16" s="57">
        <v>79</v>
      </c>
      <c r="R16" s="22">
        <v>0</v>
      </c>
      <c r="S16" s="23">
        <v>3</v>
      </c>
      <c r="T16" s="22">
        <v>3295</v>
      </c>
      <c r="U16" s="23">
        <v>10</v>
      </c>
      <c r="V16" s="22">
        <v>19918</v>
      </c>
      <c r="W16" s="23">
        <v>10</v>
      </c>
      <c r="X16" s="22">
        <v>19918</v>
      </c>
      <c r="Y16" s="45"/>
      <c r="Z16" s="40"/>
      <c r="AA16" s="45"/>
      <c r="AB16" s="40"/>
      <c r="AC16" s="45"/>
      <c r="AD16" s="40"/>
      <c r="AE16" s="45"/>
      <c r="AF16" s="40"/>
      <c r="AG16" s="23">
        <v>2</v>
      </c>
      <c r="AH16" s="22">
        <v>12000</v>
      </c>
      <c r="AI16" s="23">
        <v>0</v>
      </c>
      <c r="AJ16" s="22">
        <v>0</v>
      </c>
      <c r="AK16" s="23">
        <v>4</v>
      </c>
      <c r="AL16" s="33">
        <v>3566946</v>
      </c>
      <c r="AM16" s="36"/>
      <c r="AN16" s="23">
        <v>6</v>
      </c>
      <c r="AO16" s="33">
        <v>1649000</v>
      </c>
      <c r="AP16" s="36"/>
      <c r="AQ16" s="23">
        <v>4</v>
      </c>
      <c r="AR16" s="22">
        <v>19748</v>
      </c>
      <c r="AS16" s="23">
        <v>1</v>
      </c>
      <c r="AT16" s="22">
        <v>75764</v>
      </c>
      <c r="AU16" s="57">
        <v>1</v>
      </c>
      <c r="AV16" s="22">
        <v>0</v>
      </c>
      <c r="AY16">
        <f t="shared" si="4"/>
        <v>2002</v>
      </c>
      <c r="AZ16">
        <f t="shared" si="0"/>
        <v>50</v>
      </c>
      <c r="BA16">
        <f t="shared" si="1"/>
        <v>4</v>
      </c>
      <c r="BB16" s="261">
        <f t="shared" si="2"/>
        <v>6629949</v>
      </c>
      <c r="BC16" s="261">
        <f t="shared" si="3"/>
        <v>3566946</v>
      </c>
    </row>
    <row r="17" spans="1:57" hidden="1" x14ac:dyDescent="0.2">
      <c r="A17" s="605"/>
      <c r="B17" s="19" t="s">
        <v>61</v>
      </c>
      <c r="C17" s="20">
        <v>67</v>
      </c>
      <c r="D17" s="22">
        <v>8120498</v>
      </c>
      <c r="E17" s="85"/>
      <c r="F17" s="82"/>
      <c r="G17" s="23">
        <v>0</v>
      </c>
      <c r="H17" s="22">
        <v>0</v>
      </c>
      <c r="I17" s="23">
        <v>1</v>
      </c>
      <c r="J17" s="22">
        <v>0</v>
      </c>
      <c r="K17" s="23">
        <v>5</v>
      </c>
      <c r="L17" s="22">
        <v>150202</v>
      </c>
      <c r="M17" s="23">
        <v>0</v>
      </c>
      <c r="N17" s="22">
        <v>0</v>
      </c>
      <c r="O17" s="23">
        <v>0</v>
      </c>
      <c r="P17" s="22">
        <v>0</v>
      </c>
      <c r="Q17" s="57">
        <v>51</v>
      </c>
      <c r="R17" s="22">
        <v>0</v>
      </c>
      <c r="S17" s="23">
        <v>0</v>
      </c>
      <c r="T17" s="22">
        <v>0</v>
      </c>
      <c r="U17" s="23">
        <v>6</v>
      </c>
      <c r="V17" s="22">
        <v>14502</v>
      </c>
      <c r="W17" s="23">
        <v>6</v>
      </c>
      <c r="X17" s="22">
        <v>14502</v>
      </c>
      <c r="Y17" s="45"/>
      <c r="Z17" s="40"/>
      <c r="AA17" s="45"/>
      <c r="AB17" s="40"/>
      <c r="AC17" s="45"/>
      <c r="AD17" s="40"/>
      <c r="AE17" s="45"/>
      <c r="AF17" s="40"/>
      <c r="AG17" s="23">
        <v>1</v>
      </c>
      <c r="AH17" s="22">
        <v>5000</v>
      </c>
      <c r="AI17" s="23">
        <v>0</v>
      </c>
      <c r="AJ17" s="22">
        <v>0</v>
      </c>
      <c r="AK17" s="23">
        <v>3</v>
      </c>
      <c r="AL17" s="33">
        <v>2178365</v>
      </c>
      <c r="AM17" s="36"/>
      <c r="AN17" s="23">
        <v>8</v>
      </c>
      <c r="AO17" s="33">
        <v>428884</v>
      </c>
      <c r="AP17" s="36"/>
      <c r="AQ17" s="23">
        <v>3</v>
      </c>
      <c r="AR17" s="22">
        <v>68200</v>
      </c>
      <c r="AS17" s="23">
        <v>1</v>
      </c>
      <c r="AT17" s="22">
        <v>1400</v>
      </c>
      <c r="AU17" s="57">
        <v>1</v>
      </c>
      <c r="AV17" s="22">
        <v>0</v>
      </c>
      <c r="AY17">
        <f t="shared" si="4"/>
        <v>2002</v>
      </c>
      <c r="AZ17">
        <f t="shared" si="0"/>
        <v>67</v>
      </c>
      <c r="BA17">
        <f t="shared" si="1"/>
        <v>3</v>
      </c>
      <c r="BB17" s="261">
        <f t="shared" si="2"/>
        <v>8120498</v>
      </c>
      <c r="BC17" s="261">
        <f t="shared" si="3"/>
        <v>2178365</v>
      </c>
    </row>
    <row r="18" spans="1:57" hidden="1" x14ac:dyDescent="0.2">
      <c r="A18" s="605"/>
      <c r="B18" s="18" t="s">
        <v>60</v>
      </c>
      <c r="C18" s="20">
        <v>50</v>
      </c>
      <c r="D18" s="22">
        <v>6698706</v>
      </c>
      <c r="E18" s="85"/>
      <c r="F18" s="82"/>
      <c r="G18" s="23">
        <v>0</v>
      </c>
      <c r="H18" s="22">
        <v>0</v>
      </c>
      <c r="I18" s="23">
        <v>0</v>
      </c>
      <c r="J18" s="22">
        <v>0</v>
      </c>
      <c r="K18" s="23">
        <v>4</v>
      </c>
      <c r="L18" s="22">
        <v>117396</v>
      </c>
      <c r="M18" s="23">
        <v>0</v>
      </c>
      <c r="N18" s="22">
        <v>0</v>
      </c>
      <c r="O18" s="23">
        <v>0</v>
      </c>
      <c r="P18" s="22">
        <v>0</v>
      </c>
      <c r="Q18" s="57">
        <v>44</v>
      </c>
      <c r="R18" s="22">
        <v>0</v>
      </c>
      <c r="S18" s="23">
        <v>3</v>
      </c>
      <c r="T18" s="22">
        <v>8941</v>
      </c>
      <c r="U18" s="23">
        <v>3</v>
      </c>
      <c r="V18" s="22">
        <v>9699</v>
      </c>
      <c r="W18" s="23">
        <v>3</v>
      </c>
      <c r="X18" s="22">
        <v>9699</v>
      </c>
      <c r="Y18" s="45"/>
      <c r="Z18" s="40"/>
      <c r="AA18" s="45"/>
      <c r="AB18" s="40"/>
      <c r="AC18" s="45"/>
      <c r="AD18" s="40"/>
      <c r="AE18" s="45"/>
      <c r="AF18" s="40"/>
      <c r="AG18" s="23">
        <v>0</v>
      </c>
      <c r="AH18" s="22">
        <v>0</v>
      </c>
      <c r="AI18" s="23">
        <v>0</v>
      </c>
      <c r="AJ18" s="22">
        <v>0</v>
      </c>
      <c r="AK18" s="23">
        <v>2</v>
      </c>
      <c r="AL18" s="33">
        <v>668133</v>
      </c>
      <c r="AM18" s="36"/>
      <c r="AN18" s="23">
        <v>11</v>
      </c>
      <c r="AO18" s="33">
        <v>384457</v>
      </c>
      <c r="AP18" s="36"/>
      <c r="AQ18" s="23">
        <v>6</v>
      </c>
      <c r="AR18" s="22">
        <v>16015</v>
      </c>
      <c r="AS18" s="23">
        <v>1</v>
      </c>
      <c r="AT18" s="22">
        <v>150000</v>
      </c>
      <c r="AU18" s="57">
        <v>2</v>
      </c>
      <c r="AV18" s="22">
        <v>0</v>
      </c>
      <c r="AY18">
        <f t="shared" si="4"/>
        <v>2002</v>
      </c>
      <c r="AZ18">
        <f t="shared" si="0"/>
        <v>50</v>
      </c>
      <c r="BA18">
        <f t="shared" si="1"/>
        <v>2</v>
      </c>
      <c r="BB18" s="261">
        <f t="shared" si="2"/>
        <v>6698706</v>
      </c>
      <c r="BC18" s="261">
        <f t="shared" si="3"/>
        <v>668133</v>
      </c>
    </row>
    <row r="19" spans="1:57" hidden="1" x14ac:dyDescent="0.2">
      <c r="A19" s="605"/>
      <c r="B19" s="18" t="s">
        <v>59</v>
      </c>
      <c r="C19" s="20">
        <v>58</v>
      </c>
      <c r="D19" s="22">
        <v>7305238</v>
      </c>
      <c r="E19" s="85"/>
      <c r="F19" s="82"/>
      <c r="G19" s="23">
        <v>0</v>
      </c>
      <c r="H19" s="22">
        <v>0</v>
      </c>
      <c r="I19" s="23">
        <v>0</v>
      </c>
      <c r="J19" s="22">
        <v>0</v>
      </c>
      <c r="K19" s="23">
        <v>5</v>
      </c>
      <c r="L19" s="22">
        <v>146264</v>
      </c>
      <c r="M19" s="23">
        <v>1</v>
      </c>
      <c r="N19" s="22">
        <v>36480</v>
      </c>
      <c r="O19" s="23">
        <v>0</v>
      </c>
      <c r="P19" s="22">
        <v>0</v>
      </c>
      <c r="Q19" s="57">
        <v>74</v>
      </c>
      <c r="R19" s="22">
        <v>0</v>
      </c>
      <c r="S19" s="23">
        <v>6</v>
      </c>
      <c r="T19" s="22">
        <v>36841</v>
      </c>
      <c r="U19" s="23">
        <v>9</v>
      </c>
      <c r="V19" s="22">
        <v>12108</v>
      </c>
      <c r="W19" s="23">
        <v>9</v>
      </c>
      <c r="X19" s="22">
        <v>12108</v>
      </c>
      <c r="Y19" s="45"/>
      <c r="Z19" s="40"/>
      <c r="AA19" s="45"/>
      <c r="AB19" s="40"/>
      <c r="AC19" s="45"/>
      <c r="AD19" s="40"/>
      <c r="AE19" s="45"/>
      <c r="AF19" s="40"/>
      <c r="AG19" s="23">
        <v>1</v>
      </c>
      <c r="AH19" s="22">
        <v>80000</v>
      </c>
      <c r="AI19" s="23">
        <v>0</v>
      </c>
      <c r="AJ19" s="22">
        <v>0</v>
      </c>
      <c r="AK19" s="23">
        <v>3</v>
      </c>
      <c r="AL19" s="33">
        <v>1295976</v>
      </c>
      <c r="AM19" s="36"/>
      <c r="AN19" s="23">
        <v>8</v>
      </c>
      <c r="AO19" s="33">
        <v>622532</v>
      </c>
      <c r="AP19" s="36"/>
      <c r="AQ19" s="23">
        <v>4</v>
      </c>
      <c r="AR19" s="22">
        <v>49370</v>
      </c>
      <c r="AS19" s="23">
        <v>0</v>
      </c>
      <c r="AT19" s="22">
        <v>0</v>
      </c>
      <c r="AU19" s="57">
        <v>4</v>
      </c>
      <c r="AV19" s="22">
        <v>0</v>
      </c>
      <c r="AY19">
        <f t="shared" si="4"/>
        <v>2002</v>
      </c>
      <c r="AZ19">
        <f t="shared" si="0"/>
        <v>58</v>
      </c>
      <c r="BA19">
        <f t="shared" si="1"/>
        <v>3</v>
      </c>
      <c r="BB19" s="261">
        <f t="shared" si="2"/>
        <v>7305238</v>
      </c>
      <c r="BC19" s="261">
        <f t="shared" si="3"/>
        <v>1295976</v>
      </c>
    </row>
    <row r="20" spans="1:57" hidden="1" x14ac:dyDescent="0.2">
      <c r="A20" s="605"/>
      <c r="B20" s="18" t="s">
        <v>58</v>
      </c>
      <c r="C20" s="20">
        <v>82</v>
      </c>
      <c r="D20" s="22">
        <v>10433790</v>
      </c>
      <c r="E20" s="85"/>
      <c r="F20" s="82"/>
      <c r="G20" s="23">
        <v>0</v>
      </c>
      <c r="H20" s="22">
        <v>0</v>
      </c>
      <c r="I20" s="23">
        <v>0</v>
      </c>
      <c r="J20" s="22">
        <v>0</v>
      </c>
      <c r="K20" s="23">
        <v>6</v>
      </c>
      <c r="L20" s="22">
        <v>172810</v>
      </c>
      <c r="M20" s="23">
        <v>1</v>
      </c>
      <c r="N20" s="22">
        <v>25000</v>
      </c>
      <c r="O20" s="23">
        <v>0</v>
      </c>
      <c r="P20" s="22">
        <v>0</v>
      </c>
      <c r="Q20" s="57">
        <v>127</v>
      </c>
      <c r="R20" s="22">
        <v>0</v>
      </c>
      <c r="S20" s="23">
        <v>9</v>
      </c>
      <c r="T20" s="22">
        <v>45963</v>
      </c>
      <c r="U20" s="23">
        <v>14</v>
      </c>
      <c r="V20" s="22">
        <v>33295</v>
      </c>
      <c r="W20" s="23">
        <v>14</v>
      </c>
      <c r="X20" s="22">
        <v>33295</v>
      </c>
      <c r="Y20" s="45"/>
      <c r="Z20" s="40"/>
      <c r="AA20" s="45"/>
      <c r="AB20" s="40"/>
      <c r="AC20" s="45"/>
      <c r="AD20" s="40"/>
      <c r="AE20" s="45"/>
      <c r="AF20" s="40"/>
      <c r="AG20" s="23">
        <v>0</v>
      </c>
      <c r="AH20" s="22">
        <v>0</v>
      </c>
      <c r="AI20" s="23">
        <v>0</v>
      </c>
      <c r="AJ20" s="22">
        <v>0</v>
      </c>
      <c r="AK20" s="23">
        <v>2</v>
      </c>
      <c r="AL20" s="33">
        <v>2292408</v>
      </c>
      <c r="AM20" s="36"/>
      <c r="AN20" s="23">
        <v>7</v>
      </c>
      <c r="AO20" s="33">
        <v>639458</v>
      </c>
      <c r="AP20" s="36"/>
      <c r="AQ20" s="23">
        <v>4</v>
      </c>
      <c r="AR20" s="22">
        <v>20850</v>
      </c>
      <c r="AS20" s="23">
        <v>1</v>
      </c>
      <c r="AT20" s="22">
        <v>31942</v>
      </c>
      <c r="AU20" s="57">
        <v>1</v>
      </c>
      <c r="AV20" s="22">
        <v>0</v>
      </c>
      <c r="AY20">
        <f t="shared" si="4"/>
        <v>2002</v>
      </c>
      <c r="AZ20">
        <f t="shared" si="0"/>
        <v>82</v>
      </c>
      <c r="BA20">
        <f t="shared" si="1"/>
        <v>2</v>
      </c>
      <c r="BB20" s="261">
        <f t="shared" si="2"/>
        <v>10433790</v>
      </c>
      <c r="BC20" s="261">
        <f t="shared" si="3"/>
        <v>2292408</v>
      </c>
    </row>
    <row r="21" spans="1:57" hidden="1" x14ac:dyDescent="0.2">
      <c r="A21" s="605"/>
      <c r="B21" s="18" t="s">
        <v>57</v>
      </c>
      <c r="C21" s="20">
        <v>110</v>
      </c>
      <c r="D21" s="22">
        <v>14512182</v>
      </c>
      <c r="E21" s="85"/>
      <c r="F21" s="82"/>
      <c r="G21" s="23">
        <v>0</v>
      </c>
      <c r="H21" s="22">
        <v>0</v>
      </c>
      <c r="I21" s="23">
        <v>0</v>
      </c>
      <c r="J21" s="22">
        <v>0</v>
      </c>
      <c r="K21" s="23">
        <v>13</v>
      </c>
      <c r="L21" s="22">
        <v>287789</v>
      </c>
      <c r="M21" s="23">
        <v>1</v>
      </c>
      <c r="N21" s="22">
        <v>12000</v>
      </c>
      <c r="O21" s="23">
        <v>0</v>
      </c>
      <c r="P21" s="22">
        <v>0</v>
      </c>
      <c r="Q21" s="57">
        <v>105</v>
      </c>
      <c r="R21" s="22">
        <v>0</v>
      </c>
      <c r="S21" s="23">
        <v>13</v>
      </c>
      <c r="T21" s="22">
        <v>107003</v>
      </c>
      <c r="U21" s="23">
        <v>21</v>
      </c>
      <c r="V21" s="22">
        <v>24837</v>
      </c>
      <c r="W21" s="23">
        <v>21</v>
      </c>
      <c r="X21" s="22">
        <v>24837</v>
      </c>
      <c r="Y21" s="45"/>
      <c r="Z21" s="40"/>
      <c r="AA21" s="45"/>
      <c r="AB21" s="40"/>
      <c r="AC21" s="45"/>
      <c r="AD21" s="40"/>
      <c r="AE21" s="45"/>
      <c r="AF21" s="40"/>
      <c r="AG21" s="23">
        <v>1</v>
      </c>
      <c r="AH21" s="22">
        <v>25000</v>
      </c>
      <c r="AI21" s="23">
        <v>1</v>
      </c>
      <c r="AJ21" s="22">
        <v>500</v>
      </c>
      <c r="AK21" s="23">
        <v>3</v>
      </c>
      <c r="AL21" s="33">
        <v>790391</v>
      </c>
      <c r="AM21" s="36"/>
      <c r="AN21" s="23">
        <v>7</v>
      </c>
      <c r="AO21" s="33">
        <v>1873550</v>
      </c>
      <c r="AP21" s="36"/>
      <c r="AQ21" s="23">
        <v>8</v>
      </c>
      <c r="AR21" s="22">
        <v>38547</v>
      </c>
      <c r="AS21" s="23">
        <v>1</v>
      </c>
      <c r="AT21" s="22">
        <v>83000</v>
      </c>
      <c r="AU21" s="57">
        <v>5</v>
      </c>
      <c r="AV21" s="22">
        <v>0</v>
      </c>
      <c r="AY21">
        <f t="shared" si="4"/>
        <v>2002</v>
      </c>
      <c r="AZ21">
        <f t="shared" si="0"/>
        <v>110</v>
      </c>
      <c r="BA21">
        <f t="shared" si="1"/>
        <v>3</v>
      </c>
      <c r="BB21" s="261">
        <f t="shared" si="2"/>
        <v>14512182</v>
      </c>
      <c r="BC21" s="261">
        <f t="shared" si="3"/>
        <v>790391</v>
      </c>
    </row>
    <row r="22" spans="1:57" hidden="1" x14ac:dyDescent="0.2">
      <c r="A22" s="605"/>
      <c r="B22" s="18" t="s">
        <v>56</v>
      </c>
      <c r="C22" s="20">
        <v>98</v>
      </c>
      <c r="D22" s="22">
        <v>12719060</v>
      </c>
      <c r="E22" s="85"/>
      <c r="F22" s="82"/>
      <c r="G22" s="23">
        <v>0</v>
      </c>
      <c r="H22" s="22">
        <v>0</v>
      </c>
      <c r="I22" s="23">
        <v>0</v>
      </c>
      <c r="J22" s="22">
        <v>0</v>
      </c>
      <c r="K22" s="23">
        <v>7</v>
      </c>
      <c r="L22" s="22">
        <v>188956</v>
      </c>
      <c r="M22" s="23">
        <v>1</v>
      </c>
      <c r="N22" s="22">
        <v>22500</v>
      </c>
      <c r="O22" s="23">
        <v>0</v>
      </c>
      <c r="P22" s="22">
        <v>0</v>
      </c>
      <c r="Q22" s="57">
        <v>120</v>
      </c>
      <c r="R22" s="22">
        <v>0</v>
      </c>
      <c r="S22" s="23">
        <v>19</v>
      </c>
      <c r="T22" s="22">
        <v>204881</v>
      </c>
      <c r="U22" s="23">
        <v>19</v>
      </c>
      <c r="V22" s="22">
        <v>25070</v>
      </c>
      <c r="W22" s="23">
        <v>19</v>
      </c>
      <c r="X22" s="22">
        <v>25070</v>
      </c>
      <c r="Y22" s="45"/>
      <c r="Z22" s="40"/>
      <c r="AA22" s="45"/>
      <c r="AB22" s="40"/>
      <c r="AC22" s="45"/>
      <c r="AD22" s="40"/>
      <c r="AE22" s="45"/>
      <c r="AF22" s="40"/>
      <c r="AG22" s="23">
        <v>1</v>
      </c>
      <c r="AH22" s="22">
        <v>60000</v>
      </c>
      <c r="AI22" s="23">
        <v>0</v>
      </c>
      <c r="AJ22" s="22">
        <v>0</v>
      </c>
      <c r="AK22" s="23">
        <v>6</v>
      </c>
      <c r="AL22" s="33">
        <v>4708306</v>
      </c>
      <c r="AM22" s="36"/>
      <c r="AN22" s="23">
        <v>10</v>
      </c>
      <c r="AO22" s="33">
        <v>490800</v>
      </c>
      <c r="AP22" s="36"/>
      <c r="AQ22" s="23">
        <v>9</v>
      </c>
      <c r="AR22" s="22">
        <v>78819</v>
      </c>
      <c r="AS22" s="23">
        <v>2</v>
      </c>
      <c r="AT22" s="22">
        <v>254900</v>
      </c>
      <c r="AU22" s="57">
        <v>1</v>
      </c>
      <c r="AV22" s="22">
        <v>0</v>
      </c>
      <c r="AY22">
        <f t="shared" si="4"/>
        <v>2002</v>
      </c>
      <c r="AZ22">
        <f t="shared" si="0"/>
        <v>98</v>
      </c>
      <c r="BA22">
        <f t="shared" si="1"/>
        <v>6</v>
      </c>
      <c r="BB22" s="261">
        <f t="shared" si="2"/>
        <v>12719060</v>
      </c>
      <c r="BC22" s="261">
        <f t="shared" si="3"/>
        <v>4708306</v>
      </c>
    </row>
    <row r="23" spans="1:57" hidden="1" x14ac:dyDescent="0.2">
      <c r="A23" s="605"/>
      <c r="B23" s="18" t="s">
        <v>55</v>
      </c>
      <c r="C23" s="20">
        <v>94</v>
      </c>
      <c r="D23" s="22">
        <v>11843770</v>
      </c>
      <c r="E23" s="85"/>
      <c r="F23" s="82"/>
      <c r="G23" s="23">
        <v>0</v>
      </c>
      <c r="H23" s="22">
        <v>0</v>
      </c>
      <c r="I23" s="23">
        <v>3</v>
      </c>
      <c r="J23" s="22">
        <v>0</v>
      </c>
      <c r="K23" s="23">
        <v>5</v>
      </c>
      <c r="L23" s="22">
        <v>126942</v>
      </c>
      <c r="M23" s="23">
        <v>0</v>
      </c>
      <c r="N23" s="22">
        <v>0</v>
      </c>
      <c r="O23" s="23">
        <v>0</v>
      </c>
      <c r="P23" s="22">
        <v>0</v>
      </c>
      <c r="Q23" s="57">
        <v>89</v>
      </c>
      <c r="R23" s="22">
        <v>0</v>
      </c>
      <c r="S23" s="23">
        <v>23</v>
      </c>
      <c r="T23" s="22">
        <v>220837</v>
      </c>
      <c r="U23" s="23">
        <v>14</v>
      </c>
      <c r="V23" s="22">
        <v>26743</v>
      </c>
      <c r="W23" s="23">
        <v>14</v>
      </c>
      <c r="X23" s="22">
        <v>26743</v>
      </c>
      <c r="Y23" s="45"/>
      <c r="Z23" s="40"/>
      <c r="AA23" s="45"/>
      <c r="AB23" s="40"/>
      <c r="AC23" s="45"/>
      <c r="AD23" s="40"/>
      <c r="AE23" s="45"/>
      <c r="AF23" s="40"/>
      <c r="AG23" s="23">
        <v>0</v>
      </c>
      <c r="AH23" s="22">
        <v>0</v>
      </c>
      <c r="AI23" s="23">
        <v>0</v>
      </c>
      <c r="AJ23" s="22">
        <v>0</v>
      </c>
      <c r="AK23" s="23">
        <v>2</v>
      </c>
      <c r="AL23" s="33">
        <v>392728</v>
      </c>
      <c r="AM23" s="36"/>
      <c r="AN23" s="23">
        <v>6</v>
      </c>
      <c r="AO23" s="33">
        <v>1087152</v>
      </c>
      <c r="AP23" s="36"/>
      <c r="AQ23" s="23">
        <v>4</v>
      </c>
      <c r="AR23" s="22">
        <v>32300</v>
      </c>
      <c r="AS23" s="23">
        <v>2</v>
      </c>
      <c r="AT23" s="22">
        <v>259039</v>
      </c>
      <c r="AU23" s="57">
        <v>1</v>
      </c>
      <c r="AV23" s="22">
        <v>0</v>
      </c>
      <c r="AY23">
        <f t="shared" si="4"/>
        <v>2002</v>
      </c>
      <c r="AZ23">
        <f t="shared" si="0"/>
        <v>94</v>
      </c>
      <c r="BA23">
        <f t="shared" si="1"/>
        <v>2</v>
      </c>
      <c r="BB23" s="261">
        <f t="shared" si="2"/>
        <v>11843770</v>
      </c>
      <c r="BC23" s="261">
        <f t="shared" si="3"/>
        <v>392728</v>
      </c>
    </row>
    <row r="24" spans="1:57" hidden="1" x14ac:dyDescent="0.2">
      <c r="A24" s="605"/>
      <c r="B24" s="18" t="s">
        <v>54</v>
      </c>
      <c r="C24" s="20">
        <v>97</v>
      </c>
      <c r="D24" s="22">
        <v>12058412</v>
      </c>
      <c r="E24" s="85"/>
      <c r="F24" s="82"/>
      <c r="G24" s="23">
        <v>0</v>
      </c>
      <c r="H24" s="22">
        <v>0</v>
      </c>
      <c r="I24" s="23">
        <v>1</v>
      </c>
      <c r="J24" s="22">
        <v>0</v>
      </c>
      <c r="K24" s="23">
        <v>9</v>
      </c>
      <c r="L24" s="22">
        <v>200250</v>
      </c>
      <c r="M24" s="23">
        <v>1</v>
      </c>
      <c r="N24" s="22">
        <v>47040</v>
      </c>
      <c r="O24" s="23">
        <v>0</v>
      </c>
      <c r="P24" s="22">
        <v>0</v>
      </c>
      <c r="Q24" s="57">
        <v>80</v>
      </c>
      <c r="R24" s="22">
        <v>0</v>
      </c>
      <c r="S24" s="23">
        <v>35</v>
      </c>
      <c r="T24" s="22">
        <v>336453</v>
      </c>
      <c r="U24" s="23">
        <v>22</v>
      </c>
      <c r="V24" s="22">
        <v>37283</v>
      </c>
      <c r="W24" s="23">
        <v>22</v>
      </c>
      <c r="X24" s="22">
        <v>37283</v>
      </c>
      <c r="Y24" s="45"/>
      <c r="Z24" s="40"/>
      <c r="AA24" s="45"/>
      <c r="AB24" s="40"/>
      <c r="AC24" s="45"/>
      <c r="AD24" s="40"/>
      <c r="AE24" s="45"/>
      <c r="AF24" s="40"/>
      <c r="AG24" s="23">
        <v>0</v>
      </c>
      <c r="AH24" s="22">
        <v>0</v>
      </c>
      <c r="AI24" s="23">
        <v>1</v>
      </c>
      <c r="AJ24" s="22">
        <v>500</v>
      </c>
      <c r="AK24" s="23">
        <v>3</v>
      </c>
      <c r="AL24" s="33">
        <v>5737682</v>
      </c>
      <c r="AM24" s="36"/>
      <c r="AN24" s="23">
        <v>12</v>
      </c>
      <c r="AO24" s="33">
        <v>513053</v>
      </c>
      <c r="AP24" s="36"/>
      <c r="AQ24" s="23">
        <v>5</v>
      </c>
      <c r="AR24" s="22">
        <v>33780</v>
      </c>
      <c r="AS24" s="23">
        <v>2</v>
      </c>
      <c r="AT24" s="22">
        <v>540000</v>
      </c>
      <c r="AU24" s="57">
        <v>3</v>
      </c>
      <c r="AV24" s="22">
        <v>0</v>
      </c>
      <c r="AY24">
        <f t="shared" si="4"/>
        <v>2002</v>
      </c>
      <c r="AZ24">
        <f t="shared" si="0"/>
        <v>97</v>
      </c>
      <c r="BA24">
        <f t="shared" si="1"/>
        <v>3</v>
      </c>
      <c r="BB24" s="261">
        <f t="shared" si="2"/>
        <v>12058412</v>
      </c>
      <c r="BC24" s="261">
        <f t="shared" si="3"/>
        <v>5737682</v>
      </c>
    </row>
    <row r="25" spans="1:57" hidden="1" x14ac:dyDescent="0.2">
      <c r="A25" s="605"/>
      <c r="B25" s="18" t="s">
        <v>53</v>
      </c>
      <c r="C25" s="20">
        <v>77</v>
      </c>
      <c r="D25" s="22">
        <v>10290852</v>
      </c>
      <c r="E25" s="85"/>
      <c r="F25" s="82"/>
      <c r="G25" s="23">
        <v>0</v>
      </c>
      <c r="H25" s="22">
        <v>0</v>
      </c>
      <c r="I25" s="23">
        <v>0</v>
      </c>
      <c r="J25" s="22">
        <v>0</v>
      </c>
      <c r="K25" s="23">
        <v>6</v>
      </c>
      <c r="L25" s="22">
        <v>127000</v>
      </c>
      <c r="M25" s="23">
        <v>1</v>
      </c>
      <c r="N25" s="22">
        <v>22275</v>
      </c>
      <c r="O25" s="23">
        <v>0</v>
      </c>
      <c r="P25" s="22">
        <v>0</v>
      </c>
      <c r="Q25" s="57">
        <v>68</v>
      </c>
      <c r="R25" s="22">
        <v>0</v>
      </c>
      <c r="S25" s="23">
        <v>36</v>
      </c>
      <c r="T25" s="22">
        <v>383846</v>
      </c>
      <c r="U25" s="23">
        <v>14</v>
      </c>
      <c r="V25" s="22">
        <v>15761</v>
      </c>
      <c r="W25" s="23">
        <v>14</v>
      </c>
      <c r="X25" s="22">
        <v>15761</v>
      </c>
      <c r="Y25" s="45"/>
      <c r="Z25" s="40"/>
      <c r="AA25" s="45"/>
      <c r="AB25" s="40"/>
      <c r="AC25" s="45"/>
      <c r="AD25" s="40"/>
      <c r="AE25" s="45"/>
      <c r="AF25" s="40"/>
      <c r="AG25" s="23">
        <v>0</v>
      </c>
      <c r="AH25" s="22">
        <v>0</v>
      </c>
      <c r="AI25" s="23">
        <v>1</v>
      </c>
      <c r="AJ25" s="22">
        <v>500</v>
      </c>
      <c r="AK25" s="23">
        <v>1</v>
      </c>
      <c r="AL25" s="33">
        <v>489135</v>
      </c>
      <c r="AM25" s="36"/>
      <c r="AN25" s="23">
        <v>6</v>
      </c>
      <c r="AO25" s="33">
        <v>640000</v>
      </c>
      <c r="AP25" s="36"/>
      <c r="AQ25" s="23">
        <v>7</v>
      </c>
      <c r="AR25" s="22">
        <v>17850</v>
      </c>
      <c r="AS25" s="23">
        <v>1</v>
      </c>
      <c r="AT25" s="22">
        <v>190000</v>
      </c>
      <c r="AU25" s="57">
        <v>4</v>
      </c>
      <c r="AV25" s="22">
        <v>0</v>
      </c>
      <c r="AY25">
        <f t="shared" si="4"/>
        <v>2002</v>
      </c>
      <c r="AZ25">
        <f t="shared" si="0"/>
        <v>77</v>
      </c>
      <c r="BA25">
        <f t="shared" si="1"/>
        <v>1</v>
      </c>
      <c r="BB25" s="261">
        <f t="shared" si="2"/>
        <v>10290852</v>
      </c>
      <c r="BC25" s="261">
        <f t="shared" si="3"/>
        <v>489135</v>
      </c>
    </row>
    <row r="26" spans="1:57" hidden="1" x14ac:dyDescent="0.2">
      <c r="A26" s="606"/>
      <c r="B26" s="18" t="s">
        <v>52</v>
      </c>
      <c r="C26" s="20">
        <v>74</v>
      </c>
      <c r="D26" s="22">
        <v>9727132</v>
      </c>
      <c r="E26" s="85"/>
      <c r="F26" s="82"/>
      <c r="G26" s="23">
        <v>0</v>
      </c>
      <c r="H26" s="22">
        <v>0</v>
      </c>
      <c r="I26" s="23">
        <v>0</v>
      </c>
      <c r="J26" s="22">
        <v>0</v>
      </c>
      <c r="K26" s="23">
        <v>5</v>
      </c>
      <c r="L26" s="22">
        <v>69579</v>
      </c>
      <c r="M26" s="23">
        <v>2</v>
      </c>
      <c r="N26" s="22">
        <v>35085</v>
      </c>
      <c r="O26" s="23">
        <v>0</v>
      </c>
      <c r="P26" s="22">
        <v>0</v>
      </c>
      <c r="Q26" s="57">
        <v>72</v>
      </c>
      <c r="R26" s="22">
        <v>0</v>
      </c>
      <c r="S26" s="23">
        <v>37</v>
      </c>
      <c r="T26" s="22">
        <v>348875</v>
      </c>
      <c r="U26" s="23">
        <v>16</v>
      </c>
      <c r="V26" s="22">
        <v>31186</v>
      </c>
      <c r="W26" s="23">
        <v>16</v>
      </c>
      <c r="X26" s="22">
        <v>31186</v>
      </c>
      <c r="Y26" s="45"/>
      <c r="Z26" s="40"/>
      <c r="AA26" s="45"/>
      <c r="AB26" s="40"/>
      <c r="AC26" s="45"/>
      <c r="AD26" s="40"/>
      <c r="AE26" s="45"/>
      <c r="AF26" s="40"/>
      <c r="AG26" s="23">
        <v>2</v>
      </c>
      <c r="AH26" s="22">
        <v>172303</v>
      </c>
      <c r="AI26" s="23">
        <v>0</v>
      </c>
      <c r="AJ26" s="22">
        <v>0</v>
      </c>
      <c r="AK26" s="23">
        <v>3</v>
      </c>
      <c r="AL26" s="33">
        <v>1530157</v>
      </c>
      <c r="AM26" s="36"/>
      <c r="AN26" s="23">
        <v>11</v>
      </c>
      <c r="AO26" s="33">
        <v>1025990</v>
      </c>
      <c r="AP26" s="36"/>
      <c r="AQ26" s="23">
        <v>5</v>
      </c>
      <c r="AR26" s="22">
        <v>26950</v>
      </c>
      <c r="AS26" s="23">
        <v>1</v>
      </c>
      <c r="AT26" s="22">
        <v>8000</v>
      </c>
      <c r="AU26" s="57">
        <v>5</v>
      </c>
      <c r="AV26" s="22">
        <v>0</v>
      </c>
      <c r="AW26" s="1">
        <f>SUM(C15:C26,G15:G26,I15:I26,K15:K26,M15:M26,O15:O26,S15:S26,W15:W26,AG15:AG26,AI15:AI26,AK15:AK26,AN15:AN26,AQ15:AQ26,AS15:AS26)</f>
        <v>1596</v>
      </c>
      <c r="AY26">
        <f t="shared" si="4"/>
        <v>2002</v>
      </c>
      <c r="AZ26">
        <f t="shared" si="0"/>
        <v>74</v>
      </c>
      <c r="BA26">
        <f t="shared" si="1"/>
        <v>3</v>
      </c>
      <c r="BB26" s="261">
        <f t="shared" si="2"/>
        <v>9727132</v>
      </c>
      <c r="BC26" s="261">
        <f t="shared" si="3"/>
        <v>1530157</v>
      </c>
      <c r="BE26" s="261">
        <f>SUM(BB15:BB26)</f>
        <v>118955317</v>
      </c>
    </row>
    <row r="27" spans="1:57" hidden="1" x14ac:dyDescent="0.2">
      <c r="A27" s="604" t="s">
        <v>27</v>
      </c>
      <c r="B27" s="17" t="s">
        <v>51</v>
      </c>
      <c r="C27" s="3">
        <v>64</v>
      </c>
      <c r="D27" s="4">
        <v>9381306</v>
      </c>
      <c r="E27" s="86"/>
      <c r="F27" s="83"/>
      <c r="G27" s="16">
        <v>2</v>
      </c>
      <c r="H27" s="6">
        <v>455376</v>
      </c>
      <c r="I27" s="16">
        <v>0</v>
      </c>
      <c r="J27" s="4">
        <v>0</v>
      </c>
      <c r="K27" s="16">
        <v>6</v>
      </c>
      <c r="L27" s="4">
        <v>81870</v>
      </c>
      <c r="M27" s="16">
        <v>1</v>
      </c>
      <c r="N27" s="6">
        <v>14000</v>
      </c>
      <c r="O27" s="16">
        <v>0</v>
      </c>
      <c r="P27" s="6">
        <v>0</v>
      </c>
      <c r="Q27" s="58">
        <v>84</v>
      </c>
      <c r="R27" s="6">
        <v>0</v>
      </c>
      <c r="S27" s="16">
        <v>41</v>
      </c>
      <c r="T27" s="6">
        <v>360338</v>
      </c>
      <c r="U27" s="16">
        <v>12</v>
      </c>
      <c r="V27" s="6">
        <v>84771</v>
      </c>
      <c r="W27" s="16">
        <v>12</v>
      </c>
      <c r="X27" s="6">
        <v>84771</v>
      </c>
      <c r="Y27" s="46"/>
      <c r="Z27" s="41"/>
      <c r="AA27" s="46"/>
      <c r="AB27" s="41"/>
      <c r="AC27" s="46"/>
      <c r="AD27" s="41"/>
      <c r="AE27" s="46"/>
      <c r="AF27" s="41"/>
      <c r="AG27" s="16">
        <v>1</v>
      </c>
      <c r="AH27" s="6">
        <v>10000</v>
      </c>
      <c r="AI27" s="16">
        <v>0</v>
      </c>
      <c r="AJ27" s="6">
        <v>0</v>
      </c>
      <c r="AK27" s="16">
        <v>6</v>
      </c>
      <c r="AL27" s="34">
        <v>3681011</v>
      </c>
      <c r="AM27" s="37"/>
      <c r="AN27" s="16">
        <v>8</v>
      </c>
      <c r="AO27" s="34">
        <v>3445020</v>
      </c>
      <c r="AP27" s="37"/>
      <c r="AQ27" s="16">
        <v>6</v>
      </c>
      <c r="AR27" s="6">
        <v>33250</v>
      </c>
      <c r="AS27" s="16">
        <v>2</v>
      </c>
      <c r="AT27" s="6">
        <v>90820</v>
      </c>
      <c r="AU27" s="58">
        <v>8</v>
      </c>
      <c r="AV27" s="6">
        <v>0</v>
      </c>
      <c r="AY27">
        <f>AY26+1</f>
        <v>2003</v>
      </c>
      <c r="AZ27">
        <f t="shared" si="0"/>
        <v>66</v>
      </c>
      <c r="BA27">
        <f t="shared" si="1"/>
        <v>6</v>
      </c>
      <c r="BB27" s="261">
        <f t="shared" si="2"/>
        <v>9836682</v>
      </c>
      <c r="BC27" s="261">
        <f t="shared" si="3"/>
        <v>3681011</v>
      </c>
    </row>
    <row r="28" spans="1:57" hidden="1" x14ac:dyDescent="0.2">
      <c r="A28" s="605"/>
      <c r="B28" s="17" t="s">
        <v>50</v>
      </c>
      <c r="C28" s="3">
        <v>55</v>
      </c>
      <c r="D28" s="4">
        <v>8005779</v>
      </c>
      <c r="E28" s="86"/>
      <c r="F28" s="83"/>
      <c r="G28" s="16">
        <v>0</v>
      </c>
      <c r="H28" s="6">
        <v>0</v>
      </c>
      <c r="I28" s="16">
        <v>1</v>
      </c>
      <c r="J28" s="4">
        <v>0</v>
      </c>
      <c r="K28" s="16">
        <v>2</v>
      </c>
      <c r="L28" s="4">
        <v>17500</v>
      </c>
      <c r="M28" s="16">
        <v>1</v>
      </c>
      <c r="N28" s="6">
        <v>17000</v>
      </c>
      <c r="O28" s="16">
        <v>0</v>
      </c>
      <c r="P28" s="6">
        <v>0</v>
      </c>
      <c r="Q28" s="58">
        <v>48</v>
      </c>
      <c r="R28" s="6">
        <v>0</v>
      </c>
      <c r="S28" s="16">
        <v>41</v>
      </c>
      <c r="T28" s="6">
        <v>377250</v>
      </c>
      <c r="U28" s="16">
        <v>9</v>
      </c>
      <c r="V28" s="6">
        <v>15579</v>
      </c>
      <c r="W28" s="16">
        <v>9</v>
      </c>
      <c r="X28" s="6">
        <v>15579</v>
      </c>
      <c r="Y28" s="46"/>
      <c r="Z28" s="41"/>
      <c r="AA28" s="46"/>
      <c r="AB28" s="41"/>
      <c r="AC28" s="46"/>
      <c r="AD28" s="41"/>
      <c r="AE28" s="46"/>
      <c r="AF28" s="41"/>
      <c r="AG28" s="16">
        <v>2</v>
      </c>
      <c r="AH28" s="6">
        <v>25000</v>
      </c>
      <c r="AI28" s="16">
        <v>2</v>
      </c>
      <c r="AJ28" s="6">
        <v>1000</v>
      </c>
      <c r="AK28" s="16">
        <v>4</v>
      </c>
      <c r="AL28" s="34">
        <v>2111621</v>
      </c>
      <c r="AM28" s="37"/>
      <c r="AN28" s="16">
        <v>6</v>
      </c>
      <c r="AO28" s="34">
        <v>112820</v>
      </c>
      <c r="AP28" s="37"/>
      <c r="AQ28" s="16">
        <v>4</v>
      </c>
      <c r="AR28" s="6">
        <v>6130</v>
      </c>
      <c r="AS28" s="16">
        <v>1</v>
      </c>
      <c r="AT28" s="6">
        <v>14000</v>
      </c>
      <c r="AU28" s="58">
        <v>4</v>
      </c>
      <c r="AV28" s="6">
        <v>0</v>
      </c>
      <c r="AY28">
        <f t="shared" si="4"/>
        <v>2003</v>
      </c>
      <c r="AZ28">
        <f t="shared" si="0"/>
        <v>55</v>
      </c>
      <c r="BA28">
        <f t="shared" si="1"/>
        <v>4</v>
      </c>
      <c r="BB28" s="261">
        <f t="shared" si="2"/>
        <v>8005779</v>
      </c>
      <c r="BC28" s="261">
        <f t="shared" si="3"/>
        <v>2111621</v>
      </c>
    </row>
    <row r="29" spans="1:57" hidden="1" x14ac:dyDescent="0.2">
      <c r="A29" s="605"/>
      <c r="B29" s="17" t="s">
        <v>49</v>
      </c>
      <c r="C29" s="3">
        <v>79</v>
      </c>
      <c r="D29" s="4">
        <v>10331684</v>
      </c>
      <c r="E29" s="86"/>
      <c r="F29" s="83"/>
      <c r="G29" s="16">
        <v>0</v>
      </c>
      <c r="H29" s="6">
        <v>0</v>
      </c>
      <c r="I29" s="16">
        <v>0</v>
      </c>
      <c r="J29" s="4">
        <v>0</v>
      </c>
      <c r="K29" s="16">
        <v>1</v>
      </c>
      <c r="L29" s="4">
        <v>8000</v>
      </c>
      <c r="M29" s="16">
        <v>0</v>
      </c>
      <c r="N29" s="6">
        <v>0</v>
      </c>
      <c r="O29" s="16">
        <v>1</v>
      </c>
      <c r="P29" s="6">
        <v>0</v>
      </c>
      <c r="Q29" s="58">
        <v>142</v>
      </c>
      <c r="R29" s="6">
        <v>0</v>
      </c>
      <c r="S29" s="16">
        <v>42</v>
      </c>
      <c r="T29" s="6">
        <v>380450</v>
      </c>
      <c r="U29" s="16">
        <v>10</v>
      </c>
      <c r="V29" s="6">
        <v>15547</v>
      </c>
      <c r="W29" s="16">
        <v>10</v>
      </c>
      <c r="X29" s="6">
        <v>15547</v>
      </c>
      <c r="Y29" s="46"/>
      <c r="Z29" s="41"/>
      <c r="AA29" s="46"/>
      <c r="AB29" s="41"/>
      <c r="AC29" s="46"/>
      <c r="AD29" s="41"/>
      <c r="AE29" s="46"/>
      <c r="AF29" s="41"/>
      <c r="AG29" s="16">
        <v>4</v>
      </c>
      <c r="AH29" s="6">
        <v>244178</v>
      </c>
      <c r="AI29" s="16">
        <v>3</v>
      </c>
      <c r="AJ29" s="6">
        <v>1500</v>
      </c>
      <c r="AK29" s="16">
        <v>3</v>
      </c>
      <c r="AL29" s="34">
        <v>1402696</v>
      </c>
      <c r="AM29" s="37"/>
      <c r="AN29" s="16">
        <v>6</v>
      </c>
      <c r="AO29" s="34">
        <v>187100</v>
      </c>
      <c r="AP29" s="37"/>
      <c r="AQ29" s="16">
        <v>6</v>
      </c>
      <c r="AR29" s="6">
        <v>92038</v>
      </c>
      <c r="AS29" s="16">
        <v>1</v>
      </c>
      <c r="AT29" s="6">
        <v>25000</v>
      </c>
      <c r="AU29" s="58">
        <v>9</v>
      </c>
      <c r="AV29" s="6">
        <v>0</v>
      </c>
      <c r="AY29">
        <f t="shared" si="4"/>
        <v>2003</v>
      </c>
      <c r="AZ29">
        <f t="shared" si="0"/>
        <v>79</v>
      </c>
      <c r="BA29">
        <f t="shared" si="1"/>
        <v>3</v>
      </c>
      <c r="BB29" s="261">
        <f t="shared" si="2"/>
        <v>10331684</v>
      </c>
      <c r="BC29" s="261">
        <f t="shared" si="3"/>
        <v>1402696</v>
      </c>
    </row>
    <row r="30" spans="1:57" hidden="1" x14ac:dyDescent="0.2">
      <c r="A30" s="605"/>
      <c r="B30" s="2" t="s">
        <v>48</v>
      </c>
      <c r="C30" s="3">
        <v>124</v>
      </c>
      <c r="D30" s="4">
        <v>16521694</v>
      </c>
      <c r="E30" s="86"/>
      <c r="F30" s="83"/>
      <c r="G30" s="16">
        <v>0</v>
      </c>
      <c r="H30" s="6">
        <v>0</v>
      </c>
      <c r="I30" s="16">
        <v>0</v>
      </c>
      <c r="J30" s="4">
        <v>0</v>
      </c>
      <c r="K30" s="16">
        <v>6</v>
      </c>
      <c r="L30" s="4">
        <v>104400</v>
      </c>
      <c r="M30" s="16">
        <v>0</v>
      </c>
      <c r="N30" s="6">
        <v>0</v>
      </c>
      <c r="O30" s="16">
        <v>0</v>
      </c>
      <c r="P30" s="6">
        <v>0</v>
      </c>
      <c r="Q30" s="58">
        <v>106</v>
      </c>
      <c r="R30" s="6">
        <v>0</v>
      </c>
      <c r="S30" s="16">
        <v>46</v>
      </c>
      <c r="T30" s="6">
        <v>393668</v>
      </c>
      <c r="U30" s="16">
        <v>5</v>
      </c>
      <c r="V30" s="6">
        <v>7934</v>
      </c>
      <c r="W30" s="16">
        <v>5</v>
      </c>
      <c r="X30" s="6">
        <v>7934</v>
      </c>
      <c r="Y30" s="46"/>
      <c r="Z30" s="41"/>
      <c r="AA30" s="46"/>
      <c r="AB30" s="41"/>
      <c r="AC30" s="46"/>
      <c r="AD30" s="41"/>
      <c r="AE30" s="46"/>
      <c r="AF30" s="41"/>
      <c r="AG30" s="433">
        <v>0</v>
      </c>
      <c r="AH30" s="6">
        <v>0</v>
      </c>
      <c r="AI30" s="16">
        <v>1</v>
      </c>
      <c r="AJ30" s="6">
        <v>500</v>
      </c>
      <c r="AK30" s="16">
        <v>10</v>
      </c>
      <c r="AL30" s="34">
        <v>13398008</v>
      </c>
      <c r="AM30" s="37">
        <v>321381</v>
      </c>
      <c r="AN30" s="16">
        <v>9</v>
      </c>
      <c r="AO30" s="34">
        <v>605465</v>
      </c>
      <c r="AP30" s="37">
        <v>19142</v>
      </c>
      <c r="AQ30" s="16">
        <v>6</v>
      </c>
      <c r="AR30" s="6">
        <v>73730</v>
      </c>
      <c r="AS30" s="16">
        <v>0</v>
      </c>
      <c r="AT30" s="6">
        <v>0</v>
      </c>
      <c r="AU30" s="58">
        <v>5</v>
      </c>
      <c r="AV30" s="6">
        <v>0</v>
      </c>
      <c r="AY30">
        <f t="shared" si="4"/>
        <v>2003</v>
      </c>
      <c r="AZ30">
        <f t="shared" si="0"/>
        <v>124</v>
      </c>
      <c r="BA30">
        <f t="shared" si="1"/>
        <v>10</v>
      </c>
      <c r="BB30" s="261">
        <f t="shared" si="2"/>
        <v>16521694</v>
      </c>
      <c r="BC30" s="261">
        <f t="shared" si="3"/>
        <v>13398008</v>
      </c>
    </row>
    <row r="31" spans="1:57" hidden="1" x14ac:dyDescent="0.2">
      <c r="A31" s="605"/>
      <c r="B31" s="2" t="s">
        <v>47</v>
      </c>
      <c r="C31" s="3">
        <v>83</v>
      </c>
      <c r="D31" s="4">
        <v>10991226</v>
      </c>
      <c r="E31" s="86"/>
      <c r="F31" s="83"/>
      <c r="G31" s="16">
        <v>0</v>
      </c>
      <c r="H31" s="6">
        <v>0</v>
      </c>
      <c r="I31" s="16">
        <v>1</v>
      </c>
      <c r="J31" s="4">
        <v>31920</v>
      </c>
      <c r="K31" s="16">
        <v>7</v>
      </c>
      <c r="L31" s="4">
        <v>172620</v>
      </c>
      <c r="M31" s="16">
        <v>1</v>
      </c>
      <c r="N31" s="6">
        <v>12480</v>
      </c>
      <c r="O31" s="16">
        <v>0</v>
      </c>
      <c r="P31" s="6">
        <v>0</v>
      </c>
      <c r="Q31" s="58">
        <v>106</v>
      </c>
      <c r="R31" s="6">
        <v>0</v>
      </c>
      <c r="S31" s="16">
        <v>46</v>
      </c>
      <c r="T31" s="6">
        <v>367488</v>
      </c>
      <c r="U31" s="16">
        <v>8</v>
      </c>
      <c r="V31" s="6">
        <v>13468</v>
      </c>
      <c r="W31" s="16">
        <v>8</v>
      </c>
      <c r="X31" s="6">
        <v>13468</v>
      </c>
      <c r="Y31" s="46"/>
      <c r="Z31" s="41"/>
      <c r="AA31" s="46"/>
      <c r="AB31" s="41"/>
      <c r="AC31" s="46"/>
      <c r="AD31" s="41"/>
      <c r="AE31" s="46"/>
      <c r="AF31" s="41"/>
      <c r="AG31" s="16">
        <v>2</v>
      </c>
      <c r="AH31" s="6">
        <v>25000</v>
      </c>
      <c r="AI31" s="16">
        <v>0</v>
      </c>
      <c r="AJ31" s="6">
        <v>0</v>
      </c>
      <c r="AK31" s="16">
        <v>5</v>
      </c>
      <c r="AL31" s="34">
        <v>12493014</v>
      </c>
      <c r="AM31" s="37">
        <v>15897</v>
      </c>
      <c r="AN31" s="16">
        <v>5</v>
      </c>
      <c r="AO31" s="34">
        <v>219642</v>
      </c>
      <c r="AP31" s="37">
        <v>16803</v>
      </c>
      <c r="AQ31" s="16">
        <v>4</v>
      </c>
      <c r="AR31" s="6">
        <v>15868</v>
      </c>
      <c r="AS31" s="16">
        <v>0</v>
      </c>
      <c r="AT31" s="6">
        <v>0</v>
      </c>
      <c r="AU31" s="58">
        <v>4</v>
      </c>
      <c r="AV31" s="6">
        <v>0</v>
      </c>
      <c r="AY31">
        <f t="shared" si="4"/>
        <v>2003</v>
      </c>
      <c r="AZ31">
        <f t="shared" si="0"/>
        <v>83</v>
      </c>
      <c r="BA31">
        <f t="shared" si="1"/>
        <v>5</v>
      </c>
      <c r="BB31" s="261">
        <f t="shared" si="2"/>
        <v>10991226</v>
      </c>
      <c r="BC31" s="261">
        <f t="shared" si="3"/>
        <v>12493014</v>
      </c>
    </row>
    <row r="32" spans="1:57" hidden="1" x14ac:dyDescent="0.2">
      <c r="A32" s="605"/>
      <c r="B32" s="2" t="s">
        <v>46</v>
      </c>
      <c r="C32" s="3">
        <v>106</v>
      </c>
      <c r="D32" s="4">
        <v>14982112</v>
      </c>
      <c r="E32" s="86"/>
      <c r="F32" s="83"/>
      <c r="G32" s="16">
        <v>0</v>
      </c>
      <c r="H32" s="6">
        <v>0</v>
      </c>
      <c r="I32" s="16">
        <v>0</v>
      </c>
      <c r="J32" s="4">
        <v>0</v>
      </c>
      <c r="K32" s="16">
        <v>6</v>
      </c>
      <c r="L32" s="4">
        <v>87616</v>
      </c>
      <c r="M32" s="16">
        <v>0</v>
      </c>
      <c r="N32" s="6">
        <v>0</v>
      </c>
      <c r="O32" s="16">
        <v>0</v>
      </c>
      <c r="P32" s="6">
        <v>0</v>
      </c>
      <c r="Q32" s="58">
        <v>110</v>
      </c>
      <c r="R32" s="6">
        <v>0</v>
      </c>
      <c r="S32" s="16">
        <v>51</v>
      </c>
      <c r="T32" s="6">
        <v>446663</v>
      </c>
      <c r="U32" s="16">
        <v>21</v>
      </c>
      <c r="V32" s="6">
        <v>63601</v>
      </c>
      <c r="W32" s="16">
        <v>21</v>
      </c>
      <c r="X32" s="6">
        <v>63601</v>
      </c>
      <c r="Y32" s="46"/>
      <c r="Z32" s="41"/>
      <c r="AA32" s="46"/>
      <c r="AB32" s="41"/>
      <c r="AC32" s="46"/>
      <c r="AD32" s="41"/>
      <c r="AE32" s="46"/>
      <c r="AF32" s="41"/>
      <c r="AG32" s="16">
        <v>1</v>
      </c>
      <c r="AH32" s="6">
        <v>7500</v>
      </c>
      <c r="AI32" s="16">
        <v>0</v>
      </c>
      <c r="AJ32" s="6">
        <v>0</v>
      </c>
      <c r="AK32" s="16">
        <v>1</v>
      </c>
      <c r="AL32" s="34">
        <v>541314</v>
      </c>
      <c r="AM32" s="37">
        <v>11245</v>
      </c>
      <c r="AN32" s="16">
        <v>9</v>
      </c>
      <c r="AO32" s="34">
        <v>414480</v>
      </c>
      <c r="AP32" s="37">
        <v>32473</v>
      </c>
      <c r="AQ32" s="16">
        <v>3</v>
      </c>
      <c r="AR32" s="6">
        <v>73380</v>
      </c>
      <c r="AS32" s="16">
        <v>2</v>
      </c>
      <c r="AT32" s="6">
        <v>20000</v>
      </c>
      <c r="AU32" s="58">
        <v>7</v>
      </c>
      <c r="AV32" s="6">
        <v>0</v>
      </c>
      <c r="AY32">
        <f t="shared" si="4"/>
        <v>2003</v>
      </c>
      <c r="AZ32">
        <f t="shared" si="0"/>
        <v>106</v>
      </c>
      <c r="BA32">
        <f t="shared" si="1"/>
        <v>1</v>
      </c>
      <c r="BB32" s="261">
        <f t="shared" si="2"/>
        <v>14982112</v>
      </c>
      <c r="BC32" s="261">
        <f t="shared" si="3"/>
        <v>541314</v>
      </c>
    </row>
    <row r="33" spans="1:57" hidden="1" x14ac:dyDescent="0.2">
      <c r="A33" s="605"/>
      <c r="B33" s="2" t="s">
        <v>45</v>
      </c>
      <c r="C33" s="3">
        <v>101</v>
      </c>
      <c r="D33" s="4">
        <v>13394054</v>
      </c>
      <c r="E33" s="86"/>
      <c r="F33" s="83"/>
      <c r="G33" s="16">
        <v>4</v>
      </c>
      <c r="H33" s="6">
        <v>191744</v>
      </c>
      <c r="I33" s="16">
        <v>0</v>
      </c>
      <c r="J33" s="4">
        <v>0</v>
      </c>
      <c r="K33" s="16">
        <v>6</v>
      </c>
      <c r="L33" s="4">
        <v>133476</v>
      </c>
      <c r="M33" s="16">
        <v>1</v>
      </c>
      <c r="N33" s="6">
        <v>21000</v>
      </c>
      <c r="O33" s="16">
        <v>0</v>
      </c>
      <c r="P33" s="6">
        <v>0</v>
      </c>
      <c r="Q33" s="58">
        <v>122</v>
      </c>
      <c r="R33" s="6">
        <v>0</v>
      </c>
      <c r="S33" s="16">
        <v>4</v>
      </c>
      <c r="T33" s="6">
        <v>13096</v>
      </c>
      <c r="U33" s="16">
        <v>41</v>
      </c>
      <c r="V33" s="6">
        <v>60758</v>
      </c>
      <c r="W33" s="16">
        <v>41</v>
      </c>
      <c r="X33" s="6">
        <v>60758</v>
      </c>
      <c r="Y33" s="46"/>
      <c r="Z33" s="41"/>
      <c r="AA33" s="46"/>
      <c r="AB33" s="41"/>
      <c r="AC33" s="46"/>
      <c r="AD33" s="41"/>
      <c r="AE33" s="46"/>
      <c r="AF33" s="41"/>
      <c r="AG33" s="16">
        <v>1</v>
      </c>
      <c r="AH33" s="6">
        <v>40223</v>
      </c>
      <c r="AI33" s="16">
        <v>0</v>
      </c>
      <c r="AJ33" s="6">
        <v>0</v>
      </c>
      <c r="AK33" s="16">
        <v>6</v>
      </c>
      <c r="AL33" s="34">
        <v>3075423</v>
      </c>
      <c r="AM33" s="37">
        <v>80676</v>
      </c>
      <c r="AN33" s="16">
        <v>11</v>
      </c>
      <c r="AO33" s="34">
        <v>714797</v>
      </c>
      <c r="AP33" s="37">
        <v>10689</v>
      </c>
      <c r="AQ33" s="16">
        <v>7</v>
      </c>
      <c r="AR33" s="6">
        <v>48982</v>
      </c>
      <c r="AS33" s="16">
        <v>2</v>
      </c>
      <c r="AT33" s="6">
        <v>79186</v>
      </c>
      <c r="AU33" s="58">
        <v>14</v>
      </c>
      <c r="AV33" s="6">
        <v>0</v>
      </c>
      <c r="AY33">
        <f t="shared" si="4"/>
        <v>2003</v>
      </c>
      <c r="AZ33">
        <f t="shared" si="0"/>
        <v>105</v>
      </c>
      <c r="BA33">
        <f t="shared" si="1"/>
        <v>6</v>
      </c>
      <c r="BB33" s="261">
        <f t="shared" si="2"/>
        <v>13585798</v>
      </c>
      <c r="BC33" s="261">
        <f t="shared" si="3"/>
        <v>3075423</v>
      </c>
    </row>
    <row r="34" spans="1:57" hidden="1" x14ac:dyDescent="0.2">
      <c r="A34" s="605"/>
      <c r="B34" s="2" t="s">
        <v>44</v>
      </c>
      <c r="C34" s="3">
        <v>109</v>
      </c>
      <c r="D34" s="4">
        <v>14975002</v>
      </c>
      <c r="E34" s="86"/>
      <c r="F34" s="83"/>
      <c r="G34" s="16">
        <v>14</v>
      </c>
      <c r="H34" s="6">
        <v>601784</v>
      </c>
      <c r="I34" s="16">
        <v>0</v>
      </c>
      <c r="J34" s="4">
        <v>0</v>
      </c>
      <c r="K34" s="16">
        <v>8</v>
      </c>
      <c r="L34" s="4">
        <v>200446</v>
      </c>
      <c r="M34" s="16">
        <v>2</v>
      </c>
      <c r="N34" s="6">
        <v>71956</v>
      </c>
      <c r="O34" s="16">
        <v>0</v>
      </c>
      <c r="P34" s="6">
        <v>0</v>
      </c>
      <c r="Q34" s="58">
        <v>96</v>
      </c>
      <c r="R34" s="6">
        <v>0</v>
      </c>
      <c r="S34" s="16">
        <v>8</v>
      </c>
      <c r="T34" s="6">
        <v>73609</v>
      </c>
      <c r="U34" s="16">
        <v>18</v>
      </c>
      <c r="V34" s="6">
        <v>26557</v>
      </c>
      <c r="W34" s="16">
        <v>18</v>
      </c>
      <c r="X34" s="6">
        <v>26557</v>
      </c>
      <c r="Y34" s="46"/>
      <c r="Z34" s="41"/>
      <c r="AA34" s="46"/>
      <c r="AB34" s="41"/>
      <c r="AC34" s="46"/>
      <c r="AD34" s="41"/>
      <c r="AE34" s="46"/>
      <c r="AF34" s="41"/>
      <c r="AG34" s="16">
        <v>1</v>
      </c>
      <c r="AH34" s="6">
        <v>146555</v>
      </c>
      <c r="AI34" s="16">
        <v>2</v>
      </c>
      <c r="AJ34" s="6">
        <v>1000</v>
      </c>
      <c r="AK34" s="16">
        <v>5</v>
      </c>
      <c r="AL34" s="34">
        <v>1237286</v>
      </c>
      <c r="AM34" s="37">
        <v>28651</v>
      </c>
      <c r="AN34" s="16">
        <v>3</v>
      </c>
      <c r="AO34" s="34">
        <v>256605</v>
      </c>
      <c r="AP34" s="37">
        <v>5454</v>
      </c>
      <c r="AQ34" s="16">
        <v>7</v>
      </c>
      <c r="AR34" s="6">
        <v>53650</v>
      </c>
      <c r="AS34" s="16">
        <v>3</v>
      </c>
      <c r="AT34" s="6">
        <v>81040</v>
      </c>
      <c r="AU34" s="58">
        <v>5</v>
      </c>
      <c r="AV34" s="6">
        <v>0</v>
      </c>
      <c r="AY34">
        <f t="shared" si="4"/>
        <v>2003</v>
      </c>
      <c r="AZ34">
        <f t="shared" si="0"/>
        <v>123</v>
      </c>
      <c r="BA34">
        <f t="shared" si="1"/>
        <v>5</v>
      </c>
      <c r="BB34" s="261">
        <f t="shared" si="2"/>
        <v>15576786</v>
      </c>
      <c r="BC34" s="261">
        <f t="shared" si="3"/>
        <v>1237286</v>
      </c>
    </row>
    <row r="35" spans="1:57" hidden="1" x14ac:dyDescent="0.2">
      <c r="A35" s="605"/>
      <c r="B35" s="2" t="s">
        <v>43</v>
      </c>
      <c r="C35" s="3">
        <v>107</v>
      </c>
      <c r="D35" s="4">
        <v>14777126</v>
      </c>
      <c r="E35" s="86"/>
      <c r="F35" s="83"/>
      <c r="G35" s="16">
        <v>0</v>
      </c>
      <c r="H35" s="6">
        <v>0</v>
      </c>
      <c r="I35" s="16">
        <v>0</v>
      </c>
      <c r="J35" s="4">
        <v>0</v>
      </c>
      <c r="K35" s="16">
        <v>8</v>
      </c>
      <c r="L35" s="4">
        <v>177296</v>
      </c>
      <c r="M35" s="16">
        <v>1</v>
      </c>
      <c r="N35" s="6">
        <v>11500</v>
      </c>
      <c r="O35" s="16">
        <v>0</v>
      </c>
      <c r="P35" s="6">
        <v>0</v>
      </c>
      <c r="Q35" s="58">
        <v>105</v>
      </c>
      <c r="R35" s="6">
        <v>0</v>
      </c>
      <c r="S35" s="16">
        <v>5</v>
      </c>
      <c r="T35" s="6">
        <v>25377</v>
      </c>
      <c r="U35" s="16">
        <v>44</v>
      </c>
      <c r="V35" s="6">
        <v>63813</v>
      </c>
      <c r="W35" s="16">
        <v>44</v>
      </c>
      <c r="X35" s="6">
        <v>63813</v>
      </c>
      <c r="Y35" s="46"/>
      <c r="Z35" s="41"/>
      <c r="AA35" s="46"/>
      <c r="AB35" s="41"/>
      <c r="AC35" s="46"/>
      <c r="AD35" s="41"/>
      <c r="AE35" s="46"/>
      <c r="AF35" s="41"/>
      <c r="AG35" s="16">
        <v>1</v>
      </c>
      <c r="AH35" s="6">
        <v>165678</v>
      </c>
      <c r="AI35" s="16">
        <v>0</v>
      </c>
      <c r="AJ35" s="6">
        <v>0</v>
      </c>
      <c r="AK35" s="16">
        <v>6</v>
      </c>
      <c r="AL35" s="34">
        <v>4486663</v>
      </c>
      <c r="AM35" s="37">
        <v>83054</v>
      </c>
      <c r="AN35" s="16">
        <v>8</v>
      </c>
      <c r="AO35" s="34">
        <v>262517</v>
      </c>
      <c r="AP35" s="37">
        <v>13523</v>
      </c>
      <c r="AQ35" s="16">
        <v>6</v>
      </c>
      <c r="AR35" s="6">
        <v>28000</v>
      </c>
      <c r="AS35" s="16">
        <v>1</v>
      </c>
      <c r="AT35" s="6">
        <v>8500</v>
      </c>
      <c r="AU35" s="58">
        <v>2</v>
      </c>
      <c r="AV35" s="6">
        <v>0</v>
      </c>
      <c r="AY35">
        <f t="shared" si="4"/>
        <v>2003</v>
      </c>
      <c r="AZ35">
        <f t="shared" si="0"/>
        <v>107</v>
      </c>
      <c r="BA35">
        <f t="shared" si="1"/>
        <v>6</v>
      </c>
      <c r="BB35" s="261">
        <f t="shared" si="2"/>
        <v>14777126</v>
      </c>
      <c r="BC35" s="261">
        <f t="shared" si="3"/>
        <v>4486663</v>
      </c>
    </row>
    <row r="36" spans="1:57" hidden="1" x14ac:dyDescent="0.2">
      <c r="A36" s="605"/>
      <c r="B36" s="9" t="s">
        <v>42</v>
      </c>
      <c r="C36" s="3">
        <v>114</v>
      </c>
      <c r="D36" s="4">
        <v>16458870</v>
      </c>
      <c r="E36" s="86"/>
      <c r="F36" s="83"/>
      <c r="G36" s="16">
        <v>6</v>
      </c>
      <c r="H36" s="6">
        <v>391406</v>
      </c>
      <c r="I36" s="16">
        <v>0</v>
      </c>
      <c r="J36" s="4">
        <v>0</v>
      </c>
      <c r="K36" s="16">
        <v>5</v>
      </c>
      <c r="L36" s="4">
        <v>52756</v>
      </c>
      <c r="M36" s="16">
        <v>1</v>
      </c>
      <c r="N36" s="6">
        <v>10000</v>
      </c>
      <c r="O36" s="16">
        <v>0</v>
      </c>
      <c r="P36" s="6">
        <v>0</v>
      </c>
      <c r="Q36" s="58">
        <v>136</v>
      </c>
      <c r="R36" s="6">
        <v>0</v>
      </c>
      <c r="S36" s="16">
        <v>7</v>
      </c>
      <c r="T36" s="6">
        <v>80440</v>
      </c>
      <c r="U36" s="16">
        <v>32</v>
      </c>
      <c r="V36" s="6">
        <v>56276</v>
      </c>
      <c r="W36" s="16">
        <v>32</v>
      </c>
      <c r="X36" s="6">
        <v>56276</v>
      </c>
      <c r="Y36" s="46"/>
      <c r="Z36" s="41"/>
      <c r="AA36" s="46"/>
      <c r="AB36" s="41"/>
      <c r="AC36" s="46"/>
      <c r="AD36" s="41"/>
      <c r="AE36" s="46"/>
      <c r="AF36" s="41"/>
      <c r="AG36" s="16">
        <v>6</v>
      </c>
      <c r="AH36" s="6">
        <v>42000</v>
      </c>
      <c r="AI36" s="16">
        <v>2</v>
      </c>
      <c r="AJ36" s="6">
        <v>1000</v>
      </c>
      <c r="AK36" s="16">
        <v>5</v>
      </c>
      <c r="AL36" s="34">
        <v>3920787</v>
      </c>
      <c r="AM36" s="37">
        <v>56238</v>
      </c>
      <c r="AN36" s="16">
        <v>9</v>
      </c>
      <c r="AO36" s="34">
        <v>1138809</v>
      </c>
      <c r="AP36" s="37">
        <v>34386</v>
      </c>
      <c r="AQ36" s="16">
        <v>10</v>
      </c>
      <c r="AR36" s="6">
        <v>28275</v>
      </c>
      <c r="AS36" s="16">
        <v>5</v>
      </c>
      <c r="AT36" s="6">
        <v>60700</v>
      </c>
      <c r="AU36" s="58">
        <v>7</v>
      </c>
      <c r="AV36" s="6">
        <v>0</v>
      </c>
      <c r="AY36">
        <f t="shared" si="4"/>
        <v>2003</v>
      </c>
      <c r="AZ36">
        <f t="shared" si="0"/>
        <v>120</v>
      </c>
      <c r="BA36">
        <f t="shared" si="1"/>
        <v>5</v>
      </c>
      <c r="BB36" s="261">
        <f t="shared" si="2"/>
        <v>16850276</v>
      </c>
      <c r="BC36" s="261">
        <f t="shared" si="3"/>
        <v>3920787</v>
      </c>
    </row>
    <row r="37" spans="1:57" hidden="1" x14ac:dyDescent="0.2">
      <c r="A37" s="605"/>
      <c r="B37" s="2" t="s">
        <v>41</v>
      </c>
      <c r="C37" s="3">
        <v>118</v>
      </c>
      <c r="D37" s="4">
        <v>16844581</v>
      </c>
      <c r="E37" s="86"/>
      <c r="F37" s="83"/>
      <c r="G37" s="16">
        <v>70</v>
      </c>
      <c r="H37" s="6">
        <v>3415936</v>
      </c>
      <c r="I37" s="16">
        <v>0</v>
      </c>
      <c r="J37" s="4">
        <v>0</v>
      </c>
      <c r="K37" s="16">
        <v>1</v>
      </c>
      <c r="L37" s="4">
        <v>30000</v>
      </c>
      <c r="M37" s="16">
        <v>0</v>
      </c>
      <c r="N37" s="6">
        <v>0</v>
      </c>
      <c r="O37" s="16">
        <v>0</v>
      </c>
      <c r="P37" s="6">
        <v>0</v>
      </c>
      <c r="Q37" s="58">
        <v>137</v>
      </c>
      <c r="R37" s="6">
        <v>0</v>
      </c>
      <c r="S37" s="16">
        <v>7</v>
      </c>
      <c r="T37" s="6">
        <v>38740</v>
      </c>
      <c r="U37" s="16">
        <v>20</v>
      </c>
      <c r="V37" s="6">
        <v>39241</v>
      </c>
      <c r="W37" s="16">
        <v>20</v>
      </c>
      <c r="X37" s="6">
        <v>39241</v>
      </c>
      <c r="Y37" s="46"/>
      <c r="Z37" s="41"/>
      <c r="AA37" s="46"/>
      <c r="AB37" s="41"/>
      <c r="AC37" s="46"/>
      <c r="AD37" s="41"/>
      <c r="AE37" s="46"/>
      <c r="AF37" s="41"/>
      <c r="AG37" s="16">
        <v>1</v>
      </c>
      <c r="AH37" s="6">
        <v>10000</v>
      </c>
      <c r="AI37" s="16">
        <v>0</v>
      </c>
      <c r="AJ37" s="6">
        <v>0</v>
      </c>
      <c r="AK37" s="16">
        <v>4</v>
      </c>
      <c r="AL37" s="34">
        <v>5983427</v>
      </c>
      <c r="AM37" s="37">
        <v>73440</v>
      </c>
      <c r="AN37" s="16">
        <v>12</v>
      </c>
      <c r="AO37" s="34">
        <v>4137060</v>
      </c>
      <c r="AP37" s="37">
        <v>46898</v>
      </c>
      <c r="AQ37" s="16">
        <v>9</v>
      </c>
      <c r="AR37" s="6">
        <v>58342</v>
      </c>
      <c r="AS37" s="16">
        <v>0</v>
      </c>
      <c r="AT37" s="6">
        <v>0</v>
      </c>
      <c r="AU37" s="58">
        <v>3</v>
      </c>
      <c r="AV37" s="6">
        <v>0</v>
      </c>
      <c r="AY37">
        <f t="shared" si="4"/>
        <v>2003</v>
      </c>
      <c r="AZ37">
        <f t="shared" si="0"/>
        <v>188</v>
      </c>
      <c r="BA37">
        <f t="shared" si="1"/>
        <v>4</v>
      </c>
      <c r="BB37" s="261">
        <f t="shared" si="2"/>
        <v>20260517</v>
      </c>
      <c r="BC37" s="261">
        <f t="shared" si="3"/>
        <v>5983427</v>
      </c>
    </row>
    <row r="38" spans="1:57" hidden="1" x14ac:dyDescent="0.2">
      <c r="A38" s="606"/>
      <c r="B38" s="2" t="s">
        <v>40</v>
      </c>
      <c r="C38" s="3">
        <v>150</v>
      </c>
      <c r="D38" s="4">
        <v>21396796</v>
      </c>
      <c r="E38" s="86"/>
      <c r="F38" s="83"/>
      <c r="G38" s="16">
        <v>8</v>
      </c>
      <c r="H38" s="6">
        <v>867862</v>
      </c>
      <c r="I38" s="16">
        <v>0</v>
      </c>
      <c r="J38" s="4">
        <v>0</v>
      </c>
      <c r="K38" s="16">
        <v>9</v>
      </c>
      <c r="L38" s="4">
        <v>160857</v>
      </c>
      <c r="M38" s="16">
        <v>2</v>
      </c>
      <c r="N38" s="6">
        <v>19000</v>
      </c>
      <c r="O38" s="16">
        <v>0</v>
      </c>
      <c r="P38" s="6">
        <v>0</v>
      </c>
      <c r="Q38" s="58">
        <v>190</v>
      </c>
      <c r="R38" s="6">
        <v>0</v>
      </c>
      <c r="S38" s="16">
        <v>6</v>
      </c>
      <c r="T38" s="6">
        <v>89800</v>
      </c>
      <c r="U38" s="16">
        <v>26</v>
      </c>
      <c r="V38" s="6">
        <v>99338</v>
      </c>
      <c r="W38" s="16">
        <v>26</v>
      </c>
      <c r="X38" s="6">
        <v>99338</v>
      </c>
      <c r="Y38" s="46"/>
      <c r="Z38" s="41"/>
      <c r="AA38" s="46"/>
      <c r="AB38" s="41"/>
      <c r="AC38" s="46"/>
      <c r="AD38" s="41"/>
      <c r="AE38" s="46"/>
      <c r="AF38" s="41"/>
      <c r="AG38" s="16">
        <v>3</v>
      </c>
      <c r="AH38" s="6">
        <v>161868</v>
      </c>
      <c r="AI38" s="16">
        <v>1</v>
      </c>
      <c r="AJ38" s="6">
        <v>500</v>
      </c>
      <c r="AK38" s="16">
        <v>4</v>
      </c>
      <c r="AL38" s="34">
        <v>4074049</v>
      </c>
      <c r="AM38" s="37">
        <v>79144</v>
      </c>
      <c r="AN38" s="16">
        <v>10</v>
      </c>
      <c r="AO38" s="34">
        <v>322268</v>
      </c>
      <c r="AP38" s="37">
        <v>16366</v>
      </c>
      <c r="AQ38" s="16">
        <v>11</v>
      </c>
      <c r="AR38" s="6">
        <v>34005</v>
      </c>
      <c r="AS38" s="16">
        <v>1</v>
      </c>
      <c r="AT38" s="6">
        <v>19187</v>
      </c>
      <c r="AU38" s="58">
        <v>8</v>
      </c>
      <c r="AV38" s="6">
        <v>0</v>
      </c>
      <c r="AW38" s="1">
        <f>SUM(C27:C38,G27:G38,I27:I38,K27:K38,M27:M38,O27:O38,S27:S38,W27:W38,AG27:AG38,AI27:AI38,AK27:AK38,AN27:AN38,AQ27:AQ38,AS27:AS38)</f>
        <v>2228</v>
      </c>
      <c r="AY38">
        <f t="shared" si="4"/>
        <v>2003</v>
      </c>
      <c r="AZ38">
        <f t="shared" si="0"/>
        <v>158</v>
      </c>
      <c r="BA38">
        <f t="shared" si="1"/>
        <v>4</v>
      </c>
      <c r="BB38" s="261">
        <f t="shared" si="2"/>
        <v>22264658</v>
      </c>
      <c r="BC38" s="261">
        <f t="shared" si="3"/>
        <v>4074049</v>
      </c>
      <c r="BE38" s="261">
        <f>SUM(BB27:BB38)</f>
        <v>173984338</v>
      </c>
    </row>
    <row r="39" spans="1:57" hidden="1" x14ac:dyDescent="0.2">
      <c r="A39" s="610" t="s">
        <v>26</v>
      </c>
      <c r="B39" s="10" t="s">
        <v>39</v>
      </c>
      <c r="C39" s="11">
        <v>163</v>
      </c>
      <c r="D39" s="4">
        <v>23016055</v>
      </c>
      <c r="E39" s="86"/>
      <c r="F39" s="83"/>
      <c r="G39" s="11">
        <v>16</v>
      </c>
      <c r="H39" s="6">
        <v>1078648</v>
      </c>
      <c r="I39" s="11">
        <v>0</v>
      </c>
      <c r="J39" s="4">
        <v>0</v>
      </c>
      <c r="K39" s="11">
        <v>3</v>
      </c>
      <c r="L39" s="4">
        <v>72440</v>
      </c>
      <c r="M39" s="11">
        <v>2</v>
      </c>
      <c r="N39" s="6">
        <v>4000</v>
      </c>
      <c r="O39" s="11">
        <v>0</v>
      </c>
      <c r="P39" s="6">
        <v>0</v>
      </c>
      <c r="Q39" s="59">
        <v>242</v>
      </c>
      <c r="R39" s="6">
        <v>0</v>
      </c>
      <c r="S39" s="11">
        <v>5</v>
      </c>
      <c r="T39" s="6">
        <v>96683</v>
      </c>
      <c r="U39" s="11">
        <v>23</v>
      </c>
      <c r="V39" s="6">
        <v>44698</v>
      </c>
      <c r="W39" s="11">
        <v>23</v>
      </c>
      <c r="X39" s="6">
        <v>44698</v>
      </c>
      <c r="Y39" s="46"/>
      <c r="Z39" s="41"/>
      <c r="AA39" s="46"/>
      <c r="AB39" s="41"/>
      <c r="AC39" s="46"/>
      <c r="AD39" s="41"/>
      <c r="AE39" s="46"/>
      <c r="AF39" s="41"/>
      <c r="AG39" s="35">
        <v>3</v>
      </c>
      <c r="AH39" s="6">
        <v>16900</v>
      </c>
      <c r="AI39" s="11">
        <v>0</v>
      </c>
      <c r="AJ39" s="6">
        <v>0</v>
      </c>
      <c r="AK39" s="11">
        <v>9</v>
      </c>
      <c r="AL39" s="34">
        <v>6732570</v>
      </c>
      <c r="AM39" s="37">
        <v>114298</v>
      </c>
      <c r="AN39" s="35">
        <v>7</v>
      </c>
      <c r="AO39" s="34">
        <v>351500</v>
      </c>
      <c r="AP39" s="37">
        <v>20047</v>
      </c>
      <c r="AQ39" s="35">
        <v>7</v>
      </c>
      <c r="AR39" s="6">
        <v>43300</v>
      </c>
      <c r="AS39" s="11">
        <v>2</v>
      </c>
      <c r="AT39" s="6">
        <v>250000</v>
      </c>
      <c r="AU39" s="59">
        <v>20</v>
      </c>
      <c r="AV39" s="6">
        <v>0</v>
      </c>
      <c r="AY39">
        <f>AY38+1</f>
        <v>2004</v>
      </c>
      <c r="AZ39">
        <f t="shared" si="0"/>
        <v>179</v>
      </c>
      <c r="BA39">
        <f t="shared" si="1"/>
        <v>9</v>
      </c>
      <c r="BB39" s="261">
        <f t="shared" si="2"/>
        <v>24094703</v>
      </c>
      <c r="BC39" s="261">
        <f t="shared" si="3"/>
        <v>6732570</v>
      </c>
    </row>
    <row r="40" spans="1:57" hidden="1" x14ac:dyDescent="0.2">
      <c r="A40" s="610"/>
      <c r="B40" s="10" t="s">
        <v>38</v>
      </c>
      <c r="C40" s="11">
        <v>136</v>
      </c>
      <c r="D40" s="4">
        <v>19957665</v>
      </c>
      <c r="E40" s="86"/>
      <c r="F40" s="83"/>
      <c r="G40" s="11">
        <v>64</v>
      </c>
      <c r="H40" s="6">
        <v>2442212</v>
      </c>
      <c r="I40" s="11">
        <v>1</v>
      </c>
      <c r="J40" s="4">
        <v>0</v>
      </c>
      <c r="K40" s="11">
        <v>1</v>
      </c>
      <c r="L40" s="4">
        <v>3000</v>
      </c>
      <c r="M40" s="11">
        <v>0</v>
      </c>
      <c r="N40" s="6">
        <v>0</v>
      </c>
      <c r="O40" s="11">
        <v>1</v>
      </c>
      <c r="P40" s="6">
        <v>0</v>
      </c>
      <c r="Q40" s="59">
        <v>114</v>
      </c>
      <c r="R40" s="6">
        <v>0</v>
      </c>
      <c r="S40" s="11">
        <v>1</v>
      </c>
      <c r="T40" s="6">
        <v>1350</v>
      </c>
      <c r="U40" s="11">
        <v>15</v>
      </c>
      <c r="V40" s="6">
        <v>43585</v>
      </c>
      <c r="W40" s="11">
        <v>15</v>
      </c>
      <c r="X40" s="6">
        <v>43585</v>
      </c>
      <c r="Y40" s="46"/>
      <c r="Z40" s="41"/>
      <c r="AA40" s="46"/>
      <c r="AB40" s="41"/>
      <c r="AC40" s="46"/>
      <c r="AD40" s="41"/>
      <c r="AE40" s="46"/>
      <c r="AF40" s="41"/>
      <c r="AG40" s="35">
        <v>1</v>
      </c>
      <c r="AH40" s="6">
        <v>7500</v>
      </c>
      <c r="AI40" s="11">
        <v>0</v>
      </c>
      <c r="AJ40" s="6">
        <v>0</v>
      </c>
      <c r="AK40" s="11">
        <v>1</v>
      </c>
      <c r="AL40" s="34">
        <v>137928</v>
      </c>
      <c r="AM40" s="37">
        <v>59955</v>
      </c>
      <c r="AN40" s="35">
        <v>4</v>
      </c>
      <c r="AO40" s="34">
        <v>150000</v>
      </c>
      <c r="AP40" s="37">
        <v>6427</v>
      </c>
      <c r="AQ40" s="35">
        <v>4</v>
      </c>
      <c r="AR40" s="6">
        <v>57810</v>
      </c>
      <c r="AS40" s="11">
        <v>1</v>
      </c>
      <c r="AT40" s="6">
        <v>500</v>
      </c>
      <c r="AU40" s="59">
        <v>1</v>
      </c>
      <c r="AV40" s="6">
        <v>0</v>
      </c>
      <c r="AY40">
        <f t="shared" si="4"/>
        <v>2004</v>
      </c>
      <c r="AZ40">
        <f t="shared" si="0"/>
        <v>200</v>
      </c>
      <c r="BA40">
        <f t="shared" si="1"/>
        <v>1</v>
      </c>
      <c r="BB40" s="261">
        <f t="shared" si="2"/>
        <v>22399877</v>
      </c>
      <c r="BC40" s="261">
        <f t="shared" si="3"/>
        <v>137928</v>
      </c>
    </row>
    <row r="41" spans="1:57" hidden="1" x14ac:dyDescent="0.2">
      <c r="A41" s="610"/>
      <c r="B41" s="10" t="s">
        <v>37</v>
      </c>
      <c r="C41" s="11">
        <v>123</v>
      </c>
      <c r="D41" s="4">
        <v>17691448</v>
      </c>
      <c r="E41" s="86"/>
      <c r="F41" s="83"/>
      <c r="G41" s="11">
        <v>18</v>
      </c>
      <c r="H41" s="6">
        <v>1138165</v>
      </c>
      <c r="I41" s="11">
        <v>1</v>
      </c>
      <c r="J41" s="4">
        <v>0</v>
      </c>
      <c r="K41" s="11">
        <v>6</v>
      </c>
      <c r="L41" s="4">
        <v>164448</v>
      </c>
      <c r="M41" s="11">
        <v>3</v>
      </c>
      <c r="N41" s="6">
        <v>14000</v>
      </c>
      <c r="O41" s="11">
        <v>1</v>
      </c>
      <c r="P41" s="6">
        <v>0</v>
      </c>
      <c r="Q41" s="59">
        <v>159</v>
      </c>
      <c r="R41" s="6">
        <v>0</v>
      </c>
      <c r="S41" s="11">
        <v>5</v>
      </c>
      <c r="T41" s="6">
        <v>110960</v>
      </c>
      <c r="U41" s="11">
        <v>11</v>
      </c>
      <c r="V41" s="6">
        <v>18342</v>
      </c>
      <c r="W41" s="11">
        <v>11</v>
      </c>
      <c r="X41" s="6">
        <v>18342</v>
      </c>
      <c r="Y41" s="46"/>
      <c r="Z41" s="41"/>
      <c r="AA41" s="46"/>
      <c r="AB41" s="41"/>
      <c r="AC41" s="46"/>
      <c r="AD41" s="41"/>
      <c r="AE41" s="46"/>
      <c r="AF41" s="41"/>
      <c r="AG41" s="35">
        <v>0</v>
      </c>
      <c r="AH41" s="6">
        <v>0</v>
      </c>
      <c r="AI41" s="11">
        <v>1</v>
      </c>
      <c r="AJ41" s="6">
        <v>0</v>
      </c>
      <c r="AK41" s="11">
        <v>5</v>
      </c>
      <c r="AL41" s="34">
        <v>1902838</v>
      </c>
      <c r="AM41" s="37">
        <v>22999</v>
      </c>
      <c r="AN41" s="35">
        <v>10</v>
      </c>
      <c r="AO41" s="34">
        <v>1165248</v>
      </c>
      <c r="AP41" s="37">
        <v>28626</v>
      </c>
      <c r="AQ41" s="35">
        <v>8</v>
      </c>
      <c r="AR41" s="6">
        <v>113668</v>
      </c>
      <c r="AS41" s="11">
        <v>11</v>
      </c>
      <c r="AT41" s="6">
        <v>1204054</v>
      </c>
      <c r="AU41" s="59">
        <v>9</v>
      </c>
      <c r="AV41" s="6">
        <v>0</v>
      </c>
      <c r="AY41">
        <f t="shared" si="4"/>
        <v>2004</v>
      </c>
      <c r="AZ41">
        <f t="shared" si="0"/>
        <v>141</v>
      </c>
      <c r="BA41">
        <f t="shared" si="1"/>
        <v>5</v>
      </c>
      <c r="BB41" s="261">
        <f t="shared" si="2"/>
        <v>18829613</v>
      </c>
      <c r="BC41" s="261">
        <f t="shared" si="3"/>
        <v>1902838</v>
      </c>
    </row>
    <row r="42" spans="1:57" hidden="1" x14ac:dyDescent="0.2">
      <c r="A42" s="610"/>
      <c r="B42" s="18" t="s">
        <v>36</v>
      </c>
      <c r="C42" s="11">
        <v>118</v>
      </c>
      <c r="D42" s="4">
        <v>19578402</v>
      </c>
      <c r="E42" s="86"/>
      <c r="F42" s="83"/>
      <c r="G42" s="11">
        <v>14</v>
      </c>
      <c r="H42" s="6">
        <v>797383</v>
      </c>
      <c r="I42" s="11">
        <v>0</v>
      </c>
      <c r="J42" s="4">
        <v>0</v>
      </c>
      <c r="K42" s="11">
        <v>4</v>
      </c>
      <c r="L42" s="4">
        <v>106591</v>
      </c>
      <c r="M42" s="11">
        <v>0</v>
      </c>
      <c r="N42" s="6">
        <v>0</v>
      </c>
      <c r="O42" s="11">
        <v>0</v>
      </c>
      <c r="P42" s="6">
        <v>0</v>
      </c>
      <c r="Q42" s="59">
        <v>117</v>
      </c>
      <c r="R42" s="6">
        <v>0</v>
      </c>
      <c r="S42" s="11">
        <v>2</v>
      </c>
      <c r="T42" s="6">
        <v>70765</v>
      </c>
      <c r="U42" s="11">
        <v>12</v>
      </c>
      <c r="V42" s="6">
        <v>33465</v>
      </c>
      <c r="W42" s="11">
        <v>12</v>
      </c>
      <c r="X42" s="6">
        <v>33465</v>
      </c>
      <c r="Y42" s="46"/>
      <c r="Z42" s="41"/>
      <c r="AA42" s="46"/>
      <c r="AB42" s="41"/>
      <c r="AC42" s="46"/>
      <c r="AD42" s="41"/>
      <c r="AE42" s="46"/>
      <c r="AF42" s="41"/>
      <c r="AG42" s="35">
        <v>2</v>
      </c>
      <c r="AH42" s="6">
        <v>676290</v>
      </c>
      <c r="AI42" s="11">
        <v>1</v>
      </c>
      <c r="AJ42" s="6">
        <v>0</v>
      </c>
      <c r="AK42" s="11">
        <v>2</v>
      </c>
      <c r="AL42" s="34">
        <v>7855210</v>
      </c>
      <c r="AM42" s="37">
        <v>83720</v>
      </c>
      <c r="AN42" s="35">
        <v>2</v>
      </c>
      <c r="AO42" s="34">
        <v>131000</v>
      </c>
      <c r="AP42" s="37">
        <v>3782</v>
      </c>
      <c r="AQ42" s="35">
        <v>14</v>
      </c>
      <c r="AR42" s="6">
        <v>74210</v>
      </c>
      <c r="AS42" s="11">
        <v>0</v>
      </c>
      <c r="AT42" s="6">
        <v>0</v>
      </c>
      <c r="AU42" s="59">
        <v>7</v>
      </c>
      <c r="AV42" s="6">
        <v>0</v>
      </c>
      <c r="AY42">
        <f t="shared" si="4"/>
        <v>2004</v>
      </c>
      <c r="AZ42">
        <f t="shared" si="0"/>
        <v>132</v>
      </c>
      <c r="BA42">
        <f t="shared" si="1"/>
        <v>2</v>
      </c>
      <c r="BB42" s="261">
        <f t="shared" si="2"/>
        <v>20375785</v>
      </c>
      <c r="BC42" s="261">
        <f t="shared" si="3"/>
        <v>7855210</v>
      </c>
    </row>
    <row r="43" spans="1:57" hidden="1" x14ac:dyDescent="0.2">
      <c r="A43" s="610"/>
      <c r="B43" s="18" t="s">
        <v>35</v>
      </c>
      <c r="C43" s="11">
        <v>119</v>
      </c>
      <c r="D43" s="4">
        <v>21444301</v>
      </c>
      <c r="E43" s="86"/>
      <c r="F43" s="83"/>
      <c r="G43" s="11">
        <v>12</v>
      </c>
      <c r="H43" s="6">
        <v>931547</v>
      </c>
      <c r="I43" s="11">
        <v>0</v>
      </c>
      <c r="J43" s="4">
        <v>0</v>
      </c>
      <c r="K43" s="11">
        <v>4</v>
      </c>
      <c r="L43" s="4">
        <v>63060</v>
      </c>
      <c r="M43" s="11">
        <v>2</v>
      </c>
      <c r="N43" s="6">
        <v>20352</v>
      </c>
      <c r="O43" s="11">
        <v>0</v>
      </c>
      <c r="P43" s="6">
        <v>0</v>
      </c>
      <c r="Q43" s="59">
        <v>136</v>
      </c>
      <c r="R43" s="6">
        <v>0</v>
      </c>
      <c r="S43" s="11">
        <v>5</v>
      </c>
      <c r="T43" s="6">
        <v>80871</v>
      </c>
      <c r="U43" s="11">
        <v>13</v>
      </c>
      <c r="V43" s="6">
        <v>24082</v>
      </c>
      <c r="W43" s="11">
        <v>13</v>
      </c>
      <c r="X43" s="6">
        <v>24082</v>
      </c>
      <c r="Y43" s="46"/>
      <c r="Z43" s="41"/>
      <c r="AA43" s="46"/>
      <c r="AB43" s="41"/>
      <c r="AC43" s="46"/>
      <c r="AD43" s="41"/>
      <c r="AE43" s="46"/>
      <c r="AF43" s="41"/>
      <c r="AG43" s="35">
        <v>0</v>
      </c>
      <c r="AH43" s="6">
        <v>0</v>
      </c>
      <c r="AI43" s="11">
        <v>1</v>
      </c>
      <c r="AJ43" s="6">
        <v>0</v>
      </c>
      <c r="AK43" s="11">
        <v>1</v>
      </c>
      <c r="AL43" s="34">
        <v>12000</v>
      </c>
      <c r="AM43" s="37">
        <v>5909</v>
      </c>
      <c r="AN43" s="35">
        <v>11</v>
      </c>
      <c r="AO43" s="34">
        <v>714400</v>
      </c>
      <c r="AP43" s="37">
        <v>24268</v>
      </c>
      <c r="AQ43" s="35">
        <v>7</v>
      </c>
      <c r="AR43" s="6">
        <v>103730</v>
      </c>
      <c r="AS43" s="11">
        <v>2</v>
      </c>
      <c r="AT43" s="6">
        <v>39500</v>
      </c>
      <c r="AU43" s="59">
        <v>10</v>
      </c>
      <c r="AV43" s="6">
        <v>0</v>
      </c>
      <c r="AY43">
        <f t="shared" si="4"/>
        <v>2004</v>
      </c>
      <c r="AZ43">
        <f t="shared" si="0"/>
        <v>131</v>
      </c>
      <c r="BA43">
        <f t="shared" si="1"/>
        <v>1</v>
      </c>
      <c r="BB43" s="261">
        <f t="shared" si="2"/>
        <v>22375848</v>
      </c>
      <c r="BC43" s="261">
        <f t="shared" si="3"/>
        <v>12000</v>
      </c>
    </row>
    <row r="44" spans="1:57" hidden="1" x14ac:dyDescent="0.2">
      <c r="A44" s="610"/>
      <c r="B44" s="18" t="s">
        <v>34</v>
      </c>
      <c r="C44" s="11">
        <v>222</v>
      </c>
      <c r="D44" s="4">
        <v>39113890</v>
      </c>
      <c r="E44" s="86"/>
      <c r="F44" s="83"/>
      <c r="G44" s="11">
        <v>12</v>
      </c>
      <c r="H44" s="6">
        <v>921986</v>
      </c>
      <c r="I44" s="11">
        <v>0</v>
      </c>
      <c r="J44" s="4">
        <v>0</v>
      </c>
      <c r="K44" s="11">
        <v>5</v>
      </c>
      <c r="L44" s="4">
        <v>88905</v>
      </c>
      <c r="M44" s="11">
        <v>5</v>
      </c>
      <c r="N44" s="6">
        <v>10000</v>
      </c>
      <c r="O44" s="11">
        <v>0</v>
      </c>
      <c r="P44" s="6">
        <v>0</v>
      </c>
      <c r="Q44" s="59">
        <v>227</v>
      </c>
      <c r="R44" s="6">
        <v>0</v>
      </c>
      <c r="S44" s="11">
        <v>7</v>
      </c>
      <c r="T44" s="6">
        <v>78787</v>
      </c>
      <c r="U44" s="11">
        <v>21</v>
      </c>
      <c r="V44" s="6">
        <v>27726</v>
      </c>
      <c r="W44" s="11">
        <v>21</v>
      </c>
      <c r="X44" s="6">
        <v>27726</v>
      </c>
      <c r="Y44" s="46"/>
      <c r="Z44" s="41"/>
      <c r="AA44" s="46"/>
      <c r="AB44" s="41"/>
      <c r="AC44" s="46"/>
      <c r="AD44" s="41"/>
      <c r="AE44" s="46"/>
      <c r="AF44" s="41"/>
      <c r="AG44" s="35">
        <v>4</v>
      </c>
      <c r="AH44" s="6">
        <v>135246</v>
      </c>
      <c r="AI44" s="11">
        <v>3</v>
      </c>
      <c r="AJ44" s="6">
        <v>0</v>
      </c>
      <c r="AK44" s="11">
        <v>14</v>
      </c>
      <c r="AL44" s="34">
        <v>15139402</v>
      </c>
      <c r="AM44" s="37">
        <v>211533</v>
      </c>
      <c r="AN44" s="35">
        <v>11</v>
      </c>
      <c r="AO44" s="34">
        <v>282400</v>
      </c>
      <c r="AP44" s="37">
        <v>11525</v>
      </c>
      <c r="AQ44" s="35">
        <v>11</v>
      </c>
      <c r="AR44" s="6">
        <v>75496</v>
      </c>
      <c r="AS44" s="11">
        <v>0</v>
      </c>
      <c r="AT44" s="6">
        <v>0</v>
      </c>
      <c r="AU44" s="59">
        <v>9</v>
      </c>
      <c r="AV44" s="6">
        <v>0</v>
      </c>
      <c r="AY44">
        <f t="shared" si="4"/>
        <v>2004</v>
      </c>
      <c r="AZ44">
        <f t="shared" si="0"/>
        <v>234</v>
      </c>
      <c r="BA44">
        <f t="shared" si="1"/>
        <v>14</v>
      </c>
      <c r="BB44" s="261">
        <f t="shared" si="2"/>
        <v>40035876</v>
      </c>
      <c r="BC44" s="261">
        <f t="shared" si="3"/>
        <v>15139402</v>
      </c>
    </row>
    <row r="45" spans="1:57" hidden="1" x14ac:dyDescent="0.2">
      <c r="A45" s="610"/>
      <c r="B45" s="18" t="s">
        <v>33</v>
      </c>
      <c r="C45" s="11">
        <v>172</v>
      </c>
      <c r="D45" s="4">
        <v>31133445</v>
      </c>
      <c r="E45" s="86"/>
      <c r="F45" s="83"/>
      <c r="G45" s="11">
        <v>4</v>
      </c>
      <c r="H45" s="6">
        <v>430360</v>
      </c>
      <c r="I45" s="11">
        <v>0</v>
      </c>
      <c r="J45" s="4">
        <v>0</v>
      </c>
      <c r="K45" s="11">
        <v>12</v>
      </c>
      <c r="L45" s="4">
        <v>190712</v>
      </c>
      <c r="M45" s="11">
        <v>2</v>
      </c>
      <c r="N45" s="6">
        <v>47000</v>
      </c>
      <c r="O45" s="11">
        <v>0</v>
      </c>
      <c r="P45" s="6">
        <v>0</v>
      </c>
      <c r="Q45" s="59">
        <v>253</v>
      </c>
      <c r="R45" s="6">
        <v>0</v>
      </c>
      <c r="S45" s="11">
        <v>10</v>
      </c>
      <c r="T45" s="6">
        <v>97590</v>
      </c>
      <c r="U45" s="11">
        <v>42</v>
      </c>
      <c r="V45" s="6">
        <v>81214</v>
      </c>
      <c r="W45" s="11">
        <v>42</v>
      </c>
      <c r="X45" s="6">
        <v>81214</v>
      </c>
      <c r="Y45" s="46"/>
      <c r="Z45" s="41"/>
      <c r="AA45" s="46"/>
      <c r="AB45" s="41"/>
      <c r="AC45" s="46"/>
      <c r="AD45" s="41"/>
      <c r="AE45" s="46"/>
      <c r="AF45" s="41"/>
      <c r="AG45" s="35">
        <v>19</v>
      </c>
      <c r="AH45" s="6">
        <v>236000</v>
      </c>
      <c r="AI45" s="11">
        <v>1</v>
      </c>
      <c r="AJ45" s="6">
        <v>0</v>
      </c>
      <c r="AK45" s="11">
        <v>14</v>
      </c>
      <c r="AL45" s="34">
        <v>10908834</v>
      </c>
      <c r="AM45" s="37">
        <v>296405</v>
      </c>
      <c r="AN45" s="35">
        <v>13</v>
      </c>
      <c r="AO45" s="34">
        <v>1159763</v>
      </c>
      <c r="AP45" s="37">
        <v>24094</v>
      </c>
      <c r="AQ45" s="35">
        <v>7</v>
      </c>
      <c r="AR45" s="6">
        <v>47872</v>
      </c>
      <c r="AS45" s="11">
        <v>1</v>
      </c>
      <c r="AT45" s="6">
        <v>35887</v>
      </c>
      <c r="AU45" s="59">
        <v>12</v>
      </c>
      <c r="AV45" s="6">
        <v>0</v>
      </c>
      <c r="AY45">
        <f t="shared" si="4"/>
        <v>2004</v>
      </c>
      <c r="AZ45">
        <f t="shared" si="0"/>
        <v>176</v>
      </c>
      <c r="BA45">
        <f t="shared" si="1"/>
        <v>14</v>
      </c>
      <c r="BB45" s="261">
        <f t="shared" si="2"/>
        <v>31563805</v>
      </c>
      <c r="BC45" s="261">
        <f t="shared" si="3"/>
        <v>10908834</v>
      </c>
    </row>
    <row r="46" spans="1:57" hidden="1" x14ac:dyDescent="0.2">
      <c r="A46" s="610"/>
      <c r="B46" s="18" t="s">
        <v>32</v>
      </c>
      <c r="C46" s="11">
        <v>196</v>
      </c>
      <c r="D46" s="4">
        <v>35771231</v>
      </c>
      <c r="E46" s="86"/>
      <c r="F46" s="83"/>
      <c r="G46" s="11">
        <v>6</v>
      </c>
      <c r="H46" s="6">
        <v>762804</v>
      </c>
      <c r="I46" s="11">
        <v>0</v>
      </c>
      <c r="J46" s="4">
        <v>0</v>
      </c>
      <c r="K46" s="11">
        <v>3</v>
      </c>
      <c r="L46" s="4">
        <v>39581</v>
      </c>
      <c r="M46" s="11">
        <v>0</v>
      </c>
      <c r="N46" s="6">
        <v>0</v>
      </c>
      <c r="O46" s="11">
        <v>0</v>
      </c>
      <c r="P46" s="6">
        <v>0</v>
      </c>
      <c r="Q46" s="59">
        <v>226</v>
      </c>
      <c r="R46" s="6">
        <v>0</v>
      </c>
      <c r="S46" s="11">
        <v>5</v>
      </c>
      <c r="T46" s="6">
        <v>75590</v>
      </c>
      <c r="U46" s="11">
        <v>40</v>
      </c>
      <c r="V46" s="6">
        <v>83641</v>
      </c>
      <c r="W46" s="11">
        <v>40</v>
      </c>
      <c r="X46" s="6">
        <v>83641</v>
      </c>
      <c r="Y46" s="46"/>
      <c r="Z46" s="41"/>
      <c r="AA46" s="46"/>
      <c r="AB46" s="41"/>
      <c r="AC46" s="46"/>
      <c r="AD46" s="41"/>
      <c r="AE46" s="46"/>
      <c r="AF46" s="41"/>
      <c r="AG46" s="35">
        <v>16</v>
      </c>
      <c r="AH46" s="6">
        <v>128000</v>
      </c>
      <c r="AI46" s="11">
        <v>0</v>
      </c>
      <c r="AJ46" s="6">
        <v>0</v>
      </c>
      <c r="AK46" s="11">
        <v>8</v>
      </c>
      <c r="AL46" s="34">
        <v>3067474</v>
      </c>
      <c r="AM46" s="37">
        <v>75563.5</v>
      </c>
      <c r="AN46" s="35">
        <v>9</v>
      </c>
      <c r="AO46" s="34">
        <v>802956</v>
      </c>
      <c r="AP46" s="37">
        <v>17782</v>
      </c>
      <c r="AQ46" s="35">
        <v>5</v>
      </c>
      <c r="AR46" s="6">
        <v>8583</v>
      </c>
      <c r="AS46" s="11">
        <v>0</v>
      </c>
      <c r="AT46" s="6">
        <v>0</v>
      </c>
      <c r="AU46" s="59">
        <v>8</v>
      </c>
      <c r="AV46" s="6">
        <v>0</v>
      </c>
      <c r="AY46">
        <f t="shared" si="4"/>
        <v>2004</v>
      </c>
      <c r="AZ46">
        <f t="shared" si="0"/>
        <v>202</v>
      </c>
      <c r="BA46">
        <f t="shared" si="1"/>
        <v>8</v>
      </c>
      <c r="BB46" s="261">
        <f t="shared" si="2"/>
        <v>36534035</v>
      </c>
      <c r="BC46" s="261">
        <f t="shared" si="3"/>
        <v>3067474</v>
      </c>
    </row>
    <row r="47" spans="1:57" hidden="1" x14ac:dyDescent="0.2">
      <c r="A47" s="610"/>
      <c r="B47" s="18" t="s">
        <v>31</v>
      </c>
      <c r="C47" s="11">
        <v>237</v>
      </c>
      <c r="D47" s="4">
        <v>43273387</v>
      </c>
      <c r="E47" s="86"/>
      <c r="F47" s="83"/>
      <c r="G47" s="11">
        <v>10</v>
      </c>
      <c r="H47" s="6">
        <v>984240</v>
      </c>
      <c r="I47" s="11">
        <v>1</v>
      </c>
      <c r="J47" s="4">
        <v>0</v>
      </c>
      <c r="K47" s="11">
        <v>6</v>
      </c>
      <c r="L47" s="4">
        <v>50315</v>
      </c>
      <c r="M47" s="11">
        <v>2</v>
      </c>
      <c r="N47" s="6">
        <v>15472</v>
      </c>
      <c r="O47" s="11">
        <v>0</v>
      </c>
      <c r="P47" s="6">
        <v>0</v>
      </c>
      <c r="Q47" s="59">
        <v>230</v>
      </c>
      <c r="R47" s="6">
        <v>0</v>
      </c>
      <c r="S47" s="11">
        <v>6</v>
      </c>
      <c r="T47" s="6">
        <v>209515</v>
      </c>
      <c r="U47" s="11">
        <v>33</v>
      </c>
      <c r="V47" s="6">
        <v>58209</v>
      </c>
      <c r="W47" s="11">
        <v>33</v>
      </c>
      <c r="X47" s="6">
        <v>58209</v>
      </c>
      <c r="Y47" s="46"/>
      <c r="Z47" s="41"/>
      <c r="AA47" s="46"/>
      <c r="AB47" s="41"/>
      <c r="AC47" s="46"/>
      <c r="AD47" s="41"/>
      <c r="AE47" s="46"/>
      <c r="AF47" s="41"/>
      <c r="AG47" s="35">
        <v>16</v>
      </c>
      <c r="AH47" s="6">
        <v>128000</v>
      </c>
      <c r="AI47" s="11">
        <v>1</v>
      </c>
      <c r="AJ47" s="6">
        <v>0</v>
      </c>
      <c r="AK47" s="11">
        <v>5</v>
      </c>
      <c r="AL47" s="34">
        <v>3515000</v>
      </c>
      <c r="AM47" s="37">
        <v>49441</v>
      </c>
      <c r="AN47" s="35">
        <v>11</v>
      </c>
      <c r="AO47" s="34">
        <v>1129489</v>
      </c>
      <c r="AP47" s="37">
        <v>66797</v>
      </c>
      <c r="AQ47" s="35">
        <v>9</v>
      </c>
      <c r="AR47" s="6">
        <v>118903</v>
      </c>
      <c r="AS47" s="11">
        <v>6</v>
      </c>
      <c r="AT47" s="6">
        <v>58800</v>
      </c>
      <c r="AU47" s="59">
        <v>5</v>
      </c>
      <c r="AV47" s="6">
        <v>0</v>
      </c>
      <c r="AY47">
        <f t="shared" si="4"/>
        <v>2004</v>
      </c>
      <c r="AZ47">
        <f t="shared" si="0"/>
        <v>247</v>
      </c>
      <c r="BA47">
        <f t="shared" si="1"/>
        <v>5</v>
      </c>
      <c r="BB47" s="261">
        <f t="shared" si="2"/>
        <v>44257627</v>
      </c>
      <c r="BC47" s="261">
        <f t="shared" si="3"/>
        <v>3515000</v>
      </c>
    </row>
    <row r="48" spans="1:57" hidden="1" x14ac:dyDescent="0.2">
      <c r="A48" s="610"/>
      <c r="B48" s="18" t="s">
        <v>30</v>
      </c>
      <c r="C48" s="11">
        <v>220</v>
      </c>
      <c r="D48" s="4">
        <v>40915542</v>
      </c>
      <c r="E48" s="86"/>
      <c r="F48" s="83"/>
      <c r="G48" s="11">
        <v>130</v>
      </c>
      <c r="H48" s="6">
        <v>8607920</v>
      </c>
      <c r="I48" s="11">
        <v>0</v>
      </c>
      <c r="J48" s="4">
        <v>0</v>
      </c>
      <c r="K48" s="11">
        <v>1</v>
      </c>
      <c r="L48" s="4">
        <v>13000</v>
      </c>
      <c r="M48" s="11">
        <v>0</v>
      </c>
      <c r="N48" s="6">
        <v>0</v>
      </c>
      <c r="O48" s="11">
        <v>0</v>
      </c>
      <c r="P48" s="6">
        <v>0</v>
      </c>
      <c r="Q48" s="59">
        <v>215</v>
      </c>
      <c r="R48" s="6">
        <v>0</v>
      </c>
      <c r="S48" s="11">
        <v>10</v>
      </c>
      <c r="T48" s="6">
        <v>317508</v>
      </c>
      <c r="U48" s="11">
        <v>27</v>
      </c>
      <c r="V48" s="6">
        <v>53296</v>
      </c>
      <c r="W48" s="11">
        <v>27</v>
      </c>
      <c r="X48" s="6">
        <v>53296</v>
      </c>
      <c r="Y48" s="46"/>
      <c r="Z48" s="41"/>
      <c r="AA48" s="46"/>
      <c r="AB48" s="41"/>
      <c r="AC48" s="46"/>
      <c r="AD48" s="41"/>
      <c r="AE48" s="46"/>
      <c r="AF48" s="41"/>
      <c r="AG48" s="35">
        <v>0</v>
      </c>
      <c r="AH48" s="6">
        <v>0</v>
      </c>
      <c r="AI48" s="11">
        <v>1</v>
      </c>
      <c r="AJ48" s="6">
        <v>0</v>
      </c>
      <c r="AK48" s="11">
        <v>6</v>
      </c>
      <c r="AL48" s="34">
        <v>3466641</v>
      </c>
      <c r="AM48" s="37">
        <v>63217</v>
      </c>
      <c r="AN48" s="35">
        <v>14</v>
      </c>
      <c r="AO48" s="34">
        <v>977672</v>
      </c>
      <c r="AP48" s="37">
        <v>30153</v>
      </c>
      <c r="AQ48" s="35">
        <v>6</v>
      </c>
      <c r="AR48" s="6">
        <v>21252</v>
      </c>
      <c r="AS48" s="11">
        <v>0</v>
      </c>
      <c r="AT48" s="6">
        <v>0</v>
      </c>
      <c r="AU48" s="59">
        <v>9</v>
      </c>
      <c r="AV48" s="6">
        <v>0</v>
      </c>
      <c r="AY48">
        <f t="shared" si="4"/>
        <v>2004</v>
      </c>
      <c r="AZ48">
        <f t="shared" si="0"/>
        <v>350</v>
      </c>
      <c r="BA48">
        <f t="shared" si="1"/>
        <v>6</v>
      </c>
      <c r="BB48" s="261">
        <f t="shared" si="2"/>
        <v>49523462</v>
      </c>
      <c r="BC48" s="261">
        <f t="shared" si="3"/>
        <v>3466641</v>
      </c>
    </row>
    <row r="49" spans="1:57" hidden="1" x14ac:dyDescent="0.2">
      <c r="A49" s="610"/>
      <c r="B49" s="18" t="s">
        <v>29</v>
      </c>
      <c r="C49" s="11">
        <v>214</v>
      </c>
      <c r="D49" s="4">
        <v>40068427</v>
      </c>
      <c r="E49" s="86"/>
      <c r="F49" s="83"/>
      <c r="G49" s="11">
        <v>78</v>
      </c>
      <c r="H49" s="6">
        <v>5565572</v>
      </c>
      <c r="I49" s="11">
        <v>1</v>
      </c>
      <c r="J49" s="4">
        <v>4500</v>
      </c>
      <c r="K49" s="11">
        <v>2</v>
      </c>
      <c r="L49" s="4">
        <v>39204</v>
      </c>
      <c r="M49" s="11">
        <v>0</v>
      </c>
      <c r="N49" s="6">
        <v>0</v>
      </c>
      <c r="O49" s="11">
        <v>0</v>
      </c>
      <c r="P49" s="6">
        <v>0</v>
      </c>
      <c r="Q49" s="59">
        <v>178</v>
      </c>
      <c r="R49" s="6">
        <v>0</v>
      </c>
      <c r="S49" s="11">
        <v>7</v>
      </c>
      <c r="T49" s="6">
        <v>140357</v>
      </c>
      <c r="U49" s="11">
        <v>22</v>
      </c>
      <c r="V49" s="6">
        <v>43172</v>
      </c>
      <c r="W49" s="11">
        <v>22</v>
      </c>
      <c r="X49" s="6">
        <v>43172</v>
      </c>
      <c r="Y49" s="46"/>
      <c r="Z49" s="41"/>
      <c r="AA49" s="46"/>
      <c r="AB49" s="41"/>
      <c r="AC49" s="46"/>
      <c r="AD49" s="41"/>
      <c r="AE49" s="46"/>
      <c r="AF49" s="41"/>
      <c r="AG49" s="35">
        <v>2</v>
      </c>
      <c r="AH49" s="6">
        <v>823374</v>
      </c>
      <c r="AI49" s="11">
        <v>0</v>
      </c>
      <c r="AJ49" s="6">
        <v>0</v>
      </c>
      <c r="AK49" s="11">
        <v>6</v>
      </c>
      <c r="AL49" s="34">
        <v>7851372</v>
      </c>
      <c r="AM49" s="37">
        <v>88251</v>
      </c>
      <c r="AN49" s="35">
        <v>11</v>
      </c>
      <c r="AO49" s="34">
        <v>904416</v>
      </c>
      <c r="AP49" s="37">
        <v>29827</v>
      </c>
      <c r="AQ49" s="35">
        <v>13</v>
      </c>
      <c r="AR49" s="6">
        <v>144423</v>
      </c>
      <c r="AS49" s="11">
        <v>1</v>
      </c>
      <c r="AT49" s="6">
        <v>31100</v>
      </c>
      <c r="AU49" s="59">
        <v>6</v>
      </c>
      <c r="AV49" s="6">
        <v>0</v>
      </c>
      <c r="AY49">
        <f t="shared" si="4"/>
        <v>2004</v>
      </c>
      <c r="AZ49">
        <f t="shared" si="0"/>
        <v>292</v>
      </c>
      <c r="BA49">
        <f t="shared" si="1"/>
        <v>6</v>
      </c>
      <c r="BB49" s="261">
        <f t="shared" si="2"/>
        <v>45633999</v>
      </c>
      <c r="BC49" s="261">
        <f t="shared" si="3"/>
        <v>7851372</v>
      </c>
    </row>
    <row r="50" spans="1:57" hidden="1" x14ac:dyDescent="0.2">
      <c r="A50" s="610"/>
      <c r="B50" s="18" t="s">
        <v>28</v>
      </c>
      <c r="C50" s="11">
        <v>162</v>
      </c>
      <c r="D50" s="4">
        <v>31514084</v>
      </c>
      <c r="E50" s="86"/>
      <c r="F50" s="83"/>
      <c r="G50" s="11">
        <v>6</v>
      </c>
      <c r="H50" s="6">
        <v>645976</v>
      </c>
      <c r="I50" s="11">
        <v>0</v>
      </c>
      <c r="J50" s="4">
        <v>0</v>
      </c>
      <c r="K50" s="11">
        <v>10</v>
      </c>
      <c r="L50" s="4">
        <v>809525</v>
      </c>
      <c r="M50" s="11">
        <v>0</v>
      </c>
      <c r="N50" s="6">
        <v>0</v>
      </c>
      <c r="O50" s="11">
        <v>0</v>
      </c>
      <c r="P50" s="6">
        <v>0</v>
      </c>
      <c r="Q50" s="59">
        <v>244</v>
      </c>
      <c r="R50" s="6">
        <v>0</v>
      </c>
      <c r="S50" s="11">
        <v>10</v>
      </c>
      <c r="T50" s="6">
        <v>119570</v>
      </c>
      <c r="U50" s="11">
        <v>30</v>
      </c>
      <c r="V50" s="6">
        <v>56031</v>
      </c>
      <c r="W50" s="11">
        <v>30</v>
      </c>
      <c r="X50" s="6">
        <v>56031</v>
      </c>
      <c r="Y50" s="46"/>
      <c r="Z50" s="41"/>
      <c r="AA50" s="46"/>
      <c r="AB50" s="41"/>
      <c r="AC50" s="46"/>
      <c r="AD50" s="41"/>
      <c r="AE50" s="46"/>
      <c r="AF50" s="41"/>
      <c r="AG50" s="35">
        <v>0</v>
      </c>
      <c r="AH50" s="6">
        <v>0</v>
      </c>
      <c r="AI50" s="11">
        <v>0</v>
      </c>
      <c r="AJ50" s="6">
        <v>0</v>
      </c>
      <c r="AK50" s="11">
        <v>7</v>
      </c>
      <c r="AL50" s="34">
        <v>9941113</v>
      </c>
      <c r="AM50" s="37">
        <v>236008</v>
      </c>
      <c r="AN50" s="35">
        <v>11</v>
      </c>
      <c r="AO50" s="34">
        <v>6443442</v>
      </c>
      <c r="AP50" s="37">
        <v>200533</v>
      </c>
      <c r="AQ50" s="35">
        <v>7</v>
      </c>
      <c r="AR50" s="6">
        <v>38688</v>
      </c>
      <c r="AS50" s="11">
        <v>2</v>
      </c>
      <c r="AT50" s="6">
        <v>1324200</v>
      </c>
      <c r="AU50" s="59">
        <v>4</v>
      </c>
      <c r="AV50" s="6">
        <v>0</v>
      </c>
      <c r="AW50" s="1">
        <f>SUM(C39:C50,G39:G50,I39:I50,K39:K50,M39:M50,O39:O50,S39:S50,W39:W50,AG39:AG50,AI39:AI50,AK39:AK50,AN39:AN50,AQ39:AQ50,AS39:AS50)</f>
        <v>3281</v>
      </c>
      <c r="AY50">
        <f t="shared" si="4"/>
        <v>2004</v>
      </c>
      <c r="AZ50">
        <f t="shared" si="0"/>
        <v>168</v>
      </c>
      <c r="BA50">
        <f t="shared" si="1"/>
        <v>7</v>
      </c>
      <c r="BB50" s="261">
        <f t="shared" si="2"/>
        <v>32160060</v>
      </c>
      <c r="BC50" s="261">
        <f t="shared" si="3"/>
        <v>9941113</v>
      </c>
      <c r="BE50" s="261">
        <f>SUM(BB39:BB50)</f>
        <v>387784690</v>
      </c>
    </row>
    <row r="51" spans="1:57" hidden="1" x14ac:dyDescent="0.2">
      <c r="A51" s="610" t="s">
        <v>13</v>
      </c>
      <c r="B51" s="17" t="s">
        <v>14</v>
      </c>
      <c r="C51" s="3">
        <v>223</v>
      </c>
      <c r="D51" s="4">
        <v>41080568</v>
      </c>
      <c r="E51" s="86"/>
      <c r="F51" s="83"/>
      <c r="G51" s="3">
        <v>4</v>
      </c>
      <c r="H51" s="6">
        <v>441890</v>
      </c>
      <c r="I51" s="3">
        <v>0</v>
      </c>
      <c r="J51" s="4">
        <v>0</v>
      </c>
      <c r="K51" s="3">
        <v>5</v>
      </c>
      <c r="L51" s="4">
        <v>73393</v>
      </c>
      <c r="M51" s="3">
        <v>2</v>
      </c>
      <c r="N51" s="6">
        <v>18800</v>
      </c>
      <c r="O51" s="3">
        <v>0</v>
      </c>
      <c r="P51" s="6">
        <v>0</v>
      </c>
      <c r="Q51" s="59">
        <v>269</v>
      </c>
      <c r="R51" s="6">
        <v>0</v>
      </c>
      <c r="S51" s="3">
        <v>7</v>
      </c>
      <c r="T51" s="6">
        <v>109347</v>
      </c>
      <c r="U51" s="3">
        <v>41</v>
      </c>
      <c r="V51" s="6">
        <v>67426</v>
      </c>
      <c r="W51" s="3">
        <v>41</v>
      </c>
      <c r="X51" s="6">
        <v>67426</v>
      </c>
      <c r="Y51" s="46"/>
      <c r="Z51" s="41"/>
      <c r="AA51" s="46"/>
      <c r="AB51" s="41"/>
      <c r="AC51" s="46"/>
      <c r="AD51" s="41"/>
      <c r="AE51" s="46"/>
      <c r="AF51" s="41"/>
      <c r="AG51" s="16">
        <v>0</v>
      </c>
      <c r="AH51" s="6">
        <v>0</v>
      </c>
      <c r="AI51" s="3">
        <v>0</v>
      </c>
      <c r="AJ51" s="6">
        <v>0</v>
      </c>
      <c r="AK51" s="3">
        <v>9</v>
      </c>
      <c r="AL51" s="34">
        <v>2722412</v>
      </c>
      <c r="AM51" s="37">
        <v>24651</v>
      </c>
      <c r="AN51" s="16">
        <v>11</v>
      </c>
      <c r="AO51" s="34">
        <v>688597</v>
      </c>
      <c r="AP51" s="37">
        <v>30975</v>
      </c>
      <c r="AQ51" s="16">
        <v>17</v>
      </c>
      <c r="AR51" s="6">
        <v>81205</v>
      </c>
      <c r="AS51" s="3">
        <v>1</v>
      </c>
      <c r="AT51" s="6">
        <v>192251</v>
      </c>
      <c r="AU51" s="59">
        <v>6</v>
      </c>
      <c r="AV51" s="6">
        <v>0</v>
      </c>
      <c r="AY51">
        <f>AY50+1</f>
        <v>2005</v>
      </c>
      <c r="AZ51">
        <f t="shared" si="0"/>
        <v>227</v>
      </c>
      <c r="BA51">
        <f t="shared" si="1"/>
        <v>9</v>
      </c>
      <c r="BB51" s="261">
        <f t="shared" si="2"/>
        <v>41522458</v>
      </c>
      <c r="BC51" s="261">
        <f t="shared" si="3"/>
        <v>2722412</v>
      </c>
    </row>
    <row r="52" spans="1:57" hidden="1" x14ac:dyDescent="0.2">
      <c r="A52" s="610"/>
      <c r="B52" s="17" t="s">
        <v>15</v>
      </c>
      <c r="C52" s="3">
        <v>199</v>
      </c>
      <c r="D52" s="4">
        <v>35705611</v>
      </c>
      <c r="E52" s="86"/>
      <c r="F52" s="83"/>
      <c r="G52" s="3">
        <v>38</v>
      </c>
      <c r="H52" s="6">
        <v>5958826</v>
      </c>
      <c r="I52" s="3">
        <v>0</v>
      </c>
      <c r="J52" s="4">
        <v>0</v>
      </c>
      <c r="K52" s="3">
        <v>5</v>
      </c>
      <c r="L52" s="4">
        <v>73343</v>
      </c>
      <c r="M52" s="3">
        <v>1</v>
      </c>
      <c r="N52" s="6">
        <v>7776</v>
      </c>
      <c r="O52" s="3">
        <v>1</v>
      </c>
      <c r="P52" s="6">
        <v>0</v>
      </c>
      <c r="Q52" s="59">
        <v>286</v>
      </c>
      <c r="R52" s="6">
        <v>0</v>
      </c>
      <c r="S52" s="3">
        <v>4</v>
      </c>
      <c r="T52" s="6">
        <v>27397</v>
      </c>
      <c r="U52" s="3">
        <v>19</v>
      </c>
      <c r="V52" s="6">
        <v>30852</v>
      </c>
      <c r="W52" s="3">
        <v>19</v>
      </c>
      <c r="X52" s="6">
        <v>30852</v>
      </c>
      <c r="Y52" s="46"/>
      <c r="Z52" s="41"/>
      <c r="AA52" s="46"/>
      <c r="AB52" s="41"/>
      <c r="AC52" s="46"/>
      <c r="AD52" s="41"/>
      <c r="AE52" s="46"/>
      <c r="AF52" s="41"/>
      <c r="AG52" s="16">
        <v>2</v>
      </c>
      <c r="AH52" s="6">
        <v>80000</v>
      </c>
      <c r="AI52" s="3">
        <v>2</v>
      </c>
      <c r="AJ52" s="6">
        <v>1000</v>
      </c>
      <c r="AK52" s="3">
        <v>5</v>
      </c>
      <c r="AL52" s="34">
        <v>5104400</v>
      </c>
      <c r="AM52" s="37">
        <v>53604</v>
      </c>
      <c r="AN52" s="16">
        <v>23</v>
      </c>
      <c r="AO52" s="34">
        <v>6777304</v>
      </c>
      <c r="AP52" s="37">
        <v>60354</v>
      </c>
      <c r="AQ52" s="16">
        <v>11</v>
      </c>
      <c r="AR52" s="6">
        <v>96050</v>
      </c>
      <c r="AS52" s="3">
        <v>3</v>
      </c>
      <c r="AT52" s="6">
        <v>432000</v>
      </c>
      <c r="AU52" s="59">
        <v>5</v>
      </c>
      <c r="AV52" s="6">
        <v>0</v>
      </c>
      <c r="AY52">
        <f t="shared" si="4"/>
        <v>2005</v>
      </c>
      <c r="AZ52">
        <f t="shared" si="0"/>
        <v>237</v>
      </c>
      <c r="BA52">
        <f t="shared" si="1"/>
        <v>5</v>
      </c>
      <c r="BB52" s="261">
        <f t="shared" si="2"/>
        <v>41664437</v>
      </c>
      <c r="BC52" s="261">
        <f t="shared" si="3"/>
        <v>5104400</v>
      </c>
    </row>
    <row r="53" spans="1:57" hidden="1" x14ac:dyDescent="0.2">
      <c r="A53" s="610"/>
      <c r="B53" s="17" t="s">
        <v>17</v>
      </c>
      <c r="C53" s="3">
        <v>257</v>
      </c>
      <c r="D53" s="4">
        <v>48010423</v>
      </c>
      <c r="E53" s="86"/>
      <c r="F53" s="83"/>
      <c r="G53" s="3">
        <v>14</v>
      </c>
      <c r="H53" s="6">
        <v>1434005</v>
      </c>
      <c r="I53" s="3">
        <v>0</v>
      </c>
      <c r="J53" s="4">
        <v>0</v>
      </c>
      <c r="K53" s="3">
        <v>1</v>
      </c>
      <c r="L53" s="4">
        <v>9464</v>
      </c>
      <c r="M53" s="3">
        <v>1</v>
      </c>
      <c r="N53" s="6">
        <v>9280</v>
      </c>
      <c r="O53" s="3">
        <v>1</v>
      </c>
      <c r="P53" s="6">
        <v>0</v>
      </c>
      <c r="Q53" s="59">
        <v>371</v>
      </c>
      <c r="R53" s="6">
        <v>0</v>
      </c>
      <c r="S53" s="3">
        <v>5</v>
      </c>
      <c r="T53" s="6">
        <v>36958</v>
      </c>
      <c r="U53" s="3">
        <v>12</v>
      </c>
      <c r="V53" s="6">
        <v>29698</v>
      </c>
      <c r="W53" s="3">
        <v>12</v>
      </c>
      <c r="X53" s="6">
        <v>29698</v>
      </c>
      <c r="Y53" s="46"/>
      <c r="Z53" s="41"/>
      <c r="AA53" s="46"/>
      <c r="AB53" s="41"/>
      <c r="AC53" s="46"/>
      <c r="AD53" s="41"/>
      <c r="AE53" s="46"/>
      <c r="AF53" s="41"/>
      <c r="AG53" s="16">
        <v>0</v>
      </c>
      <c r="AH53" s="6">
        <v>0</v>
      </c>
      <c r="AI53" s="3">
        <v>1</v>
      </c>
      <c r="AJ53" s="6">
        <v>500</v>
      </c>
      <c r="AK53" s="3">
        <v>4</v>
      </c>
      <c r="AL53" s="34">
        <v>4139181</v>
      </c>
      <c r="AM53" s="37">
        <v>33626</v>
      </c>
      <c r="AN53" s="16">
        <v>20</v>
      </c>
      <c r="AO53" s="34">
        <v>1580365</v>
      </c>
      <c r="AP53" s="37">
        <v>37309</v>
      </c>
      <c r="AQ53" s="16">
        <v>6</v>
      </c>
      <c r="AR53" s="6">
        <v>31981</v>
      </c>
      <c r="AS53" s="3">
        <v>0</v>
      </c>
      <c r="AT53" s="6">
        <v>0</v>
      </c>
      <c r="AU53" s="59">
        <v>9</v>
      </c>
      <c r="AV53" s="6">
        <v>0</v>
      </c>
      <c r="AY53">
        <f t="shared" si="4"/>
        <v>2005</v>
      </c>
      <c r="AZ53">
        <f t="shared" si="0"/>
        <v>271</v>
      </c>
      <c r="BA53">
        <f t="shared" si="1"/>
        <v>4</v>
      </c>
      <c r="BB53" s="261">
        <f t="shared" si="2"/>
        <v>49444428</v>
      </c>
      <c r="BC53" s="261">
        <f t="shared" si="3"/>
        <v>4139181</v>
      </c>
    </row>
    <row r="54" spans="1:57" hidden="1" x14ac:dyDescent="0.2">
      <c r="A54" s="610"/>
      <c r="B54" s="2" t="s">
        <v>16</v>
      </c>
      <c r="C54" s="3">
        <v>152</v>
      </c>
      <c r="D54" s="4">
        <v>30414261</v>
      </c>
      <c r="E54" s="86"/>
      <c r="F54" s="83"/>
      <c r="G54" s="3">
        <v>13</v>
      </c>
      <c r="H54" s="6">
        <v>1247614</v>
      </c>
      <c r="I54" s="3">
        <v>0</v>
      </c>
      <c r="J54" s="4">
        <v>0</v>
      </c>
      <c r="K54" s="3">
        <v>1</v>
      </c>
      <c r="L54" s="4">
        <v>22620</v>
      </c>
      <c r="M54" s="3">
        <v>1</v>
      </c>
      <c r="N54" s="6">
        <v>102258</v>
      </c>
      <c r="O54" s="3">
        <v>0</v>
      </c>
      <c r="P54" s="6">
        <v>0</v>
      </c>
      <c r="Q54" s="59">
        <v>116</v>
      </c>
      <c r="R54" s="6">
        <v>0</v>
      </c>
      <c r="S54" s="3">
        <v>2</v>
      </c>
      <c r="T54" s="6">
        <v>27662</v>
      </c>
      <c r="U54" s="3">
        <v>21</v>
      </c>
      <c r="V54" s="6">
        <v>47368</v>
      </c>
      <c r="W54" s="3">
        <v>21</v>
      </c>
      <c r="X54" s="6">
        <v>47368</v>
      </c>
      <c r="Y54" s="46"/>
      <c r="Z54" s="41"/>
      <c r="AA54" s="46"/>
      <c r="AB54" s="41"/>
      <c r="AC54" s="46"/>
      <c r="AD54" s="41"/>
      <c r="AE54" s="46"/>
      <c r="AF54" s="41"/>
      <c r="AG54" s="16">
        <v>1</v>
      </c>
      <c r="AH54" s="6">
        <v>757023</v>
      </c>
      <c r="AI54" s="3">
        <v>1</v>
      </c>
      <c r="AJ54" s="6">
        <v>500</v>
      </c>
      <c r="AK54" s="3">
        <v>4</v>
      </c>
      <c r="AL54" s="34">
        <v>2857683</v>
      </c>
      <c r="AM54" s="37">
        <v>30796</v>
      </c>
      <c r="AN54" s="16">
        <v>12</v>
      </c>
      <c r="AO54" s="34">
        <v>1261730</v>
      </c>
      <c r="AP54" s="37">
        <v>55776</v>
      </c>
      <c r="AQ54" s="16">
        <v>15</v>
      </c>
      <c r="AR54" s="6">
        <v>103075</v>
      </c>
      <c r="AS54" s="3">
        <v>1</v>
      </c>
      <c r="AT54" s="6">
        <v>65000</v>
      </c>
      <c r="AU54" s="59">
        <v>10</v>
      </c>
      <c r="AV54" s="6">
        <v>0</v>
      </c>
      <c r="AY54">
        <f t="shared" si="4"/>
        <v>2005</v>
      </c>
      <c r="AZ54">
        <f t="shared" si="0"/>
        <v>165</v>
      </c>
      <c r="BA54">
        <f t="shared" si="1"/>
        <v>4</v>
      </c>
      <c r="BB54" s="261">
        <f t="shared" si="2"/>
        <v>31661875</v>
      </c>
      <c r="BC54" s="261">
        <f t="shared" si="3"/>
        <v>2857683</v>
      </c>
    </row>
    <row r="55" spans="1:57" hidden="1" x14ac:dyDescent="0.2">
      <c r="A55" s="610"/>
      <c r="B55" s="2" t="s">
        <v>18</v>
      </c>
      <c r="C55" s="3">
        <v>230</v>
      </c>
      <c r="D55" s="4">
        <v>42168416</v>
      </c>
      <c r="E55" s="86"/>
      <c r="F55" s="83"/>
      <c r="G55" s="3">
        <v>4</v>
      </c>
      <c r="H55" s="6">
        <v>480368</v>
      </c>
      <c r="I55" s="3">
        <v>0</v>
      </c>
      <c r="J55" s="4">
        <v>0</v>
      </c>
      <c r="K55" s="3">
        <v>4</v>
      </c>
      <c r="L55" s="4">
        <v>70613</v>
      </c>
      <c r="M55" s="3">
        <v>1</v>
      </c>
      <c r="N55" s="6">
        <v>500</v>
      </c>
      <c r="O55" s="3">
        <v>0</v>
      </c>
      <c r="P55" s="6">
        <v>0</v>
      </c>
      <c r="Q55" s="59">
        <v>257</v>
      </c>
      <c r="R55" s="6">
        <v>0</v>
      </c>
      <c r="S55" s="3">
        <v>6</v>
      </c>
      <c r="T55" s="6">
        <v>153120</v>
      </c>
      <c r="U55" s="3">
        <v>15</v>
      </c>
      <c r="V55" s="6">
        <v>26524</v>
      </c>
      <c r="W55" s="3">
        <v>15</v>
      </c>
      <c r="X55" s="6">
        <v>26524</v>
      </c>
      <c r="Y55" s="46"/>
      <c r="Z55" s="41"/>
      <c r="AA55" s="46"/>
      <c r="AB55" s="41"/>
      <c r="AC55" s="46"/>
      <c r="AD55" s="41"/>
      <c r="AE55" s="46"/>
      <c r="AF55" s="41"/>
      <c r="AG55" s="16">
        <v>0</v>
      </c>
      <c r="AH55" s="6">
        <v>0</v>
      </c>
      <c r="AI55" s="3">
        <v>2</v>
      </c>
      <c r="AJ55" s="6">
        <v>1000</v>
      </c>
      <c r="AK55" s="3">
        <v>6</v>
      </c>
      <c r="AL55" s="34">
        <v>7970040</v>
      </c>
      <c r="AM55" s="37">
        <v>116497</v>
      </c>
      <c r="AN55" s="16">
        <v>10</v>
      </c>
      <c r="AO55" s="34">
        <v>704911</v>
      </c>
      <c r="AP55" s="37">
        <v>22524</v>
      </c>
      <c r="AQ55" s="16">
        <v>18</v>
      </c>
      <c r="AR55" s="6">
        <v>103800</v>
      </c>
      <c r="AS55" s="3">
        <v>1</v>
      </c>
      <c r="AT55" s="6">
        <v>32060</v>
      </c>
      <c r="AU55" s="59">
        <v>9</v>
      </c>
      <c r="AV55" s="6">
        <v>0</v>
      </c>
      <c r="AY55">
        <f t="shared" si="4"/>
        <v>2005</v>
      </c>
      <c r="AZ55">
        <f t="shared" si="0"/>
        <v>234</v>
      </c>
      <c r="BA55">
        <f t="shared" si="1"/>
        <v>6</v>
      </c>
      <c r="BB55" s="261">
        <f t="shared" si="2"/>
        <v>42648784</v>
      </c>
      <c r="BC55" s="261">
        <f t="shared" si="3"/>
        <v>7970040</v>
      </c>
    </row>
    <row r="56" spans="1:57" hidden="1" x14ac:dyDescent="0.2">
      <c r="A56" s="610"/>
      <c r="B56" s="2" t="s">
        <v>19</v>
      </c>
      <c r="C56" s="3">
        <v>250</v>
      </c>
      <c r="D56" s="4">
        <v>46635831</v>
      </c>
      <c r="E56" s="86"/>
      <c r="F56" s="83"/>
      <c r="G56" s="3">
        <v>12</v>
      </c>
      <c r="H56" s="6">
        <v>1527644</v>
      </c>
      <c r="I56" s="3">
        <v>0</v>
      </c>
      <c r="J56" s="4">
        <v>0</v>
      </c>
      <c r="K56" s="3">
        <v>6</v>
      </c>
      <c r="L56" s="4">
        <v>140856</v>
      </c>
      <c r="M56" s="3">
        <v>2</v>
      </c>
      <c r="N56" s="6">
        <v>31871</v>
      </c>
      <c r="O56" s="3">
        <v>0</v>
      </c>
      <c r="P56" s="6">
        <v>0</v>
      </c>
      <c r="Q56" s="59">
        <v>318</v>
      </c>
      <c r="R56" s="6">
        <v>0</v>
      </c>
      <c r="S56" s="3">
        <v>8</v>
      </c>
      <c r="T56" s="6">
        <v>24778</v>
      </c>
      <c r="U56" s="3">
        <v>57</v>
      </c>
      <c r="V56" s="6">
        <v>92018</v>
      </c>
      <c r="W56" s="3">
        <v>57</v>
      </c>
      <c r="X56" s="6">
        <v>92018</v>
      </c>
      <c r="Y56" s="46"/>
      <c r="Z56" s="41"/>
      <c r="AA56" s="46"/>
      <c r="AB56" s="41"/>
      <c r="AC56" s="46"/>
      <c r="AD56" s="41"/>
      <c r="AE56" s="46"/>
      <c r="AF56" s="41"/>
      <c r="AG56" s="16">
        <v>0</v>
      </c>
      <c r="AH56" s="6">
        <v>0</v>
      </c>
      <c r="AI56" s="3">
        <v>1</v>
      </c>
      <c r="AJ56" s="6">
        <v>500</v>
      </c>
      <c r="AK56" s="3">
        <v>10</v>
      </c>
      <c r="AL56" s="34">
        <v>4008250</v>
      </c>
      <c r="AM56" s="37">
        <v>98186</v>
      </c>
      <c r="AN56" s="16">
        <v>16</v>
      </c>
      <c r="AO56" s="34">
        <v>820215</v>
      </c>
      <c r="AP56" s="37">
        <v>24774</v>
      </c>
      <c r="AQ56" s="16">
        <v>18</v>
      </c>
      <c r="AR56" s="6">
        <v>186962</v>
      </c>
      <c r="AS56" s="3">
        <v>1</v>
      </c>
      <c r="AT56" s="6">
        <v>16500</v>
      </c>
      <c r="AU56" s="59">
        <v>14</v>
      </c>
      <c r="AV56" s="6">
        <v>0</v>
      </c>
      <c r="AY56">
        <f t="shared" si="4"/>
        <v>2005</v>
      </c>
      <c r="AZ56">
        <f t="shared" si="0"/>
        <v>262</v>
      </c>
      <c r="BA56">
        <f t="shared" si="1"/>
        <v>10</v>
      </c>
      <c r="BB56" s="261">
        <f t="shared" si="2"/>
        <v>48163475</v>
      </c>
      <c r="BC56" s="261">
        <f t="shared" si="3"/>
        <v>4008250</v>
      </c>
    </row>
    <row r="57" spans="1:57" hidden="1" x14ac:dyDescent="0.2">
      <c r="A57" s="610"/>
      <c r="B57" s="2" t="s">
        <v>20</v>
      </c>
      <c r="C57" s="3">
        <v>323</v>
      </c>
      <c r="D57" s="4">
        <v>60643698</v>
      </c>
      <c r="E57" s="86"/>
      <c r="F57" s="83"/>
      <c r="G57" s="3">
        <v>5</v>
      </c>
      <c r="H57" s="6">
        <v>570196</v>
      </c>
      <c r="I57" s="3">
        <v>1</v>
      </c>
      <c r="J57" s="4">
        <v>0</v>
      </c>
      <c r="K57" s="3">
        <v>4</v>
      </c>
      <c r="L57" s="4">
        <v>109356</v>
      </c>
      <c r="M57" s="3">
        <v>1</v>
      </c>
      <c r="N57" s="6">
        <v>14500</v>
      </c>
      <c r="O57" s="3">
        <v>1</v>
      </c>
      <c r="P57" s="6">
        <v>0</v>
      </c>
      <c r="Q57" s="59">
        <v>265</v>
      </c>
      <c r="R57" s="6">
        <v>0</v>
      </c>
      <c r="S57" s="3">
        <v>9</v>
      </c>
      <c r="T57" s="6">
        <v>165800</v>
      </c>
      <c r="U57" s="3">
        <v>59</v>
      </c>
      <c r="V57" s="6">
        <v>106674</v>
      </c>
      <c r="W57" s="3">
        <v>59</v>
      </c>
      <c r="X57" s="6">
        <v>106674</v>
      </c>
      <c r="Y57" s="46"/>
      <c r="Z57" s="41"/>
      <c r="AA57" s="46"/>
      <c r="AB57" s="41"/>
      <c r="AC57" s="46"/>
      <c r="AD57" s="41"/>
      <c r="AE57" s="46"/>
      <c r="AF57" s="41"/>
      <c r="AG57" s="16">
        <v>0</v>
      </c>
      <c r="AH57" s="6">
        <v>0</v>
      </c>
      <c r="AI57" s="3">
        <v>1</v>
      </c>
      <c r="AJ57" s="6">
        <v>500</v>
      </c>
      <c r="AK57" s="3">
        <v>8</v>
      </c>
      <c r="AL57" s="34">
        <v>4422294</v>
      </c>
      <c r="AM57" s="37">
        <v>78587</v>
      </c>
      <c r="AN57" s="16">
        <v>18</v>
      </c>
      <c r="AO57" s="34">
        <v>1916957</v>
      </c>
      <c r="AP57" s="37">
        <v>65037</v>
      </c>
      <c r="AQ57" s="16">
        <v>6</v>
      </c>
      <c r="AR57" s="6">
        <v>19377</v>
      </c>
      <c r="AS57" s="3">
        <v>0</v>
      </c>
      <c r="AT57" s="6">
        <v>0</v>
      </c>
      <c r="AU57" s="59">
        <v>17</v>
      </c>
      <c r="AV57" s="6">
        <v>0</v>
      </c>
      <c r="AY57">
        <f t="shared" si="4"/>
        <v>2005</v>
      </c>
      <c r="AZ57">
        <f t="shared" si="0"/>
        <v>328</v>
      </c>
      <c r="BA57">
        <f t="shared" si="1"/>
        <v>8</v>
      </c>
      <c r="BB57" s="261">
        <f t="shared" si="2"/>
        <v>61213894</v>
      </c>
      <c r="BC57" s="261">
        <f t="shared" si="3"/>
        <v>4422294</v>
      </c>
    </row>
    <row r="58" spans="1:57" hidden="1" x14ac:dyDescent="0.2">
      <c r="A58" s="610"/>
      <c r="B58" s="2" t="s">
        <v>21</v>
      </c>
      <c r="C58" s="3">
        <v>311</v>
      </c>
      <c r="D58" s="4">
        <v>59216980</v>
      </c>
      <c r="E58" s="86"/>
      <c r="F58" s="83"/>
      <c r="G58" s="3">
        <v>11</v>
      </c>
      <c r="H58" s="6">
        <v>1283329</v>
      </c>
      <c r="I58" s="3">
        <v>1</v>
      </c>
      <c r="J58" s="4">
        <v>3500</v>
      </c>
      <c r="K58" s="3">
        <v>8</v>
      </c>
      <c r="L58" s="4">
        <v>126332</v>
      </c>
      <c r="M58" s="3">
        <v>0</v>
      </c>
      <c r="N58" s="6">
        <v>0</v>
      </c>
      <c r="O58" s="3">
        <v>0</v>
      </c>
      <c r="P58" s="6">
        <v>0</v>
      </c>
      <c r="Q58" s="59">
        <v>322</v>
      </c>
      <c r="R58" s="6">
        <v>0</v>
      </c>
      <c r="S58" s="3">
        <v>10</v>
      </c>
      <c r="T58" s="6">
        <v>216784</v>
      </c>
      <c r="U58" s="3">
        <v>28</v>
      </c>
      <c r="V58" s="6">
        <v>92983</v>
      </c>
      <c r="W58" s="3">
        <v>28</v>
      </c>
      <c r="X58" s="6">
        <v>92983</v>
      </c>
      <c r="Y58" s="46"/>
      <c r="Z58" s="41"/>
      <c r="AA58" s="46"/>
      <c r="AB58" s="41"/>
      <c r="AC58" s="46"/>
      <c r="AD58" s="41"/>
      <c r="AE58" s="46"/>
      <c r="AF58" s="41"/>
      <c r="AG58" s="16">
        <v>7</v>
      </c>
      <c r="AH58" s="6">
        <v>724000</v>
      </c>
      <c r="AI58" s="3">
        <v>0</v>
      </c>
      <c r="AJ58" s="6">
        <v>0</v>
      </c>
      <c r="AK58" s="3">
        <v>18</v>
      </c>
      <c r="AL58" s="34">
        <v>6381657</v>
      </c>
      <c r="AM58" s="37">
        <v>126426</v>
      </c>
      <c r="AN58" s="16">
        <v>10</v>
      </c>
      <c r="AO58" s="34">
        <v>2209110</v>
      </c>
      <c r="AP58" s="37">
        <v>61046</v>
      </c>
      <c r="AQ58" s="16">
        <v>8</v>
      </c>
      <c r="AR58" s="6">
        <v>73510</v>
      </c>
      <c r="AS58" s="3">
        <v>0</v>
      </c>
      <c r="AT58" s="6">
        <v>0</v>
      </c>
      <c r="AU58" s="59">
        <v>15</v>
      </c>
      <c r="AV58" s="6">
        <v>0</v>
      </c>
      <c r="AY58">
        <f t="shared" si="4"/>
        <v>2005</v>
      </c>
      <c r="AZ58">
        <f t="shared" si="0"/>
        <v>322</v>
      </c>
      <c r="BA58">
        <f t="shared" si="1"/>
        <v>18</v>
      </c>
      <c r="BB58" s="261">
        <f t="shared" si="2"/>
        <v>60500309</v>
      </c>
      <c r="BC58" s="261">
        <f t="shared" si="3"/>
        <v>6381657</v>
      </c>
    </row>
    <row r="59" spans="1:57" hidden="1" x14ac:dyDescent="0.2">
      <c r="A59" s="610"/>
      <c r="B59" s="2" t="s">
        <v>22</v>
      </c>
      <c r="C59" s="3">
        <v>266</v>
      </c>
      <c r="D59" s="4">
        <v>50695954</v>
      </c>
      <c r="E59" s="86"/>
      <c r="F59" s="83"/>
      <c r="G59" s="3">
        <v>10</v>
      </c>
      <c r="H59" s="6">
        <v>1124292</v>
      </c>
      <c r="I59" s="3">
        <v>1</v>
      </c>
      <c r="J59" s="4">
        <v>0</v>
      </c>
      <c r="K59" s="3">
        <v>1</v>
      </c>
      <c r="L59" s="4">
        <v>6496</v>
      </c>
      <c r="M59" s="3">
        <v>3</v>
      </c>
      <c r="N59" s="6">
        <v>110084</v>
      </c>
      <c r="O59" s="3">
        <v>0</v>
      </c>
      <c r="P59" s="6">
        <v>0</v>
      </c>
      <c r="Q59" s="59">
        <v>316</v>
      </c>
      <c r="R59" s="6">
        <v>0</v>
      </c>
      <c r="S59" s="3">
        <v>15</v>
      </c>
      <c r="T59" s="6">
        <v>132935</v>
      </c>
      <c r="U59" s="3">
        <v>33</v>
      </c>
      <c r="V59" s="6">
        <v>79701</v>
      </c>
      <c r="W59" s="3">
        <v>33</v>
      </c>
      <c r="X59" s="6">
        <v>79701</v>
      </c>
      <c r="Y59" s="46"/>
      <c r="Z59" s="41"/>
      <c r="AA59" s="46"/>
      <c r="AB59" s="41"/>
      <c r="AC59" s="46"/>
      <c r="AD59" s="41"/>
      <c r="AE59" s="46"/>
      <c r="AF59" s="41"/>
      <c r="AG59" s="16">
        <v>5</v>
      </c>
      <c r="AH59" s="6">
        <v>332496</v>
      </c>
      <c r="AI59" s="3">
        <v>1</v>
      </c>
      <c r="AJ59" s="6">
        <v>500</v>
      </c>
      <c r="AK59" s="3">
        <v>12</v>
      </c>
      <c r="AL59" s="34">
        <v>18483075</v>
      </c>
      <c r="AM59" s="37">
        <v>313203</v>
      </c>
      <c r="AN59" s="16">
        <v>13</v>
      </c>
      <c r="AO59" s="34">
        <v>867681</v>
      </c>
      <c r="AP59" s="37">
        <v>36844</v>
      </c>
      <c r="AQ59" s="16">
        <v>23</v>
      </c>
      <c r="AR59" s="6">
        <v>219667</v>
      </c>
      <c r="AS59" s="3">
        <v>0</v>
      </c>
      <c r="AT59" s="6">
        <v>0</v>
      </c>
      <c r="AU59" s="59">
        <v>14</v>
      </c>
      <c r="AV59" s="6">
        <v>0</v>
      </c>
      <c r="AY59">
        <f t="shared" si="4"/>
        <v>2005</v>
      </c>
      <c r="AZ59">
        <f t="shared" si="0"/>
        <v>276</v>
      </c>
      <c r="BA59">
        <f t="shared" si="1"/>
        <v>12</v>
      </c>
      <c r="BB59" s="261">
        <f t="shared" si="2"/>
        <v>51820246</v>
      </c>
      <c r="BC59" s="261">
        <f t="shared" si="3"/>
        <v>18483075</v>
      </c>
    </row>
    <row r="60" spans="1:57" hidden="1" x14ac:dyDescent="0.2">
      <c r="A60" s="610"/>
      <c r="B60" s="9" t="s">
        <v>23</v>
      </c>
      <c r="C60" s="3">
        <v>341</v>
      </c>
      <c r="D60" s="4">
        <v>65532957</v>
      </c>
      <c r="E60" s="86"/>
      <c r="F60" s="83"/>
      <c r="G60" s="3">
        <v>11</v>
      </c>
      <c r="H60" s="6">
        <v>1177481</v>
      </c>
      <c r="I60" s="3">
        <v>0</v>
      </c>
      <c r="J60" s="4">
        <v>0</v>
      </c>
      <c r="K60" s="3">
        <v>5</v>
      </c>
      <c r="L60" s="4">
        <v>102621</v>
      </c>
      <c r="M60" s="3">
        <v>0</v>
      </c>
      <c r="N60" s="6">
        <v>0</v>
      </c>
      <c r="O60" s="3">
        <v>0</v>
      </c>
      <c r="P60" s="6">
        <v>0</v>
      </c>
      <c r="Q60" s="59">
        <v>361</v>
      </c>
      <c r="R60" s="6">
        <v>0</v>
      </c>
      <c r="S60" s="3">
        <v>11</v>
      </c>
      <c r="T60" s="6">
        <v>161264</v>
      </c>
      <c r="U60" s="3">
        <v>54</v>
      </c>
      <c r="V60" s="6">
        <v>102585</v>
      </c>
      <c r="W60" s="3">
        <v>54</v>
      </c>
      <c r="X60" s="6">
        <v>102585</v>
      </c>
      <c r="Y60" s="46"/>
      <c r="Z60" s="41"/>
      <c r="AA60" s="46"/>
      <c r="AB60" s="41"/>
      <c r="AC60" s="46"/>
      <c r="AD60" s="41"/>
      <c r="AE60" s="46"/>
      <c r="AF60" s="41"/>
      <c r="AG60" s="16">
        <v>1</v>
      </c>
      <c r="AH60" s="6">
        <v>125000</v>
      </c>
      <c r="AI60" s="3">
        <v>1</v>
      </c>
      <c r="AJ60" s="6">
        <v>500</v>
      </c>
      <c r="AK60" s="3">
        <v>20</v>
      </c>
      <c r="AL60" s="34">
        <v>9190730</v>
      </c>
      <c r="AM60" s="37">
        <v>217740</v>
      </c>
      <c r="AN60" s="16">
        <v>21</v>
      </c>
      <c r="AO60" s="34">
        <v>2532905</v>
      </c>
      <c r="AP60" s="37">
        <v>53308</v>
      </c>
      <c r="AQ60" s="16">
        <v>10</v>
      </c>
      <c r="AR60" s="6">
        <v>21848</v>
      </c>
      <c r="AS60" s="3">
        <v>0</v>
      </c>
      <c r="AT60" s="6">
        <v>0</v>
      </c>
      <c r="AU60" s="59">
        <v>14</v>
      </c>
      <c r="AV60" s="6">
        <v>0</v>
      </c>
      <c r="AY60">
        <f t="shared" si="4"/>
        <v>2005</v>
      </c>
      <c r="AZ60">
        <f t="shared" si="0"/>
        <v>352</v>
      </c>
      <c r="BA60">
        <f t="shared" si="1"/>
        <v>20</v>
      </c>
      <c r="BB60" s="261">
        <f t="shared" si="2"/>
        <v>66710438</v>
      </c>
      <c r="BC60" s="261">
        <f t="shared" si="3"/>
        <v>9190730</v>
      </c>
    </row>
    <row r="61" spans="1:57" hidden="1" x14ac:dyDescent="0.2">
      <c r="A61" s="610"/>
      <c r="B61" s="2" t="s">
        <v>24</v>
      </c>
      <c r="C61" s="3">
        <v>395</v>
      </c>
      <c r="D61" s="4">
        <v>77123252</v>
      </c>
      <c r="E61" s="86"/>
      <c r="F61" s="83"/>
      <c r="G61" s="3">
        <v>8</v>
      </c>
      <c r="H61" s="6">
        <v>895094</v>
      </c>
      <c r="I61" s="3">
        <v>0</v>
      </c>
      <c r="J61" s="4">
        <v>0</v>
      </c>
      <c r="K61" s="3">
        <v>10</v>
      </c>
      <c r="L61" s="4">
        <v>265443</v>
      </c>
      <c r="M61" s="3">
        <v>0</v>
      </c>
      <c r="N61" s="6">
        <v>0</v>
      </c>
      <c r="O61" s="3">
        <v>0</v>
      </c>
      <c r="P61" s="6">
        <v>0</v>
      </c>
      <c r="Q61" s="59">
        <v>393</v>
      </c>
      <c r="R61" s="6">
        <v>0</v>
      </c>
      <c r="S61" s="3">
        <v>6</v>
      </c>
      <c r="T61" s="6">
        <v>24715</v>
      </c>
      <c r="U61" s="3">
        <v>26</v>
      </c>
      <c r="V61" s="6">
        <v>55108</v>
      </c>
      <c r="W61" s="3">
        <v>26</v>
      </c>
      <c r="X61" s="6">
        <v>55108</v>
      </c>
      <c r="Y61" s="46"/>
      <c r="Z61" s="41"/>
      <c r="AA61" s="46"/>
      <c r="AB61" s="41"/>
      <c r="AC61" s="46"/>
      <c r="AD61" s="41"/>
      <c r="AE61" s="46"/>
      <c r="AF61" s="41"/>
      <c r="AG61" s="16">
        <v>0</v>
      </c>
      <c r="AH61" s="6">
        <v>0</v>
      </c>
      <c r="AI61" s="3">
        <v>0</v>
      </c>
      <c r="AJ61" s="6">
        <v>0</v>
      </c>
      <c r="AK61" s="3">
        <v>18</v>
      </c>
      <c r="AL61" s="34">
        <v>14018006</v>
      </c>
      <c r="AM61" s="37">
        <v>179225</v>
      </c>
      <c r="AN61" s="16">
        <v>17</v>
      </c>
      <c r="AO61" s="34">
        <v>3692055</v>
      </c>
      <c r="AP61" s="37">
        <v>78274</v>
      </c>
      <c r="AQ61" s="16">
        <v>21</v>
      </c>
      <c r="AR61" s="6">
        <v>130406</v>
      </c>
      <c r="AS61" s="3">
        <v>4</v>
      </c>
      <c r="AT61" s="6">
        <v>146500</v>
      </c>
      <c r="AU61" s="59">
        <v>9</v>
      </c>
      <c r="AV61" s="6">
        <v>0</v>
      </c>
      <c r="AY61">
        <f t="shared" si="4"/>
        <v>2005</v>
      </c>
      <c r="AZ61">
        <f t="shared" si="0"/>
        <v>403</v>
      </c>
      <c r="BA61">
        <f t="shared" si="1"/>
        <v>18</v>
      </c>
      <c r="BB61" s="261">
        <f t="shared" si="2"/>
        <v>78018346</v>
      </c>
      <c r="BC61" s="261">
        <f t="shared" si="3"/>
        <v>14018006</v>
      </c>
    </row>
    <row r="62" spans="1:57" hidden="1" x14ac:dyDescent="0.2">
      <c r="A62" s="610"/>
      <c r="B62" s="2" t="s">
        <v>25</v>
      </c>
      <c r="C62" s="3">
        <v>280</v>
      </c>
      <c r="D62" s="4">
        <v>52434664</v>
      </c>
      <c r="E62" s="86"/>
      <c r="F62" s="83"/>
      <c r="G62" s="3">
        <v>6</v>
      </c>
      <c r="H62" s="6">
        <v>668932</v>
      </c>
      <c r="I62" s="3">
        <v>0</v>
      </c>
      <c r="J62" s="4">
        <v>0</v>
      </c>
      <c r="K62" s="3">
        <v>6</v>
      </c>
      <c r="L62" s="4">
        <v>344746</v>
      </c>
      <c r="M62" s="3">
        <v>1</v>
      </c>
      <c r="N62" s="6">
        <v>15312</v>
      </c>
      <c r="O62" s="3">
        <v>0</v>
      </c>
      <c r="P62" s="6">
        <v>0</v>
      </c>
      <c r="Q62" s="59">
        <v>247</v>
      </c>
      <c r="R62" s="6">
        <v>0</v>
      </c>
      <c r="S62" s="3">
        <v>3</v>
      </c>
      <c r="T62" s="6">
        <v>28100</v>
      </c>
      <c r="U62" s="3">
        <v>42</v>
      </c>
      <c r="V62" s="6">
        <v>80157</v>
      </c>
      <c r="W62" s="3">
        <v>42</v>
      </c>
      <c r="X62" s="6">
        <v>80157</v>
      </c>
      <c r="Y62" s="46"/>
      <c r="Z62" s="41"/>
      <c r="AA62" s="46"/>
      <c r="AB62" s="41"/>
      <c r="AC62" s="46"/>
      <c r="AD62" s="41"/>
      <c r="AE62" s="46"/>
      <c r="AF62" s="41"/>
      <c r="AG62" s="16">
        <v>0</v>
      </c>
      <c r="AH62" s="6">
        <v>0</v>
      </c>
      <c r="AI62" s="3">
        <v>1</v>
      </c>
      <c r="AJ62" s="6">
        <v>500</v>
      </c>
      <c r="AK62" s="3">
        <v>12</v>
      </c>
      <c r="AL62" s="34">
        <v>7556920</v>
      </c>
      <c r="AM62" s="37">
        <v>90319</v>
      </c>
      <c r="AN62" s="16">
        <v>22</v>
      </c>
      <c r="AO62" s="34">
        <v>1549575</v>
      </c>
      <c r="AP62" s="37">
        <v>100632</v>
      </c>
      <c r="AQ62" s="16">
        <v>5</v>
      </c>
      <c r="AR62" s="6">
        <v>16200</v>
      </c>
      <c r="AS62" s="3">
        <v>4</v>
      </c>
      <c r="AT62" s="6">
        <v>253800</v>
      </c>
      <c r="AU62" s="59">
        <v>14</v>
      </c>
      <c r="AV62" s="6">
        <v>0</v>
      </c>
      <c r="AW62" s="1">
        <f>SUM(C51:C62,G51:G62,I51:I62,K51:K62,M51:M62,O51:O62,S51:S62,W51:W62,AG51:AG62,AI51:AI62,AK51:AK62,AN51:AN62,AQ51:AQ62,AS51:AS62,AQ51)</f>
        <v>4467</v>
      </c>
      <c r="AY62">
        <f t="shared" si="4"/>
        <v>2005</v>
      </c>
      <c r="AZ62">
        <f t="shared" si="0"/>
        <v>286</v>
      </c>
      <c r="BA62">
        <f t="shared" si="1"/>
        <v>12</v>
      </c>
      <c r="BB62" s="261">
        <f t="shared" si="2"/>
        <v>53103596</v>
      </c>
      <c r="BC62" s="261">
        <f t="shared" si="3"/>
        <v>7556920</v>
      </c>
      <c r="BE62" s="261">
        <f>SUM(BB51:BB62)</f>
        <v>626472286</v>
      </c>
    </row>
    <row r="63" spans="1:57" hidden="1" x14ac:dyDescent="0.2">
      <c r="A63" s="604" t="s">
        <v>102</v>
      </c>
      <c r="B63" s="19" t="s">
        <v>78</v>
      </c>
      <c r="C63" s="20">
        <v>214</v>
      </c>
      <c r="D63" s="22">
        <v>42276682</v>
      </c>
      <c r="E63" s="85"/>
      <c r="F63" s="82"/>
      <c r="G63" s="23">
        <v>6</v>
      </c>
      <c r="H63" s="22">
        <v>664066</v>
      </c>
      <c r="I63" s="23">
        <v>2</v>
      </c>
      <c r="J63" s="22">
        <v>0</v>
      </c>
      <c r="K63" s="23">
        <v>8</v>
      </c>
      <c r="L63" s="22">
        <v>292547</v>
      </c>
      <c r="M63" s="23">
        <v>0</v>
      </c>
      <c r="N63" s="22">
        <v>0</v>
      </c>
      <c r="O63" s="23">
        <v>4</v>
      </c>
      <c r="P63" s="22">
        <v>0</v>
      </c>
      <c r="Q63" s="57">
        <v>247</v>
      </c>
      <c r="R63" s="22">
        <v>0</v>
      </c>
      <c r="S63" s="23">
        <v>8</v>
      </c>
      <c r="T63" s="22">
        <v>58968</v>
      </c>
      <c r="U63" s="23">
        <v>12</v>
      </c>
      <c r="V63" s="22">
        <v>20402</v>
      </c>
      <c r="W63" s="23">
        <v>12</v>
      </c>
      <c r="X63" s="22">
        <v>20402</v>
      </c>
      <c r="Y63" s="49">
        <v>630</v>
      </c>
      <c r="Z63" s="40">
        <v>42662.55</v>
      </c>
      <c r="AA63" s="49">
        <v>23</v>
      </c>
      <c r="AB63" s="40">
        <v>6875.6</v>
      </c>
      <c r="AC63" s="49">
        <v>530</v>
      </c>
      <c r="AD63" s="40">
        <v>45955.839999999997</v>
      </c>
      <c r="AE63" s="49">
        <v>626</v>
      </c>
      <c r="AF63" s="40">
        <v>71886</v>
      </c>
      <c r="AG63" s="23">
        <v>3</v>
      </c>
      <c r="AH63" s="22">
        <v>105000</v>
      </c>
      <c r="AI63" s="23">
        <v>3</v>
      </c>
      <c r="AJ63" s="22">
        <v>1500</v>
      </c>
      <c r="AK63" s="23">
        <v>19</v>
      </c>
      <c r="AL63" s="33">
        <v>8767309</v>
      </c>
      <c r="AM63" s="36">
        <v>197382</v>
      </c>
      <c r="AN63" s="23">
        <v>25</v>
      </c>
      <c r="AO63" s="33">
        <v>1453834</v>
      </c>
      <c r="AP63" s="36">
        <v>491910</v>
      </c>
      <c r="AQ63" s="23">
        <v>15</v>
      </c>
      <c r="AR63" s="22">
        <v>136990</v>
      </c>
      <c r="AS63" s="23">
        <v>1</v>
      </c>
      <c r="AT63" s="22">
        <v>12623</v>
      </c>
      <c r="AU63" s="57">
        <v>9</v>
      </c>
      <c r="AV63" s="22">
        <v>0</v>
      </c>
      <c r="AY63">
        <f>AY62+1</f>
        <v>2006</v>
      </c>
      <c r="AZ63">
        <f t="shared" si="0"/>
        <v>220</v>
      </c>
      <c r="BA63">
        <f t="shared" si="1"/>
        <v>19</v>
      </c>
      <c r="BB63" s="261">
        <f t="shared" si="2"/>
        <v>42940748</v>
      </c>
      <c r="BC63" s="261">
        <f t="shared" si="3"/>
        <v>8767309</v>
      </c>
    </row>
    <row r="64" spans="1:57" hidden="1" x14ac:dyDescent="0.2">
      <c r="A64" s="605"/>
      <c r="B64" s="19" t="s">
        <v>79</v>
      </c>
      <c r="C64" s="20">
        <v>202</v>
      </c>
      <c r="D64" s="22">
        <v>41103477</v>
      </c>
      <c r="E64" s="85"/>
      <c r="F64" s="82"/>
      <c r="G64" s="23">
        <v>0</v>
      </c>
      <c r="H64" s="22">
        <v>0</v>
      </c>
      <c r="I64" s="23">
        <v>0</v>
      </c>
      <c r="J64" s="22">
        <v>0</v>
      </c>
      <c r="K64" s="23">
        <v>4</v>
      </c>
      <c r="L64" s="22">
        <v>188928</v>
      </c>
      <c r="M64" s="23">
        <v>1</v>
      </c>
      <c r="N64" s="22">
        <v>14616</v>
      </c>
      <c r="O64" s="23">
        <v>1</v>
      </c>
      <c r="P64" s="22">
        <v>0</v>
      </c>
      <c r="Q64" s="57">
        <v>199</v>
      </c>
      <c r="R64" s="22">
        <v>0</v>
      </c>
      <c r="S64" s="23">
        <v>5</v>
      </c>
      <c r="T64" s="22">
        <v>35267</v>
      </c>
      <c r="U64" s="23">
        <v>17</v>
      </c>
      <c r="V64" s="22">
        <v>31811</v>
      </c>
      <c r="W64" s="23">
        <v>17</v>
      </c>
      <c r="X64" s="22">
        <v>31811</v>
      </c>
      <c r="Y64" s="49">
        <v>669</v>
      </c>
      <c r="Z64" s="40">
        <v>45053.97</v>
      </c>
      <c r="AA64" s="49">
        <v>24</v>
      </c>
      <c r="AB64" s="40">
        <v>5521.4</v>
      </c>
      <c r="AC64" s="49">
        <v>599</v>
      </c>
      <c r="AD64" s="40">
        <v>48295.519999999997</v>
      </c>
      <c r="AE64" s="49">
        <v>585</v>
      </c>
      <c r="AF64" s="40">
        <v>70342.259999999995</v>
      </c>
      <c r="AG64" s="23">
        <v>3</v>
      </c>
      <c r="AH64" s="22">
        <v>1026020</v>
      </c>
      <c r="AI64" s="23">
        <v>1</v>
      </c>
      <c r="AJ64" s="22">
        <v>500</v>
      </c>
      <c r="AK64" s="23">
        <v>8</v>
      </c>
      <c r="AL64" s="33">
        <v>9830867</v>
      </c>
      <c r="AM64" s="36">
        <v>135358</v>
      </c>
      <c r="AN64" s="23">
        <v>13</v>
      </c>
      <c r="AO64" s="33">
        <v>586763</v>
      </c>
      <c r="AP64" s="36">
        <v>20107</v>
      </c>
      <c r="AQ64" s="23">
        <v>22</v>
      </c>
      <c r="AR64" s="22">
        <v>85203</v>
      </c>
      <c r="AS64" s="23">
        <v>2</v>
      </c>
      <c r="AT64" s="22">
        <v>37099</v>
      </c>
      <c r="AU64" s="57">
        <v>6</v>
      </c>
      <c r="AV64" s="22">
        <v>0</v>
      </c>
      <c r="AY64">
        <f t="shared" si="4"/>
        <v>2006</v>
      </c>
      <c r="AZ64">
        <f t="shared" si="0"/>
        <v>202</v>
      </c>
      <c r="BA64">
        <f t="shared" si="1"/>
        <v>8</v>
      </c>
      <c r="BB64" s="261">
        <f t="shared" si="2"/>
        <v>41103477</v>
      </c>
      <c r="BC64" s="261">
        <f t="shared" si="3"/>
        <v>9830867</v>
      </c>
    </row>
    <row r="65" spans="1:57" hidden="1" x14ac:dyDescent="0.2">
      <c r="A65" s="605"/>
      <c r="B65" s="19" t="s">
        <v>80</v>
      </c>
      <c r="C65" s="20">
        <v>202</v>
      </c>
      <c r="D65" s="22">
        <v>39085313</v>
      </c>
      <c r="E65" s="85"/>
      <c r="F65" s="82"/>
      <c r="G65" s="23">
        <v>0</v>
      </c>
      <c r="H65" s="22">
        <v>0</v>
      </c>
      <c r="I65" s="23">
        <v>0</v>
      </c>
      <c r="J65" s="22">
        <v>0</v>
      </c>
      <c r="K65" s="23">
        <v>5</v>
      </c>
      <c r="L65" s="22">
        <v>56006</v>
      </c>
      <c r="M65" s="23">
        <v>0</v>
      </c>
      <c r="N65" s="22">
        <v>0</v>
      </c>
      <c r="O65" s="23">
        <v>2</v>
      </c>
      <c r="P65" s="22">
        <v>0</v>
      </c>
      <c r="Q65" s="57">
        <v>134</v>
      </c>
      <c r="R65" s="22">
        <v>0</v>
      </c>
      <c r="S65" s="23">
        <v>5</v>
      </c>
      <c r="T65" s="22">
        <v>12543</v>
      </c>
      <c r="U65" s="23">
        <v>8</v>
      </c>
      <c r="V65" s="22">
        <v>12011</v>
      </c>
      <c r="W65" s="23">
        <v>8</v>
      </c>
      <c r="X65" s="22">
        <v>12011</v>
      </c>
      <c r="Y65" s="49">
        <v>532</v>
      </c>
      <c r="Z65" s="40">
        <v>49185.85</v>
      </c>
      <c r="AA65" s="49">
        <v>37</v>
      </c>
      <c r="AB65" s="40">
        <v>13153.2</v>
      </c>
      <c r="AC65" s="49">
        <v>558</v>
      </c>
      <c r="AD65" s="40">
        <v>55510.09</v>
      </c>
      <c r="AE65" s="49">
        <v>534</v>
      </c>
      <c r="AF65" s="40">
        <v>60189.74</v>
      </c>
      <c r="AG65" s="23">
        <v>1</v>
      </c>
      <c r="AH65" s="22">
        <v>80000</v>
      </c>
      <c r="AI65" s="23">
        <v>1</v>
      </c>
      <c r="AJ65" s="22">
        <v>500</v>
      </c>
      <c r="AK65" s="23">
        <v>10</v>
      </c>
      <c r="AL65" s="33">
        <v>11021522</v>
      </c>
      <c r="AM65" s="36">
        <v>169161</v>
      </c>
      <c r="AN65" s="23">
        <v>13</v>
      </c>
      <c r="AO65" s="33">
        <v>1321376</v>
      </c>
      <c r="AP65" s="36">
        <v>67167</v>
      </c>
      <c r="AQ65" s="23">
        <v>10</v>
      </c>
      <c r="AR65" s="22">
        <v>57104</v>
      </c>
      <c r="AS65" s="23">
        <v>4</v>
      </c>
      <c r="AT65" s="22">
        <v>435653</v>
      </c>
      <c r="AU65" s="57">
        <v>8</v>
      </c>
      <c r="AV65" s="22">
        <v>0</v>
      </c>
      <c r="AW65" s="51">
        <f>SUM(Y63:Y74,AA63:AA74,AC63:AC74,AE63:AE74)</f>
        <v>18104</v>
      </c>
      <c r="AX65" t="s">
        <v>149</v>
      </c>
      <c r="AY65">
        <f t="shared" si="4"/>
        <v>2006</v>
      </c>
      <c r="AZ65">
        <f t="shared" si="0"/>
        <v>202</v>
      </c>
      <c r="BA65">
        <f t="shared" si="1"/>
        <v>10</v>
      </c>
      <c r="BB65" s="261">
        <f t="shared" si="2"/>
        <v>39085313</v>
      </c>
      <c r="BC65" s="261">
        <f t="shared" si="3"/>
        <v>11021522</v>
      </c>
    </row>
    <row r="66" spans="1:57" hidden="1" x14ac:dyDescent="0.2">
      <c r="A66" s="605"/>
      <c r="B66" s="18" t="s">
        <v>81</v>
      </c>
      <c r="C66" s="20">
        <v>251</v>
      </c>
      <c r="D66" s="22">
        <v>50257394</v>
      </c>
      <c r="E66" s="85"/>
      <c r="F66" s="82"/>
      <c r="G66" s="23">
        <v>0</v>
      </c>
      <c r="H66" s="22">
        <v>0</v>
      </c>
      <c r="I66" s="23">
        <v>1</v>
      </c>
      <c r="J66" s="22">
        <v>0</v>
      </c>
      <c r="K66" s="23">
        <v>1</v>
      </c>
      <c r="L66" s="22">
        <v>41412</v>
      </c>
      <c r="M66" s="23">
        <v>1</v>
      </c>
      <c r="N66" s="22">
        <v>11600</v>
      </c>
      <c r="O66" s="23">
        <v>0</v>
      </c>
      <c r="P66" s="22">
        <v>0</v>
      </c>
      <c r="Q66" s="57">
        <v>225</v>
      </c>
      <c r="R66" s="22">
        <v>0</v>
      </c>
      <c r="S66" s="23">
        <v>7</v>
      </c>
      <c r="T66" s="22">
        <v>112164</v>
      </c>
      <c r="U66" s="23">
        <v>2</v>
      </c>
      <c r="V66" s="22">
        <v>5074</v>
      </c>
      <c r="W66" s="23">
        <v>2</v>
      </c>
      <c r="X66" s="22">
        <v>5074</v>
      </c>
      <c r="Y66" s="49">
        <v>468</v>
      </c>
      <c r="Z66" s="40">
        <v>33091.79</v>
      </c>
      <c r="AA66" s="49">
        <v>24</v>
      </c>
      <c r="AB66" s="40">
        <v>16696.2</v>
      </c>
      <c r="AC66" s="49">
        <v>417</v>
      </c>
      <c r="AD66" s="40">
        <v>36643.65</v>
      </c>
      <c r="AE66" s="49">
        <v>522</v>
      </c>
      <c r="AF66" s="40">
        <v>63286.879999999997</v>
      </c>
      <c r="AG66" s="23">
        <v>3</v>
      </c>
      <c r="AH66" s="22">
        <v>631688</v>
      </c>
      <c r="AI66" s="23">
        <v>0</v>
      </c>
      <c r="AJ66" s="22">
        <v>0</v>
      </c>
      <c r="AK66" s="23">
        <v>7</v>
      </c>
      <c r="AL66" s="33">
        <v>6720779</v>
      </c>
      <c r="AM66" s="36">
        <v>92752</v>
      </c>
      <c r="AN66" s="23">
        <v>20</v>
      </c>
      <c r="AO66" s="33">
        <v>1377043</v>
      </c>
      <c r="AP66" s="36">
        <v>78127</v>
      </c>
      <c r="AQ66" s="23">
        <v>14</v>
      </c>
      <c r="AR66" s="22">
        <v>59340</v>
      </c>
      <c r="AS66" s="23">
        <v>1</v>
      </c>
      <c r="AT66" s="22">
        <v>20000</v>
      </c>
      <c r="AU66" s="57">
        <v>7</v>
      </c>
      <c r="AV66" s="22">
        <v>0</v>
      </c>
      <c r="AW66" s="51">
        <f>SUM(AW74-AW65)</f>
        <v>3087</v>
      </c>
      <c r="AY66">
        <f t="shared" si="4"/>
        <v>2006</v>
      </c>
      <c r="AZ66">
        <f t="shared" si="0"/>
        <v>251</v>
      </c>
      <c r="BA66">
        <f t="shared" si="1"/>
        <v>7</v>
      </c>
      <c r="BB66" s="261">
        <f t="shared" si="2"/>
        <v>50257394</v>
      </c>
      <c r="BC66" s="261">
        <f t="shared" si="3"/>
        <v>6720779</v>
      </c>
    </row>
    <row r="67" spans="1:57" hidden="1" x14ac:dyDescent="0.2">
      <c r="A67" s="605"/>
      <c r="B67" s="18" t="s">
        <v>82</v>
      </c>
      <c r="C67" s="20">
        <v>245</v>
      </c>
      <c r="D67" s="22">
        <v>49369370</v>
      </c>
      <c r="E67" s="85"/>
      <c r="F67" s="82"/>
      <c r="G67" s="23">
        <v>0</v>
      </c>
      <c r="H67" s="22">
        <v>0</v>
      </c>
      <c r="I67" s="23">
        <v>2</v>
      </c>
      <c r="J67" s="22">
        <v>0</v>
      </c>
      <c r="K67" s="23">
        <v>5</v>
      </c>
      <c r="L67" s="22">
        <v>207387</v>
      </c>
      <c r="M67" s="23">
        <v>1</v>
      </c>
      <c r="N67" s="22">
        <v>3500</v>
      </c>
      <c r="O67" s="23">
        <v>0</v>
      </c>
      <c r="P67" s="22">
        <v>0</v>
      </c>
      <c r="Q67" s="57">
        <v>199</v>
      </c>
      <c r="R67" s="22">
        <v>0</v>
      </c>
      <c r="S67" s="23">
        <v>12</v>
      </c>
      <c r="T67" s="22">
        <v>139944</v>
      </c>
      <c r="U67" s="23">
        <v>14</v>
      </c>
      <c r="V67" s="22">
        <v>31339</v>
      </c>
      <c r="W67" s="23">
        <v>14</v>
      </c>
      <c r="X67" s="22">
        <v>31339</v>
      </c>
      <c r="Y67" s="49">
        <v>591</v>
      </c>
      <c r="Z67" s="40">
        <v>40479.410000000003</v>
      </c>
      <c r="AA67" s="49">
        <v>20</v>
      </c>
      <c r="AB67" s="40">
        <v>8840.2000000000007</v>
      </c>
      <c r="AC67" s="49">
        <v>490</v>
      </c>
      <c r="AD67" s="40">
        <v>74681.16</v>
      </c>
      <c r="AE67" s="49">
        <v>485</v>
      </c>
      <c r="AF67" s="40">
        <v>54389.11</v>
      </c>
      <c r="AG67" s="23">
        <v>2</v>
      </c>
      <c r="AH67" s="22">
        <v>170600</v>
      </c>
      <c r="AI67" s="23">
        <v>1</v>
      </c>
      <c r="AJ67" s="22">
        <v>500</v>
      </c>
      <c r="AK67" s="23">
        <v>7</v>
      </c>
      <c r="AL67" s="33">
        <v>2659407</v>
      </c>
      <c r="AM67" s="36">
        <v>38503</v>
      </c>
      <c r="AN67" s="23">
        <v>9</v>
      </c>
      <c r="AO67" s="33">
        <v>267518</v>
      </c>
      <c r="AP67" s="36">
        <v>21122</v>
      </c>
      <c r="AQ67" s="23">
        <v>9</v>
      </c>
      <c r="AR67" s="22">
        <v>53000</v>
      </c>
      <c r="AS67" s="23">
        <v>3</v>
      </c>
      <c r="AT67" s="22">
        <v>83229</v>
      </c>
      <c r="AU67" s="57">
        <v>5</v>
      </c>
      <c r="AV67" s="22">
        <v>0</v>
      </c>
      <c r="AY67">
        <f t="shared" si="4"/>
        <v>2006</v>
      </c>
      <c r="AZ67">
        <f t="shared" ref="AZ67:AZ130" si="5">SUM(C67,G67)</f>
        <v>245</v>
      </c>
      <c r="BA67">
        <f t="shared" ref="BA67:BA130" si="6">SUM(AK67)</f>
        <v>7</v>
      </c>
      <c r="BB67" s="261">
        <f t="shared" ref="BB67:BB130" si="7">SUM(D67,H67)</f>
        <v>49369370</v>
      </c>
      <c r="BC67" s="261">
        <f t="shared" ref="BC67:BC130" si="8">SUM(AL67)</f>
        <v>2659407</v>
      </c>
    </row>
    <row r="68" spans="1:57" hidden="1" x14ac:dyDescent="0.2">
      <c r="A68" s="605"/>
      <c r="B68" s="18" t="s">
        <v>83</v>
      </c>
      <c r="C68" s="20">
        <v>174</v>
      </c>
      <c r="D68" s="22">
        <v>38191150</v>
      </c>
      <c r="E68" s="85"/>
      <c r="F68" s="82"/>
      <c r="G68" s="23">
        <v>0</v>
      </c>
      <c r="H68" s="22">
        <v>0</v>
      </c>
      <c r="I68" s="23">
        <v>3</v>
      </c>
      <c r="J68" s="22">
        <v>0</v>
      </c>
      <c r="K68" s="23">
        <v>7</v>
      </c>
      <c r="L68" s="22">
        <v>347601</v>
      </c>
      <c r="M68" s="23">
        <v>2</v>
      </c>
      <c r="N68" s="22">
        <v>94788</v>
      </c>
      <c r="O68" s="23">
        <v>0</v>
      </c>
      <c r="P68" s="22">
        <v>0</v>
      </c>
      <c r="Q68" s="57">
        <v>234</v>
      </c>
      <c r="R68" s="22">
        <v>0</v>
      </c>
      <c r="S68" s="23">
        <v>7</v>
      </c>
      <c r="T68" s="22">
        <v>84963</v>
      </c>
      <c r="U68" s="23">
        <v>10</v>
      </c>
      <c r="V68" s="22">
        <v>24021</v>
      </c>
      <c r="W68" s="23">
        <v>10</v>
      </c>
      <c r="X68" s="22">
        <v>24021</v>
      </c>
      <c r="Y68" s="49">
        <v>585</v>
      </c>
      <c r="Z68" s="40">
        <v>40253.410000000003</v>
      </c>
      <c r="AA68" s="49">
        <v>33</v>
      </c>
      <c r="AB68" s="40">
        <v>7717</v>
      </c>
      <c r="AC68" s="49">
        <v>581</v>
      </c>
      <c r="AD68" s="40">
        <v>54899.27</v>
      </c>
      <c r="AE68" s="49">
        <v>568</v>
      </c>
      <c r="AF68" s="40">
        <v>64286.06</v>
      </c>
      <c r="AG68" s="23">
        <v>1</v>
      </c>
      <c r="AH68" s="22">
        <v>125000</v>
      </c>
      <c r="AI68" s="23">
        <v>1</v>
      </c>
      <c r="AJ68" s="22">
        <v>500</v>
      </c>
      <c r="AK68" s="23">
        <v>5</v>
      </c>
      <c r="AL68" s="33">
        <v>12211620</v>
      </c>
      <c r="AM68" s="36">
        <v>133144</v>
      </c>
      <c r="AN68" s="23">
        <v>13</v>
      </c>
      <c r="AO68" s="33">
        <v>1163497</v>
      </c>
      <c r="AP68" s="36">
        <v>34555</v>
      </c>
      <c r="AQ68" s="23">
        <v>9</v>
      </c>
      <c r="AR68" s="22">
        <v>59965</v>
      </c>
      <c r="AS68" s="23">
        <v>2</v>
      </c>
      <c r="AT68" s="22">
        <v>76433</v>
      </c>
      <c r="AU68" s="57">
        <v>13</v>
      </c>
      <c r="AV68" s="22">
        <v>0</v>
      </c>
      <c r="AY68">
        <f t="shared" si="4"/>
        <v>2006</v>
      </c>
      <c r="AZ68">
        <f t="shared" si="5"/>
        <v>174</v>
      </c>
      <c r="BA68">
        <f t="shared" si="6"/>
        <v>5</v>
      </c>
      <c r="BB68" s="261">
        <f t="shared" si="7"/>
        <v>38191150</v>
      </c>
      <c r="BC68" s="261">
        <f t="shared" si="8"/>
        <v>12211620</v>
      </c>
    </row>
    <row r="69" spans="1:57" hidden="1" x14ac:dyDescent="0.2">
      <c r="A69" s="605"/>
      <c r="B69" s="18" t="s">
        <v>84</v>
      </c>
      <c r="C69" s="20">
        <v>230</v>
      </c>
      <c r="D69" s="22">
        <v>46461972</v>
      </c>
      <c r="E69" s="85"/>
      <c r="F69" s="82"/>
      <c r="G69" s="23">
        <v>0</v>
      </c>
      <c r="H69" s="22">
        <v>0</v>
      </c>
      <c r="I69" s="23">
        <v>1</v>
      </c>
      <c r="J69" s="22">
        <v>0</v>
      </c>
      <c r="K69" s="23">
        <v>9</v>
      </c>
      <c r="L69" s="22">
        <v>224814</v>
      </c>
      <c r="M69" s="23">
        <v>2</v>
      </c>
      <c r="N69" s="22">
        <v>23504</v>
      </c>
      <c r="O69" s="23">
        <v>0</v>
      </c>
      <c r="P69" s="22">
        <v>0</v>
      </c>
      <c r="Q69" s="57">
        <v>188</v>
      </c>
      <c r="R69" s="22">
        <v>0</v>
      </c>
      <c r="S69" s="23">
        <v>13</v>
      </c>
      <c r="T69" s="22">
        <v>409620</v>
      </c>
      <c r="U69" s="23">
        <v>20</v>
      </c>
      <c r="V69" s="22">
        <v>34035</v>
      </c>
      <c r="W69" s="23">
        <v>20</v>
      </c>
      <c r="X69" s="22">
        <v>34035</v>
      </c>
      <c r="Y69" s="49">
        <v>593</v>
      </c>
      <c r="Z69" s="40">
        <v>40641.279999999999</v>
      </c>
      <c r="AA69" s="49">
        <v>42</v>
      </c>
      <c r="AB69" s="40">
        <v>12969.1</v>
      </c>
      <c r="AC69" s="49">
        <v>514</v>
      </c>
      <c r="AD69" s="40">
        <v>53562.01</v>
      </c>
      <c r="AE69" s="49">
        <v>611</v>
      </c>
      <c r="AF69" s="40">
        <v>73636</v>
      </c>
      <c r="AG69" s="23">
        <v>7</v>
      </c>
      <c r="AH69" s="22">
        <v>391854</v>
      </c>
      <c r="AI69" s="23">
        <v>4</v>
      </c>
      <c r="AJ69" s="22">
        <v>2000</v>
      </c>
      <c r="AK69" s="23">
        <v>6</v>
      </c>
      <c r="AL69" s="33">
        <v>20791076</v>
      </c>
      <c r="AM69" s="36">
        <v>310102</v>
      </c>
      <c r="AN69" s="23">
        <v>13</v>
      </c>
      <c r="AO69" s="33">
        <v>1244025</v>
      </c>
      <c r="AP69" s="36">
        <v>26462</v>
      </c>
      <c r="AQ69" s="23">
        <v>12</v>
      </c>
      <c r="AR69" s="22">
        <v>110397</v>
      </c>
      <c r="AS69" s="23">
        <v>1</v>
      </c>
      <c r="AT69" s="22">
        <v>80000</v>
      </c>
      <c r="AU69" s="57">
        <v>13</v>
      </c>
      <c r="AV69" s="22">
        <v>0</v>
      </c>
      <c r="AY69">
        <f t="shared" ref="AY69:AY74" si="9">AY68</f>
        <v>2006</v>
      </c>
      <c r="AZ69">
        <f t="shared" si="5"/>
        <v>230</v>
      </c>
      <c r="BA69">
        <f t="shared" si="6"/>
        <v>6</v>
      </c>
      <c r="BB69" s="261">
        <f t="shared" si="7"/>
        <v>46461972</v>
      </c>
      <c r="BC69" s="261">
        <f t="shared" si="8"/>
        <v>20791076</v>
      </c>
    </row>
    <row r="70" spans="1:57" hidden="1" x14ac:dyDescent="0.2">
      <c r="A70" s="605"/>
      <c r="B70" s="18" t="s">
        <v>85</v>
      </c>
      <c r="C70" s="20">
        <v>185</v>
      </c>
      <c r="D70" s="22">
        <v>37151176</v>
      </c>
      <c r="E70" s="85"/>
      <c r="F70" s="82"/>
      <c r="G70" s="23">
        <v>28</v>
      </c>
      <c r="H70" s="22">
        <v>279296</v>
      </c>
      <c r="I70" s="23">
        <v>5</v>
      </c>
      <c r="J70" s="22">
        <v>0</v>
      </c>
      <c r="K70" s="23">
        <v>13</v>
      </c>
      <c r="L70" s="22">
        <v>433206</v>
      </c>
      <c r="M70" s="23">
        <v>2</v>
      </c>
      <c r="N70" s="22">
        <v>54000</v>
      </c>
      <c r="O70" s="23">
        <v>0</v>
      </c>
      <c r="P70" s="22">
        <v>0</v>
      </c>
      <c r="Q70" s="57">
        <v>177</v>
      </c>
      <c r="R70" s="22">
        <v>0</v>
      </c>
      <c r="S70" s="23">
        <v>13</v>
      </c>
      <c r="T70" s="22">
        <v>216471</v>
      </c>
      <c r="U70" s="23">
        <v>17</v>
      </c>
      <c r="V70" s="22">
        <v>29663</v>
      </c>
      <c r="W70" s="23">
        <v>17</v>
      </c>
      <c r="X70" s="22">
        <v>29663</v>
      </c>
      <c r="Y70" s="49">
        <v>525</v>
      </c>
      <c r="Z70" s="40">
        <v>44665.33</v>
      </c>
      <c r="AA70" s="49">
        <v>25</v>
      </c>
      <c r="AB70" s="40">
        <v>8188.6</v>
      </c>
      <c r="AC70" s="49">
        <v>513</v>
      </c>
      <c r="AD70" s="40">
        <v>48254.52</v>
      </c>
      <c r="AE70" s="49">
        <v>542</v>
      </c>
      <c r="AF70" s="40">
        <v>64956.95</v>
      </c>
      <c r="AG70" s="23">
        <v>7</v>
      </c>
      <c r="AH70" s="22">
        <v>1495564</v>
      </c>
      <c r="AI70" s="23">
        <v>1</v>
      </c>
      <c r="AJ70" s="22">
        <v>500</v>
      </c>
      <c r="AK70" s="23">
        <v>6</v>
      </c>
      <c r="AL70" s="33">
        <v>2664036</v>
      </c>
      <c r="AM70" s="36">
        <v>35906</v>
      </c>
      <c r="AN70" s="23">
        <v>14</v>
      </c>
      <c r="AO70" s="33">
        <v>1001075</v>
      </c>
      <c r="AP70" s="36">
        <v>17137</v>
      </c>
      <c r="AQ70" s="23">
        <v>9</v>
      </c>
      <c r="AR70" s="22">
        <v>54575</v>
      </c>
      <c r="AS70" s="23">
        <v>1</v>
      </c>
      <c r="AT70" s="22">
        <v>0</v>
      </c>
      <c r="AU70" s="57">
        <v>12</v>
      </c>
      <c r="AV70" s="22">
        <v>0</v>
      </c>
      <c r="AY70">
        <f t="shared" si="9"/>
        <v>2006</v>
      </c>
      <c r="AZ70">
        <f t="shared" si="5"/>
        <v>213</v>
      </c>
      <c r="BA70">
        <f t="shared" si="6"/>
        <v>6</v>
      </c>
      <c r="BB70" s="261">
        <f t="shared" si="7"/>
        <v>37430472</v>
      </c>
      <c r="BC70" s="261">
        <f t="shared" si="8"/>
        <v>2664036</v>
      </c>
    </row>
    <row r="71" spans="1:57" hidden="1" x14ac:dyDescent="0.2">
      <c r="A71" s="605"/>
      <c r="B71" s="18" t="s">
        <v>86</v>
      </c>
      <c r="C71" s="20">
        <v>120</v>
      </c>
      <c r="D71" s="22">
        <v>25059712</v>
      </c>
      <c r="E71" s="85"/>
      <c r="F71" s="82"/>
      <c r="G71" s="23">
        <v>67</v>
      </c>
      <c r="H71" s="22">
        <v>5310072</v>
      </c>
      <c r="I71" s="23">
        <v>3</v>
      </c>
      <c r="J71" s="22">
        <v>0</v>
      </c>
      <c r="K71" s="23">
        <v>9</v>
      </c>
      <c r="L71" s="22">
        <v>205359</v>
      </c>
      <c r="M71" s="23">
        <v>1</v>
      </c>
      <c r="N71" s="22">
        <v>18096</v>
      </c>
      <c r="O71" s="23">
        <v>1</v>
      </c>
      <c r="P71" s="22">
        <v>0</v>
      </c>
      <c r="Q71" s="57">
        <v>71</v>
      </c>
      <c r="R71" s="22">
        <v>0</v>
      </c>
      <c r="S71" s="23">
        <v>12</v>
      </c>
      <c r="T71" s="22">
        <v>126055</v>
      </c>
      <c r="U71" s="23">
        <v>20</v>
      </c>
      <c r="V71" s="22">
        <v>29397</v>
      </c>
      <c r="W71" s="23">
        <v>20</v>
      </c>
      <c r="X71" s="22">
        <v>29397</v>
      </c>
      <c r="Y71" s="49">
        <v>586</v>
      </c>
      <c r="Z71" s="40">
        <v>58511.55</v>
      </c>
      <c r="AA71" s="49">
        <v>29</v>
      </c>
      <c r="AB71" s="40">
        <v>23360.2</v>
      </c>
      <c r="AC71" s="49">
        <v>425</v>
      </c>
      <c r="AD71" s="40">
        <v>63514.22</v>
      </c>
      <c r="AE71" s="49">
        <v>481</v>
      </c>
      <c r="AF71" s="40">
        <v>53517.89</v>
      </c>
      <c r="AG71" s="23">
        <v>9</v>
      </c>
      <c r="AH71" s="22">
        <v>763427</v>
      </c>
      <c r="AI71" s="23">
        <v>2</v>
      </c>
      <c r="AJ71" s="22">
        <v>1000</v>
      </c>
      <c r="AK71" s="23">
        <v>11</v>
      </c>
      <c r="AL71" s="33">
        <v>21874538</v>
      </c>
      <c r="AM71" s="36">
        <v>237803</v>
      </c>
      <c r="AN71" s="23">
        <v>10</v>
      </c>
      <c r="AO71" s="33">
        <v>2121233</v>
      </c>
      <c r="AP71" s="36">
        <v>42667</v>
      </c>
      <c r="AQ71" s="23">
        <v>11</v>
      </c>
      <c r="AR71" s="22">
        <v>72970</v>
      </c>
      <c r="AS71" s="23">
        <v>1</v>
      </c>
      <c r="AT71" s="22">
        <v>500</v>
      </c>
      <c r="AU71" s="57">
        <v>22</v>
      </c>
      <c r="AV71" s="22">
        <v>0</v>
      </c>
      <c r="AY71">
        <f t="shared" si="9"/>
        <v>2006</v>
      </c>
      <c r="AZ71">
        <f t="shared" si="5"/>
        <v>187</v>
      </c>
      <c r="BA71">
        <f t="shared" si="6"/>
        <v>11</v>
      </c>
      <c r="BB71" s="261">
        <f t="shared" si="7"/>
        <v>30369784</v>
      </c>
      <c r="BC71" s="261">
        <f t="shared" si="8"/>
        <v>21874538</v>
      </c>
    </row>
    <row r="72" spans="1:57" hidden="1" x14ac:dyDescent="0.2">
      <c r="A72" s="605"/>
      <c r="B72" s="18" t="s">
        <v>87</v>
      </c>
      <c r="C72" s="20">
        <v>59</v>
      </c>
      <c r="D72" s="22">
        <v>17253878</v>
      </c>
      <c r="E72" s="85"/>
      <c r="F72" s="82"/>
      <c r="G72" s="23">
        <v>0</v>
      </c>
      <c r="H72" s="22">
        <v>0</v>
      </c>
      <c r="I72" s="23">
        <v>0</v>
      </c>
      <c r="J72" s="22">
        <v>0</v>
      </c>
      <c r="K72" s="23">
        <v>11</v>
      </c>
      <c r="L72" s="22">
        <v>219920</v>
      </c>
      <c r="M72" s="23">
        <v>1</v>
      </c>
      <c r="N72" s="22">
        <v>19584</v>
      </c>
      <c r="O72" s="23">
        <v>1</v>
      </c>
      <c r="P72" s="22">
        <v>0</v>
      </c>
      <c r="Q72" s="57">
        <v>48</v>
      </c>
      <c r="R72" s="22">
        <v>0</v>
      </c>
      <c r="S72" s="23">
        <v>11</v>
      </c>
      <c r="T72" s="22">
        <v>128364</v>
      </c>
      <c r="U72" s="23">
        <v>28</v>
      </c>
      <c r="V72" s="22">
        <v>56159</v>
      </c>
      <c r="W72" s="23">
        <v>28</v>
      </c>
      <c r="X72" s="22">
        <v>56159</v>
      </c>
      <c r="Y72" s="49">
        <v>470</v>
      </c>
      <c r="Z72" s="40">
        <v>50436.58</v>
      </c>
      <c r="AA72" s="49">
        <v>30</v>
      </c>
      <c r="AB72" s="40">
        <v>10680.8</v>
      </c>
      <c r="AC72" s="49">
        <v>375</v>
      </c>
      <c r="AD72" s="40">
        <v>32322.11</v>
      </c>
      <c r="AE72" s="49">
        <v>351</v>
      </c>
      <c r="AF72" s="40">
        <v>51606.77</v>
      </c>
      <c r="AG72" s="23">
        <v>10</v>
      </c>
      <c r="AH72" s="22">
        <v>3175864</v>
      </c>
      <c r="AI72" s="23">
        <v>1</v>
      </c>
      <c r="AJ72" s="22">
        <v>500</v>
      </c>
      <c r="AK72" s="23">
        <v>18</v>
      </c>
      <c r="AL72" s="33">
        <v>7916272</v>
      </c>
      <c r="AM72" s="36">
        <v>158913</v>
      </c>
      <c r="AN72" s="23">
        <v>22</v>
      </c>
      <c r="AO72" s="33">
        <v>3133688</v>
      </c>
      <c r="AP72" s="36">
        <v>62972</v>
      </c>
      <c r="AQ72" s="23">
        <v>13</v>
      </c>
      <c r="AR72" s="22">
        <v>133011</v>
      </c>
      <c r="AS72" s="23">
        <v>1</v>
      </c>
      <c r="AT72" s="22">
        <v>3644</v>
      </c>
      <c r="AU72" s="57">
        <v>15</v>
      </c>
      <c r="AV72" s="22">
        <v>0</v>
      </c>
      <c r="AY72">
        <f t="shared" si="9"/>
        <v>2006</v>
      </c>
      <c r="AZ72">
        <f t="shared" si="5"/>
        <v>59</v>
      </c>
      <c r="BA72">
        <f t="shared" si="6"/>
        <v>18</v>
      </c>
      <c r="BB72" s="261">
        <f t="shared" si="7"/>
        <v>17253878</v>
      </c>
      <c r="BC72" s="261">
        <f t="shared" si="8"/>
        <v>7916272</v>
      </c>
    </row>
    <row r="73" spans="1:57" hidden="1" x14ac:dyDescent="0.2">
      <c r="A73" s="605"/>
      <c r="B73" s="18" t="s">
        <v>88</v>
      </c>
      <c r="C73" s="20">
        <v>52</v>
      </c>
      <c r="D73" s="22">
        <v>12944570</v>
      </c>
      <c r="E73" s="85"/>
      <c r="F73" s="82"/>
      <c r="G73" s="23">
        <v>0</v>
      </c>
      <c r="H73" s="22">
        <v>0</v>
      </c>
      <c r="I73" s="23">
        <v>0</v>
      </c>
      <c r="J73" s="22">
        <v>0</v>
      </c>
      <c r="K73" s="23">
        <v>12</v>
      </c>
      <c r="L73" s="22">
        <v>425290</v>
      </c>
      <c r="M73" s="23">
        <v>2</v>
      </c>
      <c r="N73" s="22">
        <v>37556</v>
      </c>
      <c r="O73" s="23">
        <v>0</v>
      </c>
      <c r="P73" s="22">
        <v>0</v>
      </c>
      <c r="Q73" s="57">
        <v>88</v>
      </c>
      <c r="R73" s="22">
        <v>0</v>
      </c>
      <c r="S73" s="23">
        <v>11</v>
      </c>
      <c r="T73" s="22">
        <v>142044</v>
      </c>
      <c r="U73" s="23">
        <v>8</v>
      </c>
      <c r="V73" s="22">
        <v>26375</v>
      </c>
      <c r="W73" s="23">
        <v>8</v>
      </c>
      <c r="X73" s="22">
        <v>26375</v>
      </c>
      <c r="Y73" s="49">
        <v>370</v>
      </c>
      <c r="Z73" s="40">
        <v>57695.32</v>
      </c>
      <c r="AA73" s="49">
        <v>34</v>
      </c>
      <c r="AB73" s="40">
        <v>8031</v>
      </c>
      <c r="AC73" s="49">
        <v>273</v>
      </c>
      <c r="AD73" s="40">
        <v>44831.86</v>
      </c>
      <c r="AE73" s="49">
        <v>346</v>
      </c>
      <c r="AF73" s="40">
        <v>62184.09</v>
      </c>
      <c r="AG73" s="23">
        <v>8</v>
      </c>
      <c r="AH73" s="22">
        <v>1234556</v>
      </c>
      <c r="AI73" s="23">
        <v>0</v>
      </c>
      <c r="AJ73" s="22">
        <v>0</v>
      </c>
      <c r="AK73" s="23">
        <v>17</v>
      </c>
      <c r="AL73" s="33">
        <v>10106244</v>
      </c>
      <c r="AM73" s="36">
        <v>214922</v>
      </c>
      <c r="AN73" s="23">
        <v>14</v>
      </c>
      <c r="AO73" s="33">
        <v>994135</v>
      </c>
      <c r="AP73" s="36">
        <v>28551</v>
      </c>
      <c r="AQ73" s="23">
        <v>17</v>
      </c>
      <c r="AR73" s="22">
        <v>112278</v>
      </c>
      <c r="AS73" s="23">
        <v>2</v>
      </c>
      <c r="AT73" s="22">
        <v>7000</v>
      </c>
      <c r="AU73" s="57">
        <v>14</v>
      </c>
      <c r="AV73" s="22">
        <v>0</v>
      </c>
      <c r="AY73">
        <f t="shared" si="9"/>
        <v>2006</v>
      </c>
      <c r="AZ73">
        <f t="shared" si="5"/>
        <v>52</v>
      </c>
      <c r="BA73">
        <f t="shared" si="6"/>
        <v>17</v>
      </c>
      <c r="BB73" s="261">
        <f t="shared" si="7"/>
        <v>12944570</v>
      </c>
      <c r="BC73" s="261">
        <f t="shared" si="8"/>
        <v>10106244</v>
      </c>
    </row>
    <row r="74" spans="1:57" hidden="1" x14ac:dyDescent="0.2">
      <c r="A74" s="606"/>
      <c r="B74" s="18" t="s">
        <v>89</v>
      </c>
      <c r="C74" s="20">
        <v>76</v>
      </c>
      <c r="D74" s="22">
        <v>16917781</v>
      </c>
      <c r="E74" s="85"/>
      <c r="F74" s="82"/>
      <c r="G74" s="23">
        <v>0</v>
      </c>
      <c r="H74" s="22">
        <v>0</v>
      </c>
      <c r="I74" s="23">
        <v>1</v>
      </c>
      <c r="J74" s="22">
        <v>0</v>
      </c>
      <c r="K74" s="23">
        <v>16</v>
      </c>
      <c r="L74" s="22">
        <v>475272</v>
      </c>
      <c r="M74" s="23">
        <v>1</v>
      </c>
      <c r="N74" s="22">
        <v>51000</v>
      </c>
      <c r="O74" s="23">
        <v>0</v>
      </c>
      <c r="P74" s="22">
        <v>0</v>
      </c>
      <c r="Q74" s="57">
        <v>173</v>
      </c>
      <c r="R74" s="22">
        <v>0</v>
      </c>
      <c r="S74" s="23">
        <v>6</v>
      </c>
      <c r="T74" s="22">
        <v>69524</v>
      </c>
      <c r="U74" s="23">
        <v>13</v>
      </c>
      <c r="V74" s="22">
        <v>90848</v>
      </c>
      <c r="W74" s="23">
        <v>13</v>
      </c>
      <c r="X74" s="22">
        <v>90848</v>
      </c>
      <c r="Y74" s="49">
        <v>302</v>
      </c>
      <c r="Z74" s="40">
        <v>36126.589999999997</v>
      </c>
      <c r="AA74" s="49">
        <v>46</v>
      </c>
      <c r="AB74" s="40">
        <v>20654.400000000001</v>
      </c>
      <c r="AC74" s="49">
        <v>259</v>
      </c>
      <c r="AD74" s="40">
        <v>59696.59</v>
      </c>
      <c r="AE74" s="49">
        <v>231</v>
      </c>
      <c r="AF74" s="40">
        <v>41901.14</v>
      </c>
      <c r="AG74" s="23">
        <v>7</v>
      </c>
      <c r="AH74" s="22">
        <v>136000</v>
      </c>
      <c r="AI74" s="23">
        <v>2</v>
      </c>
      <c r="AJ74" s="22">
        <v>1000</v>
      </c>
      <c r="AK74" s="23">
        <v>4</v>
      </c>
      <c r="AL74" s="33">
        <v>4731554</v>
      </c>
      <c r="AM74" s="36">
        <v>68588</v>
      </c>
      <c r="AN74" s="23">
        <v>16</v>
      </c>
      <c r="AO74" s="33">
        <v>718116</v>
      </c>
      <c r="AP74" s="36">
        <v>36115</v>
      </c>
      <c r="AQ74" s="23">
        <v>18</v>
      </c>
      <c r="AR74" s="22">
        <v>179450</v>
      </c>
      <c r="AS74" s="23">
        <v>0</v>
      </c>
      <c r="AT74" s="22">
        <v>0</v>
      </c>
      <c r="AU74" s="57">
        <v>11</v>
      </c>
      <c r="AV74" s="22">
        <v>0</v>
      </c>
      <c r="AW74" s="53">
        <f>SUM(C63:C74,G63:G74,I63:I74,K63:K74,M63:M74,O63:O74,S63:S74,W63:W74,Y63:Y74,AA63:AA74,AC63:AC74,AE63:AE74,AG63:AG74,AI63:AI74,AK63:AK74,AN63:AN74,AQ63:AQ74,AS63:AS74)</f>
        <v>21191</v>
      </c>
      <c r="AY74">
        <f t="shared" si="9"/>
        <v>2006</v>
      </c>
      <c r="AZ74">
        <f t="shared" si="5"/>
        <v>76</v>
      </c>
      <c r="BA74">
        <f t="shared" si="6"/>
        <v>4</v>
      </c>
      <c r="BB74" s="261">
        <f t="shared" si="7"/>
        <v>16917781</v>
      </c>
      <c r="BC74" s="261">
        <f t="shared" si="8"/>
        <v>4731554</v>
      </c>
      <c r="BE74" s="261">
        <f>SUM(BB63:BB74)</f>
        <v>422325909</v>
      </c>
    </row>
    <row r="75" spans="1:57" hidden="1" x14ac:dyDescent="0.2">
      <c r="A75" s="604" t="s">
        <v>103</v>
      </c>
      <c r="B75" s="17" t="s">
        <v>90</v>
      </c>
      <c r="C75" s="21">
        <v>52</v>
      </c>
      <c r="D75" s="22">
        <v>13727902</v>
      </c>
      <c r="E75" s="85"/>
      <c r="F75" s="82"/>
      <c r="G75" s="26">
        <v>8</v>
      </c>
      <c r="H75" s="22">
        <v>651248</v>
      </c>
      <c r="I75" s="26">
        <v>1</v>
      </c>
      <c r="J75" s="22">
        <v>0</v>
      </c>
      <c r="K75" s="26">
        <v>10</v>
      </c>
      <c r="L75" s="22">
        <v>347460</v>
      </c>
      <c r="M75" s="26">
        <v>2</v>
      </c>
      <c r="N75" s="22">
        <v>39500</v>
      </c>
      <c r="O75" s="26">
        <v>4</v>
      </c>
      <c r="P75" s="22">
        <v>0</v>
      </c>
      <c r="Q75" s="57">
        <v>53</v>
      </c>
      <c r="R75" s="22">
        <v>0</v>
      </c>
      <c r="S75" s="26">
        <v>12</v>
      </c>
      <c r="T75" s="22">
        <v>58584</v>
      </c>
      <c r="U75" s="26">
        <v>5</v>
      </c>
      <c r="V75" s="22">
        <v>9368</v>
      </c>
      <c r="W75" s="26">
        <v>5</v>
      </c>
      <c r="X75" s="22">
        <v>9368</v>
      </c>
      <c r="Y75" s="47">
        <v>277</v>
      </c>
      <c r="Z75" s="40">
        <v>29351.27</v>
      </c>
      <c r="AA75" s="47">
        <v>42</v>
      </c>
      <c r="AB75" s="40">
        <v>9637.6</v>
      </c>
      <c r="AC75" s="47">
        <v>218</v>
      </c>
      <c r="AD75" s="40">
        <v>25372.5</v>
      </c>
      <c r="AE75" s="47">
        <v>275</v>
      </c>
      <c r="AF75" s="40">
        <v>45243.199999999997</v>
      </c>
      <c r="AG75" s="26">
        <v>5</v>
      </c>
      <c r="AH75" s="22">
        <v>427840</v>
      </c>
      <c r="AI75" s="26">
        <v>2</v>
      </c>
      <c r="AJ75" s="22">
        <v>1000</v>
      </c>
      <c r="AK75" s="26">
        <v>19</v>
      </c>
      <c r="AL75" s="33">
        <v>66264171</v>
      </c>
      <c r="AM75" s="36">
        <v>649300</v>
      </c>
      <c r="AN75" s="26">
        <v>9</v>
      </c>
      <c r="AO75" s="33">
        <v>506066</v>
      </c>
      <c r="AP75" s="36">
        <v>12482</v>
      </c>
      <c r="AQ75" s="26">
        <v>12</v>
      </c>
      <c r="AR75" s="22">
        <v>118640</v>
      </c>
      <c r="AS75" s="26">
        <v>4</v>
      </c>
      <c r="AT75" s="22">
        <v>107900</v>
      </c>
      <c r="AU75" s="57">
        <v>12</v>
      </c>
      <c r="AV75" s="22">
        <v>0</v>
      </c>
      <c r="AY75">
        <f>AY74+1</f>
        <v>2007</v>
      </c>
      <c r="AZ75">
        <f t="shared" si="5"/>
        <v>60</v>
      </c>
      <c r="BA75">
        <f t="shared" si="6"/>
        <v>19</v>
      </c>
      <c r="BB75" s="261">
        <f t="shared" si="7"/>
        <v>14379150</v>
      </c>
      <c r="BC75" s="261">
        <f t="shared" si="8"/>
        <v>66264171</v>
      </c>
    </row>
    <row r="76" spans="1:57" hidden="1" x14ac:dyDescent="0.2">
      <c r="A76" s="605"/>
      <c r="B76" s="17" t="s">
        <v>91</v>
      </c>
      <c r="C76" s="21">
        <v>32</v>
      </c>
      <c r="D76" s="22">
        <v>8277336</v>
      </c>
      <c r="E76" s="85"/>
      <c r="F76" s="82"/>
      <c r="G76" s="26">
        <v>3</v>
      </c>
      <c r="H76" s="22">
        <v>467044</v>
      </c>
      <c r="I76" s="26">
        <v>2</v>
      </c>
      <c r="J76" s="22">
        <v>0</v>
      </c>
      <c r="K76" s="26">
        <v>11</v>
      </c>
      <c r="L76" s="22">
        <v>419122</v>
      </c>
      <c r="M76" s="26">
        <v>0</v>
      </c>
      <c r="N76" s="22">
        <v>0</v>
      </c>
      <c r="O76" s="26">
        <v>2</v>
      </c>
      <c r="P76" s="22">
        <v>0</v>
      </c>
      <c r="Q76" s="57">
        <v>43</v>
      </c>
      <c r="R76" s="22">
        <v>0</v>
      </c>
      <c r="S76" s="26">
        <v>5</v>
      </c>
      <c r="T76" s="22">
        <v>72139</v>
      </c>
      <c r="U76" s="26">
        <v>9</v>
      </c>
      <c r="V76" s="22">
        <v>18266</v>
      </c>
      <c r="W76" s="26">
        <v>9</v>
      </c>
      <c r="X76" s="22">
        <v>18266</v>
      </c>
      <c r="Y76" s="47">
        <v>228</v>
      </c>
      <c r="Z76" s="40">
        <v>27379.54</v>
      </c>
      <c r="AA76" s="47">
        <v>33</v>
      </c>
      <c r="AB76" s="40">
        <v>19302.8</v>
      </c>
      <c r="AC76" s="47">
        <v>157</v>
      </c>
      <c r="AD76" s="40">
        <v>17293.759999999998</v>
      </c>
      <c r="AE76" s="47">
        <v>190</v>
      </c>
      <c r="AF76" s="40">
        <v>34954.93</v>
      </c>
      <c r="AG76" s="26">
        <v>6</v>
      </c>
      <c r="AH76" s="22">
        <v>259794</v>
      </c>
      <c r="AI76" s="26">
        <v>1</v>
      </c>
      <c r="AJ76" s="22">
        <v>500</v>
      </c>
      <c r="AK76" s="26">
        <v>6</v>
      </c>
      <c r="AL76" s="33">
        <v>2724683</v>
      </c>
      <c r="AM76" s="36">
        <v>112773</v>
      </c>
      <c r="AN76" s="26">
        <v>22</v>
      </c>
      <c r="AO76" s="33">
        <v>1328357</v>
      </c>
      <c r="AP76" s="36">
        <v>41490</v>
      </c>
      <c r="AQ76" s="26">
        <v>25</v>
      </c>
      <c r="AR76" s="22">
        <v>126051</v>
      </c>
      <c r="AS76" s="26">
        <v>1</v>
      </c>
      <c r="AT76" s="22">
        <v>623254</v>
      </c>
      <c r="AU76" s="57">
        <v>6</v>
      </c>
      <c r="AV76" s="22">
        <v>0</v>
      </c>
      <c r="AY76">
        <f t="shared" ref="AY76:AY101" si="10">AY75</f>
        <v>2007</v>
      </c>
      <c r="AZ76">
        <f t="shared" si="5"/>
        <v>35</v>
      </c>
      <c r="BA76">
        <f t="shared" si="6"/>
        <v>6</v>
      </c>
      <c r="BB76" s="261">
        <f t="shared" si="7"/>
        <v>8744380</v>
      </c>
      <c r="BC76" s="261">
        <f t="shared" si="8"/>
        <v>2724683</v>
      </c>
    </row>
    <row r="77" spans="1:57" hidden="1" x14ac:dyDescent="0.2">
      <c r="A77" s="605"/>
      <c r="B77" s="17" t="s">
        <v>92</v>
      </c>
      <c r="C77" s="21">
        <v>56</v>
      </c>
      <c r="D77" s="22">
        <v>14135349</v>
      </c>
      <c r="E77" s="85"/>
      <c r="F77" s="82"/>
      <c r="G77" s="26">
        <v>0</v>
      </c>
      <c r="H77" s="22">
        <v>0</v>
      </c>
      <c r="I77" s="26">
        <v>0</v>
      </c>
      <c r="J77" s="22">
        <v>0</v>
      </c>
      <c r="K77" s="26">
        <v>7</v>
      </c>
      <c r="L77" s="22">
        <v>263866</v>
      </c>
      <c r="M77" s="26">
        <v>0</v>
      </c>
      <c r="N77" s="22">
        <v>0</v>
      </c>
      <c r="O77" s="26">
        <v>1</v>
      </c>
      <c r="P77" s="22">
        <v>0</v>
      </c>
      <c r="Q77" s="57">
        <v>51</v>
      </c>
      <c r="R77" s="22">
        <v>0</v>
      </c>
      <c r="S77" s="26">
        <v>5</v>
      </c>
      <c r="T77" s="22">
        <v>11011</v>
      </c>
      <c r="U77" s="26">
        <v>3</v>
      </c>
      <c r="V77" s="22">
        <v>6575</v>
      </c>
      <c r="W77" s="26">
        <v>3</v>
      </c>
      <c r="X77" s="22">
        <v>6575</v>
      </c>
      <c r="Y77" s="47">
        <v>198</v>
      </c>
      <c r="Z77" s="40">
        <v>24420.29</v>
      </c>
      <c r="AA77" s="47">
        <v>28</v>
      </c>
      <c r="AB77" s="40">
        <v>11385.4</v>
      </c>
      <c r="AC77" s="47">
        <v>171</v>
      </c>
      <c r="AD77" s="40">
        <v>68432.41</v>
      </c>
      <c r="AE77" s="47">
        <v>149</v>
      </c>
      <c r="AF77" s="40">
        <v>27283.03</v>
      </c>
      <c r="AG77" s="26">
        <v>1</v>
      </c>
      <c r="AH77" s="22">
        <v>17750</v>
      </c>
      <c r="AI77" s="26">
        <v>3</v>
      </c>
      <c r="AJ77" s="22">
        <v>1500</v>
      </c>
      <c r="AK77" s="26">
        <v>5</v>
      </c>
      <c r="AL77" s="33">
        <v>2822832</v>
      </c>
      <c r="AM77" s="36">
        <v>74874</v>
      </c>
      <c r="AN77" s="26">
        <v>12</v>
      </c>
      <c r="AO77" s="33">
        <v>425650</v>
      </c>
      <c r="AP77" s="36">
        <v>93975</v>
      </c>
      <c r="AQ77" s="26">
        <v>8</v>
      </c>
      <c r="AR77" s="22">
        <v>87000</v>
      </c>
      <c r="AS77" s="26">
        <v>2</v>
      </c>
      <c r="AT77" s="22">
        <v>68000</v>
      </c>
      <c r="AU77" s="57">
        <v>6</v>
      </c>
      <c r="AV77" s="22">
        <v>0</v>
      </c>
      <c r="AW77" s="51">
        <f>SUM(Y75:Y86,AA75:AA86,AC75:AC86,AE75:AE86)</f>
        <v>8626</v>
      </c>
      <c r="AX77" t="s">
        <v>150</v>
      </c>
      <c r="AY77">
        <f t="shared" si="10"/>
        <v>2007</v>
      </c>
      <c r="AZ77">
        <f t="shared" si="5"/>
        <v>56</v>
      </c>
      <c r="BA77">
        <f t="shared" si="6"/>
        <v>5</v>
      </c>
      <c r="BB77" s="261">
        <f t="shared" si="7"/>
        <v>14135349</v>
      </c>
      <c r="BC77" s="261">
        <f t="shared" si="8"/>
        <v>2822832</v>
      </c>
    </row>
    <row r="78" spans="1:57" hidden="1" x14ac:dyDescent="0.2">
      <c r="A78" s="605"/>
      <c r="B78" s="25" t="s">
        <v>93</v>
      </c>
      <c r="C78" s="21">
        <v>86</v>
      </c>
      <c r="D78" s="22">
        <v>20830099</v>
      </c>
      <c r="E78" s="85"/>
      <c r="F78" s="82"/>
      <c r="G78" s="26">
        <v>0</v>
      </c>
      <c r="H78" s="22">
        <v>0</v>
      </c>
      <c r="I78" s="26">
        <v>0</v>
      </c>
      <c r="J78" s="22">
        <v>0</v>
      </c>
      <c r="K78" s="26">
        <v>5</v>
      </c>
      <c r="L78" s="22">
        <v>352614</v>
      </c>
      <c r="M78" s="26">
        <v>1</v>
      </c>
      <c r="N78" s="22">
        <v>13056</v>
      </c>
      <c r="O78" s="26">
        <v>2</v>
      </c>
      <c r="P78" s="22">
        <v>0</v>
      </c>
      <c r="Q78" s="57">
        <v>89</v>
      </c>
      <c r="R78" s="22">
        <v>0</v>
      </c>
      <c r="S78" s="26">
        <v>5</v>
      </c>
      <c r="T78" s="22">
        <v>114080</v>
      </c>
      <c r="U78" s="26">
        <v>1</v>
      </c>
      <c r="V78" s="22">
        <v>2525</v>
      </c>
      <c r="W78" s="26">
        <v>1</v>
      </c>
      <c r="X78" s="22">
        <v>2525</v>
      </c>
      <c r="Y78" s="47">
        <v>230</v>
      </c>
      <c r="Z78" s="40">
        <v>24949.69</v>
      </c>
      <c r="AA78" s="47">
        <v>29</v>
      </c>
      <c r="AB78" s="40">
        <v>4984</v>
      </c>
      <c r="AC78" s="47">
        <v>155</v>
      </c>
      <c r="AD78" s="40">
        <v>31430.93</v>
      </c>
      <c r="AE78" s="47">
        <v>187</v>
      </c>
      <c r="AF78" s="40">
        <v>19349.95</v>
      </c>
      <c r="AG78" s="26">
        <v>4</v>
      </c>
      <c r="AH78" s="22">
        <v>205792</v>
      </c>
      <c r="AI78" s="26">
        <v>1</v>
      </c>
      <c r="AJ78" s="22">
        <v>500</v>
      </c>
      <c r="AK78" s="26">
        <v>4</v>
      </c>
      <c r="AL78" s="33">
        <v>3004958</v>
      </c>
      <c r="AM78" s="36">
        <v>31090</v>
      </c>
      <c r="AN78" s="26">
        <v>18</v>
      </c>
      <c r="AO78" s="33">
        <v>2121482</v>
      </c>
      <c r="AP78" s="36">
        <v>80975</v>
      </c>
      <c r="AQ78" s="26">
        <v>14</v>
      </c>
      <c r="AR78" s="22">
        <v>108161</v>
      </c>
      <c r="AS78" s="26">
        <v>0</v>
      </c>
      <c r="AT78" s="22">
        <v>0</v>
      </c>
      <c r="AU78" s="57">
        <v>6</v>
      </c>
      <c r="AV78" s="22">
        <v>0</v>
      </c>
      <c r="AW78" s="51">
        <f>SUM(AW86-AW77)</f>
        <v>1881</v>
      </c>
      <c r="AY78">
        <f t="shared" si="10"/>
        <v>2007</v>
      </c>
      <c r="AZ78">
        <f t="shared" si="5"/>
        <v>86</v>
      </c>
      <c r="BA78">
        <f t="shared" si="6"/>
        <v>4</v>
      </c>
      <c r="BB78" s="261">
        <f t="shared" si="7"/>
        <v>20830099</v>
      </c>
      <c r="BC78" s="261">
        <f t="shared" si="8"/>
        <v>3004958</v>
      </c>
    </row>
    <row r="79" spans="1:57" hidden="1" x14ac:dyDescent="0.2">
      <c r="A79" s="605"/>
      <c r="B79" s="25" t="s">
        <v>94</v>
      </c>
      <c r="C79" s="21">
        <v>88</v>
      </c>
      <c r="D79" s="22">
        <v>21683157</v>
      </c>
      <c r="E79" s="85"/>
      <c r="F79" s="82"/>
      <c r="G79" s="26">
        <v>0</v>
      </c>
      <c r="H79" s="22">
        <v>0</v>
      </c>
      <c r="I79" s="26">
        <v>0</v>
      </c>
      <c r="J79" s="22">
        <v>0</v>
      </c>
      <c r="K79" s="26">
        <v>8</v>
      </c>
      <c r="L79" s="22">
        <v>314826</v>
      </c>
      <c r="M79" s="26">
        <v>1</v>
      </c>
      <c r="N79" s="22">
        <v>2880</v>
      </c>
      <c r="O79" s="26">
        <v>0</v>
      </c>
      <c r="P79" s="22">
        <v>0</v>
      </c>
      <c r="Q79" s="57">
        <v>114</v>
      </c>
      <c r="R79" s="22">
        <v>0</v>
      </c>
      <c r="S79" s="26">
        <v>4</v>
      </c>
      <c r="T79" s="22">
        <v>21000</v>
      </c>
      <c r="U79" s="26">
        <v>1</v>
      </c>
      <c r="V79" s="22">
        <v>800</v>
      </c>
      <c r="W79" s="26">
        <v>1</v>
      </c>
      <c r="X79" s="22">
        <v>800</v>
      </c>
      <c r="Y79" s="47">
        <v>205</v>
      </c>
      <c r="Z79" s="40">
        <v>19970.03</v>
      </c>
      <c r="AA79" s="47">
        <v>40</v>
      </c>
      <c r="AB79" s="40">
        <v>6911.4</v>
      </c>
      <c r="AC79" s="47">
        <v>213</v>
      </c>
      <c r="AD79" s="40">
        <v>37083.49</v>
      </c>
      <c r="AE79" s="47">
        <v>245</v>
      </c>
      <c r="AF79" s="40">
        <v>31681.34</v>
      </c>
      <c r="AG79" s="26">
        <v>4</v>
      </c>
      <c r="AH79" s="22">
        <v>236387</v>
      </c>
      <c r="AI79" s="26">
        <v>5</v>
      </c>
      <c r="AJ79" s="22">
        <v>2500</v>
      </c>
      <c r="AK79" s="26">
        <v>3</v>
      </c>
      <c r="AL79" s="33">
        <v>1027350</v>
      </c>
      <c r="AM79" s="36">
        <v>26314</v>
      </c>
      <c r="AN79" s="26">
        <v>13</v>
      </c>
      <c r="AO79" s="33">
        <v>1316054</v>
      </c>
      <c r="AP79" s="36">
        <v>50692</v>
      </c>
      <c r="AQ79" s="26">
        <v>8</v>
      </c>
      <c r="AR79" s="22">
        <v>178449</v>
      </c>
      <c r="AS79" s="26">
        <v>0</v>
      </c>
      <c r="AT79" s="22">
        <v>0</v>
      </c>
      <c r="AU79" s="57">
        <v>7</v>
      </c>
      <c r="AV79" s="22">
        <v>0</v>
      </c>
      <c r="AY79">
        <f t="shared" si="10"/>
        <v>2007</v>
      </c>
      <c r="AZ79">
        <f t="shared" si="5"/>
        <v>88</v>
      </c>
      <c r="BA79">
        <f t="shared" si="6"/>
        <v>3</v>
      </c>
      <c r="BB79" s="261">
        <f t="shared" si="7"/>
        <v>21683157</v>
      </c>
      <c r="BC79" s="261">
        <f t="shared" si="8"/>
        <v>1027350</v>
      </c>
    </row>
    <row r="80" spans="1:57" hidden="1" x14ac:dyDescent="0.2">
      <c r="A80" s="605"/>
      <c r="B80" s="25" t="s">
        <v>95</v>
      </c>
      <c r="C80" s="21">
        <v>153</v>
      </c>
      <c r="D80" s="22">
        <v>35773384</v>
      </c>
      <c r="E80" s="85"/>
      <c r="F80" s="82"/>
      <c r="G80" s="26">
        <v>4</v>
      </c>
      <c r="H80" s="22">
        <v>910878</v>
      </c>
      <c r="I80" s="26">
        <v>0</v>
      </c>
      <c r="J80" s="22">
        <v>0</v>
      </c>
      <c r="K80" s="26">
        <v>15</v>
      </c>
      <c r="L80" s="22">
        <v>476548</v>
      </c>
      <c r="M80" s="26">
        <v>1</v>
      </c>
      <c r="N80" s="22">
        <v>38964</v>
      </c>
      <c r="O80" s="26">
        <v>1</v>
      </c>
      <c r="P80" s="22">
        <v>0</v>
      </c>
      <c r="Q80" s="57">
        <v>127</v>
      </c>
      <c r="R80" s="22">
        <v>0</v>
      </c>
      <c r="S80" s="26">
        <v>14</v>
      </c>
      <c r="T80" s="22">
        <v>70309</v>
      </c>
      <c r="U80" s="26">
        <v>12</v>
      </c>
      <c r="V80" s="22">
        <v>25578</v>
      </c>
      <c r="W80" s="26">
        <v>12</v>
      </c>
      <c r="X80" s="22">
        <v>25578</v>
      </c>
      <c r="Y80" s="47">
        <v>275</v>
      </c>
      <c r="Z80" s="40">
        <v>24504.37</v>
      </c>
      <c r="AA80" s="47">
        <v>30</v>
      </c>
      <c r="AB80" s="40">
        <v>11924</v>
      </c>
      <c r="AC80" s="47">
        <v>225</v>
      </c>
      <c r="AD80" s="40">
        <v>33066.269999999997</v>
      </c>
      <c r="AE80" s="47">
        <v>253</v>
      </c>
      <c r="AF80" s="40">
        <v>39849.910000000003</v>
      </c>
      <c r="AG80" s="26">
        <v>8</v>
      </c>
      <c r="AH80" s="22">
        <v>485290</v>
      </c>
      <c r="AI80" s="26">
        <v>0</v>
      </c>
      <c r="AJ80" s="22">
        <v>0</v>
      </c>
      <c r="AK80" s="26">
        <v>12</v>
      </c>
      <c r="AL80" s="33">
        <v>20441394</v>
      </c>
      <c r="AM80" s="36">
        <v>144358</v>
      </c>
      <c r="AN80" s="26">
        <v>19</v>
      </c>
      <c r="AO80" s="33">
        <v>1647221</v>
      </c>
      <c r="AP80" s="36">
        <v>81783</v>
      </c>
      <c r="AQ80" s="26">
        <v>13</v>
      </c>
      <c r="AR80" s="22">
        <v>47616</v>
      </c>
      <c r="AS80" s="26">
        <v>2</v>
      </c>
      <c r="AT80" s="22">
        <v>76228</v>
      </c>
      <c r="AU80" s="57">
        <v>18</v>
      </c>
      <c r="AV80" s="22">
        <v>0</v>
      </c>
      <c r="AY80">
        <f t="shared" si="10"/>
        <v>2007</v>
      </c>
      <c r="AZ80">
        <f t="shared" si="5"/>
        <v>157</v>
      </c>
      <c r="BA80">
        <f t="shared" si="6"/>
        <v>12</v>
      </c>
      <c r="BB80" s="261">
        <f t="shared" si="7"/>
        <v>36684262</v>
      </c>
      <c r="BC80" s="261">
        <f t="shared" si="8"/>
        <v>20441394</v>
      </c>
    </row>
    <row r="81" spans="1:57" hidden="1" x14ac:dyDescent="0.2">
      <c r="A81" s="605"/>
      <c r="B81" s="25" t="s">
        <v>96</v>
      </c>
      <c r="C81" s="21">
        <v>76</v>
      </c>
      <c r="D81" s="22">
        <v>18860487</v>
      </c>
      <c r="E81" s="85"/>
      <c r="F81" s="82"/>
      <c r="G81" s="26">
        <v>0</v>
      </c>
      <c r="H81" s="22">
        <v>0</v>
      </c>
      <c r="I81" s="26">
        <v>0</v>
      </c>
      <c r="J81" s="22">
        <v>0</v>
      </c>
      <c r="K81" s="26">
        <v>8</v>
      </c>
      <c r="L81" s="22">
        <v>147532</v>
      </c>
      <c r="M81" s="26">
        <v>2</v>
      </c>
      <c r="N81" s="22">
        <v>27200</v>
      </c>
      <c r="O81" s="26">
        <v>0</v>
      </c>
      <c r="P81" s="22">
        <v>0</v>
      </c>
      <c r="Q81" s="57">
        <v>132</v>
      </c>
      <c r="R81" s="22">
        <v>0</v>
      </c>
      <c r="S81" s="26">
        <v>9</v>
      </c>
      <c r="T81" s="22">
        <v>63206</v>
      </c>
      <c r="U81" s="26">
        <v>18</v>
      </c>
      <c r="V81" s="22">
        <v>31521</v>
      </c>
      <c r="W81" s="26">
        <v>18</v>
      </c>
      <c r="X81" s="22">
        <v>31521</v>
      </c>
      <c r="Y81" s="47">
        <v>356</v>
      </c>
      <c r="Z81" s="40">
        <v>43250.17</v>
      </c>
      <c r="AA81" s="47">
        <v>41</v>
      </c>
      <c r="AB81" s="40">
        <v>10574.6</v>
      </c>
      <c r="AC81" s="47">
        <v>213</v>
      </c>
      <c r="AD81" s="40">
        <v>26487.51</v>
      </c>
      <c r="AE81" s="47">
        <v>334</v>
      </c>
      <c r="AF81" s="40">
        <v>47444.47</v>
      </c>
      <c r="AG81" s="26">
        <v>8</v>
      </c>
      <c r="AH81" s="22">
        <v>692328</v>
      </c>
      <c r="AI81" s="26">
        <v>0</v>
      </c>
      <c r="AJ81" s="22">
        <v>0</v>
      </c>
      <c r="AK81" s="26">
        <v>8</v>
      </c>
      <c r="AL81" s="33">
        <v>4568670</v>
      </c>
      <c r="AM81" s="36">
        <v>69181</v>
      </c>
      <c r="AN81" s="26">
        <v>15</v>
      </c>
      <c r="AO81" s="33">
        <v>1257805</v>
      </c>
      <c r="AP81" s="36">
        <v>33985</v>
      </c>
      <c r="AQ81" s="26">
        <v>24</v>
      </c>
      <c r="AR81" s="22">
        <v>150778</v>
      </c>
      <c r="AS81" s="26">
        <v>2</v>
      </c>
      <c r="AT81" s="22">
        <v>5500</v>
      </c>
      <c r="AU81" s="57">
        <v>12</v>
      </c>
      <c r="AV81" s="22">
        <v>0</v>
      </c>
      <c r="AY81">
        <f t="shared" si="10"/>
        <v>2007</v>
      </c>
      <c r="AZ81">
        <f t="shared" si="5"/>
        <v>76</v>
      </c>
      <c r="BA81">
        <f t="shared" si="6"/>
        <v>8</v>
      </c>
      <c r="BB81" s="261">
        <f t="shared" si="7"/>
        <v>18860487</v>
      </c>
      <c r="BC81" s="261">
        <f t="shared" si="8"/>
        <v>4568670</v>
      </c>
    </row>
    <row r="82" spans="1:57" hidden="1" x14ac:dyDescent="0.2">
      <c r="A82" s="605"/>
      <c r="B82" s="25" t="s">
        <v>97</v>
      </c>
      <c r="C82" s="21">
        <v>89</v>
      </c>
      <c r="D82" s="22">
        <v>21109262</v>
      </c>
      <c r="E82" s="85"/>
      <c r="F82" s="82"/>
      <c r="G82" s="26">
        <v>0</v>
      </c>
      <c r="H82" s="22">
        <v>0</v>
      </c>
      <c r="I82" s="26">
        <v>1</v>
      </c>
      <c r="J82" s="22">
        <v>0</v>
      </c>
      <c r="K82" s="26">
        <v>15</v>
      </c>
      <c r="L82" s="22">
        <v>474034</v>
      </c>
      <c r="M82" s="26">
        <v>0</v>
      </c>
      <c r="N82" s="22">
        <v>0</v>
      </c>
      <c r="O82" s="26">
        <v>0</v>
      </c>
      <c r="P82" s="22">
        <v>0</v>
      </c>
      <c r="Q82" s="57">
        <v>85</v>
      </c>
      <c r="R82" s="22">
        <v>0</v>
      </c>
      <c r="S82" s="26">
        <v>14</v>
      </c>
      <c r="T82" s="22">
        <v>213739</v>
      </c>
      <c r="U82" s="26">
        <v>11</v>
      </c>
      <c r="V82" s="22">
        <v>20677</v>
      </c>
      <c r="W82" s="26">
        <v>11</v>
      </c>
      <c r="X82" s="22">
        <v>20677</v>
      </c>
      <c r="Y82" s="47">
        <v>262</v>
      </c>
      <c r="Z82" s="40">
        <v>29772.05</v>
      </c>
      <c r="AA82" s="47">
        <v>24</v>
      </c>
      <c r="AB82" s="40">
        <v>4466</v>
      </c>
      <c r="AC82" s="47">
        <v>240</v>
      </c>
      <c r="AD82" s="40">
        <v>33305.449999999997</v>
      </c>
      <c r="AE82" s="47">
        <v>228</v>
      </c>
      <c r="AF82" s="40">
        <v>29079.41</v>
      </c>
      <c r="AG82" s="26">
        <v>4</v>
      </c>
      <c r="AH82" s="22">
        <v>690000</v>
      </c>
      <c r="AI82" s="26">
        <v>2</v>
      </c>
      <c r="AJ82" s="22">
        <v>1000</v>
      </c>
      <c r="AK82" s="26">
        <v>23</v>
      </c>
      <c r="AL82" s="33">
        <v>9212057</v>
      </c>
      <c r="AM82" s="36">
        <v>110752</v>
      </c>
      <c r="AN82" s="26">
        <v>21</v>
      </c>
      <c r="AO82" s="33">
        <v>1350716</v>
      </c>
      <c r="AP82" s="36">
        <v>65689</v>
      </c>
      <c r="AQ82" s="26">
        <v>13</v>
      </c>
      <c r="AR82" s="22">
        <v>78151</v>
      </c>
      <c r="AS82" s="26">
        <v>22</v>
      </c>
      <c r="AT82" s="22">
        <v>156150</v>
      </c>
      <c r="AU82" s="57">
        <v>18</v>
      </c>
      <c r="AV82" s="22">
        <v>0</v>
      </c>
      <c r="AY82">
        <f t="shared" si="10"/>
        <v>2007</v>
      </c>
      <c r="AZ82">
        <f t="shared" si="5"/>
        <v>89</v>
      </c>
      <c r="BA82">
        <f t="shared" si="6"/>
        <v>23</v>
      </c>
      <c r="BB82" s="261">
        <f t="shared" si="7"/>
        <v>21109262</v>
      </c>
      <c r="BC82" s="261">
        <f t="shared" si="8"/>
        <v>9212057</v>
      </c>
    </row>
    <row r="83" spans="1:57" hidden="1" x14ac:dyDescent="0.2">
      <c r="A83" s="605"/>
      <c r="B83" s="25" t="s">
        <v>98</v>
      </c>
      <c r="C83" s="21">
        <v>63</v>
      </c>
      <c r="D83" s="22">
        <v>15460663</v>
      </c>
      <c r="E83" s="85"/>
      <c r="F83" s="82"/>
      <c r="G83" s="26">
        <v>28</v>
      </c>
      <c r="H83" s="22">
        <v>2852696</v>
      </c>
      <c r="I83" s="26">
        <v>2</v>
      </c>
      <c r="J83" s="22">
        <v>0</v>
      </c>
      <c r="K83" s="26">
        <v>19</v>
      </c>
      <c r="L83" s="22">
        <v>740226</v>
      </c>
      <c r="M83" s="26">
        <v>2</v>
      </c>
      <c r="N83" s="22">
        <v>63546</v>
      </c>
      <c r="O83" s="26">
        <v>2</v>
      </c>
      <c r="P83" s="22">
        <v>0</v>
      </c>
      <c r="Q83" s="57">
        <v>94</v>
      </c>
      <c r="R83" s="22">
        <v>0</v>
      </c>
      <c r="S83" s="26">
        <v>14</v>
      </c>
      <c r="T83" s="22">
        <v>258518</v>
      </c>
      <c r="U83" s="26">
        <v>8</v>
      </c>
      <c r="V83" s="22">
        <v>20225</v>
      </c>
      <c r="W83" s="26">
        <v>8</v>
      </c>
      <c r="X83" s="22">
        <v>20225</v>
      </c>
      <c r="Y83" s="47">
        <v>310</v>
      </c>
      <c r="Z83" s="40">
        <v>38436</v>
      </c>
      <c r="AA83" s="47">
        <v>36</v>
      </c>
      <c r="AB83" s="40">
        <v>9455.4</v>
      </c>
      <c r="AC83" s="47">
        <v>263</v>
      </c>
      <c r="AD83" s="40">
        <v>27816.62</v>
      </c>
      <c r="AE83" s="47">
        <v>296</v>
      </c>
      <c r="AF83" s="40">
        <v>40970.370000000003</v>
      </c>
      <c r="AG83" s="26">
        <v>13</v>
      </c>
      <c r="AH83" s="22">
        <v>770965</v>
      </c>
      <c r="AI83" s="26">
        <v>6</v>
      </c>
      <c r="AJ83" s="22">
        <v>3000</v>
      </c>
      <c r="AK83" s="26">
        <v>9</v>
      </c>
      <c r="AL83" s="33">
        <v>16958573</v>
      </c>
      <c r="AM83" s="36">
        <v>299662</v>
      </c>
      <c r="AN83" s="26">
        <v>22</v>
      </c>
      <c r="AO83" s="33">
        <v>4419491</v>
      </c>
      <c r="AP83" s="36">
        <v>166788.20000000001</v>
      </c>
      <c r="AQ83" s="26">
        <v>21</v>
      </c>
      <c r="AR83" s="22">
        <v>110166</v>
      </c>
      <c r="AS83" s="26">
        <v>3</v>
      </c>
      <c r="AT83" s="22">
        <v>696834</v>
      </c>
      <c r="AU83" s="57">
        <v>10</v>
      </c>
      <c r="AV83" s="22">
        <v>0</v>
      </c>
      <c r="AY83">
        <f t="shared" si="10"/>
        <v>2007</v>
      </c>
      <c r="AZ83">
        <f t="shared" si="5"/>
        <v>91</v>
      </c>
      <c r="BA83">
        <f t="shared" si="6"/>
        <v>9</v>
      </c>
      <c r="BB83" s="261">
        <f t="shared" si="7"/>
        <v>18313359</v>
      </c>
      <c r="BC83" s="261">
        <f t="shared" si="8"/>
        <v>16958573</v>
      </c>
    </row>
    <row r="84" spans="1:57" hidden="1" x14ac:dyDescent="0.2">
      <c r="A84" s="605"/>
      <c r="B84" s="25" t="s">
        <v>99</v>
      </c>
      <c r="C84" s="21">
        <v>48</v>
      </c>
      <c r="D84" s="22">
        <v>12266988</v>
      </c>
      <c r="E84" s="85"/>
      <c r="F84" s="82"/>
      <c r="G84" s="26">
        <v>0</v>
      </c>
      <c r="H84" s="22">
        <v>0</v>
      </c>
      <c r="I84" s="26">
        <v>1</v>
      </c>
      <c r="J84" s="22">
        <v>0</v>
      </c>
      <c r="K84" s="26">
        <v>6</v>
      </c>
      <c r="L84" s="22">
        <v>120152</v>
      </c>
      <c r="M84" s="26">
        <v>3</v>
      </c>
      <c r="N84" s="22">
        <v>109616</v>
      </c>
      <c r="O84" s="26">
        <v>0</v>
      </c>
      <c r="P84" s="22">
        <v>0</v>
      </c>
      <c r="Q84" s="57">
        <v>35</v>
      </c>
      <c r="R84" s="22">
        <v>0</v>
      </c>
      <c r="S84" s="26">
        <v>8</v>
      </c>
      <c r="T84" s="22">
        <v>130338</v>
      </c>
      <c r="U84" s="26">
        <v>9</v>
      </c>
      <c r="V84" s="22">
        <v>11672</v>
      </c>
      <c r="W84" s="26">
        <v>9</v>
      </c>
      <c r="X84" s="22">
        <v>11672</v>
      </c>
      <c r="Y84" s="47">
        <v>262</v>
      </c>
      <c r="Z84" s="40">
        <v>38355.86</v>
      </c>
      <c r="AA84" s="47">
        <v>45</v>
      </c>
      <c r="AB84" s="40">
        <v>25886</v>
      </c>
      <c r="AC84" s="47">
        <v>209</v>
      </c>
      <c r="AD84" s="40">
        <v>28247.91</v>
      </c>
      <c r="AE84" s="47">
        <v>205</v>
      </c>
      <c r="AF84" s="40">
        <v>35701.449999999997</v>
      </c>
      <c r="AG84" s="26">
        <v>1</v>
      </c>
      <c r="AH84" s="22">
        <v>250000</v>
      </c>
      <c r="AI84" s="26">
        <v>5</v>
      </c>
      <c r="AJ84" s="22">
        <v>2500</v>
      </c>
      <c r="AK84" s="26">
        <v>18</v>
      </c>
      <c r="AL84" s="33">
        <v>16380346</v>
      </c>
      <c r="AM84" s="36">
        <v>235553</v>
      </c>
      <c r="AN84" s="26">
        <v>25</v>
      </c>
      <c r="AO84" s="33">
        <v>4320557</v>
      </c>
      <c r="AP84" s="36">
        <v>101442</v>
      </c>
      <c r="AQ84" s="26">
        <v>14</v>
      </c>
      <c r="AR84" s="22">
        <v>48575</v>
      </c>
      <c r="AS84" s="26">
        <v>4</v>
      </c>
      <c r="AT84" s="22">
        <v>43463</v>
      </c>
      <c r="AU84" s="57">
        <v>8</v>
      </c>
      <c r="AV84" s="22">
        <v>0</v>
      </c>
      <c r="AY84">
        <f t="shared" si="10"/>
        <v>2007</v>
      </c>
      <c r="AZ84">
        <f t="shared" si="5"/>
        <v>48</v>
      </c>
      <c r="BA84">
        <f t="shared" si="6"/>
        <v>18</v>
      </c>
      <c r="BB84" s="261">
        <f t="shared" si="7"/>
        <v>12266988</v>
      </c>
      <c r="BC84" s="261">
        <f t="shared" si="8"/>
        <v>16380346</v>
      </c>
    </row>
    <row r="85" spans="1:57" hidden="1" x14ac:dyDescent="0.2">
      <c r="A85" s="605"/>
      <c r="B85" s="25" t="s">
        <v>100</v>
      </c>
      <c r="C85" s="21">
        <v>37</v>
      </c>
      <c r="D85" s="22">
        <v>8905033</v>
      </c>
      <c r="E85" s="85"/>
      <c r="F85" s="82"/>
      <c r="G85" s="26">
        <v>0</v>
      </c>
      <c r="H85" s="22">
        <v>0</v>
      </c>
      <c r="I85" s="26">
        <v>0</v>
      </c>
      <c r="J85" s="22">
        <v>0</v>
      </c>
      <c r="K85" s="26">
        <v>10</v>
      </c>
      <c r="L85" s="22">
        <v>218958</v>
      </c>
      <c r="M85" s="26">
        <v>2</v>
      </c>
      <c r="N85" s="22">
        <v>69944</v>
      </c>
      <c r="O85" s="26">
        <v>0</v>
      </c>
      <c r="P85" s="22">
        <v>0</v>
      </c>
      <c r="Q85" s="57">
        <v>62</v>
      </c>
      <c r="R85" s="22">
        <v>0</v>
      </c>
      <c r="S85" s="26">
        <v>10</v>
      </c>
      <c r="T85" s="22">
        <v>270234</v>
      </c>
      <c r="U85" s="26">
        <v>3</v>
      </c>
      <c r="V85" s="22">
        <v>4700</v>
      </c>
      <c r="W85" s="26">
        <v>3</v>
      </c>
      <c r="X85" s="22">
        <v>4700</v>
      </c>
      <c r="Y85" s="47">
        <v>248</v>
      </c>
      <c r="Z85" s="40">
        <f>29564.68+35+160</f>
        <v>29759.68</v>
      </c>
      <c r="AA85" s="47">
        <v>42</v>
      </c>
      <c r="AB85" s="40">
        <v>14081</v>
      </c>
      <c r="AC85" s="47">
        <v>198</v>
      </c>
      <c r="AD85" s="40">
        <f>44498.97+179.66+126</f>
        <v>44804.630000000005</v>
      </c>
      <c r="AE85" s="47">
        <v>219</v>
      </c>
      <c r="AF85" s="40">
        <f>34165.63+5114.12+192</f>
        <v>39471.75</v>
      </c>
      <c r="AG85" s="26">
        <v>6</v>
      </c>
      <c r="AH85" s="22">
        <v>860280</v>
      </c>
      <c r="AI85" s="26">
        <v>6</v>
      </c>
      <c r="AJ85" s="22">
        <v>3000</v>
      </c>
      <c r="AK85" s="26">
        <v>8</v>
      </c>
      <c r="AL85" s="33">
        <v>5769343</v>
      </c>
      <c r="AM85" s="36">
        <v>89347</v>
      </c>
      <c r="AN85" s="26">
        <v>16</v>
      </c>
      <c r="AO85" s="33">
        <v>2455668</v>
      </c>
      <c r="AP85" s="36">
        <v>35822</v>
      </c>
      <c r="AQ85" s="26">
        <v>25</v>
      </c>
      <c r="AR85" s="22">
        <v>183647</v>
      </c>
      <c r="AS85" s="26">
        <v>2</v>
      </c>
      <c r="AT85" s="22">
        <v>400000</v>
      </c>
      <c r="AU85" s="57">
        <v>7</v>
      </c>
      <c r="AV85" s="22">
        <v>0</v>
      </c>
      <c r="AY85">
        <f t="shared" si="10"/>
        <v>2007</v>
      </c>
      <c r="AZ85">
        <f t="shared" si="5"/>
        <v>37</v>
      </c>
      <c r="BA85">
        <f t="shared" si="6"/>
        <v>8</v>
      </c>
      <c r="BB85" s="261">
        <f t="shared" si="7"/>
        <v>8905033</v>
      </c>
      <c r="BC85" s="261">
        <f t="shared" si="8"/>
        <v>5769343</v>
      </c>
    </row>
    <row r="86" spans="1:57" hidden="1" x14ac:dyDescent="0.2">
      <c r="A86" s="606"/>
      <c r="B86" s="25" t="s">
        <v>101</v>
      </c>
      <c r="C86" s="21">
        <v>42</v>
      </c>
      <c r="D86" s="22">
        <v>10365670</v>
      </c>
      <c r="E86" s="85"/>
      <c r="F86" s="82"/>
      <c r="G86" s="26">
        <v>0</v>
      </c>
      <c r="H86" s="22">
        <v>0</v>
      </c>
      <c r="I86" s="26">
        <v>2</v>
      </c>
      <c r="J86" s="22">
        <v>0</v>
      </c>
      <c r="K86" s="26">
        <v>8</v>
      </c>
      <c r="L86" s="22">
        <v>364948</v>
      </c>
      <c r="M86" s="26">
        <v>0</v>
      </c>
      <c r="N86" s="22">
        <v>0</v>
      </c>
      <c r="O86" s="26">
        <v>0</v>
      </c>
      <c r="P86" s="22">
        <v>0</v>
      </c>
      <c r="Q86" s="57">
        <v>41</v>
      </c>
      <c r="R86" s="22">
        <v>0</v>
      </c>
      <c r="S86" s="26">
        <v>5</v>
      </c>
      <c r="T86" s="22">
        <v>82940</v>
      </c>
      <c r="U86" s="26">
        <v>6</v>
      </c>
      <c r="V86" s="22">
        <v>10298</v>
      </c>
      <c r="W86" s="26">
        <v>6</v>
      </c>
      <c r="X86" s="22">
        <v>10298</v>
      </c>
      <c r="Y86" s="47">
        <v>218</v>
      </c>
      <c r="Z86" s="40">
        <v>23236.7</v>
      </c>
      <c r="AA86" s="47">
        <v>16</v>
      </c>
      <c r="AB86" s="40">
        <v>13873</v>
      </c>
      <c r="AC86" s="47">
        <v>128</v>
      </c>
      <c r="AD86" s="40">
        <v>22786.34</v>
      </c>
      <c r="AE86" s="47">
        <v>180</v>
      </c>
      <c r="AF86" s="40">
        <v>26341.48</v>
      </c>
      <c r="AG86" s="26">
        <v>3</v>
      </c>
      <c r="AH86" s="22">
        <v>72800</v>
      </c>
      <c r="AI86" s="26">
        <v>7</v>
      </c>
      <c r="AJ86" s="22">
        <v>3500</v>
      </c>
      <c r="AK86" s="26">
        <v>7</v>
      </c>
      <c r="AL86" s="33">
        <v>7882983</v>
      </c>
      <c r="AM86" s="36">
        <v>80948</v>
      </c>
      <c r="AN86" s="26">
        <v>16</v>
      </c>
      <c r="AO86" s="33">
        <v>1397091</v>
      </c>
      <c r="AP86" s="36">
        <v>66345</v>
      </c>
      <c r="AQ86" s="26">
        <v>16</v>
      </c>
      <c r="AR86" s="22">
        <v>119949</v>
      </c>
      <c r="AS86" s="26">
        <v>2</v>
      </c>
      <c r="AT86" s="22">
        <v>59691</v>
      </c>
      <c r="AU86" s="57">
        <v>9</v>
      </c>
      <c r="AV86" s="22">
        <v>0</v>
      </c>
      <c r="AW86" s="53">
        <f>SUM(C75:C86,G75:G86,I75:I86,K75:K86,M75:M86,O75:O86,S75:S86,W75:W86,Y75:Y86,AA75:AA86,AC75:AC86,AE75:AE86,AG75:AG86,AI75:AI86,AK75:AK86,AN75:AN86,AQ75:AQ86,AS75:AS86)</f>
        <v>10507</v>
      </c>
      <c r="AY86">
        <f t="shared" si="10"/>
        <v>2007</v>
      </c>
      <c r="AZ86">
        <f t="shared" si="5"/>
        <v>42</v>
      </c>
      <c r="BA86">
        <f t="shared" si="6"/>
        <v>7</v>
      </c>
      <c r="BB86" s="261">
        <f t="shared" si="7"/>
        <v>10365670</v>
      </c>
      <c r="BC86" s="261">
        <f t="shared" si="8"/>
        <v>7882983</v>
      </c>
      <c r="BE86" s="261">
        <f>SUM(BB75:BB86)</f>
        <v>206277196</v>
      </c>
    </row>
    <row r="87" spans="1:57" hidden="1" x14ac:dyDescent="0.2">
      <c r="A87" s="604" t="s">
        <v>126</v>
      </c>
      <c r="B87" s="10" t="s">
        <v>127</v>
      </c>
      <c r="C87" s="20">
        <v>39</v>
      </c>
      <c r="D87" s="22">
        <v>8896464</v>
      </c>
      <c r="E87" s="85"/>
      <c r="F87" s="82"/>
      <c r="G87" s="23">
        <v>0</v>
      </c>
      <c r="H87" s="22">
        <v>0</v>
      </c>
      <c r="I87" s="23">
        <v>0</v>
      </c>
      <c r="J87" s="22">
        <v>0</v>
      </c>
      <c r="K87" s="23">
        <v>6</v>
      </c>
      <c r="L87" s="22">
        <v>269740</v>
      </c>
      <c r="M87" s="23">
        <v>2</v>
      </c>
      <c r="N87" s="22">
        <v>59298</v>
      </c>
      <c r="O87" s="23">
        <v>1</v>
      </c>
      <c r="P87" s="22">
        <v>0</v>
      </c>
      <c r="Q87" s="57">
        <v>45</v>
      </c>
      <c r="R87" s="22">
        <v>0</v>
      </c>
      <c r="S87" s="23">
        <v>10</v>
      </c>
      <c r="T87" s="22">
        <v>154055</v>
      </c>
      <c r="U87" s="23">
        <v>7</v>
      </c>
      <c r="V87" s="22">
        <v>18919</v>
      </c>
      <c r="W87" s="23">
        <v>7</v>
      </c>
      <c r="X87" s="22">
        <v>18919</v>
      </c>
      <c r="Y87" s="49">
        <v>163</v>
      </c>
      <c r="Z87" s="40">
        <v>23135.08</v>
      </c>
      <c r="AA87" s="49">
        <v>35</v>
      </c>
      <c r="AB87" s="40">
        <v>10270</v>
      </c>
      <c r="AC87" s="49">
        <v>119</v>
      </c>
      <c r="AD87" s="40">
        <v>13604.99</v>
      </c>
      <c r="AE87" s="49">
        <v>129</v>
      </c>
      <c r="AF87" s="40">
        <v>26873.22</v>
      </c>
      <c r="AG87" s="23">
        <v>14</v>
      </c>
      <c r="AH87" s="22">
        <v>798711</v>
      </c>
      <c r="AI87" s="23">
        <v>1</v>
      </c>
      <c r="AJ87" s="22">
        <v>500</v>
      </c>
      <c r="AK87" s="23">
        <v>4</v>
      </c>
      <c r="AL87" s="33">
        <v>1446000</v>
      </c>
      <c r="AM87" s="36">
        <v>39022</v>
      </c>
      <c r="AN87" s="23">
        <v>15</v>
      </c>
      <c r="AO87" s="33">
        <v>2106240</v>
      </c>
      <c r="AP87" s="36">
        <v>31459</v>
      </c>
      <c r="AQ87" s="23">
        <v>13</v>
      </c>
      <c r="AR87" s="22">
        <v>52308</v>
      </c>
      <c r="AS87" s="23">
        <v>1</v>
      </c>
      <c r="AT87" s="22">
        <v>600</v>
      </c>
      <c r="AU87" s="57">
        <v>37</v>
      </c>
      <c r="AV87" s="22">
        <v>0</v>
      </c>
      <c r="AY87">
        <v>2008</v>
      </c>
      <c r="AZ87">
        <f t="shared" si="5"/>
        <v>39</v>
      </c>
      <c r="BA87">
        <f t="shared" si="6"/>
        <v>4</v>
      </c>
      <c r="BB87" s="261">
        <f t="shared" si="7"/>
        <v>8896464</v>
      </c>
      <c r="BC87" s="261">
        <f t="shared" si="8"/>
        <v>1446000</v>
      </c>
    </row>
    <row r="88" spans="1:57" hidden="1" x14ac:dyDescent="0.2">
      <c r="A88" s="605"/>
      <c r="B88" s="10" t="s">
        <v>128</v>
      </c>
      <c r="C88" s="20">
        <v>49</v>
      </c>
      <c r="D88" s="22">
        <v>11579501</v>
      </c>
      <c r="E88" s="85"/>
      <c r="F88" s="82"/>
      <c r="G88" s="23">
        <v>0</v>
      </c>
      <c r="H88" s="22">
        <v>0</v>
      </c>
      <c r="I88" s="23">
        <v>1</v>
      </c>
      <c r="J88" s="22">
        <v>0</v>
      </c>
      <c r="K88" s="23">
        <v>5</v>
      </c>
      <c r="L88" s="22">
        <v>92614</v>
      </c>
      <c r="M88" s="23">
        <v>1</v>
      </c>
      <c r="N88" s="22">
        <v>8976</v>
      </c>
      <c r="O88" s="23">
        <v>0</v>
      </c>
      <c r="P88" s="22">
        <v>0</v>
      </c>
      <c r="Q88" s="57">
        <v>47</v>
      </c>
      <c r="R88" s="22">
        <v>0</v>
      </c>
      <c r="S88" s="23">
        <v>6</v>
      </c>
      <c r="T88" s="22">
        <v>106215</v>
      </c>
      <c r="U88" s="23">
        <v>4</v>
      </c>
      <c r="V88" s="22">
        <v>8109</v>
      </c>
      <c r="W88" s="23">
        <v>4</v>
      </c>
      <c r="X88" s="22">
        <v>8109</v>
      </c>
      <c r="Y88" s="49">
        <v>184</v>
      </c>
      <c r="Z88" s="40">
        <v>19686.310000000001</v>
      </c>
      <c r="AA88" s="49">
        <v>40</v>
      </c>
      <c r="AB88" s="40">
        <v>8776.2000000000007</v>
      </c>
      <c r="AC88" s="49">
        <v>123</v>
      </c>
      <c r="AD88" s="40">
        <v>21723.88</v>
      </c>
      <c r="AE88" s="49">
        <v>135</v>
      </c>
      <c r="AF88" s="40">
        <v>27841.26</v>
      </c>
      <c r="AG88" s="23">
        <v>5</v>
      </c>
      <c r="AH88" s="22">
        <v>914786</v>
      </c>
      <c r="AI88" s="23">
        <v>0</v>
      </c>
      <c r="AJ88" s="22">
        <v>0</v>
      </c>
      <c r="AK88" s="23">
        <v>6</v>
      </c>
      <c r="AL88" s="33">
        <v>3732214</v>
      </c>
      <c r="AM88" s="36">
        <v>38176</v>
      </c>
      <c r="AN88" s="23">
        <v>20</v>
      </c>
      <c r="AO88" s="33">
        <v>3033404</v>
      </c>
      <c r="AP88" s="36">
        <v>89394</v>
      </c>
      <c r="AQ88" s="23">
        <v>16</v>
      </c>
      <c r="AR88" s="22">
        <v>75437</v>
      </c>
      <c r="AS88" s="23">
        <v>0</v>
      </c>
      <c r="AT88" s="22">
        <v>0</v>
      </c>
      <c r="AU88" s="57">
        <v>44</v>
      </c>
      <c r="AV88" s="22">
        <v>0</v>
      </c>
      <c r="AW88" s="51">
        <f>SUM(Y87:Y95,AA87:AA95,AC87:AC95,AE87:AE95)</f>
        <v>4759</v>
      </c>
      <c r="AX88" t="s">
        <v>149</v>
      </c>
      <c r="AY88">
        <f t="shared" si="10"/>
        <v>2008</v>
      </c>
      <c r="AZ88">
        <f t="shared" si="5"/>
        <v>49</v>
      </c>
      <c r="BA88">
        <f t="shared" si="6"/>
        <v>6</v>
      </c>
      <c r="BB88" s="261">
        <f t="shared" si="7"/>
        <v>11579501</v>
      </c>
      <c r="BC88" s="261">
        <f t="shared" si="8"/>
        <v>3732214</v>
      </c>
    </row>
    <row r="89" spans="1:57" hidden="1" x14ac:dyDescent="0.2">
      <c r="A89" s="605"/>
      <c r="B89" s="10" t="s">
        <v>129</v>
      </c>
      <c r="C89" s="20">
        <v>35</v>
      </c>
      <c r="D89" s="22">
        <v>8254147</v>
      </c>
      <c r="E89" s="85"/>
      <c r="F89" s="82"/>
      <c r="G89" s="23">
        <v>8</v>
      </c>
      <c r="H89" s="22">
        <v>732152</v>
      </c>
      <c r="I89" s="23">
        <v>1</v>
      </c>
      <c r="J89" s="22">
        <v>0</v>
      </c>
      <c r="K89" s="23">
        <v>4</v>
      </c>
      <c r="L89" s="22">
        <v>140204</v>
      </c>
      <c r="M89" s="23">
        <v>0</v>
      </c>
      <c r="N89" s="22">
        <v>0</v>
      </c>
      <c r="O89" s="23">
        <v>0</v>
      </c>
      <c r="P89" s="22">
        <v>0</v>
      </c>
      <c r="Q89" s="57">
        <v>70</v>
      </c>
      <c r="R89" s="22">
        <v>0</v>
      </c>
      <c r="S89" s="23">
        <v>1</v>
      </c>
      <c r="T89" s="22">
        <v>4320</v>
      </c>
      <c r="U89" s="23">
        <v>3</v>
      </c>
      <c r="V89" s="22">
        <v>7500</v>
      </c>
      <c r="W89" s="23">
        <v>3</v>
      </c>
      <c r="X89" s="22">
        <v>7500</v>
      </c>
      <c r="Y89" s="49">
        <v>149</v>
      </c>
      <c r="Z89" s="40">
        <v>22440.47</v>
      </c>
      <c r="AA89" s="49">
        <v>26</v>
      </c>
      <c r="AB89" s="40">
        <v>5316.25</v>
      </c>
      <c r="AC89" s="49">
        <v>153</v>
      </c>
      <c r="AD89" s="40">
        <v>41536.160000000003</v>
      </c>
      <c r="AE89" s="49">
        <v>137</v>
      </c>
      <c r="AF89" s="40">
        <v>23281.119999999999</v>
      </c>
      <c r="AG89" s="23">
        <v>4</v>
      </c>
      <c r="AH89" s="22">
        <v>333349</v>
      </c>
      <c r="AI89" s="23">
        <v>1</v>
      </c>
      <c r="AJ89" s="22">
        <v>500</v>
      </c>
      <c r="AK89" s="23">
        <v>5</v>
      </c>
      <c r="AL89" s="33">
        <v>2823076</v>
      </c>
      <c r="AM89" s="36">
        <v>29254</v>
      </c>
      <c r="AN89" s="23">
        <v>16</v>
      </c>
      <c r="AO89" s="33">
        <v>1585325</v>
      </c>
      <c r="AP89" s="36">
        <v>44700</v>
      </c>
      <c r="AQ89" s="23">
        <v>12</v>
      </c>
      <c r="AR89" s="22">
        <v>41903</v>
      </c>
      <c r="AS89" s="23">
        <v>1</v>
      </c>
      <c r="AT89" s="22">
        <v>13000</v>
      </c>
      <c r="AU89" s="57">
        <v>16</v>
      </c>
      <c r="AV89" s="22">
        <v>0</v>
      </c>
      <c r="AW89" s="51">
        <f>SUM(AW95-AW88)</f>
        <v>-4759</v>
      </c>
      <c r="AY89">
        <f t="shared" si="10"/>
        <v>2008</v>
      </c>
      <c r="AZ89">
        <f t="shared" si="5"/>
        <v>43</v>
      </c>
      <c r="BA89">
        <f t="shared" si="6"/>
        <v>5</v>
      </c>
      <c r="BB89" s="261">
        <f t="shared" si="7"/>
        <v>8986299</v>
      </c>
      <c r="BC89" s="261">
        <f t="shared" si="8"/>
        <v>2823076</v>
      </c>
    </row>
    <row r="90" spans="1:57" hidden="1" x14ac:dyDescent="0.2">
      <c r="A90" s="605"/>
      <c r="B90" s="18" t="s">
        <v>130</v>
      </c>
      <c r="C90" s="20">
        <v>46</v>
      </c>
      <c r="D90" s="22">
        <v>11371560</v>
      </c>
      <c r="E90" s="85"/>
      <c r="F90" s="82"/>
      <c r="G90" s="23">
        <v>8</v>
      </c>
      <c r="H90" s="22">
        <v>602624</v>
      </c>
      <c r="I90" s="23">
        <v>0</v>
      </c>
      <c r="J90" s="22">
        <v>0</v>
      </c>
      <c r="K90" s="23">
        <v>7</v>
      </c>
      <c r="L90" s="22">
        <v>166562</v>
      </c>
      <c r="M90" s="23">
        <v>1</v>
      </c>
      <c r="N90" s="22">
        <v>42225</v>
      </c>
      <c r="O90" s="23">
        <v>3</v>
      </c>
      <c r="P90" s="22">
        <v>0</v>
      </c>
      <c r="Q90" s="57">
        <v>63</v>
      </c>
      <c r="R90" s="22">
        <v>0</v>
      </c>
      <c r="S90" s="23">
        <v>1</v>
      </c>
      <c r="T90" s="22">
        <v>18240</v>
      </c>
      <c r="U90" s="23">
        <v>0</v>
      </c>
      <c r="V90" s="22">
        <v>0</v>
      </c>
      <c r="W90" s="23">
        <v>0</v>
      </c>
      <c r="X90" s="22">
        <v>0</v>
      </c>
      <c r="Y90" s="49">
        <v>180</v>
      </c>
      <c r="Z90" s="40">
        <v>21520.57</v>
      </c>
      <c r="AA90" s="49">
        <v>37</v>
      </c>
      <c r="AB90" s="40">
        <v>12129.25</v>
      </c>
      <c r="AC90" s="49">
        <v>123</v>
      </c>
      <c r="AD90" s="40">
        <v>27044.57</v>
      </c>
      <c r="AE90" s="49">
        <v>137</v>
      </c>
      <c r="AF90" s="40">
        <v>18942.5</v>
      </c>
      <c r="AG90" s="23">
        <v>2</v>
      </c>
      <c r="AH90" s="22">
        <v>93099</v>
      </c>
      <c r="AI90" s="23">
        <v>1</v>
      </c>
      <c r="AJ90" s="22">
        <v>500</v>
      </c>
      <c r="AK90" s="23">
        <v>7</v>
      </c>
      <c r="AL90" s="33">
        <v>13730071</v>
      </c>
      <c r="AM90" s="36">
        <v>104703</v>
      </c>
      <c r="AN90" s="23">
        <v>17</v>
      </c>
      <c r="AO90" s="33">
        <v>2467560</v>
      </c>
      <c r="AP90" s="36">
        <v>111885.5</v>
      </c>
      <c r="AQ90" s="23">
        <v>22</v>
      </c>
      <c r="AR90" s="22">
        <v>190894</v>
      </c>
      <c r="AS90" s="23">
        <v>2</v>
      </c>
      <c r="AT90" s="22">
        <v>639000</v>
      </c>
      <c r="AU90" s="57">
        <v>24</v>
      </c>
      <c r="AV90" s="22">
        <v>0</v>
      </c>
      <c r="AY90">
        <f t="shared" si="10"/>
        <v>2008</v>
      </c>
      <c r="AZ90">
        <f t="shared" si="5"/>
        <v>54</v>
      </c>
      <c r="BA90">
        <f t="shared" si="6"/>
        <v>7</v>
      </c>
      <c r="BB90" s="261">
        <f t="shared" si="7"/>
        <v>11974184</v>
      </c>
      <c r="BC90" s="261">
        <f t="shared" si="8"/>
        <v>13730071</v>
      </c>
    </row>
    <row r="91" spans="1:57" hidden="1" x14ac:dyDescent="0.2">
      <c r="A91" s="605"/>
      <c r="B91" s="18" t="s">
        <v>131</v>
      </c>
      <c r="C91" s="20">
        <v>45</v>
      </c>
      <c r="D91" s="22">
        <v>10789350</v>
      </c>
      <c r="E91" s="85"/>
      <c r="F91" s="82"/>
      <c r="G91" s="23">
        <v>8</v>
      </c>
      <c r="H91" s="22">
        <v>602624</v>
      </c>
      <c r="I91" s="23">
        <v>0</v>
      </c>
      <c r="J91" s="22">
        <v>0</v>
      </c>
      <c r="K91" s="23">
        <v>6</v>
      </c>
      <c r="L91" s="22">
        <v>199806</v>
      </c>
      <c r="M91" s="23">
        <v>0</v>
      </c>
      <c r="N91" s="22">
        <v>0</v>
      </c>
      <c r="O91" s="23">
        <v>0</v>
      </c>
      <c r="P91" s="22">
        <v>0</v>
      </c>
      <c r="Q91" s="57">
        <v>127</v>
      </c>
      <c r="R91" s="22">
        <v>0</v>
      </c>
      <c r="S91" s="23">
        <v>4</v>
      </c>
      <c r="T91" s="22">
        <v>15309</v>
      </c>
      <c r="U91" s="23">
        <v>1</v>
      </c>
      <c r="V91" s="22">
        <v>1736</v>
      </c>
      <c r="W91" s="23">
        <v>1</v>
      </c>
      <c r="X91" s="22">
        <v>1736</v>
      </c>
      <c r="Y91" s="49">
        <v>175</v>
      </c>
      <c r="Z91" s="40">
        <v>20335.45</v>
      </c>
      <c r="AA91" s="49">
        <v>30</v>
      </c>
      <c r="AB91" s="40">
        <v>6814.5</v>
      </c>
      <c r="AC91" s="49">
        <v>149</v>
      </c>
      <c r="AD91" s="40">
        <v>26668.63</v>
      </c>
      <c r="AE91" s="49">
        <v>120</v>
      </c>
      <c r="AF91" s="40">
        <v>15265.02</v>
      </c>
      <c r="AG91" s="23">
        <v>2</v>
      </c>
      <c r="AH91" s="22">
        <v>300000</v>
      </c>
      <c r="AI91" s="23">
        <v>1</v>
      </c>
      <c r="AJ91" s="22">
        <v>500</v>
      </c>
      <c r="AK91" s="23">
        <v>6</v>
      </c>
      <c r="AL91" s="33">
        <v>19888788</v>
      </c>
      <c r="AM91" s="36">
        <v>228678</v>
      </c>
      <c r="AN91" s="23">
        <v>17</v>
      </c>
      <c r="AO91" s="33">
        <v>1542691</v>
      </c>
      <c r="AP91" s="36">
        <v>22810</v>
      </c>
      <c r="AQ91" s="23">
        <v>18</v>
      </c>
      <c r="AR91" s="22">
        <v>209607</v>
      </c>
      <c r="AS91" s="23">
        <v>1</v>
      </c>
      <c r="AT91" s="22">
        <v>1800</v>
      </c>
      <c r="AU91" s="57">
        <v>27</v>
      </c>
      <c r="AV91" s="22">
        <v>0</v>
      </c>
      <c r="AY91">
        <f t="shared" si="10"/>
        <v>2008</v>
      </c>
      <c r="AZ91">
        <f t="shared" si="5"/>
        <v>53</v>
      </c>
      <c r="BA91">
        <f t="shared" si="6"/>
        <v>6</v>
      </c>
      <c r="BB91" s="261">
        <f t="shared" si="7"/>
        <v>11391974</v>
      </c>
      <c r="BC91" s="261">
        <f t="shared" si="8"/>
        <v>19888788</v>
      </c>
    </row>
    <row r="92" spans="1:57" hidden="1" x14ac:dyDescent="0.2">
      <c r="A92" s="605"/>
      <c r="B92" s="18" t="s">
        <v>132</v>
      </c>
      <c r="C92" s="20">
        <v>74</v>
      </c>
      <c r="D92" s="22">
        <v>17845195</v>
      </c>
      <c r="E92" s="85"/>
      <c r="F92" s="82"/>
      <c r="G92" s="23">
        <v>8</v>
      </c>
      <c r="H92" s="22">
        <v>602624</v>
      </c>
      <c r="I92" s="23">
        <v>0</v>
      </c>
      <c r="J92" s="22">
        <v>0</v>
      </c>
      <c r="K92" s="23">
        <v>7</v>
      </c>
      <c r="L92" s="22">
        <v>156901</v>
      </c>
      <c r="M92" s="23">
        <v>1</v>
      </c>
      <c r="N92" s="22">
        <v>55808</v>
      </c>
      <c r="O92" s="23">
        <v>1</v>
      </c>
      <c r="P92" s="22">
        <v>0</v>
      </c>
      <c r="Q92" s="57">
        <v>84</v>
      </c>
      <c r="R92" s="22">
        <v>0</v>
      </c>
      <c r="S92" s="23">
        <v>7</v>
      </c>
      <c r="T92" s="22">
        <v>68960</v>
      </c>
      <c r="U92" s="23">
        <v>7</v>
      </c>
      <c r="V92" s="22">
        <v>68900</v>
      </c>
      <c r="W92" s="23">
        <v>7</v>
      </c>
      <c r="X92" s="22">
        <v>68900</v>
      </c>
      <c r="Y92" s="49">
        <v>219</v>
      </c>
      <c r="Z92" s="40">
        <v>23994.28</v>
      </c>
      <c r="AA92" s="49">
        <v>31</v>
      </c>
      <c r="AB92" s="40">
        <v>8915</v>
      </c>
      <c r="AC92" s="49">
        <v>134</v>
      </c>
      <c r="AD92" s="40">
        <v>46195.4</v>
      </c>
      <c r="AE92" s="49">
        <v>181</v>
      </c>
      <c r="AF92" s="40">
        <v>32472.69</v>
      </c>
      <c r="AG92" s="23">
        <v>4</v>
      </c>
      <c r="AH92" s="22">
        <v>249000</v>
      </c>
      <c r="AI92" s="23">
        <v>4</v>
      </c>
      <c r="AJ92" s="22">
        <v>2000</v>
      </c>
      <c r="AK92" s="23">
        <v>5</v>
      </c>
      <c r="AL92" s="33">
        <v>10200827</v>
      </c>
      <c r="AM92" s="36">
        <v>99115</v>
      </c>
      <c r="AN92" s="23">
        <v>15</v>
      </c>
      <c r="AO92" s="33">
        <v>2308506</v>
      </c>
      <c r="AP92" s="36">
        <v>101486</v>
      </c>
      <c r="AQ92" s="23">
        <v>15</v>
      </c>
      <c r="AR92" s="22">
        <v>191128</v>
      </c>
      <c r="AS92" s="23">
        <v>0</v>
      </c>
      <c r="AT92" s="22">
        <v>0</v>
      </c>
      <c r="AU92" s="57">
        <v>30</v>
      </c>
      <c r="AV92" s="22">
        <v>0</v>
      </c>
      <c r="AY92">
        <f t="shared" si="10"/>
        <v>2008</v>
      </c>
      <c r="AZ92">
        <f t="shared" si="5"/>
        <v>82</v>
      </c>
      <c r="BA92">
        <f t="shared" si="6"/>
        <v>5</v>
      </c>
      <c r="BB92" s="261">
        <f t="shared" si="7"/>
        <v>18447819</v>
      </c>
      <c r="BC92" s="261">
        <f t="shared" si="8"/>
        <v>10200827</v>
      </c>
    </row>
    <row r="93" spans="1:57" hidden="1" x14ac:dyDescent="0.2">
      <c r="A93" s="605"/>
      <c r="B93" s="18" t="s">
        <v>133</v>
      </c>
      <c r="C93" s="20">
        <v>65</v>
      </c>
      <c r="D93" s="22">
        <v>15040246</v>
      </c>
      <c r="E93" s="85"/>
      <c r="F93" s="82"/>
      <c r="G93" s="23">
        <v>4</v>
      </c>
      <c r="H93" s="22">
        <v>301312</v>
      </c>
      <c r="I93" s="23">
        <v>0</v>
      </c>
      <c r="J93" s="22">
        <v>0</v>
      </c>
      <c r="K93" s="23">
        <v>7</v>
      </c>
      <c r="L93" s="22">
        <v>289617</v>
      </c>
      <c r="M93" s="23">
        <v>2</v>
      </c>
      <c r="N93" s="22">
        <v>83558</v>
      </c>
      <c r="O93" s="23">
        <v>1</v>
      </c>
      <c r="P93" s="22">
        <v>0</v>
      </c>
      <c r="Q93" s="57">
        <v>149</v>
      </c>
      <c r="R93" s="22">
        <v>0</v>
      </c>
      <c r="S93" s="23">
        <v>22</v>
      </c>
      <c r="T93" s="22">
        <v>263407</v>
      </c>
      <c r="U93" s="23">
        <v>9</v>
      </c>
      <c r="V93" s="22">
        <v>10981</v>
      </c>
      <c r="W93" s="23">
        <v>9</v>
      </c>
      <c r="X93" s="22">
        <v>10981</v>
      </c>
      <c r="Y93" s="49">
        <v>208</v>
      </c>
      <c r="Z93" s="40">
        <v>22090.720000000001</v>
      </c>
      <c r="AA93" s="49">
        <v>26</v>
      </c>
      <c r="AB93" s="40">
        <v>10461.5</v>
      </c>
      <c r="AC93" s="49">
        <v>174</v>
      </c>
      <c r="AD93" s="40">
        <v>37712.61</v>
      </c>
      <c r="AE93" s="49">
        <v>210</v>
      </c>
      <c r="AF93" s="40">
        <v>30979.95</v>
      </c>
      <c r="AG93" s="23">
        <v>2</v>
      </c>
      <c r="AH93" s="22">
        <v>95500</v>
      </c>
      <c r="AI93" s="23">
        <v>2</v>
      </c>
      <c r="AJ93" s="22">
        <v>1000</v>
      </c>
      <c r="AK93" s="23">
        <v>10</v>
      </c>
      <c r="AL93" s="33">
        <v>17173175</v>
      </c>
      <c r="AM93" s="36">
        <v>106584</v>
      </c>
      <c r="AN93" s="23">
        <v>10</v>
      </c>
      <c r="AO93" s="33">
        <v>1404745</v>
      </c>
      <c r="AP93" s="36">
        <v>79542</v>
      </c>
      <c r="AQ93" s="23">
        <v>8</v>
      </c>
      <c r="AR93" s="22">
        <v>26374</v>
      </c>
      <c r="AS93" s="23">
        <v>1</v>
      </c>
      <c r="AT93" s="22">
        <v>36000</v>
      </c>
      <c r="AU93" s="57">
        <v>33</v>
      </c>
      <c r="AV93" s="22">
        <v>0</v>
      </c>
      <c r="AY93">
        <f t="shared" si="10"/>
        <v>2008</v>
      </c>
      <c r="AZ93">
        <f t="shared" si="5"/>
        <v>69</v>
      </c>
      <c r="BA93">
        <f t="shared" si="6"/>
        <v>10</v>
      </c>
      <c r="BB93" s="261">
        <f t="shared" si="7"/>
        <v>15341558</v>
      </c>
      <c r="BC93" s="261">
        <f t="shared" si="8"/>
        <v>17173175</v>
      </c>
    </row>
    <row r="94" spans="1:57" hidden="1" x14ac:dyDescent="0.2">
      <c r="A94" s="605"/>
      <c r="B94" s="18" t="s">
        <v>134</v>
      </c>
      <c r="C94" s="20">
        <v>68</v>
      </c>
      <c r="D94" s="22">
        <v>15941803</v>
      </c>
      <c r="E94" s="85"/>
      <c r="F94" s="82"/>
      <c r="G94" s="23">
        <v>0</v>
      </c>
      <c r="H94" s="22">
        <v>0</v>
      </c>
      <c r="I94" s="23">
        <v>0</v>
      </c>
      <c r="J94" s="22">
        <v>0</v>
      </c>
      <c r="K94" s="23">
        <v>10</v>
      </c>
      <c r="L94" s="22">
        <v>210948</v>
      </c>
      <c r="M94" s="23">
        <v>1</v>
      </c>
      <c r="N94" s="22">
        <v>14764</v>
      </c>
      <c r="O94" s="23">
        <v>1</v>
      </c>
      <c r="P94" s="22">
        <v>0</v>
      </c>
      <c r="Q94" s="57">
        <v>102</v>
      </c>
      <c r="R94" s="22">
        <v>0</v>
      </c>
      <c r="S94" s="23">
        <v>32</v>
      </c>
      <c r="T94" s="22">
        <v>226916</v>
      </c>
      <c r="U94" s="23">
        <v>13</v>
      </c>
      <c r="V94" s="22">
        <v>34731</v>
      </c>
      <c r="W94" s="23">
        <v>13</v>
      </c>
      <c r="X94" s="22">
        <v>34731</v>
      </c>
      <c r="Y94" s="49">
        <v>239</v>
      </c>
      <c r="Z94" s="40">
        <v>27620.23</v>
      </c>
      <c r="AA94" s="49">
        <v>24</v>
      </c>
      <c r="AB94" s="40">
        <v>5292.75</v>
      </c>
      <c r="AC94" s="49">
        <v>199</v>
      </c>
      <c r="AD94" s="40">
        <v>41620.370000000003</v>
      </c>
      <c r="AE94" s="49">
        <v>214</v>
      </c>
      <c r="AF94" s="40">
        <v>20480.060000000001</v>
      </c>
      <c r="AG94" s="23">
        <v>3</v>
      </c>
      <c r="AH94" s="22">
        <v>125000</v>
      </c>
      <c r="AI94" s="23">
        <v>1</v>
      </c>
      <c r="AJ94" s="22">
        <v>500</v>
      </c>
      <c r="AK94" s="23">
        <v>3</v>
      </c>
      <c r="AL94" s="33">
        <v>1124405</v>
      </c>
      <c r="AM94" s="36">
        <v>11241</v>
      </c>
      <c r="AN94" s="23">
        <v>11</v>
      </c>
      <c r="AO94" s="33">
        <v>7470829</v>
      </c>
      <c r="AP94" s="36">
        <v>108468</v>
      </c>
      <c r="AQ94" s="23">
        <v>16</v>
      </c>
      <c r="AR94" s="22">
        <v>83671</v>
      </c>
      <c r="AS94" s="23">
        <v>2</v>
      </c>
      <c r="AT94" s="22">
        <v>123690</v>
      </c>
      <c r="AU94" s="57">
        <v>13</v>
      </c>
      <c r="AV94" s="22">
        <v>0</v>
      </c>
      <c r="AY94">
        <f t="shared" si="10"/>
        <v>2008</v>
      </c>
      <c r="AZ94">
        <f t="shared" si="5"/>
        <v>68</v>
      </c>
      <c r="BA94">
        <f t="shared" si="6"/>
        <v>3</v>
      </c>
      <c r="BB94" s="261">
        <f t="shared" si="7"/>
        <v>15941803</v>
      </c>
      <c r="BC94" s="261">
        <f t="shared" si="8"/>
        <v>1124405</v>
      </c>
    </row>
    <row r="95" spans="1:57" hidden="1" x14ac:dyDescent="0.2">
      <c r="A95" s="605"/>
      <c r="B95" s="18" t="s">
        <v>135</v>
      </c>
      <c r="C95" s="20">
        <v>43</v>
      </c>
      <c r="D95" s="22">
        <v>10151900</v>
      </c>
      <c r="E95" s="85"/>
      <c r="F95" s="82"/>
      <c r="G95" s="23">
        <v>174</v>
      </c>
      <c r="H95" s="22">
        <v>17233996</v>
      </c>
      <c r="I95" s="23">
        <v>0</v>
      </c>
      <c r="J95" s="22">
        <v>0</v>
      </c>
      <c r="K95" s="23">
        <v>10</v>
      </c>
      <c r="L95" s="22">
        <v>301393</v>
      </c>
      <c r="M95" s="23">
        <v>0</v>
      </c>
      <c r="N95" s="22">
        <v>0</v>
      </c>
      <c r="O95" s="23">
        <v>0</v>
      </c>
      <c r="P95" s="22">
        <v>0</v>
      </c>
      <c r="Q95" s="57">
        <v>81</v>
      </c>
      <c r="R95" s="22">
        <v>0</v>
      </c>
      <c r="S95" s="23">
        <v>21</v>
      </c>
      <c r="T95" s="22">
        <v>107729</v>
      </c>
      <c r="U95" s="23">
        <v>8</v>
      </c>
      <c r="V95" s="22">
        <v>21560</v>
      </c>
      <c r="W95" s="23">
        <v>8</v>
      </c>
      <c r="X95" s="22">
        <v>21560</v>
      </c>
      <c r="Y95" s="49">
        <v>228</v>
      </c>
      <c r="Z95" s="40">
        <v>23583.43</v>
      </c>
      <c r="AA95" s="49">
        <v>19</v>
      </c>
      <c r="AB95" s="40">
        <v>10563.75</v>
      </c>
      <c r="AC95" s="49">
        <v>154</v>
      </c>
      <c r="AD95" s="40">
        <v>27623.45</v>
      </c>
      <c r="AE95" s="49">
        <v>155</v>
      </c>
      <c r="AF95" s="40">
        <v>20296.490000000002</v>
      </c>
      <c r="AG95" s="23">
        <v>2</v>
      </c>
      <c r="AH95" s="22">
        <v>4142321</v>
      </c>
      <c r="AI95" s="23">
        <v>0</v>
      </c>
      <c r="AJ95" s="22">
        <v>0</v>
      </c>
      <c r="AK95" s="23">
        <v>8</v>
      </c>
      <c r="AL95" s="33">
        <v>4240729</v>
      </c>
      <c r="AM95" s="36">
        <v>63558</v>
      </c>
      <c r="AN95" s="23">
        <v>12</v>
      </c>
      <c r="AO95" s="33">
        <v>3283385</v>
      </c>
      <c r="AP95" s="36">
        <v>78941</v>
      </c>
      <c r="AQ95" s="23">
        <v>15</v>
      </c>
      <c r="AR95" s="22">
        <v>96674</v>
      </c>
      <c r="AS95" s="23">
        <v>18</v>
      </c>
      <c r="AT95" s="22">
        <v>284120</v>
      </c>
      <c r="AU95" s="57">
        <v>21</v>
      </c>
      <c r="AV95" s="22">
        <v>0</v>
      </c>
      <c r="AW95" s="53"/>
      <c r="AY95">
        <f t="shared" si="10"/>
        <v>2008</v>
      </c>
      <c r="AZ95">
        <f t="shared" si="5"/>
        <v>217</v>
      </c>
      <c r="BA95">
        <f t="shared" si="6"/>
        <v>8</v>
      </c>
      <c r="BB95" s="261">
        <f t="shared" si="7"/>
        <v>27385896</v>
      </c>
      <c r="BC95" s="261">
        <f t="shared" si="8"/>
        <v>4240729</v>
      </c>
    </row>
    <row r="96" spans="1:57" hidden="1" x14ac:dyDescent="0.2">
      <c r="A96" s="605"/>
      <c r="B96" s="18" t="s">
        <v>136</v>
      </c>
      <c r="C96" s="20">
        <v>34</v>
      </c>
      <c r="D96" s="22">
        <v>8144712</v>
      </c>
      <c r="E96" s="85"/>
      <c r="F96" s="82"/>
      <c r="G96" s="23">
        <v>0</v>
      </c>
      <c r="H96" s="22">
        <v>0</v>
      </c>
      <c r="I96" s="23">
        <v>0</v>
      </c>
      <c r="J96" s="22">
        <v>0</v>
      </c>
      <c r="K96" s="23">
        <v>8</v>
      </c>
      <c r="L96" s="22">
        <v>329780</v>
      </c>
      <c r="M96" s="23">
        <v>2</v>
      </c>
      <c r="N96" s="22">
        <v>101062</v>
      </c>
      <c r="O96" s="23">
        <v>0</v>
      </c>
      <c r="P96" s="22">
        <v>0</v>
      </c>
      <c r="Q96" s="57">
        <v>64</v>
      </c>
      <c r="R96" s="22">
        <v>0</v>
      </c>
      <c r="S96" s="23">
        <v>17</v>
      </c>
      <c r="T96" s="22">
        <v>134225</v>
      </c>
      <c r="U96" s="23">
        <v>6</v>
      </c>
      <c r="V96" s="22">
        <v>12174</v>
      </c>
      <c r="W96" s="23">
        <v>6</v>
      </c>
      <c r="X96" s="22">
        <v>12174</v>
      </c>
      <c r="Y96" s="49">
        <v>172</v>
      </c>
      <c r="Z96" s="40">
        <v>24007.21</v>
      </c>
      <c r="AA96" s="49">
        <v>21</v>
      </c>
      <c r="AB96" s="40">
        <v>7967.25</v>
      </c>
      <c r="AC96" s="49">
        <v>125</v>
      </c>
      <c r="AD96" s="40">
        <v>27308.36</v>
      </c>
      <c r="AE96" s="49">
        <v>153</v>
      </c>
      <c r="AF96" s="40">
        <v>20049.29</v>
      </c>
      <c r="AG96" s="23">
        <v>1</v>
      </c>
      <c r="AH96" s="22">
        <v>40000</v>
      </c>
      <c r="AI96" s="23">
        <v>0</v>
      </c>
      <c r="AJ96" s="22">
        <v>0</v>
      </c>
      <c r="AK96" s="23">
        <v>3</v>
      </c>
      <c r="AL96" s="33">
        <v>1598590</v>
      </c>
      <c r="AM96" s="36">
        <v>14994</v>
      </c>
      <c r="AN96" s="23">
        <v>22</v>
      </c>
      <c r="AO96" s="33">
        <v>2252816</v>
      </c>
      <c r="AP96" s="36">
        <v>32775</v>
      </c>
      <c r="AQ96" s="23">
        <v>8</v>
      </c>
      <c r="AR96" s="22">
        <v>51790</v>
      </c>
      <c r="AS96" s="23">
        <v>3</v>
      </c>
      <c r="AT96" s="22">
        <v>1893848</v>
      </c>
      <c r="AU96" s="57">
        <v>27</v>
      </c>
      <c r="AV96" s="22">
        <v>0</v>
      </c>
      <c r="AY96">
        <f t="shared" si="10"/>
        <v>2008</v>
      </c>
      <c r="AZ96">
        <f t="shared" si="5"/>
        <v>34</v>
      </c>
      <c r="BA96">
        <f t="shared" si="6"/>
        <v>3</v>
      </c>
      <c r="BB96" s="261">
        <f t="shared" si="7"/>
        <v>8144712</v>
      </c>
      <c r="BC96" s="261">
        <f t="shared" si="8"/>
        <v>1598590</v>
      </c>
    </row>
    <row r="97" spans="1:57" hidden="1" x14ac:dyDescent="0.2">
      <c r="A97" s="605"/>
      <c r="B97" s="18" t="s">
        <v>137</v>
      </c>
      <c r="C97" s="20">
        <v>74</v>
      </c>
      <c r="D97" s="22">
        <v>16561857</v>
      </c>
      <c r="E97" s="85"/>
      <c r="F97" s="82"/>
      <c r="G97" s="23">
        <v>0</v>
      </c>
      <c r="H97" s="22">
        <v>0</v>
      </c>
      <c r="I97" s="23">
        <v>0</v>
      </c>
      <c r="J97" s="22">
        <v>0</v>
      </c>
      <c r="K97" s="23">
        <v>5</v>
      </c>
      <c r="L97" s="22">
        <v>267394</v>
      </c>
      <c r="M97" s="23">
        <v>0</v>
      </c>
      <c r="N97" s="22">
        <v>0</v>
      </c>
      <c r="O97" s="23"/>
      <c r="P97" s="22">
        <v>0</v>
      </c>
      <c r="Q97" s="57">
        <v>63</v>
      </c>
      <c r="R97" s="22">
        <v>0</v>
      </c>
      <c r="S97" s="23">
        <v>15</v>
      </c>
      <c r="T97" s="22">
        <v>596600</v>
      </c>
      <c r="U97" s="23">
        <v>3</v>
      </c>
      <c r="V97" s="22">
        <v>4125</v>
      </c>
      <c r="W97" s="23">
        <v>3</v>
      </c>
      <c r="X97" s="22">
        <v>4125</v>
      </c>
      <c r="Y97" s="49">
        <v>197</v>
      </c>
      <c r="Z97" s="40">
        <v>19953.98</v>
      </c>
      <c r="AA97" s="49">
        <v>26</v>
      </c>
      <c r="AB97" s="40">
        <v>4774.5</v>
      </c>
      <c r="AC97" s="49">
        <v>147</v>
      </c>
      <c r="AD97" s="40">
        <v>28256.3</v>
      </c>
      <c r="AE97" s="49">
        <v>164</v>
      </c>
      <c r="AF97" s="40">
        <v>22098.01</v>
      </c>
      <c r="AG97" s="23">
        <v>2</v>
      </c>
      <c r="AH97" s="22">
        <v>664500</v>
      </c>
      <c r="AI97" s="23">
        <v>1</v>
      </c>
      <c r="AJ97" s="22">
        <v>500</v>
      </c>
      <c r="AK97" s="23">
        <v>1</v>
      </c>
      <c r="AL97" s="33">
        <v>260000</v>
      </c>
      <c r="AM97" s="36">
        <v>2520</v>
      </c>
      <c r="AN97" s="23">
        <v>19</v>
      </c>
      <c r="AO97" s="33">
        <v>2576395</v>
      </c>
      <c r="AP97" s="36">
        <v>25449</v>
      </c>
      <c r="AQ97" s="23">
        <v>8</v>
      </c>
      <c r="AR97" s="22">
        <v>114900</v>
      </c>
      <c r="AS97" s="23">
        <v>10</v>
      </c>
      <c r="AT97" s="22">
        <v>196938</v>
      </c>
      <c r="AU97" s="57">
        <v>21</v>
      </c>
      <c r="AV97" s="22">
        <v>0</v>
      </c>
      <c r="AY97">
        <f t="shared" si="10"/>
        <v>2008</v>
      </c>
      <c r="AZ97">
        <f t="shared" si="5"/>
        <v>74</v>
      </c>
      <c r="BA97">
        <f t="shared" si="6"/>
        <v>1</v>
      </c>
      <c r="BB97" s="261">
        <f t="shared" si="7"/>
        <v>16561857</v>
      </c>
      <c r="BC97" s="261">
        <f t="shared" si="8"/>
        <v>260000</v>
      </c>
    </row>
    <row r="98" spans="1:57" hidden="1" x14ac:dyDescent="0.2">
      <c r="A98" s="606"/>
      <c r="B98" s="18" t="s">
        <v>138</v>
      </c>
      <c r="C98" s="20">
        <v>34</v>
      </c>
      <c r="D98" s="22">
        <v>8185718</v>
      </c>
      <c r="E98" s="85"/>
      <c r="F98" s="82"/>
      <c r="G98" s="23">
        <v>0</v>
      </c>
      <c r="H98" s="22">
        <v>0</v>
      </c>
      <c r="I98" s="23">
        <v>0</v>
      </c>
      <c r="J98" s="22">
        <v>0</v>
      </c>
      <c r="K98" s="23">
        <v>8</v>
      </c>
      <c r="L98" s="22">
        <v>201398</v>
      </c>
      <c r="M98" s="23">
        <v>1</v>
      </c>
      <c r="N98" s="22">
        <v>23253</v>
      </c>
      <c r="O98" s="23">
        <v>3</v>
      </c>
      <c r="P98" s="22">
        <v>0</v>
      </c>
      <c r="Q98" s="57">
        <v>82</v>
      </c>
      <c r="R98" s="22">
        <v>0</v>
      </c>
      <c r="S98" s="23">
        <v>22</v>
      </c>
      <c r="T98" s="22">
        <v>134929</v>
      </c>
      <c r="U98" s="23">
        <v>1</v>
      </c>
      <c r="V98" s="22">
        <v>1500</v>
      </c>
      <c r="W98" s="23">
        <v>1</v>
      </c>
      <c r="X98" s="22">
        <v>1500</v>
      </c>
      <c r="Y98" s="49">
        <v>209</v>
      </c>
      <c r="Z98" s="40">
        <v>24214.01</v>
      </c>
      <c r="AA98" s="49">
        <v>39</v>
      </c>
      <c r="AB98" s="40">
        <f>1855.5+250+9553.75</f>
        <v>11659.25</v>
      </c>
      <c r="AC98" s="49">
        <v>139</v>
      </c>
      <c r="AD98" s="40">
        <v>36529.15</v>
      </c>
      <c r="AE98" s="49">
        <v>173</v>
      </c>
      <c r="AF98" s="40">
        <v>23713.919999999998</v>
      </c>
      <c r="AG98" s="23">
        <v>3</v>
      </c>
      <c r="AH98" s="22">
        <v>133400</v>
      </c>
      <c r="AI98" s="23">
        <v>0</v>
      </c>
      <c r="AJ98" s="22">
        <v>0</v>
      </c>
      <c r="AK98" s="23">
        <v>1</v>
      </c>
      <c r="AL98" s="33">
        <v>12585</v>
      </c>
      <c r="AM98" s="36">
        <v>116121</v>
      </c>
      <c r="AN98" s="23">
        <v>13</v>
      </c>
      <c r="AO98" s="33">
        <v>1779422</v>
      </c>
      <c r="AP98" s="36">
        <v>19549</v>
      </c>
      <c r="AQ98" s="23">
        <v>13</v>
      </c>
      <c r="AR98" s="22">
        <v>87770</v>
      </c>
      <c r="AS98" s="23">
        <v>1</v>
      </c>
      <c r="AT98" s="22">
        <v>20097</v>
      </c>
      <c r="AU98" s="57">
        <v>24</v>
      </c>
      <c r="AV98" s="22">
        <v>0</v>
      </c>
      <c r="AW98" s="73">
        <f>SUM(C87:C98,G87:G98,I87:I98,K87:K98,M87:M98,O87:O98,S87:S98,W87:W98,Y87:Y98,AA87:AA98,AC87:AC98,AE87:AE98,AG87:AG98,AI87:AI98,AK87:AK98,AN87:AN98,AQ87:AQ98,AS87:AS98)</f>
        <v>7972</v>
      </c>
      <c r="AY98">
        <f t="shared" si="10"/>
        <v>2008</v>
      </c>
      <c r="AZ98">
        <f t="shared" si="5"/>
        <v>34</v>
      </c>
      <c r="BA98">
        <f t="shared" si="6"/>
        <v>1</v>
      </c>
      <c r="BB98" s="261">
        <f t="shared" si="7"/>
        <v>8185718</v>
      </c>
      <c r="BC98" s="261">
        <f t="shared" si="8"/>
        <v>12585</v>
      </c>
      <c r="BE98" s="261">
        <f>SUM(BB87:BB98)</f>
        <v>162837785</v>
      </c>
    </row>
    <row r="99" spans="1:57" hidden="1" x14ac:dyDescent="0.2">
      <c r="A99" s="604" t="s">
        <v>142</v>
      </c>
      <c r="B99" s="17" t="s">
        <v>143</v>
      </c>
      <c r="C99" s="21">
        <v>35</v>
      </c>
      <c r="D99" s="22">
        <v>6901995</v>
      </c>
      <c r="E99" s="85">
        <v>65466</v>
      </c>
      <c r="F99" s="82"/>
      <c r="G99" s="24">
        <v>0</v>
      </c>
      <c r="H99" s="22">
        <v>0</v>
      </c>
      <c r="I99" s="24">
        <v>0</v>
      </c>
      <c r="J99" s="22">
        <v>0</v>
      </c>
      <c r="K99" s="24">
        <v>1</v>
      </c>
      <c r="L99" s="22">
        <v>15000</v>
      </c>
      <c r="M99" s="24">
        <v>1</v>
      </c>
      <c r="N99" s="22">
        <v>11516</v>
      </c>
      <c r="O99" s="24">
        <v>0</v>
      </c>
      <c r="P99" s="22">
        <v>0</v>
      </c>
      <c r="Q99" s="57">
        <v>47</v>
      </c>
      <c r="R99" s="22">
        <v>0</v>
      </c>
      <c r="S99" s="24">
        <v>8</v>
      </c>
      <c r="T99" s="22">
        <v>32553</v>
      </c>
      <c r="U99" s="24">
        <v>3</v>
      </c>
      <c r="V99" s="22">
        <v>5209</v>
      </c>
      <c r="W99" s="24">
        <v>3</v>
      </c>
      <c r="X99" s="22">
        <v>5209</v>
      </c>
      <c r="Y99" s="47">
        <v>152</v>
      </c>
      <c r="Z99" s="40">
        <v>21297.78</v>
      </c>
      <c r="AA99" s="47">
        <v>24</v>
      </c>
      <c r="AB99" s="40">
        <v>10556.5</v>
      </c>
      <c r="AC99" s="47">
        <v>122</v>
      </c>
      <c r="AD99" s="40">
        <v>28004.29</v>
      </c>
      <c r="AE99" s="47">
        <v>147</v>
      </c>
      <c r="AF99" s="40">
        <v>24841.35</v>
      </c>
      <c r="AG99" s="24">
        <v>0</v>
      </c>
      <c r="AH99" s="22">
        <v>0</v>
      </c>
      <c r="AI99" s="24">
        <v>1</v>
      </c>
      <c r="AJ99" s="22">
        <v>500</v>
      </c>
      <c r="AK99" s="24">
        <v>7</v>
      </c>
      <c r="AL99" s="33">
        <v>5979676</v>
      </c>
      <c r="AM99" s="36">
        <v>61535</v>
      </c>
      <c r="AN99" s="24">
        <v>12</v>
      </c>
      <c r="AO99" s="33">
        <v>12984844</v>
      </c>
      <c r="AP99" s="36">
        <v>138683</v>
      </c>
      <c r="AQ99" s="24">
        <v>15</v>
      </c>
      <c r="AR99" s="22">
        <v>83916</v>
      </c>
      <c r="AS99" s="24">
        <v>4</v>
      </c>
      <c r="AT99" s="22">
        <v>113700</v>
      </c>
      <c r="AU99" s="57">
        <v>16</v>
      </c>
      <c r="AV99" s="22">
        <v>0</v>
      </c>
      <c r="AY99">
        <v>2009</v>
      </c>
      <c r="AZ99">
        <f t="shared" si="5"/>
        <v>35</v>
      </c>
      <c r="BA99">
        <f t="shared" si="6"/>
        <v>7</v>
      </c>
      <c r="BB99" s="261">
        <f t="shared" si="7"/>
        <v>6901995</v>
      </c>
      <c r="BC99" s="261">
        <f t="shared" si="8"/>
        <v>5979676</v>
      </c>
    </row>
    <row r="100" spans="1:57" hidden="1" x14ac:dyDescent="0.2">
      <c r="A100" s="605"/>
      <c r="B100" s="17" t="s">
        <v>144</v>
      </c>
      <c r="C100" s="21">
        <v>30</v>
      </c>
      <c r="D100" s="22">
        <v>6013240</v>
      </c>
      <c r="E100" s="85">
        <v>58767</v>
      </c>
      <c r="F100" s="82"/>
      <c r="G100" s="24">
        <v>0</v>
      </c>
      <c r="H100" s="22">
        <v>0</v>
      </c>
      <c r="I100" s="24">
        <v>1</v>
      </c>
      <c r="J100" s="22">
        <v>0</v>
      </c>
      <c r="K100" s="24">
        <v>3</v>
      </c>
      <c r="L100" s="22">
        <v>55000</v>
      </c>
      <c r="M100" s="24">
        <v>0</v>
      </c>
      <c r="N100" s="22">
        <v>0</v>
      </c>
      <c r="O100" s="24">
        <v>0</v>
      </c>
      <c r="P100" s="22">
        <v>0</v>
      </c>
      <c r="Q100" s="57">
        <v>42</v>
      </c>
      <c r="R100" s="22">
        <v>0</v>
      </c>
      <c r="S100" s="24">
        <v>1</v>
      </c>
      <c r="T100" s="22">
        <v>5460</v>
      </c>
      <c r="U100" s="24">
        <v>5</v>
      </c>
      <c r="V100" s="22">
        <v>13214</v>
      </c>
      <c r="W100" s="24">
        <v>5</v>
      </c>
      <c r="X100" s="22">
        <v>13214</v>
      </c>
      <c r="Y100" s="47">
        <v>139</v>
      </c>
      <c r="Z100" s="40">
        <v>13690.46</v>
      </c>
      <c r="AA100" s="47">
        <v>22</v>
      </c>
      <c r="AB100" s="40">
        <v>6183.25</v>
      </c>
      <c r="AC100" s="47">
        <v>102</v>
      </c>
      <c r="AD100" s="40">
        <v>28031.5</v>
      </c>
      <c r="AE100" s="47">
        <v>106</v>
      </c>
      <c r="AF100" s="40">
        <v>17544.650000000001</v>
      </c>
      <c r="AG100" s="24">
        <v>3</v>
      </c>
      <c r="AH100" s="22">
        <v>171150</v>
      </c>
      <c r="AI100" s="24">
        <v>0</v>
      </c>
      <c r="AJ100" s="22">
        <f t="shared" ref="AJ100:AJ163" si="11">SUM(AI100*50)</f>
        <v>0</v>
      </c>
      <c r="AK100" s="24">
        <v>3</v>
      </c>
      <c r="AL100" s="33">
        <v>2266571</v>
      </c>
      <c r="AM100" s="36">
        <v>20853</v>
      </c>
      <c r="AN100" s="24">
        <v>12</v>
      </c>
      <c r="AO100" s="33">
        <v>825602</v>
      </c>
      <c r="AP100" s="36">
        <v>24700</v>
      </c>
      <c r="AQ100" s="24">
        <v>5</v>
      </c>
      <c r="AR100" s="22">
        <v>23555</v>
      </c>
      <c r="AS100" s="24">
        <v>2</v>
      </c>
      <c r="AT100" s="22">
        <v>58546</v>
      </c>
      <c r="AU100" s="57">
        <v>18</v>
      </c>
      <c r="AV100" s="22">
        <v>0</v>
      </c>
      <c r="AY100">
        <f t="shared" si="10"/>
        <v>2009</v>
      </c>
      <c r="AZ100">
        <f t="shared" si="5"/>
        <v>30</v>
      </c>
      <c r="BA100">
        <f t="shared" si="6"/>
        <v>3</v>
      </c>
      <c r="BB100" s="261">
        <f t="shared" si="7"/>
        <v>6013240</v>
      </c>
      <c r="BC100" s="261">
        <f t="shared" si="8"/>
        <v>2266571</v>
      </c>
    </row>
    <row r="101" spans="1:57" hidden="1" x14ac:dyDescent="0.2">
      <c r="A101" s="605"/>
      <c r="B101" s="17" t="s">
        <v>145</v>
      </c>
      <c r="C101" s="21">
        <v>20</v>
      </c>
      <c r="D101" s="22">
        <v>4269081</v>
      </c>
      <c r="E101" s="85">
        <v>37855</v>
      </c>
      <c r="F101" s="82"/>
      <c r="G101" s="24">
        <v>0</v>
      </c>
      <c r="H101" s="22">
        <v>0</v>
      </c>
      <c r="I101" s="24">
        <v>1</v>
      </c>
      <c r="J101" s="22">
        <v>0</v>
      </c>
      <c r="K101" s="24">
        <v>7</v>
      </c>
      <c r="L101" s="22">
        <v>42688</v>
      </c>
      <c r="M101" s="24">
        <v>0</v>
      </c>
      <c r="N101" s="22">
        <v>0</v>
      </c>
      <c r="O101" s="24">
        <v>0</v>
      </c>
      <c r="P101" s="22">
        <v>0</v>
      </c>
      <c r="Q101" s="57">
        <v>24</v>
      </c>
      <c r="R101" s="22">
        <v>0</v>
      </c>
      <c r="S101" s="24">
        <v>2</v>
      </c>
      <c r="T101" s="22">
        <v>23579</v>
      </c>
      <c r="U101" s="24">
        <v>3</v>
      </c>
      <c r="V101" s="22">
        <v>5411</v>
      </c>
      <c r="W101" s="24">
        <v>1</v>
      </c>
      <c r="X101" s="22">
        <v>3000</v>
      </c>
      <c r="Y101" s="47">
        <v>147</v>
      </c>
      <c r="Z101" s="40">
        <v>26977.23</v>
      </c>
      <c r="AA101" s="47">
        <v>34</v>
      </c>
      <c r="AB101" s="40">
        <v>22469.25</v>
      </c>
      <c r="AC101" s="47">
        <v>75</v>
      </c>
      <c r="AD101" s="40">
        <v>26834.68</v>
      </c>
      <c r="AE101" s="47">
        <v>105</v>
      </c>
      <c r="AF101" s="40">
        <v>15976.79</v>
      </c>
      <c r="AG101" s="24">
        <v>4</v>
      </c>
      <c r="AH101" s="22">
        <v>190898</v>
      </c>
      <c r="AI101" s="24">
        <v>0</v>
      </c>
      <c r="AJ101" s="22">
        <f t="shared" si="11"/>
        <v>0</v>
      </c>
      <c r="AK101" s="24">
        <v>4</v>
      </c>
      <c r="AL101" s="33">
        <v>1766668</v>
      </c>
      <c r="AM101" s="36">
        <v>33296</v>
      </c>
      <c r="AN101" s="24">
        <v>14</v>
      </c>
      <c r="AO101" s="33">
        <v>1420559</v>
      </c>
      <c r="AP101" s="36">
        <v>44645</v>
      </c>
      <c r="AQ101" s="24">
        <v>17</v>
      </c>
      <c r="AR101" s="22">
        <v>94946</v>
      </c>
      <c r="AS101" s="24">
        <v>0</v>
      </c>
      <c r="AT101" s="22">
        <v>0</v>
      </c>
      <c r="AU101" s="57">
        <v>11</v>
      </c>
      <c r="AV101" s="22">
        <v>0</v>
      </c>
      <c r="AY101">
        <f t="shared" si="10"/>
        <v>2009</v>
      </c>
      <c r="AZ101">
        <f t="shared" si="5"/>
        <v>20</v>
      </c>
      <c r="BA101">
        <f t="shared" si="6"/>
        <v>4</v>
      </c>
      <c r="BB101" s="261">
        <f t="shared" si="7"/>
        <v>4269081</v>
      </c>
      <c r="BC101" s="261">
        <f t="shared" si="8"/>
        <v>1766668</v>
      </c>
    </row>
    <row r="102" spans="1:57" hidden="1" x14ac:dyDescent="0.2">
      <c r="A102" s="605"/>
      <c r="B102" s="25" t="s">
        <v>165</v>
      </c>
      <c r="C102" s="21">
        <v>28</v>
      </c>
      <c r="D102" s="22">
        <v>4725388</v>
      </c>
      <c r="E102" s="85">
        <v>48816</v>
      </c>
      <c r="F102" s="82"/>
      <c r="G102" s="24">
        <v>0</v>
      </c>
      <c r="H102" s="22">
        <v>0</v>
      </c>
      <c r="I102" s="24">
        <v>0</v>
      </c>
      <c r="J102" s="22">
        <v>0</v>
      </c>
      <c r="K102" s="24">
        <v>1</v>
      </c>
      <c r="L102" s="22">
        <v>18864</v>
      </c>
      <c r="M102" s="24">
        <v>0</v>
      </c>
      <c r="N102" s="22">
        <v>0</v>
      </c>
      <c r="O102" s="24">
        <v>0</v>
      </c>
      <c r="P102" s="22">
        <v>0</v>
      </c>
      <c r="Q102" s="57">
        <v>46</v>
      </c>
      <c r="R102" s="22">
        <v>0</v>
      </c>
      <c r="S102" s="24">
        <v>3</v>
      </c>
      <c r="T102" s="22">
        <v>8820</v>
      </c>
      <c r="U102" s="24">
        <v>1</v>
      </c>
      <c r="V102" s="22">
        <v>1000</v>
      </c>
      <c r="W102" s="24">
        <v>1</v>
      </c>
      <c r="X102" s="22">
        <v>3000</v>
      </c>
      <c r="Y102" s="47">
        <v>99</v>
      </c>
      <c r="Z102" s="40">
        <v>14268.38</v>
      </c>
      <c r="AA102" s="47">
        <v>18</v>
      </c>
      <c r="AB102" s="40">
        <v>2600</v>
      </c>
      <c r="AC102" s="47">
        <v>82</v>
      </c>
      <c r="AD102" s="40">
        <v>16628.509999999998</v>
      </c>
      <c r="AE102" s="47">
        <v>79</v>
      </c>
      <c r="AF102" s="40">
        <v>11577.43</v>
      </c>
      <c r="AG102" s="24">
        <v>2</v>
      </c>
      <c r="AH102" s="22">
        <v>111000</v>
      </c>
      <c r="AI102" s="24">
        <v>0</v>
      </c>
      <c r="AJ102" s="22">
        <f t="shared" si="11"/>
        <v>0</v>
      </c>
      <c r="AK102" s="24">
        <v>4</v>
      </c>
      <c r="AL102" s="33">
        <v>1961600</v>
      </c>
      <c r="AM102" s="36">
        <v>7939</v>
      </c>
      <c r="AN102" s="24">
        <v>10</v>
      </c>
      <c r="AO102" s="33">
        <v>397529</v>
      </c>
      <c r="AP102" s="36">
        <v>27528</v>
      </c>
      <c r="AQ102" s="24">
        <v>9</v>
      </c>
      <c r="AR102" s="22">
        <v>18758</v>
      </c>
      <c r="AS102" s="24">
        <v>0</v>
      </c>
      <c r="AT102" s="22">
        <v>0</v>
      </c>
      <c r="AU102" s="57">
        <v>10</v>
      </c>
      <c r="AV102" s="22">
        <v>0</v>
      </c>
      <c r="AY102">
        <v>2009</v>
      </c>
      <c r="AZ102">
        <f t="shared" si="5"/>
        <v>28</v>
      </c>
      <c r="BA102">
        <f t="shared" si="6"/>
        <v>4</v>
      </c>
      <c r="BB102" s="261">
        <f t="shared" si="7"/>
        <v>4725388</v>
      </c>
      <c r="BC102" s="261">
        <f t="shared" si="8"/>
        <v>1961600</v>
      </c>
    </row>
    <row r="103" spans="1:57" hidden="1" x14ac:dyDescent="0.2">
      <c r="A103" s="605"/>
      <c r="B103" s="25" t="s">
        <v>166</v>
      </c>
      <c r="C103" s="21">
        <v>30</v>
      </c>
      <c r="D103" s="22">
        <v>5947170</v>
      </c>
      <c r="E103" s="85">
        <v>56110</v>
      </c>
      <c r="F103" s="82"/>
      <c r="G103" s="24">
        <v>0</v>
      </c>
      <c r="H103" s="22">
        <v>0</v>
      </c>
      <c r="I103" s="24">
        <v>1</v>
      </c>
      <c r="J103" s="22">
        <v>0</v>
      </c>
      <c r="K103" s="24">
        <v>3</v>
      </c>
      <c r="L103" s="22">
        <v>230328</v>
      </c>
      <c r="M103" s="24">
        <v>0</v>
      </c>
      <c r="N103" s="22">
        <v>0</v>
      </c>
      <c r="O103" s="24">
        <v>0</v>
      </c>
      <c r="P103" s="22">
        <v>0</v>
      </c>
      <c r="Q103" s="57">
        <v>45</v>
      </c>
      <c r="R103" s="22">
        <v>0</v>
      </c>
      <c r="S103" s="24">
        <v>4</v>
      </c>
      <c r="T103" s="22">
        <v>65622</v>
      </c>
      <c r="U103" s="24">
        <v>2</v>
      </c>
      <c r="V103" s="22">
        <v>2064</v>
      </c>
      <c r="W103" s="24">
        <v>1</v>
      </c>
      <c r="X103" s="22">
        <v>2062</v>
      </c>
      <c r="Y103" s="47">
        <v>102</v>
      </c>
      <c r="Z103" s="40">
        <v>12332.12</v>
      </c>
      <c r="AA103" s="47">
        <v>12</v>
      </c>
      <c r="AB103" s="40">
        <v>2398.27</v>
      </c>
      <c r="AC103" s="47">
        <v>90</v>
      </c>
      <c r="AD103" s="40">
        <v>19089.61</v>
      </c>
      <c r="AE103" s="47">
        <v>99</v>
      </c>
      <c r="AF103" s="40">
        <v>15788.61</v>
      </c>
      <c r="AG103" s="24">
        <v>0</v>
      </c>
      <c r="AH103" s="22">
        <v>0</v>
      </c>
      <c r="AI103" s="24">
        <v>0</v>
      </c>
      <c r="AJ103" s="22">
        <f t="shared" si="11"/>
        <v>0</v>
      </c>
      <c r="AK103" s="24">
        <v>2</v>
      </c>
      <c r="AL103" s="33">
        <v>2420000</v>
      </c>
      <c r="AM103" s="36">
        <v>11934</v>
      </c>
      <c r="AN103" s="24">
        <v>11</v>
      </c>
      <c r="AO103" s="33">
        <v>2305951</v>
      </c>
      <c r="AP103" s="36">
        <v>42528</v>
      </c>
      <c r="AQ103" s="24">
        <v>6</v>
      </c>
      <c r="AR103" s="22">
        <v>94685</v>
      </c>
      <c r="AS103" s="24">
        <v>0</v>
      </c>
      <c r="AT103" s="22">
        <v>0</v>
      </c>
      <c r="AU103" s="57">
        <v>16</v>
      </c>
      <c r="AV103" s="22">
        <v>0</v>
      </c>
      <c r="AY103">
        <v>2009</v>
      </c>
      <c r="AZ103">
        <f t="shared" si="5"/>
        <v>30</v>
      </c>
      <c r="BA103">
        <f t="shared" si="6"/>
        <v>2</v>
      </c>
      <c r="BB103" s="261">
        <f t="shared" si="7"/>
        <v>5947170</v>
      </c>
      <c r="BC103" s="261">
        <f t="shared" si="8"/>
        <v>2420000</v>
      </c>
    </row>
    <row r="104" spans="1:57" hidden="1" x14ac:dyDescent="0.2">
      <c r="A104" s="605"/>
      <c r="B104" s="25" t="s">
        <v>167</v>
      </c>
      <c r="C104" s="21">
        <v>41</v>
      </c>
      <c r="D104" s="22">
        <v>8119779</v>
      </c>
      <c r="E104" s="85">
        <v>76887</v>
      </c>
      <c r="F104" s="82"/>
      <c r="G104" s="24">
        <v>0</v>
      </c>
      <c r="H104" s="22">
        <v>0</v>
      </c>
      <c r="I104" s="24">
        <v>0</v>
      </c>
      <c r="J104" s="22">
        <v>0</v>
      </c>
      <c r="K104" s="24">
        <v>5</v>
      </c>
      <c r="L104" s="22">
        <v>127093</v>
      </c>
      <c r="M104" s="24">
        <v>1</v>
      </c>
      <c r="N104" s="22">
        <v>23040</v>
      </c>
      <c r="O104" s="24">
        <v>0</v>
      </c>
      <c r="P104" s="22">
        <v>0</v>
      </c>
      <c r="Q104" s="57">
        <v>80</v>
      </c>
      <c r="R104" s="22">
        <v>0</v>
      </c>
      <c r="S104" s="24">
        <v>17</v>
      </c>
      <c r="T104" s="22">
        <v>70999</v>
      </c>
      <c r="U104" s="24">
        <v>3</v>
      </c>
      <c r="V104" s="22">
        <v>2740</v>
      </c>
      <c r="W104" s="24">
        <v>0</v>
      </c>
      <c r="X104" s="22">
        <v>0</v>
      </c>
      <c r="Y104" s="47">
        <v>132</v>
      </c>
      <c r="Z104" s="40">
        <v>12466.21</v>
      </c>
      <c r="AA104" s="47">
        <v>36</v>
      </c>
      <c r="AB104" s="40">
        <v>6632.25</v>
      </c>
      <c r="AC104" s="47">
        <v>81</v>
      </c>
      <c r="AD104" s="40">
        <v>20849.990000000002</v>
      </c>
      <c r="AE104" s="47">
        <v>82</v>
      </c>
      <c r="AF104" s="40">
        <v>7950.23</v>
      </c>
      <c r="AG104" s="24">
        <v>1</v>
      </c>
      <c r="AH104" s="22">
        <v>46500</v>
      </c>
      <c r="AI104" s="24">
        <v>0</v>
      </c>
      <c r="AJ104" s="22">
        <f t="shared" si="11"/>
        <v>0</v>
      </c>
      <c r="AK104" s="24">
        <v>3</v>
      </c>
      <c r="AL104" s="33">
        <v>4824700</v>
      </c>
      <c r="AM104" s="36">
        <v>37728</v>
      </c>
      <c r="AN104" s="24">
        <v>9</v>
      </c>
      <c r="AO104" s="33">
        <v>284550</v>
      </c>
      <c r="AP104" s="36">
        <v>18215</v>
      </c>
      <c r="AQ104" s="24">
        <v>8</v>
      </c>
      <c r="AR104" s="22">
        <v>25960</v>
      </c>
      <c r="AS104" s="24">
        <v>0</v>
      </c>
      <c r="AT104" s="22">
        <v>0</v>
      </c>
      <c r="AU104" s="57">
        <v>20</v>
      </c>
      <c r="AV104" s="22">
        <v>0</v>
      </c>
      <c r="AY104">
        <v>2009</v>
      </c>
      <c r="AZ104">
        <f t="shared" si="5"/>
        <v>41</v>
      </c>
      <c r="BA104">
        <f t="shared" si="6"/>
        <v>3</v>
      </c>
      <c r="BB104" s="261">
        <f t="shared" si="7"/>
        <v>8119779</v>
      </c>
      <c r="BC104" s="261">
        <f t="shared" si="8"/>
        <v>4824700</v>
      </c>
    </row>
    <row r="105" spans="1:57" hidden="1" x14ac:dyDescent="0.2">
      <c r="A105" s="605"/>
      <c r="B105" s="25" t="s">
        <v>168</v>
      </c>
      <c r="C105" s="21">
        <v>43</v>
      </c>
      <c r="D105" s="22">
        <v>8492193</v>
      </c>
      <c r="E105" s="85">
        <v>78894</v>
      </c>
      <c r="F105" s="82"/>
      <c r="G105" s="24">
        <v>0</v>
      </c>
      <c r="H105" s="22">
        <v>0</v>
      </c>
      <c r="I105" s="24">
        <v>1</v>
      </c>
      <c r="J105" s="22">
        <v>20000</v>
      </c>
      <c r="K105" s="24">
        <v>9</v>
      </c>
      <c r="L105" s="22">
        <v>138465</v>
      </c>
      <c r="M105" s="24">
        <v>2</v>
      </c>
      <c r="N105" s="22">
        <v>29281</v>
      </c>
      <c r="O105" s="24">
        <v>0</v>
      </c>
      <c r="P105" s="22">
        <v>0</v>
      </c>
      <c r="Q105" s="57">
        <v>96</v>
      </c>
      <c r="R105" s="22">
        <v>0</v>
      </c>
      <c r="S105" s="24">
        <v>25</v>
      </c>
      <c r="T105" s="22">
        <v>212480</v>
      </c>
      <c r="U105" s="24">
        <v>5</v>
      </c>
      <c r="V105" s="22">
        <v>15794</v>
      </c>
      <c r="W105" s="24">
        <v>3</v>
      </c>
      <c r="X105" s="22">
        <v>7183</v>
      </c>
      <c r="Y105" s="47">
        <v>135</v>
      </c>
      <c r="Z105" s="40">
        <v>13482.6</v>
      </c>
      <c r="AA105" s="47">
        <v>14</v>
      </c>
      <c r="AB105" s="40">
        <v>3137</v>
      </c>
      <c r="AC105" s="47">
        <v>109</v>
      </c>
      <c r="AD105" s="40">
        <v>29224.54</v>
      </c>
      <c r="AE105" s="47">
        <v>132</v>
      </c>
      <c r="AF105" s="40">
        <v>13433.44</v>
      </c>
      <c r="AG105" s="24">
        <v>1</v>
      </c>
      <c r="AH105" s="22">
        <v>30000</v>
      </c>
      <c r="AI105" s="24">
        <v>0</v>
      </c>
      <c r="AJ105" s="22">
        <f t="shared" si="11"/>
        <v>0</v>
      </c>
      <c r="AK105" s="24">
        <v>1</v>
      </c>
      <c r="AL105" s="33">
        <v>339376</v>
      </c>
      <c r="AM105" s="36">
        <v>3496</v>
      </c>
      <c r="AN105" s="24">
        <v>13</v>
      </c>
      <c r="AO105" s="33">
        <v>705200</v>
      </c>
      <c r="AP105" s="36">
        <v>81309</v>
      </c>
      <c r="AQ105" s="24">
        <v>9</v>
      </c>
      <c r="AR105" s="22">
        <v>72924</v>
      </c>
      <c r="AS105" s="24">
        <v>1</v>
      </c>
      <c r="AT105" s="22">
        <v>0</v>
      </c>
      <c r="AU105" s="57">
        <v>8</v>
      </c>
      <c r="AV105" s="22">
        <v>0</v>
      </c>
      <c r="AY105">
        <v>2009</v>
      </c>
      <c r="AZ105">
        <f t="shared" si="5"/>
        <v>43</v>
      </c>
      <c r="BA105">
        <f t="shared" si="6"/>
        <v>1</v>
      </c>
      <c r="BB105" s="261">
        <f t="shared" si="7"/>
        <v>8492193</v>
      </c>
      <c r="BC105" s="261">
        <f t="shared" si="8"/>
        <v>339376</v>
      </c>
    </row>
    <row r="106" spans="1:57" hidden="1" x14ac:dyDescent="0.2">
      <c r="A106" s="605"/>
      <c r="B106" s="25" t="s">
        <v>169</v>
      </c>
      <c r="C106" s="21">
        <v>47</v>
      </c>
      <c r="D106" s="22">
        <v>9961422</v>
      </c>
      <c r="E106" s="85">
        <v>92987</v>
      </c>
      <c r="F106" s="82"/>
      <c r="G106" s="24">
        <v>0</v>
      </c>
      <c r="H106" s="22">
        <v>0</v>
      </c>
      <c r="I106" s="24">
        <v>0</v>
      </c>
      <c r="J106" s="22">
        <v>0</v>
      </c>
      <c r="K106" s="24">
        <v>7</v>
      </c>
      <c r="L106" s="22">
        <v>75529</v>
      </c>
      <c r="M106" s="24">
        <v>0</v>
      </c>
      <c r="N106" s="22">
        <v>0</v>
      </c>
      <c r="O106" s="24">
        <v>0</v>
      </c>
      <c r="P106" s="22">
        <v>0</v>
      </c>
      <c r="Q106" s="57">
        <v>69</v>
      </c>
      <c r="R106" s="22">
        <v>0</v>
      </c>
      <c r="S106" s="24">
        <v>15</v>
      </c>
      <c r="T106" s="22">
        <v>163878</v>
      </c>
      <c r="U106" s="24">
        <v>10</v>
      </c>
      <c r="V106" s="22">
        <v>13926</v>
      </c>
      <c r="W106" s="24">
        <v>0</v>
      </c>
      <c r="X106" s="22">
        <v>0</v>
      </c>
      <c r="Y106" s="47">
        <v>155</v>
      </c>
      <c r="Z106" s="40">
        <v>13458.09</v>
      </c>
      <c r="AA106" s="47">
        <v>10</v>
      </c>
      <c r="AB106" s="40">
        <v>2389.75</v>
      </c>
      <c r="AC106" s="47">
        <v>110</v>
      </c>
      <c r="AD106" s="40">
        <v>14174.53</v>
      </c>
      <c r="AE106" s="47">
        <v>124</v>
      </c>
      <c r="AF106" s="40">
        <v>16252.86</v>
      </c>
      <c r="AG106" s="24">
        <v>1</v>
      </c>
      <c r="AH106" s="22">
        <v>250000</v>
      </c>
      <c r="AI106" s="24">
        <v>0</v>
      </c>
      <c r="AJ106" s="22">
        <f t="shared" si="11"/>
        <v>0</v>
      </c>
      <c r="AK106" s="24">
        <v>2</v>
      </c>
      <c r="AL106" s="33">
        <v>1908715</v>
      </c>
      <c r="AM106" s="36">
        <v>13716</v>
      </c>
      <c r="AN106" s="24">
        <v>12</v>
      </c>
      <c r="AO106" s="33">
        <v>223750</v>
      </c>
      <c r="AP106" s="36">
        <v>11142</v>
      </c>
      <c r="AQ106" s="24">
        <v>5</v>
      </c>
      <c r="AR106" s="22">
        <v>58500</v>
      </c>
      <c r="AS106" s="24">
        <v>1</v>
      </c>
      <c r="AT106" s="22">
        <v>1000</v>
      </c>
      <c r="AU106" s="57">
        <v>14</v>
      </c>
      <c r="AV106" s="22">
        <v>0</v>
      </c>
      <c r="AY106">
        <v>2009</v>
      </c>
      <c r="AZ106">
        <f t="shared" si="5"/>
        <v>47</v>
      </c>
      <c r="BA106">
        <f t="shared" si="6"/>
        <v>2</v>
      </c>
      <c r="BB106" s="261">
        <f t="shared" si="7"/>
        <v>9961422</v>
      </c>
      <c r="BC106" s="261">
        <f t="shared" si="8"/>
        <v>1908715</v>
      </c>
    </row>
    <row r="107" spans="1:57" hidden="1" x14ac:dyDescent="0.2">
      <c r="A107" s="605"/>
      <c r="B107" s="25" t="s">
        <v>170</v>
      </c>
      <c r="C107" s="21">
        <v>62</v>
      </c>
      <c r="D107" s="22">
        <v>12238296</v>
      </c>
      <c r="E107" s="85">
        <v>114314</v>
      </c>
      <c r="F107" s="82"/>
      <c r="G107" s="24">
        <v>0</v>
      </c>
      <c r="H107" s="22">
        <v>0</v>
      </c>
      <c r="I107" s="24">
        <v>0</v>
      </c>
      <c r="J107" s="22">
        <v>0</v>
      </c>
      <c r="K107" s="24">
        <v>3</v>
      </c>
      <c r="L107" s="22">
        <v>74454</v>
      </c>
      <c r="M107" s="24">
        <v>0</v>
      </c>
      <c r="N107" s="22">
        <v>0</v>
      </c>
      <c r="O107" s="24">
        <v>0</v>
      </c>
      <c r="P107" s="22">
        <v>0</v>
      </c>
      <c r="Q107" s="57">
        <v>114</v>
      </c>
      <c r="R107" s="22">
        <v>0</v>
      </c>
      <c r="S107" s="24">
        <v>20</v>
      </c>
      <c r="T107" s="22">
        <v>148005</v>
      </c>
      <c r="U107" s="24">
        <v>12</v>
      </c>
      <c r="V107" s="22">
        <v>17969</v>
      </c>
      <c r="W107" s="24">
        <v>2</v>
      </c>
      <c r="X107" s="22">
        <v>20892</v>
      </c>
      <c r="Y107" s="47">
        <v>218</v>
      </c>
      <c r="Z107" s="40">
        <v>16658.46</v>
      </c>
      <c r="AA107" s="47">
        <v>7</v>
      </c>
      <c r="AB107" s="40">
        <v>1831.5</v>
      </c>
      <c r="AC107" s="47">
        <v>146</v>
      </c>
      <c r="AD107" s="40">
        <v>24289.52</v>
      </c>
      <c r="AE107" s="47">
        <v>147</v>
      </c>
      <c r="AF107" s="40">
        <v>13233.53</v>
      </c>
      <c r="AG107" s="24">
        <v>1</v>
      </c>
      <c r="AH107" s="22">
        <v>12238296</v>
      </c>
      <c r="AI107" s="24">
        <v>0</v>
      </c>
      <c r="AJ107" s="22">
        <f t="shared" si="11"/>
        <v>0</v>
      </c>
      <c r="AK107" s="24">
        <v>5</v>
      </c>
      <c r="AL107" s="33">
        <v>15275255</v>
      </c>
      <c r="AM107" s="36">
        <v>171077</v>
      </c>
      <c r="AN107" s="24">
        <v>12</v>
      </c>
      <c r="AO107" s="33">
        <v>384385</v>
      </c>
      <c r="AP107" s="36">
        <v>28944</v>
      </c>
      <c r="AQ107" s="24">
        <v>4</v>
      </c>
      <c r="AR107" s="22">
        <v>59242</v>
      </c>
      <c r="AS107" s="24">
        <v>16</v>
      </c>
      <c r="AT107" s="22">
        <v>0</v>
      </c>
      <c r="AU107" s="57">
        <v>5</v>
      </c>
      <c r="AV107" s="22">
        <v>0</v>
      </c>
      <c r="AY107">
        <v>2009</v>
      </c>
      <c r="AZ107">
        <f t="shared" si="5"/>
        <v>62</v>
      </c>
      <c r="BA107">
        <f t="shared" si="6"/>
        <v>5</v>
      </c>
      <c r="BB107" s="261">
        <f t="shared" si="7"/>
        <v>12238296</v>
      </c>
      <c r="BC107" s="261">
        <f t="shared" si="8"/>
        <v>15275255</v>
      </c>
    </row>
    <row r="108" spans="1:57" hidden="1" x14ac:dyDescent="0.2">
      <c r="A108" s="605"/>
      <c r="B108" s="25" t="s">
        <v>171</v>
      </c>
      <c r="C108" s="21">
        <v>93</v>
      </c>
      <c r="D108" s="22">
        <v>19231921</v>
      </c>
      <c r="E108" s="85">
        <v>175995</v>
      </c>
      <c r="F108" s="82"/>
      <c r="G108" s="24">
        <v>0</v>
      </c>
      <c r="H108" s="22">
        <v>0</v>
      </c>
      <c r="I108" s="24">
        <v>0</v>
      </c>
      <c r="J108" s="22">
        <v>0</v>
      </c>
      <c r="K108" s="24">
        <v>12</v>
      </c>
      <c r="L108" s="22">
        <v>384757</v>
      </c>
      <c r="M108" s="24">
        <v>3</v>
      </c>
      <c r="N108" s="22">
        <v>78103</v>
      </c>
      <c r="O108" s="24">
        <v>0</v>
      </c>
      <c r="P108" s="22">
        <v>0</v>
      </c>
      <c r="Q108" s="57">
        <v>101</v>
      </c>
      <c r="R108" s="22">
        <v>0</v>
      </c>
      <c r="S108" s="24">
        <v>13</v>
      </c>
      <c r="T108" s="22">
        <v>49627</v>
      </c>
      <c r="U108" s="24">
        <v>2</v>
      </c>
      <c r="V108" s="22">
        <v>1458</v>
      </c>
      <c r="W108" s="24">
        <v>0</v>
      </c>
      <c r="X108" s="22">
        <v>0</v>
      </c>
      <c r="Y108" s="47">
        <v>176</v>
      </c>
      <c r="Z108" s="40">
        <v>13445.76</v>
      </c>
      <c r="AA108" s="47">
        <v>38</v>
      </c>
      <c r="AB108" s="40">
        <v>5792</v>
      </c>
      <c r="AC108" s="47">
        <v>124</v>
      </c>
      <c r="AD108" s="40">
        <v>22282.19</v>
      </c>
      <c r="AE108" s="47">
        <v>173</v>
      </c>
      <c r="AF108" s="40">
        <v>22385.94</v>
      </c>
      <c r="AG108" s="24">
        <v>1</v>
      </c>
      <c r="AH108" s="22">
        <v>46000</v>
      </c>
      <c r="AI108" s="24">
        <v>0</v>
      </c>
      <c r="AJ108" s="22">
        <f t="shared" si="11"/>
        <v>0</v>
      </c>
      <c r="AK108" s="24">
        <v>2</v>
      </c>
      <c r="AL108" s="33">
        <v>989241</v>
      </c>
      <c r="AM108" s="36">
        <v>13170</v>
      </c>
      <c r="AN108" s="24">
        <v>15</v>
      </c>
      <c r="AO108" s="33">
        <v>1177608</v>
      </c>
      <c r="AP108" s="36">
        <v>41990</v>
      </c>
      <c r="AQ108" s="24">
        <v>10</v>
      </c>
      <c r="AR108" s="22">
        <v>40846</v>
      </c>
      <c r="AS108" s="24">
        <v>3</v>
      </c>
      <c r="AT108" s="22">
        <v>20860</v>
      </c>
      <c r="AU108" s="57">
        <v>16</v>
      </c>
      <c r="AV108" s="22">
        <v>0</v>
      </c>
      <c r="AY108">
        <v>2009</v>
      </c>
      <c r="AZ108">
        <f t="shared" si="5"/>
        <v>93</v>
      </c>
      <c r="BA108">
        <f t="shared" si="6"/>
        <v>2</v>
      </c>
      <c r="BB108" s="261">
        <f t="shared" si="7"/>
        <v>19231921</v>
      </c>
      <c r="BC108" s="261">
        <f t="shared" si="8"/>
        <v>989241</v>
      </c>
    </row>
    <row r="109" spans="1:57" hidden="1" x14ac:dyDescent="0.2">
      <c r="A109" s="605"/>
      <c r="B109" s="25" t="s">
        <v>172</v>
      </c>
      <c r="C109" s="21">
        <v>59</v>
      </c>
      <c r="D109" s="22">
        <v>11597593</v>
      </c>
      <c r="E109" s="85">
        <v>109692</v>
      </c>
      <c r="F109" s="82"/>
      <c r="G109" s="24">
        <v>0</v>
      </c>
      <c r="H109" s="22">
        <v>0</v>
      </c>
      <c r="I109" s="24">
        <v>0</v>
      </c>
      <c r="J109" s="22">
        <v>0</v>
      </c>
      <c r="K109" s="24">
        <v>5</v>
      </c>
      <c r="L109" s="22">
        <v>114676</v>
      </c>
      <c r="M109" s="24">
        <v>0</v>
      </c>
      <c r="N109" s="22">
        <v>0</v>
      </c>
      <c r="O109" s="24">
        <v>0</v>
      </c>
      <c r="P109" s="22">
        <v>0</v>
      </c>
      <c r="Q109" s="57">
        <v>91</v>
      </c>
      <c r="R109" s="22">
        <v>0</v>
      </c>
      <c r="S109" s="24">
        <v>18</v>
      </c>
      <c r="T109" s="22">
        <v>121791</v>
      </c>
      <c r="U109" s="24">
        <v>5</v>
      </c>
      <c r="V109" s="22">
        <v>15742</v>
      </c>
      <c r="W109" s="24">
        <v>2</v>
      </c>
      <c r="X109" s="22">
        <v>5781</v>
      </c>
      <c r="Y109" s="47">
        <v>186</v>
      </c>
      <c r="Z109" s="40">
        <v>14203.87</v>
      </c>
      <c r="AA109" s="47">
        <v>11</v>
      </c>
      <c r="AB109" s="40">
        <v>1752</v>
      </c>
      <c r="AC109" s="47">
        <v>136</v>
      </c>
      <c r="AD109" s="40">
        <v>19290.259999999998</v>
      </c>
      <c r="AE109" s="47">
        <v>217</v>
      </c>
      <c r="AF109" s="40">
        <v>20931.740000000002</v>
      </c>
      <c r="AG109" s="24">
        <v>2</v>
      </c>
      <c r="AH109" s="22">
        <v>36347</v>
      </c>
      <c r="AI109" s="24">
        <v>0</v>
      </c>
      <c r="AJ109" s="22">
        <f t="shared" si="11"/>
        <v>0</v>
      </c>
      <c r="AK109" s="24">
        <v>7</v>
      </c>
      <c r="AL109" s="33">
        <v>7267250</v>
      </c>
      <c r="AM109" s="36">
        <v>71188</v>
      </c>
      <c r="AN109" s="24">
        <v>17</v>
      </c>
      <c r="AO109" s="33">
        <v>1241036</v>
      </c>
      <c r="AP109" s="36">
        <v>133339</v>
      </c>
      <c r="AQ109" s="24">
        <v>5</v>
      </c>
      <c r="AR109" s="22">
        <v>16987</v>
      </c>
      <c r="AS109" s="24">
        <v>2</v>
      </c>
      <c r="AT109" s="22">
        <v>39778</v>
      </c>
      <c r="AU109" s="57">
        <v>18</v>
      </c>
      <c r="AV109" s="22">
        <v>0</v>
      </c>
      <c r="AY109">
        <v>2009</v>
      </c>
      <c r="AZ109">
        <f t="shared" si="5"/>
        <v>59</v>
      </c>
      <c r="BA109">
        <f t="shared" si="6"/>
        <v>7</v>
      </c>
      <c r="BB109" s="261">
        <f t="shared" si="7"/>
        <v>11597593</v>
      </c>
      <c r="BC109" s="261">
        <f t="shared" si="8"/>
        <v>7267250</v>
      </c>
    </row>
    <row r="110" spans="1:57" hidden="1" x14ac:dyDescent="0.2">
      <c r="A110" s="606"/>
      <c r="B110" s="25" t="s">
        <v>173</v>
      </c>
      <c r="C110" s="21">
        <v>73</v>
      </c>
      <c r="D110" s="22">
        <v>15752992</v>
      </c>
      <c r="E110" s="85">
        <v>145932</v>
      </c>
      <c r="F110" s="82"/>
      <c r="G110" s="24">
        <v>0</v>
      </c>
      <c r="H110" s="22">
        <v>0</v>
      </c>
      <c r="I110" s="24">
        <v>0</v>
      </c>
      <c r="J110" s="22">
        <v>0</v>
      </c>
      <c r="K110" s="24">
        <v>9</v>
      </c>
      <c r="L110" s="22">
        <v>276057</v>
      </c>
      <c r="M110" s="24">
        <v>0</v>
      </c>
      <c r="N110" s="22">
        <v>0</v>
      </c>
      <c r="O110" s="24">
        <v>1</v>
      </c>
      <c r="P110" s="22">
        <v>0</v>
      </c>
      <c r="Q110" s="57">
        <v>78</v>
      </c>
      <c r="R110" s="22">
        <v>0</v>
      </c>
      <c r="S110" s="24">
        <v>12</v>
      </c>
      <c r="T110" s="22">
        <v>101419</v>
      </c>
      <c r="U110" s="24">
        <v>6</v>
      </c>
      <c r="V110" s="22">
        <v>5421</v>
      </c>
      <c r="W110" s="24">
        <v>1</v>
      </c>
      <c r="X110" s="22">
        <v>2546</v>
      </c>
      <c r="Y110" s="47">
        <v>231</v>
      </c>
      <c r="Z110" s="40">
        <v>21089.599999999999</v>
      </c>
      <c r="AA110" s="47">
        <v>30</v>
      </c>
      <c r="AB110" s="40">
        <v>5417</v>
      </c>
      <c r="AC110" s="47">
        <v>144</v>
      </c>
      <c r="AD110" s="40">
        <v>24694.33</v>
      </c>
      <c r="AE110" s="47">
        <v>221</v>
      </c>
      <c r="AF110" s="40">
        <v>20281.189999999999</v>
      </c>
      <c r="AG110" s="24">
        <v>1</v>
      </c>
      <c r="AH110" s="22">
        <v>1900</v>
      </c>
      <c r="AI110" s="24">
        <v>0</v>
      </c>
      <c r="AJ110" s="22">
        <f t="shared" si="11"/>
        <v>0</v>
      </c>
      <c r="AK110" s="24">
        <v>3</v>
      </c>
      <c r="AL110" s="33">
        <v>2852100</v>
      </c>
      <c r="AM110" s="36">
        <v>14426</v>
      </c>
      <c r="AN110" s="24">
        <v>17</v>
      </c>
      <c r="AO110" s="33">
        <v>3450055</v>
      </c>
      <c r="AP110" s="36">
        <v>860644</v>
      </c>
      <c r="AQ110" s="24">
        <v>6</v>
      </c>
      <c r="AR110" s="22">
        <v>98286</v>
      </c>
      <c r="AS110" s="24">
        <v>6</v>
      </c>
      <c r="AT110" s="22">
        <v>51750</v>
      </c>
      <c r="AU110" s="57">
        <v>9</v>
      </c>
      <c r="AV110" s="22">
        <v>0</v>
      </c>
      <c r="AW110" s="73"/>
      <c r="AY110">
        <v>2009</v>
      </c>
      <c r="AZ110">
        <f t="shared" si="5"/>
        <v>73</v>
      </c>
      <c r="BA110">
        <f t="shared" si="6"/>
        <v>3</v>
      </c>
      <c r="BB110" s="261">
        <f t="shared" si="7"/>
        <v>15752992</v>
      </c>
      <c r="BC110" s="261">
        <f t="shared" si="8"/>
        <v>2852100</v>
      </c>
      <c r="BE110" s="261">
        <f>SUM(BB99:BB110)</f>
        <v>113251070</v>
      </c>
    </row>
    <row r="111" spans="1:57" hidden="1" x14ac:dyDescent="0.2">
      <c r="A111" s="604" t="s">
        <v>179</v>
      </c>
      <c r="B111" s="19" t="s">
        <v>180</v>
      </c>
      <c r="C111" s="20">
        <v>43</v>
      </c>
      <c r="D111" s="22">
        <v>8939420</v>
      </c>
      <c r="E111" s="85">
        <v>82175</v>
      </c>
      <c r="F111" s="82"/>
      <c r="G111" s="23">
        <v>0</v>
      </c>
      <c r="H111" s="22">
        <v>0</v>
      </c>
      <c r="I111" s="23">
        <v>0</v>
      </c>
      <c r="J111" s="22">
        <v>0</v>
      </c>
      <c r="K111" s="23">
        <v>5</v>
      </c>
      <c r="L111" s="22">
        <v>193299</v>
      </c>
      <c r="M111" s="23">
        <v>1</v>
      </c>
      <c r="N111" s="22">
        <v>31892</v>
      </c>
      <c r="O111" s="23">
        <v>0</v>
      </c>
      <c r="P111" s="22">
        <v>0</v>
      </c>
      <c r="Q111" s="57">
        <v>81</v>
      </c>
      <c r="R111" s="22">
        <v>0</v>
      </c>
      <c r="S111" s="23">
        <v>10</v>
      </c>
      <c r="T111" s="22">
        <v>52435</v>
      </c>
      <c r="U111" s="23">
        <v>3</v>
      </c>
      <c r="V111" s="22">
        <v>7386</v>
      </c>
      <c r="W111" s="23">
        <v>0</v>
      </c>
      <c r="X111" s="22">
        <v>0</v>
      </c>
      <c r="Y111" s="49">
        <v>203</v>
      </c>
      <c r="Z111" s="40">
        <v>18953.39</v>
      </c>
      <c r="AA111" s="49">
        <v>18</v>
      </c>
      <c r="AB111" s="40">
        <v>10887.1</v>
      </c>
      <c r="AC111" s="49">
        <v>155</v>
      </c>
      <c r="AD111" s="40">
        <v>31029.77</v>
      </c>
      <c r="AE111" s="49">
        <v>174</v>
      </c>
      <c r="AF111" s="40">
        <v>20176.62</v>
      </c>
      <c r="AG111" s="23">
        <v>0</v>
      </c>
      <c r="AH111" s="22">
        <v>0</v>
      </c>
      <c r="AI111" s="23">
        <v>0</v>
      </c>
      <c r="AJ111" s="22">
        <f t="shared" si="11"/>
        <v>0</v>
      </c>
      <c r="AK111" s="23">
        <v>5</v>
      </c>
      <c r="AL111" s="33">
        <v>4736750</v>
      </c>
      <c r="AM111" s="36">
        <v>33138</v>
      </c>
      <c r="AN111" s="23">
        <v>16</v>
      </c>
      <c r="AO111" s="33">
        <v>1432822</v>
      </c>
      <c r="AP111" s="36">
        <v>82263</v>
      </c>
      <c r="AQ111" s="23">
        <v>8</v>
      </c>
      <c r="AR111" s="22">
        <v>43399</v>
      </c>
      <c r="AS111" s="23">
        <v>0</v>
      </c>
      <c r="AT111" s="22">
        <v>0</v>
      </c>
      <c r="AU111" s="57">
        <v>15</v>
      </c>
      <c r="AV111" s="22">
        <v>0</v>
      </c>
      <c r="AY111">
        <v>2010</v>
      </c>
      <c r="AZ111">
        <f t="shared" si="5"/>
        <v>43</v>
      </c>
      <c r="BA111">
        <f t="shared" si="6"/>
        <v>5</v>
      </c>
      <c r="BB111" s="261">
        <f t="shared" si="7"/>
        <v>8939420</v>
      </c>
      <c r="BC111" s="261">
        <f t="shared" si="8"/>
        <v>4736750</v>
      </c>
    </row>
    <row r="112" spans="1:57" hidden="1" x14ac:dyDescent="0.2">
      <c r="A112" s="605"/>
      <c r="B112" s="19" t="s">
        <v>181</v>
      </c>
      <c r="C112" s="20">
        <v>64</v>
      </c>
      <c r="D112" s="22">
        <v>14844176</v>
      </c>
      <c r="E112" s="85">
        <v>134132</v>
      </c>
      <c r="F112" s="82"/>
      <c r="G112" s="23">
        <v>0</v>
      </c>
      <c r="H112" s="22">
        <v>0</v>
      </c>
      <c r="I112" s="23">
        <v>0</v>
      </c>
      <c r="J112" s="22">
        <v>0</v>
      </c>
      <c r="K112" s="23">
        <v>3</v>
      </c>
      <c r="L112" s="22">
        <v>72320</v>
      </c>
      <c r="M112" s="23">
        <v>0</v>
      </c>
      <c r="N112" s="22">
        <v>0</v>
      </c>
      <c r="O112" s="23">
        <v>1</v>
      </c>
      <c r="P112" s="22">
        <v>0</v>
      </c>
      <c r="Q112" s="57">
        <v>38</v>
      </c>
      <c r="R112" s="22">
        <v>0</v>
      </c>
      <c r="S112" s="23">
        <v>4</v>
      </c>
      <c r="T112" s="22">
        <v>60325</v>
      </c>
      <c r="U112" s="23">
        <v>0</v>
      </c>
      <c r="V112" s="22">
        <v>0</v>
      </c>
      <c r="W112" s="23">
        <v>1</v>
      </c>
      <c r="X112" s="22">
        <v>2280</v>
      </c>
      <c r="Y112" s="49">
        <v>171</v>
      </c>
      <c r="Z112" s="40">
        <v>19515.63</v>
      </c>
      <c r="AA112" s="49">
        <v>15</v>
      </c>
      <c r="AB112" s="40">
        <v>5599</v>
      </c>
      <c r="AC112" s="49">
        <v>112</v>
      </c>
      <c r="AD112" s="40">
        <v>16574.07</v>
      </c>
      <c r="AE112" s="49">
        <v>138</v>
      </c>
      <c r="AF112" s="40">
        <v>13752.89</v>
      </c>
      <c r="AG112" s="23">
        <v>0</v>
      </c>
      <c r="AH112" s="22">
        <v>0</v>
      </c>
      <c r="AI112" s="23">
        <v>0</v>
      </c>
      <c r="AJ112" s="22">
        <f t="shared" si="11"/>
        <v>0</v>
      </c>
      <c r="AK112" s="23">
        <v>0</v>
      </c>
      <c r="AL112" s="33">
        <v>0</v>
      </c>
      <c r="AM112" s="36">
        <v>0</v>
      </c>
      <c r="AN112" s="23">
        <v>16</v>
      </c>
      <c r="AO112" s="33">
        <v>1605770</v>
      </c>
      <c r="AP112" s="36">
        <v>227861</v>
      </c>
      <c r="AQ112" s="23">
        <v>8</v>
      </c>
      <c r="AR112" s="22">
        <v>15404</v>
      </c>
      <c r="AS112" s="23">
        <v>0</v>
      </c>
      <c r="AT112" s="22">
        <v>0</v>
      </c>
      <c r="AU112" s="57">
        <v>8</v>
      </c>
      <c r="AV112" s="22">
        <v>0</v>
      </c>
      <c r="AY112">
        <v>2010</v>
      </c>
      <c r="AZ112">
        <f t="shared" si="5"/>
        <v>64</v>
      </c>
      <c r="BA112">
        <f t="shared" si="6"/>
        <v>0</v>
      </c>
      <c r="BB112" s="261">
        <f t="shared" si="7"/>
        <v>14844176</v>
      </c>
      <c r="BC112" s="261">
        <f t="shared" si="8"/>
        <v>0</v>
      </c>
    </row>
    <row r="113" spans="1:62" hidden="1" x14ac:dyDescent="0.2">
      <c r="A113" s="605"/>
      <c r="B113" s="19" t="s">
        <v>182</v>
      </c>
      <c r="C113" s="20">
        <v>42</v>
      </c>
      <c r="D113" s="22">
        <v>9326890</v>
      </c>
      <c r="E113" s="85">
        <v>85709</v>
      </c>
      <c r="F113" s="82"/>
      <c r="G113" s="23">
        <v>0</v>
      </c>
      <c r="H113" s="22">
        <v>0</v>
      </c>
      <c r="I113" s="23">
        <v>0</v>
      </c>
      <c r="J113" s="22">
        <v>0</v>
      </c>
      <c r="K113" s="23">
        <v>4</v>
      </c>
      <c r="L113" s="22">
        <v>105218</v>
      </c>
      <c r="M113" s="23">
        <v>0</v>
      </c>
      <c r="N113" s="22">
        <v>0</v>
      </c>
      <c r="O113" s="23">
        <v>0</v>
      </c>
      <c r="P113" s="22">
        <v>0</v>
      </c>
      <c r="Q113" s="57">
        <v>75</v>
      </c>
      <c r="R113" s="22">
        <v>0</v>
      </c>
      <c r="S113" s="23">
        <v>4</v>
      </c>
      <c r="T113" s="22">
        <v>56262</v>
      </c>
      <c r="U113" s="23">
        <v>2</v>
      </c>
      <c r="V113" s="22">
        <v>1965</v>
      </c>
      <c r="W113" s="23">
        <v>0</v>
      </c>
      <c r="X113" s="22">
        <v>0</v>
      </c>
      <c r="Y113" s="49">
        <v>195</v>
      </c>
      <c r="Z113" s="40">
        <v>19065.939999999999</v>
      </c>
      <c r="AA113" s="49">
        <v>14</v>
      </c>
      <c r="AB113" s="40">
        <v>3839.75</v>
      </c>
      <c r="AC113" s="49">
        <v>138</v>
      </c>
      <c r="AD113" s="40">
        <v>28358.080000000002</v>
      </c>
      <c r="AE113" s="49">
        <v>157</v>
      </c>
      <c r="AF113" s="40">
        <v>20960</v>
      </c>
      <c r="AG113" s="23">
        <v>1</v>
      </c>
      <c r="AH113" s="22">
        <v>107165</v>
      </c>
      <c r="AI113" s="23">
        <v>0</v>
      </c>
      <c r="AJ113" s="22">
        <f t="shared" si="11"/>
        <v>0</v>
      </c>
      <c r="AK113" s="23">
        <v>1</v>
      </c>
      <c r="AL113" s="33">
        <v>933616</v>
      </c>
      <c r="AM113" s="36">
        <v>7496</v>
      </c>
      <c r="AN113" s="23">
        <v>10</v>
      </c>
      <c r="AO113" s="33">
        <v>157818</v>
      </c>
      <c r="AP113" s="36">
        <v>27962</v>
      </c>
      <c r="AQ113" s="23">
        <v>8</v>
      </c>
      <c r="AR113" s="22">
        <v>24409</v>
      </c>
      <c r="AS113" s="23">
        <v>0</v>
      </c>
      <c r="AT113" s="22">
        <v>0</v>
      </c>
      <c r="AU113" s="57">
        <v>11</v>
      </c>
      <c r="AV113" s="22">
        <v>0</v>
      </c>
      <c r="AY113">
        <v>2010</v>
      </c>
      <c r="AZ113">
        <f t="shared" si="5"/>
        <v>42</v>
      </c>
      <c r="BA113">
        <f t="shared" si="6"/>
        <v>1</v>
      </c>
      <c r="BB113" s="261">
        <f t="shared" si="7"/>
        <v>9326890</v>
      </c>
      <c r="BC113" s="261">
        <f t="shared" si="8"/>
        <v>933616</v>
      </c>
    </row>
    <row r="114" spans="1:62" hidden="1" x14ac:dyDescent="0.2">
      <c r="A114" s="605"/>
      <c r="B114" s="18" t="s">
        <v>183</v>
      </c>
      <c r="C114" s="20">
        <v>34</v>
      </c>
      <c r="D114" s="22">
        <v>7807470</v>
      </c>
      <c r="E114" s="85">
        <v>71194</v>
      </c>
      <c r="F114" s="82"/>
      <c r="G114" s="23">
        <v>0</v>
      </c>
      <c r="H114" s="22">
        <v>0</v>
      </c>
      <c r="I114" s="23">
        <v>0</v>
      </c>
      <c r="J114" s="22">
        <v>0</v>
      </c>
      <c r="K114" s="23">
        <v>3</v>
      </c>
      <c r="L114" s="22">
        <v>8518</v>
      </c>
      <c r="M114" s="23">
        <v>2</v>
      </c>
      <c r="N114" s="22">
        <v>28756</v>
      </c>
      <c r="O114" s="23">
        <v>0</v>
      </c>
      <c r="P114" s="22"/>
      <c r="Q114" s="57">
        <v>54</v>
      </c>
      <c r="R114" s="22"/>
      <c r="S114" s="23">
        <v>5</v>
      </c>
      <c r="T114" s="22">
        <v>61720</v>
      </c>
      <c r="U114" s="23">
        <v>2</v>
      </c>
      <c r="V114" s="22">
        <v>2200</v>
      </c>
      <c r="W114" s="23">
        <v>0</v>
      </c>
      <c r="X114" s="22">
        <v>0</v>
      </c>
      <c r="Y114" s="49">
        <v>124</v>
      </c>
      <c r="Z114" s="40">
        <v>9220</v>
      </c>
      <c r="AA114" s="49">
        <v>16</v>
      </c>
      <c r="AB114" s="40">
        <v>4452</v>
      </c>
      <c r="AC114" s="49">
        <v>83</v>
      </c>
      <c r="AD114" s="40">
        <v>12385</v>
      </c>
      <c r="AE114" s="49">
        <v>96</v>
      </c>
      <c r="AF114" s="40">
        <v>9951</v>
      </c>
      <c r="AG114" s="23">
        <v>0</v>
      </c>
      <c r="AH114" s="22">
        <v>0</v>
      </c>
      <c r="AI114" s="23">
        <v>0</v>
      </c>
      <c r="AJ114" s="22">
        <f t="shared" si="11"/>
        <v>0</v>
      </c>
      <c r="AK114" s="23">
        <v>1</v>
      </c>
      <c r="AL114" s="33">
        <v>97060</v>
      </c>
      <c r="AM114" s="36">
        <v>960</v>
      </c>
      <c r="AN114" s="23">
        <v>12</v>
      </c>
      <c r="AO114" s="33">
        <v>2052907</v>
      </c>
      <c r="AP114" s="36">
        <v>79928</v>
      </c>
      <c r="AQ114" s="23">
        <v>11</v>
      </c>
      <c r="AR114" s="22">
        <v>93767</v>
      </c>
      <c r="AS114" s="23">
        <v>0</v>
      </c>
      <c r="AT114" s="22">
        <v>0</v>
      </c>
      <c r="AU114" s="57">
        <v>5</v>
      </c>
      <c r="AV114" s="22"/>
      <c r="AY114">
        <v>2010</v>
      </c>
      <c r="AZ114">
        <f t="shared" si="5"/>
        <v>34</v>
      </c>
      <c r="BA114">
        <f t="shared" si="6"/>
        <v>1</v>
      </c>
      <c r="BB114" s="276">
        <f t="shared" si="7"/>
        <v>7807470</v>
      </c>
      <c r="BC114" s="276">
        <f t="shared" si="8"/>
        <v>97060</v>
      </c>
    </row>
    <row r="115" spans="1:62" hidden="1" x14ac:dyDescent="0.2">
      <c r="A115" s="605"/>
      <c r="B115" s="18" t="s">
        <v>184</v>
      </c>
      <c r="C115" s="20">
        <v>55</v>
      </c>
      <c r="D115" s="22">
        <v>13265244</v>
      </c>
      <c r="E115" s="85">
        <v>122109</v>
      </c>
      <c r="F115" s="82"/>
      <c r="G115" s="23">
        <v>0</v>
      </c>
      <c r="H115" s="22">
        <v>0</v>
      </c>
      <c r="I115" s="23">
        <v>0</v>
      </c>
      <c r="J115" s="22">
        <v>0</v>
      </c>
      <c r="K115" s="23">
        <v>11</v>
      </c>
      <c r="L115" s="22">
        <v>350703</v>
      </c>
      <c r="M115" s="23">
        <v>0</v>
      </c>
      <c r="N115" s="22">
        <v>0</v>
      </c>
      <c r="O115" s="23">
        <v>0</v>
      </c>
      <c r="P115" s="22"/>
      <c r="Q115" s="57">
        <v>76</v>
      </c>
      <c r="R115" s="22"/>
      <c r="S115" s="23">
        <v>9</v>
      </c>
      <c r="T115" s="22">
        <v>33220</v>
      </c>
      <c r="U115" s="23">
        <v>4</v>
      </c>
      <c r="V115" s="22">
        <v>19776</v>
      </c>
      <c r="W115" s="23">
        <v>0</v>
      </c>
      <c r="X115" s="22">
        <v>0</v>
      </c>
      <c r="Y115" s="49">
        <v>123</v>
      </c>
      <c r="Z115" s="40">
        <v>15035</v>
      </c>
      <c r="AA115" s="49">
        <v>11</v>
      </c>
      <c r="AB115" s="40">
        <v>2360</v>
      </c>
      <c r="AC115" s="49">
        <v>89</v>
      </c>
      <c r="AD115" s="40">
        <v>15736</v>
      </c>
      <c r="AE115" s="49">
        <v>120</v>
      </c>
      <c r="AF115" s="40">
        <v>1552</v>
      </c>
      <c r="AG115" s="23">
        <v>3</v>
      </c>
      <c r="AH115" s="22">
        <v>154500</v>
      </c>
      <c r="AI115" s="23">
        <v>0</v>
      </c>
      <c r="AJ115" s="22">
        <f t="shared" si="11"/>
        <v>0</v>
      </c>
      <c r="AK115" s="23">
        <v>2</v>
      </c>
      <c r="AL115" s="33">
        <v>2778328</v>
      </c>
      <c r="AM115" s="36">
        <v>34740</v>
      </c>
      <c r="AN115" s="23">
        <v>7</v>
      </c>
      <c r="AO115" s="33">
        <v>560000</v>
      </c>
      <c r="AP115" s="36">
        <v>274534</v>
      </c>
      <c r="AQ115" s="23">
        <v>14</v>
      </c>
      <c r="AR115" s="22">
        <v>160900</v>
      </c>
      <c r="AS115" s="23">
        <v>3</v>
      </c>
      <c r="AT115" s="22">
        <v>43100</v>
      </c>
      <c r="AU115" s="57">
        <v>18</v>
      </c>
      <c r="AV115" s="22"/>
      <c r="AX115" s="51"/>
      <c r="AY115">
        <v>2010</v>
      </c>
      <c r="AZ115">
        <f t="shared" si="5"/>
        <v>55</v>
      </c>
      <c r="BA115">
        <f t="shared" si="6"/>
        <v>2</v>
      </c>
      <c r="BB115" s="276">
        <f t="shared" si="7"/>
        <v>13265244</v>
      </c>
      <c r="BC115" s="276">
        <f t="shared" si="8"/>
        <v>2778328</v>
      </c>
    </row>
    <row r="116" spans="1:62" hidden="1" x14ac:dyDescent="0.2">
      <c r="A116" s="605"/>
      <c r="B116" s="18" t="s">
        <v>185</v>
      </c>
      <c r="C116" s="20">
        <v>60</v>
      </c>
      <c r="D116" s="22">
        <v>14003882</v>
      </c>
      <c r="E116" s="85">
        <v>126899</v>
      </c>
      <c r="F116" s="82"/>
      <c r="G116" s="23">
        <v>0</v>
      </c>
      <c r="H116" s="22">
        <v>0</v>
      </c>
      <c r="I116" s="23">
        <v>1</v>
      </c>
      <c r="J116" s="22">
        <v>0</v>
      </c>
      <c r="K116" s="23">
        <v>8</v>
      </c>
      <c r="L116" s="22">
        <v>110149</v>
      </c>
      <c r="M116" s="23">
        <v>0</v>
      </c>
      <c r="N116" s="22">
        <v>0</v>
      </c>
      <c r="O116" s="23">
        <v>0</v>
      </c>
      <c r="P116" s="22"/>
      <c r="Q116" s="57">
        <v>82</v>
      </c>
      <c r="R116" s="22"/>
      <c r="S116" s="23">
        <v>14</v>
      </c>
      <c r="T116" s="22">
        <v>110735</v>
      </c>
      <c r="U116" s="23">
        <v>15</v>
      </c>
      <c r="V116" s="22">
        <v>26634</v>
      </c>
      <c r="W116" s="23">
        <v>1</v>
      </c>
      <c r="X116" s="22">
        <v>1800</v>
      </c>
      <c r="Y116" s="49">
        <v>168</v>
      </c>
      <c r="Z116" s="40">
        <v>17541</v>
      </c>
      <c r="AA116" s="49">
        <v>18</v>
      </c>
      <c r="AB116" s="40">
        <v>6559</v>
      </c>
      <c r="AC116" s="49">
        <v>121</v>
      </c>
      <c r="AD116" s="40">
        <v>21822</v>
      </c>
      <c r="AE116" s="49">
        <v>161</v>
      </c>
      <c r="AF116" s="40">
        <v>15386</v>
      </c>
      <c r="AG116" s="23">
        <v>1</v>
      </c>
      <c r="AH116" s="22">
        <v>13787</v>
      </c>
      <c r="AI116" s="23">
        <v>0</v>
      </c>
      <c r="AJ116" s="22">
        <f t="shared" si="11"/>
        <v>0</v>
      </c>
      <c r="AK116" s="23">
        <v>2</v>
      </c>
      <c r="AL116" s="33">
        <v>3237016</v>
      </c>
      <c r="AM116" s="36">
        <v>7646</v>
      </c>
      <c r="AN116" s="23">
        <v>14</v>
      </c>
      <c r="AO116" s="33">
        <v>3217756</v>
      </c>
      <c r="AP116" s="36">
        <v>326093</v>
      </c>
      <c r="AQ116" s="23">
        <v>8</v>
      </c>
      <c r="AR116" s="22">
        <v>179298</v>
      </c>
      <c r="AS116" s="23">
        <v>2</v>
      </c>
      <c r="AT116" s="22">
        <v>101000</v>
      </c>
      <c r="AU116" s="57">
        <v>16</v>
      </c>
      <c r="AV116" s="22"/>
      <c r="AX116" s="51"/>
      <c r="AY116">
        <v>2010</v>
      </c>
      <c r="AZ116">
        <f t="shared" si="5"/>
        <v>60</v>
      </c>
      <c r="BA116">
        <f t="shared" si="6"/>
        <v>2</v>
      </c>
      <c r="BB116" s="276">
        <f t="shared" si="7"/>
        <v>14003882</v>
      </c>
      <c r="BC116" s="276">
        <f t="shared" si="8"/>
        <v>3237016</v>
      </c>
    </row>
    <row r="117" spans="1:62" hidden="1" x14ac:dyDescent="0.2">
      <c r="A117" s="605"/>
      <c r="B117" s="18" t="s">
        <v>186</v>
      </c>
      <c r="C117" s="20">
        <v>66</v>
      </c>
      <c r="D117" s="22">
        <v>15834697</v>
      </c>
      <c r="E117" s="85">
        <v>146534</v>
      </c>
      <c r="F117" s="82"/>
      <c r="G117" s="23">
        <v>0</v>
      </c>
      <c r="H117" s="22">
        <v>0</v>
      </c>
      <c r="I117" s="23">
        <v>0</v>
      </c>
      <c r="J117" s="22">
        <v>0</v>
      </c>
      <c r="K117" s="23">
        <v>4</v>
      </c>
      <c r="L117" s="22">
        <v>19421</v>
      </c>
      <c r="M117" s="23">
        <v>0</v>
      </c>
      <c r="N117" s="22">
        <v>0</v>
      </c>
      <c r="O117" s="23">
        <v>0</v>
      </c>
      <c r="P117" s="22"/>
      <c r="Q117" s="57">
        <v>99</v>
      </c>
      <c r="R117" s="22"/>
      <c r="S117" s="23">
        <v>29</v>
      </c>
      <c r="T117" s="22">
        <v>226554</v>
      </c>
      <c r="U117" s="23">
        <v>7</v>
      </c>
      <c r="V117" s="22">
        <v>11086</v>
      </c>
      <c r="W117" s="23">
        <v>1</v>
      </c>
      <c r="X117" s="22">
        <v>4446</v>
      </c>
      <c r="Y117" s="49">
        <v>220</v>
      </c>
      <c r="Z117" s="40">
        <v>18656.009999999998</v>
      </c>
      <c r="AA117" s="49">
        <v>12</v>
      </c>
      <c r="AB117" s="40">
        <v>1929</v>
      </c>
      <c r="AC117" s="49">
        <v>148</v>
      </c>
      <c r="AD117" s="40">
        <v>33215.360000000001</v>
      </c>
      <c r="AE117" s="49">
        <v>191</v>
      </c>
      <c r="AF117" s="40">
        <v>25308.59</v>
      </c>
      <c r="AG117" s="23">
        <v>1</v>
      </c>
      <c r="AH117" s="22">
        <v>16000</v>
      </c>
      <c r="AI117" s="23">
        <v>0</v>
      </c>
      <c r="AJ117" s="22">
        <f t="shared" si="11"/>
        <v>0</v>
      </c>
      <c r="AK117" s="23">
        <v>1</v>
      </c>
      <c r="AL117" s="33">
        <v>1324714</v>
      </c>
      <c r="AM117" s="36">
        <v>25200</v>
      </c>
      <c r="AN117" s="23">
        <v>17</v>
      </c>
      <c r="AO117" s="33">
        <v>667300</v>
      </c>
      <c r="AP117" s="36">
        <v>36111</v>
      </c>
      <c r="AQ117" s="23">
        <v>7</v>
      </c>
      <c r="AR117" s="22">
        <v>87400</v>
      </c>
      <c r="AS117" s="23">
        <v>2</v>
      </c>
      <c r="AT117" s="22">
        <v>20813</v>
      </c>
      <c r="AU117" s="57">
        <v>10</v>
      </c>
      <c r="AV117" s="22"/>
      <c r="AX117" s="51"/>
      <c r="AY117">
        <v>2010</v>
      </c>
      <c r="AZ117">
        <f t="shared" si="5"/>
        <v>66</v>
      </c>
      <c r="BA117">
        <f t="shared" si="6"/>
        <v>1</v>
      </c>
      <c r="BB117" s="276">
        <f t="shared" si="7"/>
        <v>15834697</v>
      </c>
      <c r="BC117" s="276">
        <f t="shared" si="8"/>
        <v>1324714</v>
      </c>
    </row>
    <row r="118" spans="1:62" hidden="1" x14ac:dyDescent="0.2">
      <c r="A118" s="605"/>
      <c r="B118" s="18" t="s">
        <v>187</v>
      </c>
      <c r="C118" s="20">
        <v>44</v>
      </c>
      <c r="D118" s="22">
        <v>9622121</v>
      </c>
      <c r="E118" s="85">
        <v>89605</v>
      </c>
      <c r="F118" s="82"/>
      <c r="G118" s="23">
        <v>0</v>
      </c>
      <c r="H118" s="22">
        <v>0</v>
      </c>
      <c r="I118" s="23">
        <v>0</v>
      </c>
      <c r="J118" s="22">
        <v>0</v>
      </c>
      <c r="K118" s="23">
        <v>6</v>
      </c>
      <c r="L118" s="22">
        <v>83278</v>
      </c>
      <c r="M118" s="23">
        <v>0</v>
      </c>
      <c r="N118" s="22">
        <v>0</v>
      </c>
      <c r="O118" s="23">
        <v>0</v>
      </c>
      <c r="P118" s="22"/>
      <c r="Q118" s="57">
        <v>69</v>
      </c>
      <c r="R118" s="22"/>
      <c r="S118" s="23">
        <v>30</v>
      </c>
      <c r="T118" s="22">
        <v>181901</v>
      </c>
      <c r="U118" s="23">
        <v>15</v>
      </c>
      <c r="V118" s="22">
        <v>22154</v>
      </c>
      <c r="W118" s="23">
        <v>0</v>
      </c>
      <c r="X118" s="22">
        <v>0</v>
      </c>
      <c r="Y118" s="49">
        <v>192</v>
      </c>
      <c r="Z118" s="40">
        <v>15742.03</v>
      </c>
      <c r="AA118" s="49">
        <v>20</v>
      </c>
      <c r="AB118" s="40">
        <v>5424.75</v>
      </c>
      <c r="AC118" s="49">
        <v>137</v>
      </c>
      <c r="AD118" s="40">
        <v>31642.46</v>
      </c>
      <c r="AE118" s="49">
        <v>177</v>
      </c>
      <c r="AF118" s="40">
        <v>16089.99</v>
      </c>
      <c r="AG118" s="23">
        <v>0</v>
      </c>
      <c r="AH118" s="22">
        <v>0</v>
      </c>
      <c r="AI118" s="23">
        <v>0</v>
      </c>
      <c r="AJ118" s="22">
        <f t="shared" si="11"/>
        <v>0</v>
      </c>
      <c r="AK118" s="23">
        <v>1</v>
      </c>
      <c r="AL118" s="33">
        <v>87279</v>
      </c>
      <c r="AM118" s="36">
        <v>139</v>
      </c>
      <c r="AN118" s="23">
        <v>12</v>
      </c>
      <c r="AO118" s="33">
        <v>4063085</v>
      </c>
      <c r="AP118" s="36">
        <v>142145</v>
      </c>
      <c r="AQ118" s="23">
        <v>16</v>
      </c>
      <c r="AR118" s="22">
        <v>62277</v>
      </c>
      <c r="AS118" s="23">
        <v>0</v>
      </c>
      <c r="AT118" s="22">
        <v>0</v>
      </c>
      <c r="AU118" s="57">
        <v>11</v>
      </c>
      <c r="AV118" s="22"/>
      <c r="AX118" s="51"/>
      <c r="AY118">
        <v>2010</v>
      </c>
      <c r="AZ118">
        <f t="shared" si="5"/>
        <v>44</v>
      </c>
      <c r="BA118">
        <f t="shared" si="6"/>
        <v>1</v>
      </c>
      <c r="BB118" s="276">
        <f t="shared" si="7"/>
        <v>9622121</v>
      </c>
      <c r="BC118" s="276">
        <f t="shared" si="8"/>
        <v>87279</v>
      </c>
    </row>
    <row r="119" spans="1:62" hidden="1" x14ac:dyDescent="0.2">
      <c r="A119" s="605"/>
      <c r="B119" s="18" t="s">
        <v>188</v>
      </c>
      <c r="C119" s="20">
        <v>50</v>
      </c>
      <c r="D119" s="22">
        <v>11769501</v>
      </c>
      <c r="E119" s="85">
        <v>106001</v>
      </c>
      <c r="F119" s="82"/>
      <c r="G119" s="23">
        <v>0</v>
      </c>
      <c r="H119" s="22">
        <v>0</v>
      </c>
      <c r="I119" s="23">
        <v>0</v>
      </c>
      <c r="J119" s="22">
        <v>0</v>
      </c>
      <c r="K119" s="23">
        <v>4</v>
      </c>
      <c r="L119" s="22">
        <v>8700</v>
      </c>
      <c r="M119" s="23">
        <v>1</v>
      </c>
      <c r="N119" s="22">
        <v>2880</v>
      </c>
      <c r="O119" s="23">
        <v>0</v>
      </c>
      <c r="P119" s="22"/>
      <c r="Q119" s="57">
        <v>56</v>
      </c>
      <c r="R119" s="22"/>
      <c r="S119" s="23">
        <v>27</v>
      </c>
      <c r="T119" s="22">
        <v>147032</v>
      </c>
      <c r="U119" s="23">
        <v>11</v>
      </c>
      <c r="V119" s="22">
        <v>24080</v>
      </c>
      <c r="W119" s="23">
        <v>2</v>
      </c>
      <c r="X119" s="22">
        <v>7440</v>
      </c>
      <c r="Y119" s="49">
        <v>183</v>
      </c>
      <c r="Z119" s="40">
        <v>19739.669999999998</v>
      </c>
      <c r="AA119" s="49">
        <v>11</v>
      </c>
      <c r="AB119" s="40">
        <v>4294.5</v>
      </c>
      <c r="AC119" s="49">
        <v>154</v>
      </c>
      <c r="AD119" s="40">
        <v>24604.880000000001</v>
      </c>
      <c r="AE119" s="49">
        <v>123</v>
      </c>
      <c r="AF119" s="40">
        <v>11391.89</v>
      </c>
      <c r="AG119" s="23">
        <v>1</v>
      </c>
      <c r="AH119" s="22">
        <v>15000</v>
      </c>
      <c r="AI119" s="23">
        <v>0</v>
      </c>
      <c r="AJ119" s="22">
        <f t="shared" si="11"/>
        <v>0</v>
      </c>
      <c r="AK119" s="23">
        <v>4</v>
      </c>
      <c r="AL119" s="33">
        <v>1123191</v>
      </c>
      <c r="AM119" s="36">
        <v>18292</v>
      </c>
      <c r="AN119" s="23">
        <v>6</v>
      </c>
      <c r="AO119" s="33">
        <v>169545</v>
      </c>
      <c r="AP119" s="36">
        <v>22696</v>
      </c>
      <c r="AQ119" s="23">
        <v>9</v>
      </c>
      <c r="AR119" s="22">
        <v>0</v>
      </c>
      <c r="AS119" s="23">
        <v>23</v>
      </c>
      <c r="AT119" s="22">
        <v>110780</v>
      </c>
      <c r="AU119" s="57">
        <v>10</v>
      </c>
      <c r="AV119" s="22"/>
      <c r="AX119" s="51"/>
      <c r="AY119">
        <v>2010</v>
      </c>
      <c r="AZ119">
        <f t="shared" si="5"/>
        <v>50</v>
      </c>
      <c r="BA119">
        <f t="shared" si="6"/>
        <v>4</v>
      </c>
      <c r="BB119" s="276">
        <f t="shared" si="7"/>
        <v>11769501</v>
      </c>
      <c r="BC119" s="276">
        <f t="shared" si="8"/>
        <v>1123191</v>
      </c>
    </row>
    <row r="120" spans="1:62" hidden="1" x14ac:dyDescent="0.2">
      <c r="A120" s="605"/>
      <c r="B120" s="18" t="s">
        <v>189</v>
      </c>
      <c r="C120" s="20">
        <v>57</v>
      </c>
      <c r="D120" s="22">
        <v>14089726</v>
      </c>
      <c r="E120" s="85">
        <v>132840</v>
      </c>
      <c r="F120" s="82"/>
      <c r="G120" s="23">
        <v>0</v>
      </c>
      <c r="H120" s="22">
        <v>0</v>
      </c>
      <c r="I120" s="23">
        <v>1</v>
      </c>
      <c r="J120" s="22">
        <v>0</v>
      </c>
      <c r="K120" s="23">
        <v>1</v>
      </c>
      <c r="L120" s="22">
        <v>5544</v>
      </c>
      <c r="M120" s="23">
        <v>1</v>
      </c>
      <c r="N120" s="22">
        <v>36193</v>
      </c>
      <c r="O120" s="23">
        <v>0</v>
      </c>
      <c r="P120" s="22"/>
      <c r="Q120" s="57">
        <v>74</v>
      </c>
      <c r="R120" s="22"/>
      <c r="S120" s="23">
        <v>19</v>
      </c>
      <c r="T120" s="22">
        <v>87005</v>
      </c>
      <c r="U120" s="23">
        <v>10</v>
      </c>
      <c r="V120" s="22">
        <v>10450</v>
      </c>
      <c r="W120" s="23">
        <v>1</v>
      </c>
      <c r="X120" s="22">
        <v>4864</v>
      </c>
      <c r="Y120" s="49">
        <v>163</v>
      </c>
      <c r="Z120" s="40">
        <v>13734.2</v>
      </c>
      <c r="AA120" s="49">
        <v>18</v>
      </c>
      <c r="AB120" s="40">
        <v>4106.25</v>
      </c>
      <c r="AC120" s="49">
        <v>110</v>
      </c>
      <c r="AD120" s="40">
        <v>17598.330000000002</v>
      </c>
      <c r="AE120" s="49">
        <v>140</v>
      </c>
      <c r="AF120" s="40">
        <v>12100.57</v>
      </c>
      <c r="AG120" s="23">
        <v>2</v>
      </c>
      <c r="AH120" s="22">
        <v>631219</v>
      </c>
      <c r="AI120" s="23">
        <v>0</v>
      </c>
      <c r="AJ120" s="22">
        <f t="shared" si="11"/>
        <v>0</v>
      </c>
      <c r="AK120" s="23">
        <v>2</v>
      </c>
      <c r="AL120" s="33">
        <v>1780407</v>
      </c>
      <c r="AM120" s="36">
        <v>50005</v>
      </c>
      <c r="AN120" s="23">
        <v>18</v>
      </c>
      <c r="AO120" s="33">
        <v>1313395.45</v>
      </c>
      <c r="AP120" s="36">
        <v>190539</v>
      </c>
      <c r="AQ120" s="23">
        <v>6</v>
      </c>
      <c r="AR120" s="22">
        <v>0</v>
      </c>
      <c r="AS120" s="23">
        <v>2</v>
      </c>
      <c r="AT120" s="22">
        <v>39000</v>
      </c>
      <c r="AU120" s="57">
        <v>22</v>
      </c>
      <c r="AV120" s="22"/>
      <c r="AY120">
        <v>2010</v>
      </c>
      <c r="AZ120">
        <f t="shared" si="5"/>
        <v>57</v>
      </c>
      <c r="BA120">
        <f t="shared" si="6"/>
        <v>2</v>
      </c>
      <c r="BB120" s="261">
        <f t="shared" si="7"/>
        <v>14089726</v>
      </c>
      <c r="BC120" s="261">
        <f t="shared" si="8"/>
        <v>1780407</v>
      </c>
    </row>
    <row r="121" spans="1:62" hidden="1" x14ac:dyDescent="0.2">
      <c r="A121" s="605"/>
      <c r="B121" s="18" t="s">
        <v>190</v>
      </c>
      <c r="C121" s="20">
        <v>18</v>
      </c>
      <c r="D121" s="22">
        <v>3786259</v>
      </c>
      <c r="E121" s="85">
        <v>36962</v>
      </c>
      <c r="F121" s="82"/>
      <c r="G121" s="23">
        <v>0</v>
      </c>
      <c r="H121" s="22">
        <v>0</v>
      </c>
      <c r="I121" s="23">
        <v>1</v>
      </c>
      <c r="J121" s="22">
        <v>0</v>
      </c>
      <c r="K121" s="23">
        <v>3</v>
      </c>
      <c r="L121" s="22">
        <v>10772</v>
      </c>
      <c r="M121" s="23">
        <v>0</v>
      </c>
      <c r="N121" s="22">
        <v>0</v>
      </c>
      <c r="O121" s="23">
        <v>0</v>
      </c>
      <c r="P121" s="22"/>
      <c r="Q121" s="57">
        <v>38</v>
      </c>
      <c r="R121" s="22"/>
      <c r="S121" s="23">
        <v>13</v>
      </c>
      <c r="T121" s="22">
        <v>55361</v>
      </c>
      <c r="U121" s="23">
        <v>5</v>
      </c>
      <c r="V121" s="22">
        <v>15255</v>
      </c>
      <c r="W121" s="23">
        <v>1</v>
      </c>
      <c r="X121" s="22">
        <v>4200</v>
      </c>
      <c r="Y121" s="49">
        <v>143</v>
      </c>
      <c r="Z121" s="40">
        <v>11954.67</v>
      </c>
      <c r="AA121" s="49">
        <v>17</v>
      </c>
      <c r="AB121" s="40">
        <v>5067.5</v>
      </c>
      <c r="AC121" s="49">
        <v>143</v>
      </c>
      <c r="AD121" s="40">
        <v>22128.98</v>
      </c>
      <c r="AE121" s="49">
        <v>135</v>
      </c>
      <c r="AF121" s="40">
        <v>15813.48</v>
      </c>
      <c r="AG121" s="23">
        <v>0</v>
      </c>
      <c r="AH121" s="22">
        <v>0</v>
      </c>
      <c r="AI121" s="23">
        <v>0</v>
      </c>
      <c r="AJ121" s="22">
        <f t="shared" si="11"/>
        <v>0</v>
      </c>
      <c r="AK121" s="23">
        <v>1</v>
      </c>
      <c r="AL121" s="33">
        <v>3776021</v>
      </c>
      <c r="AM121" s="36">
        <v>31200</v>
      </c>
      <c r="AN121" s="23">
        <v>6</v>
      </c>
      <c r="AO121" s="33">
        <v>532375</v>
      </c>
      <c r="AP121" s="36">
        <v>19501</v>
      </c>
      <c r="AQ121" s="23">
        <v>10</v>
      </c>
      <c r="AR121" s="22">
        <v>0</v>
      </c>
      <c r="AS121" s="23">
        <v>2</v>
      </c>
      <c r="AT121" s="22">
        <v>5100</v>
      </c>
      <c r="AU121" s="57">
        <v>21</v>
      </c>
      <c r="AV121" s="22"/>
      <c r="AY121">
        <v>2010</v>
      </c>
      <c r="AZ121">
        <f t="shared" si="5"/>
        <v>18</v>
      </c>
      <c r="BA121">
        <f t="shared" si="6"/>
        <v>1</v>
      </c>
      <c r="BB121" s="261">
        <f t="shared" si="7"/>
        <v>3786259</v>
      </c>
      <c r="BC121" s="261">
        <f t="shared" si="8"/>
        <v>3776021</v>
      </c>
    </row>
    <row r="122" spans="1:62" hidden="1" x14ac:dyDescent="0.2">
      <c r="A122" s="606"/>
      <c r="B122" s="18" t="s">
        <v>191</v>
      </c>
      <c r="C122" s="20">
        <v>29</v>
      </c>
      <c r="D122" s="22">
        <v>7283651</v>
      </c>
      <c r="E122" s="85">
        <v>66496</v>
      </c>
      <c r="F122" s="82"/>
      <c r="G122" s="23">
        <v>0</v>
      </c>
      <c r="H122" s="22">
        <v>0</v>
      </c>
      <c r="I122" s="23">
        <v>1</v>
      </c>
      <c r="J122" s="22">
        <v>0</v>
      </c>
      <c r="K122" s="23">
        <v>4</v>
      </c>
      <c r="L122" s="22">
        <v>44000</v>
      </c>
      <c r="M122" s="23">
        <v>0</v>
      </c>
      <c r="N122" s="22">
        <v>0</v>
      </c>
      <c r="O122" s="23">
        <v>0</v>
      </c>
      <c r="P122" s="22"/>
      <c r="Q122" s="57">
        <v>59</v>
      </c>
      <c r="R122" s="22"/>
      <c r="S122" s="23">
        <v>11</v>
      </c>
      <c r="T122" s="22">
        <v>54412</v>
      </c>
      <c r="U122" s="23">
        <v>5</v>
      </c>
      <c r="V122" s="22">
        <v>4294</v>
      </c>
      <c r="W122" s="23">
        <v>0</v>
      </c>
      <c r="X122" s="22">
        <v>0</v>
      </c>
      <c r="Y122" s="49">
        <v>147</v>
      </c>
      <c r="Z122" s="40">
        <v>12474.55</v>
      </c>
      <c r="AA122" s="49">
        <v>14</v>
      </c>
      <c r="AB122" s="40">
        <v>4898.25</v>
      </c>
      <c r="AC122" s="49">
        <v>91</v>
      </c>
      <c r="AD122" s="40">
        <v>18140.900000000001</v>
      </c>
      <c r="AE122" s="49">
        <v>104</v>
      </c>
      <c r="AF122" s="40">
        <v>11659.2</v>
      </c>
      <c r="AG122" s="23">
        <v>1</v>
      </c>
      <c r="AH122" s="22">
        <v>98372</v>
      </c>
      <c r="AI122" s="23">
        <v>0</v>
      </c>
      <c r="AJ122" s="22">
        <f t="shared" si="11"/>
        <v>0</v>
      </c>
      <c r="AK122" s="23">
        <v>10</v>
      </c>
      <c r="AL122" s="33">
        <v>2226563</v>
      </c>
      <c r="AM122" s="36">
        <v>66868</v>
      </c>
      <c r="AN122" s="23">
        <v>10</v>
      </c>
      <c r="AO122" s="33">
        <v>1444678</v>
      </c>
      <c r="AP122" s="36">
        <v>54044</v>
      </c>
      <c r="AQ122" s="23">
        <v>11</v>
      </c>
      <c r="AR122" s="22">
        <v>0</v>
      </c>
      <c r="AS122" s="23">
        <v>1</v>
      </c>
      <c r="AT122" s="22">
        <v>62000</v>
      </c>
      <c r="AU122" s="57">
        <v>13</v>
      </c>
      <c r="AV122" s="22"/>
      <c r="AY122">
        <v>2010</v>
      </c>
      <c r="AZ122">
        <f t="shared" si="5"/>
        <v>29</v>
      </c>
      <c r="BA122">
        <f t="shared" si="6"/>
        <v>10</v>
      </c>
      <c r="BB122" s="261">
        <f t="shared" si="7"/>
        <v>7283651</v>
      </c>
      <c r="BC122" s="261">
        <f t="shared" si="8"/>
        <v>2226563</v>
      </c>
      <c r="BE122" s="261">
        <f>SUM(BB111:BB122)</f>
        <v>130573037</v>
      </c>
      <c r="BF122" s="51">
        <f>SUM(C111:C122,G111:G122,I111:I122,K111:K122,M111:M122,S111:S122,U111:U122,W111:W122,U111:U122,Y111:Y122,AA111:AA122,AC111:AC122,AE111:AE122,AG111:AG122,AI111:AI122,AK111:AK122,AN111:AN122,AQ111:AQ122,AS111:AS122,)</f>
        <v>6715</v>
      </c>
    </row>
    <row r="123" spans="1:62" hidden="1" x14ac:dyDescent="0.2">
      <c r="A123" s="604" t="s">
        <v>194</v>
      </c>
      <c r="B123" s="285" t="s">
        <v>195</v>
      </c>
      <c r="C123" s="281">
        <v>47</v>
      </c>
      <c r="D123" s="22">
        <v>10769958</v>
      </c>
      <c r="E123" s="85">
        <v>95248</v>
      </c>
      <c r="F123" s="82"/>
      <c r="G123" s="284">
        <v>0</v>
      </c>
      <c r="H123" s="22">
        <v>0</v>
      </c>
      <c r="I123" s="284">
        <v>0</v>
      </c>
      <c r="J123" s="22">
        <v>0</v>
      </c>
      <c r="K123" s="284">
        <v>11</v>
      </c>
      <c r="L123" s="22">
        <v>129822</v>
      </c>
      <c r="M123" s="284">
        <v>0</v>
      </c>
      <c r="N123" s="22">
        <v>0</v>
      </c>
      <c r="O123" s="24">
        <v>0</v>
      </c>
      <c r="P123" s="22"/>
      <c r="Q123" s="57">
        <v>72</v>
      </c>
      <c r="R123" s="22"/>
      <c r="S123" s="284">
        <v>10</v>
      </c>
      <c r="T123" s="22">
        <v>30814</v>
      </c>
      <c r="U123" s="284">
        <v>3</v>
      </c>
      <c r="V123" s="22">
        <v>10950</v>
      </c>
      <c r="W123" s="284">
        <v>3</v>
      </c>
      <c r="X123" s="22">
        <v>9596</v>
      </c>
      <c r="Y123" s="287">
        <v>117</v>
      </c>
      <c r="Z123" s="40">
        <v>12578.94</v>
      </c>
      <c r="AA123" s="287">
        <v>13</v>
      </c>
      <c r="AB123" s="40">
        <v>2234</v>
      </c>
      <c r="AC123" s="287">
        <v>120</v>
      </c>
      <c r="AD123" s="40">
        <v>15578.47</v>
      </c>
      <c r="AE123" s="287">
        <v>95</v>
      </c>
      <c r="AF123" s="40">
        <v>8959.93</v>
      </c>
      <c r="AG123" s="284">
        <v>11</v>
      </c>
      <c r="AH123" s="22">
        <v>404661</v>
      </c>
      <c r="AI123" s="284">
        <v>0</v>
      </c>
      <c r="AJ123" s="22">
        <f t="shared" si="11"/>
        <v>0</v>
      </c>
      <c r="AK123" s="284">
        <v>2</v>
      </c>
      <c r="AL123" s="33">
        <v>6038935</v>
      </c>
      <c r="AM123" s="36">
        <v>122110</v>
      </c>
      <c r="AN123" s="284">
        <v>14</v>
      </c>
      <c r="AO123" s="33">
        <v>525903</v>
      </c>
      <c r="AP123" s="36">
        <v>67247</v>
      </c>
      <c r="AQ123" s="284">
        <v>15</v>
      </c>
      <c r="AR123" s="22">
        <v>0</v>
      </c>
      <c r="AS123" s="284">
        <v>1</v>
      </c>
      <c r="AT123" s="22">
        <v>38500</v>
      </c>
      <c r="AU123" s="57">
        <v>16</v>
      </c>
      <c r="AV123" s="22">
        <v>0</v>
      </c>
      <c r="AW123" s="73"/>
      <c r="AY123">
        <v>2011</v>
      </c>
      <c r="AZ123">
        <f t="shared" si="5"/>
        <v>47</v>
      </c>
      <c r="BA123">
        <f t="shared" si="6"/>
        <v>2</v>
      </c>
      <c r="BB123" s="261">
        <f t="shared" si="7"/>
        <v>10769958</v>
      </c>
      <c r="BC123" s="261">
        <f t="shared" si="8"/>
        <v>6038935</v>
      </c>
    </row>
    <row r="124" spans="1:62" hidden="1" x14ac:dyDescent="0.2">
      <c r="A124" s="605"/>
      <c r="B124" s="285" t="s">
        <v>197</v>
      </c>
      <c r="C124" s="281">
        <v>32</v>
      </c>
      <c r="D124" s="22">
        <v>8219410</v>
      </c>
      <c r="E124" s="85">
        <v>75815</v>
      </c>
      <c r="F124" s="82"/>
      <c r="G124" s="284">
        <v>0</v>
      </c>
      <c r="H124" s="22">
        <v>0</v>
      </c>
      <c r="I124" s="284">
        <v>0</v>
      </c>
      <c r="J124" s="22">
        <v>0</v>
      </c>
      <c r="K124" s="284">
        <v>8</v>
      </c>
      <c r="L124" s="22">
        <v>55505</v>
      </c>
      <c r="M124" s="284">
        <v>1</v>
      </c>
      <c r="N124" s="22">
        <v>26575</v>
      </c>
      <c r="O124" s="24">
        <v>2</v>
      </c>
      <c r="P124" s="22"/>
      <c r="Q124" s="57">
        <v>37</v>
      </c>
      <c r="R124" s="22"/>
      <c r="S124" s="284">
        <v>10</v>
      </c>
      <c r="T124" s="22">
        <v>46135</v>
      </c>
      <c r="U124" s="284">
        <v>5</v>
      </c>
      <c r="V124" s="22">
        <v>11657</v>
      </c>
      <c r="W124" s="284">
        <v>1</v>
      </c>
      <c r="X124" s="22">
        <v>2660</v>
      </c>
      <c r="Y124" s="287">
        <v>147</v>
      </c>
      <c r="Z124" s="40">
        <v>15440.32</v>
      </c>
      <c r="AA124" s="287">
        <v>13</v>
      </c>
      <c r="AB124" s="40">
        <v>2219.75</v>
      </c>
      <c r="AC124" s="287">
        <v>129</v>
      </c>
      <c r="AD124" s="40">
        <v>18882.46</v>
      </c>
      <c r="AE124" s="287">
        <v>131</v>
      </c>
      <c r="AF124" s="40">
        <v>16292.7</v>
      </c>
      <c r="AG124" s="284">
        <v>0</v>
      </c>
      <c r="AH124" s="22">
        <v>0</v>
      </c>
      <c r="AI124" s="284">
        <v>0</v>
      </c>
      <c r="AJ124" s="22">
        <f t="shared" si="11"/>
        <v>0</v>
      </c>
      <c r="AK124" s="284">
        <v>4</v>
      </c>
      <c r="AL124" s="33">
        <v>4816000</v>
      </c>
      <c r="AM124" s="36">
        <v>39106</v>
      </c>
      <c r="AN124" s="284">
        <v>9</v>
      </c>
      <c r="AO124" s="33">
        <v>535983</v>
      </c>
      <c r="AP124" s="36">
        <v>23447</v>
      </c>
      <c r="AQ124" s="284">
        <v>11</v>
      </c>
      <c r="AR124" s="22">
        <v>0</v>
      </c>
      <c r="AS124" s="284">
        <v>2</v>
      </c>
      <c r="AT124" s="22">
        <v>169980</v>
      </c>
      <c r="AU124" s="57">
        <v>8</v>
      </c>
      <c r="AY124">
        <v>2011</v>
      </c>
      <c r="AZ124">
        <f t="shared" si="5"/>
        <v>32</v>
      </c>
      <c r="BA124">
        <f t="shared" si="6"/>
        <v>4</v>
      </c>
      <c r="BB124" s="261">
        <f t="shared" si="7"/>
        <v>8219410</v>
      </c>
      <c r="BC124" s="261">
        <f t="shared" si="8"/>
        <v>4816000</v>
      </c>
    </row>
    <row r="125" spans="1:62" hidden="1" x14ac:dyDescent="0.2">
      <c r="A125" s="605"/>
      <c r="B125" s="285" t="s">
        <v>198</v>
      </c>
      <c r="C125" s="281">
        <v>17</v>
      </c>
      <c r="D125" s="22">
        <v>4452313</v>
      </c>
      <c r="E125" s="85">
        <v>41628</v>
      </c>
      <c r="F125" s="82"/>
      <c r="G125" s="284">
        <v>0</v>
      </c>
      <c r="H125" s="22">
        <v>0</v>
      </c>
      <c r="I125" s="284">
        <v>0</v>
      </c>
      <c r="J125" s="22">
        <v>0</v>
      </c>
      <c r="K125" s="284">
        <v>2</v>
      </c>
      <c r="L125" s="22">
        <v>69228</v>
      </c>
      <c r="M125" s="284">
        <v>1</v>
      </c>
      <c r="N125" s="22">
        <v>17569</v>
      </c>
      <c r="O125" s="24">
        <v>1</v>
      </c>
      <c r="P125" s="22"/>
      <c r="Q125" s="57">
        <v>43</v>
      </c>
      <c r="R125" s="22"/>
      <c r="S125" s="284">
        <v>4</v>
      </c>
      <c r="T125" s="22">
        <v>23807</v>
      </c>
      <c r="U125" s="284">
        <v>0</v>
      </c>
      <c r="V125" s="22">
        <v>0</v>
      </c>
      <c r="W125" s="284">
        <v>0</v>
      </c>
      <c r="X125" s="22">
        <v>0</v>
      </c>
      <c r="Y125" s="287">
        <v>94</v>
      </c>
      <c r="Z125" s="40">
        <v>8699.52</v>
      </c>
      <c r="AA125" s="287">
        <v>13</v>
      </c>
      <c r="AB125" s="40">
        <v>3290</v>
      </c>
      <c r="AC125" s="287">
        <v>132</v>
      </c>
      <c r="AD125" s="40">
        <v>21807.040000000001</v>
      </c>
      <c r="AE125" s="287">
        <v>73</v>
      </c>
      <c r="AF125" s="40">
        <v>13140.65</v>
      </c>
      <c r="AG125" s="284">
        <v>0</v>
      </c>
      <c r="AH125" s="22">
        <v>0</v>
      </c>
      <c r="AI125" s="284">
        <v>0</v>
      </c>
      <c r="AJ125" s="22">
        <f t="shared" si="11"/>
        <v>0</v>
      </c>
      <c r="AK125" s="284">
        <v>2</v>
      </c>
      <c r="AL125" s="33">
        <v>1509000</v>
      </c>
      <c r="AM125" s="36">
        <v>80726</v>
      </c>
      <c r="AN125" s="284">
        <v>7</v>
      </c>
      <c r="AO125" s="33">
        <v>2185964.4</v>
      </c>
      <c r="AP125" s="36">
        <v>34275</v>
      </c>
      <c r="AQ125" s="284">
        <v>10</v>
      </c>
      <c r="AR125" s="22">
        <v>0</v>
      </c>
      <c r="AS125" s="284">
        <v>2</v>
      </c>
      <c r="AT125" s="22">
        <v>353934</v>
      </c>
      <c r="AU125" s="57">
        <v>16</v>
      </c>
      <c r="AY125">
        <v>2011</v>
      </c>
      <c r="AZ125">
        <f t="shared" si="5"/>
        <v>17</v>
      </c>
      <c r="BA125">
        <f t="shared" si="6"/>
        <v>2</v>
      </c>
      <c r="BB125" s="261">
        <f t="shared" si="7"/>
        <v>4452313</v>
      </c>
      <c r="BC125" s="261">
        <f t="shared" si="8"/>
        <v>1509000</v>
      </c>
      <c r="BJ125" s="52"/>
    </row>
    <row r="126" spans="1:62" hidden="1" x14ac:dyDescent="0.2">
      <c r="A126" s="605"/>
      <c r="B126" s="25" t="s">
        <v>199</v>
      </c>
      <c r="C126" s="21">
        <v>34</v>
      </c>
      <c r="D126" s="22">
        <v>8063165</v>
      </c>
      <c r="E126" s="85">
        <v>75100</v>
      </c>
      <c r="F126" s="82"/>
      <c r="G126" s="24">
        <v>0</v>
      </c>
      <c r="H126" s="22">
        <v>0</v>
      </c>
      <c r="I126" s="24">
        <v>0</v>
      </c>
      <c r="J126" s="22">
        <v>0</v>
      </c>
      <c r="K126" s="24">
        <v>0</v>
      </c>
      <c r="L126" s="22">
        <v>0</v>
      </c>
      <c r="M126" s="24">
        <v>0</v>
      </c>
      <c r="N126" s="22">
        <v>0</v>
      </c>
      <c r="O126" s="24">
        <v>2</v>
      </c>
      <c r="P126" s="22"/>
      <c r="Q126" s="57">
        <v>36</v>
      </c>
      <c r="R126" s="22"/>
      <c r="S126" s="24">
        <v>1</v>
      </c>
      <c r="T126" s="22">
        <v>1900</v>
      </c>
      <c r="U126" s="24">
        <v>2</v>
      </c>
      <c r="V126" s="22">
        <v>11425</v>
      </c>
      <c r="W126" s="24">
        <v>1</v>
      </c>
      <c r="X126" s="22">
        <v>3192</v>
      </c>
      <c r="Y126" s="47">
        <v>89</v>
      </c>
      <c r="Z126" s="40">
        <v>8170.26</v>
      </c>
      <c r="AA126" s="47">
        <v>18</v>
      </c>
      <c r="AB126" s="40">
        <v>8011</v>
      </c>
      <c r="AC126" s="47">
        <v>114</v>
      </c>
      <c r="AD126" s="40">
        <v>18569.04</v>
      </c>
      <c r="AE126" s="47">
        <v>92</v>
      </c>
      <c r="AF126" s="40">
        <v>13213.92</v>
      </c>
      <c r="AG126" s="24">
        <v>1</v>
      </c>
      <c r="AH126" s="22">
        <v>425000</v>
      </c>
      <c r="AI126" s="24">
        <v>0</v>
      </c>
      <c r="AJ126" s="22">
        <f t="shared" si="11"/>
        <v>0</v>
      </c>
      <c r="AK126" s="24">
        <v>2</v>
      </c>
      <c r="AL126" s="33">
        <v>2806784</v>
      </c>
      <c r="AM126" s="36">
        <v>11791</v>
      </c>
      <c r="AN126" s="24">
        <v>15</v>
      </c>
      <c r="AO126" s="33">
        <v>1452972</v>
      </c>
      <c r="AP126" s="36">
        <v>64425</v>
      </c>
      <c r="AQ126" s="24">
        <v>6</v>
      </c>
      <c r="AR126" s="22">
        <v>0</v>
      </c>
      <c r="AS126" s="24">
        <v>0</v>
      </c>
      <c r="AT126" s="22">
        <v>0</v>
      </c>
      <c r="AU126" s="57">
        <v>20</v>
      </c>
      <c r="AY126">
        <v>2011</v>
      </c>
      <c r="AZ126">
        <f t="shared" si="5"/>
        <v>34</v>
      </c>
      <c r="BA126">
        <f t="shared" si="6"/>
        <v>2</v>
      </c>
      <c r="BB126" s="261">
        <f t="shared" si="7"/>
        <v>8063165</v>
      </c>
      <c r="BC126" s="261">
        <f t="shared" si="8"/>
        <v>2806784</v>
      </c>
    </row>
    <row r="127" spans="1:62" hidden="1" x14ac:dyDescent="0.2">
      <c r="A127" s="605"/>
      <c r="B127" s="25" t="s">
        <v>200</v>
      </c>
      <c r="C127" s="21">
        <v>32</v>
      </c>
      <c r="D127" s="22">
        <v>7429345</v>
      </c>
      <c r="E127" s="85">
        <v>66704</v>
      </c>
      <c r="F127" s="82"/>
      <c r="G127" s="24">
        <v>0</v>
      </c>
      <c r="H127" s="22">
        <v>0</v>
      </c>
      <c r="I127" s="24">
        <v>0</v>
      </c>
      <c r="J127" s="22">
        <v>0</v>
      </c>
      <c r="K127" s="24">
        <v>6</v>
      </c>
      <c r="L127" s="22">
        <v>18647</v>
      </c>
      <c r="M127" s="24">
        <v>0</v>
      </c>
      <c r="N127" s="22">
        <v>0</v>
      </c>
      <c r="O127" s="24">
        <v>0</v>
      </c>
      <c r="P127" s="22"/>
      <c r="Q127" s="57">
        <v>39</v>
      </c>
      <c r="R127" s="22"/>
      <c r="S127" s="24">
        <v>9</v>
      </c>
      <c r="T127" s="22">
        <v>86890</v>
      </c>
      <c r="U127" s="24">
        <v>5</v>
      </c>
      <c r="V127" s="22">
        <v>14640</v>
      </c>
      <c r="W127" s="24">
        <v>0</v>
      </c>
      <c r="X127" s="22">
        <v>0</v>
      </c>
      <c r="Y127" s="47">
        <v>120</v>
      </c>
      <c r="Z127" s="40">
        <v>14529</v>
      </c>
      <c r="AA127" s="47">
        <v>24</v>
      </c>
      <c r="AB127" s="40">
        <v>4321</v>
      </c>
      <c r="AC127" s="47">
        <v>102</v>
      </c>
      <c r="AD127" s="40">
        <v>18918</v>
      </c>
      <c r="AE127" s="47">
        <v>115</v>
      </c>
      <c r="AF127" s="40">
        <v>10004</v>
      </c>
      <c r="AG127" s="24">
        <v>2</v>
      </c>
      <c r="AH127" s="22">
        <v>76595</v>
      </c>
      <c r="AI127" s="24">
        <v>0</v>
      </c>
      <c r="AJ127" s="22">
        <f t="shared" si="11"/>
        <v>0</v>
      </c>
      <c r="AK127" s="24">
        <v>2</v>
      </c>
      <c r="AL127" s="33">
        <v>387499</v>
      </c>
      <c r="AM127" s="36">
        <v>2588</v>
      </c>
      <c r="AN127" s="24">
        <v>31</v>
      </c>
      <c r="AO127" s="33">
        <v>1894753</v>
      </c>
      <c r="AP127" s="36">
        <v>131311</v>
      </c>
      <c r="AQ127" s="24">
        <v>14</v>
      </c>
      <c r="AR127" s="22">
        <v>0</v>
      </c>
      <c r="AS127" s="24">
        <v>1</v>
      </c>
      <c r="AT127" s="22">
        <v>100877</v>
      </c>
      <c r="AU127" s="57">
        <v>28</v>
      </c>
      <c r="AY127">
        <v>2011</v>
      </c>
      <c r="AZ127">
        <f t="shared" si="5"/>
        <v>32</v>
      </c>
      <c r="BA127">
        <f t="shared" si="6"/>
        <v>2</v>
      </c>
      <c r="BB127" s="261">
        <f t="shared" si="7"/>
        <v>7429345</v>
      </c>
      <c r="BC127" s="261">
        <f t="shared" si="8"/>
        <v>387499</v>
      </c>
    </row>
    <row r="128" spans="1:62" hidden="1" x14ac:dyDescent="0.2">
      <c r="A128" s="605"/>
      <c r="B128" s="25" t="s">
        <v>201</v>
      </c>
      <c r="C128" s="21">
        <v>32</v>
      </c>
      <c r="D128" s="22">
        <v>7270216</v>
      </c>
      <c r="E128" s="85">
        <v>67121</v>
      </c>
      <c r="F128" s="82"/>
      <c r="G128" s="24">
        <v>0</v>
      </c>
      <c r="H128" s="22">
        <v>0</v>
      </c>
      <c r="I128" s="24">
        <v>0</v>
      </c>
      <c r="J128" s="22">
        <v>0</v>
      </c>
      <c r="K128" s="24">
        <v>8</v>
      </c>
      <c r="L128" s="22">
        <v>70581</v>
      </c>
      <c r="M128" s="24">
        <v>0</v>
      </c>
      <c r="N128" s="22">
        <v>0</v>
      </c>
      <c r="O128" s="24">
        <v>0</v>
      </c>
      <c r="P128" s="22"/>
      <c r="Q128" s="57">
        <v>73</v>
      </c>
      <c r="R128" s="22"/>
      <c r="S128" s="24">
        <v>15</v>
      </c>
      <c r="T128" s="22">
        <v>79979</v>
      </c>
      <c r="U128" s="24">
        <v>9</v>
      </c>
      <c r="V128" s="22">
        <v>6181</v>
      </c>
      <c r="W128" s="24">
        <v>1</v>
      </c>
      <c r="X128" s="22">
        <v>2880</v>
      </c>
      <c r="Y128" s="47">
        <v>135</v>
      </c>
      <c r="Z128" s="40">
        <v>15034.25</v>
      </c>
      <c r="AA128" s="47">
        <v>16</v>
      </c>
      <c r="AB128" s="40">
        <v>5602.5</v>
      </c>
      <c r="AC128" s="47">
        <v>138</v>
      </c>
      <c r="AD128" s="40">
        <v>23986.94</v>
      </c>
      <c r="AE128" s="47">
        <v>130</v>
      </c>
      <c r="AF128" s="40">
        <v>21450.05</v>
      </c>
      <c r="AG128" s="24">
        <v>0</v>
      </c>
      <c r="AH128" s="22">
        <v>0</v>
      </c>
      <c r="AI128" s="24">
        <v>0</v>
      </c>
      <c r="AJ128" s="22">
        <f t="shared" si="11"/>
        <v>0</v>
      </c>
      <c r="AK128" s="24">
        <v>5</v>
      </c>
      <c r="AL128" s="33">
        <v>9583449</v>
      </c>
      <c r="AM128" s="36">
        <v>86505</v>
      </c>
      <c r="AN128" s="24">
        <v>20</v>
      </c>
      <c r="AO128" s="33">
        <v>2034151</v>
      </c>
      <c r="AP128" s="36">
        <v>122737</v>
      </c>
      <c r="AQ128" s="24">
        <v>12</v>
      </c>
      <c r="AR128" s="22">
        <v>0</v>
      </c>
      <c r="AS128" s="24">
        <v>4</v>
      </c>
      <c r="AT128" s="22">
        <v>46450</v>
      </c>
      <c r="AU128" s="57">
        <v>18</v>
      </c>
      <c r="AW128" s="73"/>
      <c r="AY128">
        <v>2011</v>
      </c>
      <c r="AZ128">
        <f t="shared" si="5"/>
        <v>32</v>
      </c>
      <c r="BA128">
        <f t="shared" si="6"/>
        <v>5</v>
      </c>
      <c r="BB128" s="261">
        <f t="shared" si="7"/>
        <v>7270216</v>
      </c>
      <c r="BC128" s="261">
        <f t="shared" si="8"/>
        <v>9583449</v>
      </c>
    </row>
    <row r="129" spans="1:58" hidden="1" x14ac:dyDescent="0.2">
      <c r="A129" s="605"/>
      <c r="B129" s="25" t="s">
        <v>202</v>
      </c>
      <c r="C129" s="21">
        <v>44</v>
      </c>
      <c r="D129" s="22">
        <v>11228048</v>
      </c>
      <c r="E129" s="85">
        <v>104507</v>
      </c>
      <c r="F129" s="82"/>
      <c r="G129" s="24">
        <v>0</v>
      </c>
      <c r="H129" s="22">
        <v>0</v>
      </c>
      <c r="I129" s="24">
        <v>0</v>
      </c>
      <c r="J129" s="22">
        <v>0</v>
      </c>
      <c r="K129" s="24">
        <v>0</v>
      </c>
      <c r="L129" s="22">
        <v>0</v>
      </c>
      <c r="M129" s="24">
        <v>0</v>
      </c>
      <c r="N129" s="22">
        <v>0</v>
      </c>
      <c r="O129" s="24">
        <v>0</v>
      </c>
      <c r="P129" s="22"/>
      <c r="Q129" s="57">
        <v>70</v>
      </c>
      <c r="R129" s="22"/>
      <c r="S129" s="24">
        <v>29</v>
      </c>
      <c r="T129" s="22">
        <v>121485</v>
      </c>
      <c r="U129" s="24">
        <v>4</v>
      </c>
      <c r="V129" s="22">
        <v>11648</v>
      </c>
      <c r="W129" s="24">
        <v>3</v>
      </c>
      <c r="X129" s="22">
        <v>17688</v>
      </c>
      <c r="Y129" s="47">
        <v>102</v>
      </c>
      <c r="Z129" s="40">
        <v>12831.72</v>
      </c>
      <c r="AA129" s="47">
        <v>19</v>
      </c>
      <c r="AB129" s="40">
        <v>4472.5</v>
      </c>
      <c r="AC129" s="47">
        <v>102</v>
      </c>
      <c r="AD129" s="40">
        <v>24665.49</v>
      </c>
      <c r="AE129" s="47">
        <v>106</v>
      </c>
      <c r="AF129" s="40">
        <v>12830.65</v>
      </c>
      <c r="AG129" s="24">
        <v>1</v>
      </c>
      <c r="AH129" s="22">
        <v>300000</v>
      </c>
      <c r="AI129" s="24">
        <v>0</v>
      </c>
      <c r="AJ129" s="22">
        <f t="shared" si="11"/>
        <v>0</v>
      </c>
      <c r="AK129" s="24">
        <v>2</v>
      </c>
      <c r="AL129" s="33">
        <v>11737756</v>
      </c>
      <c r="AM129" s="36">
        <v>194461</v>
      </c>
      <c r="AN129" s="24">
        <v>8</v>
      </c>
      <c r="AO129" s="33">
        <v>347140</v>
      </c>
      <c r="AP129" s="36">
        <v>38396</v>
      </c>
      <c r="AQ129" s="24">
        <v>9</v>
      </c>
      <c r="AR129" s="22">
        <v>0</v>
      </c>
      <c r="AS129" s="24">
        <v>4</v>
      </c>
      <c r="AT129" s="22">
        <v>1891703</v>
      </c>
      <c r="AU129" s="57">
        <v>16</v>
      </c>
      <c r="AY129">
        <v>2011</v>
      </c>
      <c r="AZ129">
        <f t="shared" si="5"/>
        <v>44</v>
      </c>
      <c r="BA129">
        <f t="shared" si="6"/>
        <v>2</v>
      </c>
      <c r="BB129" s="261">
        <f t="shared" si="7"/>
        <v>11228048</v>
      </c>
      <c r="BC129" s="261">
        <f t="shared" si="8"/>
        <v>11737756</v>
      </c>
    </row>
    <row r="130" spans="1:58" hidden="1" x14ac:dyDescent="0.2">
      <c r="A130" s="605"/>
      <c r="B130" s="25" t="s">
        <v>203</v>
      </c>
      <c r="C130" s="21">
        <v>49</v>
      </c>
      <c r="D130" s="22">
        <v>11347703</v>
      </c>
      <c r="E130" s="85">
        <v>103368</v>
      </c>
      <c r="F130" s="82"/>
      <c r="G130" s="24">
        <v>0</v>
      </c>
      <c r="H130" s="22">
        <v>0</v>
      </c>
      <c r="I130" s="24">
        <v>0</v>
      </c>
      <c r="J130" s="22">
        <v>0</v>
      </c>
      <c r="K130" s="24">
        <v>11</v>
      </c>
      <c r="L130" s="22">
        <v>101249</v>
      </c>
      <c r="M130" s="24">
        <v>0</v>
      </c>
      <c r="N130" s="22">
        <v>0</v>
      </c>
      <c r="O130" s="24">
        <v>0</v>
      </c>
      <c r="P130" s="22"/>
      <c r="Q130" s="57">
        <v>77</v>
      </c>
      <c r="R130" s="22"/>
      <c r="S130" s="24">
        <v>22</v>
      </c>
      <c r="T130" s="22">
        <v>144479</v>
      </c>
      <c r="U130" s="24">
        <v>7</v>
      </c>
      <c r="V130" s="22">
        <v>9683</v>
      </c>
      <c r="W130" s="24">
        <v>0</v>
      </c>
      <c r="X130" s="22">
        <v>0</v>
      </c>
      <c r="Y130" s="47">
        <v>154</v>
      </c>
      <c r="Z130" s="40">
        <v>17983.509999999998</v>
      </c>
      <c r="AA130" s="47">
        <v>15</v>
      </c>
      <c r="AB130" s="40">
        <v>2739.25</v>
      </c>
      <c r="AC130" s="47">
        <v>111</v>
      </c>
      <c r="AD130" s="40">
        <v>25164.65</v>
      </c>
      <c r="AE130" s="47">
        <v>102</v>
      </c>
      <c r="AF130" s="40">
        <v>12005.55</v>
      </c>
      <c r="AG130" s="24">
        <v>1</v>
      </c>
      <c r="AH130" s="22">
        <v>5300</v>
      </c>
      <c r="AI130" s="24">
        <v>0</v>
      </c>
      <c r="AJ130" s="22">
        <f t="shared" si="11"/>
        <v>0</v>
      </c>
      <c r="AK130" s="24">
        <v>11</v>
      </c>
      <c r="AL130" s="33">
        <v>6554522</v>
      </c>
      <c r="AM130" s="36">
        <v>35051</v>
      </c>
      <c r="AN130" s="24">
        <v>11</v>
      </c>
      <c r="AO130" s="33">
        <v>1567333</v>
      </c>
      <c r="AP130" s="36">
        <v>39411</v>
      </c>
      <c r="AQ130" s="24">
        <v>8</v>
      </c>
      <c r="AR130" s="22">
        <v>0</v>
      </c>
      <c r="AS130" s="24">
        <v>3</v>
      </c>
      <c r="AT130" s="22">
        <v>77953</v>
      </c>
      <c r="AU130" s="57">
        <v>16</v>
      </c>
      <c r="AY130">
        <v>2011</v>
      </c>
      <c r="AZ130">
        <f t="shared" si="5"/>
        <v>49</v>
      </c>
      <c r="BA130">
        <f t="shared" si="6"/>
        <v>11</v>
      </c>
      <c r="BB130" s="261">
        <f t="shared" si="7"/>
        <v>11347703</v>
      </c>
      <c r="BC130" s="261">
        <f t="shared" si="8"/>
        <v>6554522</v>
      </c>
    </row>
    <row r="131" spans="1:58" hidden="1" x14ac:dyDescent="0.2">
      <c r="A131" s="605"/>
      <c r="B131" s="25" t="s">
        <v>204</v>
      </c>
      <c r="C131" s="21">
        <v>62</v>
      </c>
      <c r="D131" s="22">
        <v>15082782</v>
      </c>
      <c r="E131" s="85">
        <v>130052</v>
      </c>
      <c r="F131" s="82"/>
      <c r="G131" s="24">
        <v>0</v>
      </c>
      <c r="H131" s="22">
        <v>0</v>
      </c>
      <c r="I131" s="24">
        <v>0</v>
      </c>
      <c r="J131" s="22">
        <v>0</v>
      </c>
      <c r="K131" s="24">
        <v>5</v>
      </c>
      <c r="L131" s="22">
        <v>86323</v>
      </c>
      <c r="M131" s="24">
        <v>0</v>
      </c>
      <c r="N131" s="22">
        <v>0</v>
      </c>
      <c r="O131" s="24">
        <v>3</v>
      </c>
      <c r="P131" s="22"/>
      <c r="Q131" s="57">
        <v>95</v>
      </c>
      <c r="R131" s="22"/>
      <c r="S131" s="24">
        <v>28</v>
      </c>
      <c r="T131" s="22">
        <v>121843</v>
      </c>
      <c r="U131" s="24">
        <v>6</v>
      </c>
      <c r="V131" s="22">
        <v>19783</v>
      </c>
      <c r="W131" s="24">
        <v>2</v>
      </c>
      <c r="X131" s="22">
        <v>5356</v>
      </c>
      <c r="Y131" s="47">
        <v>178</v>
      </c>
      <c r="Z131" s="40">
        <v>15178.7</v>
      </c>
      <c r="AA131" s="47">
        <v>12</v>
      </c>
      <c r="AB131" s="40">
        <v>12552.5</v>
      </c>
      <c r="AC131" s="47">
        <v>124</v>
      </c>
      <c r="AD131" s="40">
        <v>19328.55</v>
      </c>
      <c r="AE131" s="47">
        <v>139</v>
      </c>
      <c r="AF131" s="40">
        <v>19704.419999999998</v>
      </c>
      <c r="AG131" s="24">
        <v>0</v>
      </c>
      <c r="AH131" s="22">
        <v>0</v>
      </c>
      <c r="AI131" s="24">
        <v>1</v>
      </c>
      <c r="AJ131" s="22">
        <f t="shared" si="11"/>
        <v>50</v>
      </c>
      <c r="AK131" s="24">
        <v>3</v>
      </c>
      <c r="AL131" s="33">
        <v>437000</v>
      </c>
      <c r="AM131" s="36">
        <v>4619</v>
      </c>
      <c r="AN131" s="24">
        <v>11</v>
      </c>
      <c r="AO131" s="33">
        <v>3190730</v>
      </c>
      <c r="AP131" s="36">
        <v>105254</v>
      </c>
      <c r="AQ131" s="24">
        <v>10</v>
      </c>
      <c r="AR131" s="22">
        <v>0</v>
      </c>
      <c r="AS131" s="24">
        <v>20</v>
      </c>
      <c r="AT131" s="22">
        <v>35000</v>
      </c>
      <c r="AU131" s="57">
        <v>12</v>
      </c>
      <c r="AY131">
        <v>2011</v>
      </c>
      <c r="AZ131">
        <f t="shared" ref="AZ131:AZ194" si="12">SUM(C131,G131)</f>
        <v>62</v>
      </c>
      <c r="BA131">
        <f t="shared" ref="BA131:BA194" si="13">SUM(AK131)</f>
        <v>3</v>
      </c>
      <c r="BB131" s="261">
        <f t="shared" ref="BB131:BB194" si="14">SUM(D131,H131)</f>
        <v>15082782</v>
      </c>
      <c r="BC131" s="261">
        <f t="shared" ref="BC131:BC194" si="15">SUM(AL131)</f>
        <v>437000</v>
      </c>
    </row>
    <row r="132" spans="1:58" hidden="1" x14ac:dyDescent="0.2">
      <c r="A132" s="605"/>
      <c r="B132" s="25" t="s">
        <v>205</v>
      </c>
      <c r="C132" s="21">
        <v>43</v>
      </c>
      <c r="D132" s="22">
        <v>10918864</v>
      </c>
      <c r="E132" s="85">
        <v>101148</v>
      </c>
      <c r="F132" s="82"/>
      <c r="G132" s="24">
        <v>0</v>
      </c>
      <c r="H132" s="22">
        <v>0</v>
      </c>
      <c r="I132" s="24">
        <v>0</v>
      </c>
      <c r="J132" s="22">
        <v>0</v>
      </c>
      <c r="K132" s="24">
        <v>6</v>
      </c>
      <c r="L132" s="22">
        <v>42911</v>
      </c>
      <c r="M132" s="24">
        <v>1</v>
      </c>
      <c r="N132" s="22">
        <v>33219</v>
      </c>
      <c r="O132" s="24">
        <v>0</v>
      </c>
      <c r="P132" s="22"/>
      <c r="Q132" s="57">
        <v>65</v>
      </c>
      <c r="R132" s="22"/>
      <c r="S132" s="24">
        <v>11</v>
      </c>
      <c r="T132" s="22">
        <v>61833</v>
      </c>
      <c r="U132" s="24">
        <v>7</v>
      </c>
      <c r="V132" s="22">
        <v>22869</v>
      </c>
      <c r="W132" s="24">
        <v>0</v>
      </c>
      <c r="X132" s="22">
        <v>0</v>
      </c>
      <c r="Y132" s="47">
        <v>144</v>
      </c>
      <c r="Z132" s="40">
        <v>19095.48</v>
      </c>
      <c r="AA132" s="47">
        <v>17</v>
      </c>
      <c r="AB132" s="40">
        <v>6410.75</v>
      </c>
      <c r="AC132" s="47">
        <v>166</v>
      </c>
      <c r="AD132" s="40">
        <v>33958.49</v>
      </c>
      <c r="AE132" s="47">
        <v>153</v>
      </c>
      <c r="AF132" s="40">
        <v>23040.9</v>
      </c>
      <c r="AG132" s="24">
        <v>1</v>
      </c>
      <c r="AH132" s="22">
        <v>272640</v>
      </c>
      <c r="AI132" s="24">
        <v>0</v>
      </c>
      <c r="AJ132" s="22">
        <f t="shared" si="11"/>
        <v>0</v>
      </c>
      <c r="AK132" s="24">
        <v>0</v>
      </c>
      <c r="AL132" s="33">
        <v>0</v>
      </c>
      <c r="AM132" s="36">
        <v>0</v>
      </c>
      <c r="AN132" s="24">
        <v>11</v>
      </c>
      <c r="AO132" s="33">
        <v>881184</v>
      </c>
      <c r="AP132" s="36">
        <v>59293</v>
      </c>
      <c r="AQ132" s="24">
        <v>4</v>
      </c>
      <c r="AR132" s="22">
        <v>0</v>
      </c>
      <c r="AS132" s="24">
        <v>0</v>
      </c>
      <c r="AT132" s="22">
        <v>0</v>
      </c>
      <c r="AU132" s="57">
        <v>16</v>
      </c>
      <c r="AY132">
        <v>2011</v>
      </c>
      <c r="AZ132">
        <f t="shared" si="12"/>
        <v>43</v>
      </c>
      <c r="BA132">
        <f t="shared" si="13"/>
        <v>0</v>
      </c>
      <c r="BB132" s="261">
        <f t="shared" si="14"/>
        <v>10918864</v>
      </c>
      <c r="BC132" s="261">
        <f t="shared" si="15"/>
        <v>0</v>
      </c>
    </row>
    <row r="133" spans="1:58" hidden="1" x14ac:dyDescent="0.2">
      <c r="A133" s="605"/>
      <c r="B133" s="25" t="s">
        <v>206</v>
      </c>
      <c r="C133" s="21">
        <v>46</v>
      </c>
      <c r="D133" s="22">
        <v>11886324</v>
      </c>
      <c r="E133" s="85">
        <v>90685</v>
      </c>
      <c r="F133" s="82"/>
      <c r="G133" s="24">
        <v>0</v>
      </c>
      <c r="H133" s="22">
        <v>0</v>
      </c>
      <c r="I133" s="24">
        <v>1</v>
      </c>
      <c r="J133" s="22">
        <v>0</v>
      </c>
      <c r="K133" s="24">
        <v>9</v>
      </c>
      <c r="L133" s="22">
        <v>152826</v>
      </c>
      <c r="M133" s="24">
        <v>1</v>
      </c>
      <c r="N133" s="22">
        <v>73820</v>
      </c>
      <c r="O133" s="24">
        <v>0</v>
      </c>
      <c r="P133" s="22"/>
      <c r="Q133" s="57"/>
      <c r="R133" s="22"/>
      <c r="S133" s="24">
        <v>27</v>
      </c>
      <c r="T133" s="22">
        <v>156996</v>
      </c>
      <c r="U133" s="24">
        <v>18</v>
      </c>
      <c r="V133" s="22">
        <v>29573</v>
      </c>
      <c r="W133" s="24">
        <v>2</v>
      </c>
      <c r="X133" s="22">
        <v>9089</v>
      </c>
      <c r="Y133" s="47">
        <v>173</v>
      </c>
      <c r="Z133" s="40">
        <v>14522.65</v>
      </c>
      <c r="AA133" s="47">
        <v>15</v>
      </c>
      <c r="AB133" s="40">
        <v>4617.5</v>
      </c>
      <c r="AC133" s="47">
        <v>145</v>
      </c>
      <c r="AD133" s="40">
        <v>25741.08</v>
      </c>
      <c r="AE133" s="47">
        <v>139</v>
      </c>
      <c r="AF133" s="40">
        <v>17786.88</v>
      </c>
      <c r="AG133" s="24">
        <v>3</v>
      </c>
      <c r="AH133" s="22">
        <v>181287</v>
      </c>
      <c r="AI133" s="24">
        <v>4</v>
      </c>
      <c r="AJ133" s="22">
        <f t="shared" si="11"/>
        <v>200</v>
      </c>
      <c r="AK133" s="24">
        <v>7</v>
      </c>
      <c r="AL133" s="33">
        <v>17910380</v>
      </c>
      <c r="AM133" s="36">
        <v>144460</v>
      </c>
      <c r="AN133" s="24">
        <v>15</v>
      </c>
      <c r="AO133" s="33">
        <v>1645090</v>
      </c>
      <c r="AP133" s="36">
        <v>66092</v>
      </c>
      <c r="AQ133" s="24">
        <v>10</v>
      </c>
      <c r="AR133" s="22">
        <v>48055</v>
      </c>
      <c r="AS133" s="24">
        <v>3</v>
      </c>
      <c r="AT133" s="22">
        <v>91144</v>
      </c>
      <c r="AU133" s="57"/>
      <c r="AY133">
        <v>2011</v>
      </c>
      <c r="AZ133">
        <f t="shared" si="12"/>
        <v>46</v>
      </c>
      <c r="BA133">
        <f t="shared" si="13"/>
        <v>7</v>
      </c>
      <c r="BB133" s="261">
        <f t="shared" si="14"/>
        <v>11886324</v>
      </c>
      <c r="BC133" s="261">
        <f t="shared" si="15"/>
        <v>17910380</v>
      </c>
    </row>
    <row r="134" spans="1:58" hidden="1" x14ac:dyDescent="0.2">
      <c r="A134" s="606"/>
      <c r="B134" s="25" t="s">
        <v>207</v>
      </c>
      <c r="C134" s="21">
        <v>45</v>
      </c>
      <c r="D134" s="22">
        <v>11199665</v>
      </c>
      <c r="E134" s="85">
        <v>103314</v>
      </c>
      <c r="F134" s="82"/>
      <c r="G134" s="24">
        <v>48</v>
      </c>
      <c r="H134" s="22">
        <v>2182938</v>
      </c>
      <c r="I134" s="24">
        <v>0</v>
      </c>
      <c r="J134" s="22">
        <v>0</v>
      </c>
      <c r="K134" s="24">
        <v>11</v>
      </c>
      <c r="L134" s="22">
        <v>77419</v>
      </c>
      <c r="M134" s="24">
        <v>0</v>
      </c>
      <c r="N134" s="22">
        <v>0</v>
      </c>
      <c r="O134" s="24"/>
      <c r="P134" s="22"/>
      <c r="Q134" s="57"/>
      <c r="R134" s="22"/>
      <c r="S134" s="24">
        <v>12</v>
      </c>
      <c r="T134" s="22">
        <v>71493</v>
      </c>
      <c r="U134" s="24">
        <v>3</v>
      </c>
      <c r="V134" s="22">
        <v>3597</v>
      </c>
      <c r="W134" s="24">
        <v>0</v>
      </c>
      <c r="X134" s="22">
        <v>0</v>
      </c>
      <c r="Y134" s="47">
        <v>142</v>
      </c>
      <c r="Z134" s="40">
        <v>20047</v>
      </c>
      <c r="AA134" s="47">
        <v>25</v>
      </c>
      <c r="AB134" s="40">
        <v>9546.5</v>
      </c>
      <c r="AC134" s="47">
        <v>135</v>
      </c>
      <c r="AD134" s="40">
        <v>32340</v>
      </c>
      <c r="AE134" s="47">
        <v>135</v>
      </c>
      <c r="AF134" s="40">
        <v>23548</v>
      </c>
      <c r="AG134" s="24">
        <v>5</v>
      </c>
      <c r="AH134" s="22">
        <v>61982</v>
      </c>
      <c r="AI134" s="24">
        <v>1</v>
      </c>
      <c r="AJ134" s="22">
        <f t="shared" si="11"/>
        <v>50</v>
      </c>
      <c r="AK134" s="24">
        <v>1</v>
      </c>
      <c r="AL134" s="33">
        <v>21000</v>
      </c>
      <c r="AM134" s="36">
        <v>345</v>
      </c>
      <c r="AN134" s="24">
        <v>10</v>
      </c>
      <c r="AO134" s="33">
        <v>737952</v>
      </c>
      <c r="AP134" s="36">
        <v>22892</v>
      </c>
      <c r="AQ134" s="24">
        <v>9</v>
      </c>
      <c r="AR134" s="22">
        <v>145045</v>
      </c>
      <c r="AS134" s="24">
        <v>3</v>
      </c>
      <c r="AT134" s="22">
        <v>57500</v>
      </c>
      <c r="AU134" s="57"/>
      <c r="AY134">
        <v>2011</v>
      </c>
      <c r="AZ134">
        <f t="shared" si="12"/>
        <v>93</v>
      </c>
      <c r="BA134">
        <f t="shared" si="13"/>
        <v>1</v>
      </c>
      <c r="BB134" s="261">
        <f t="shared" si="14"/>
        <v>13382603</v>
      </c>
      <c r="BC134" s="261">
        <f t="shared" si="15"/>
        <v>21000</v>
      </c>
      <c r="BE134" s="261">
        <f>SUM(BB123:BB134)</f>
        <v>120050731</v>
      </c>
      <c r="BF134">
        <f>SUM(C123:C134,G123:G134,I123:I134,K123:K134,M123:M134,S123:S134,U123:U134,W123:W134,U123:U134,Y123:Y134,AA123:AA134,AC123:AC134,AE123:AE134,AG123:AG134,AI123:AI134,AK123:AK134,AN123:AN134,AQ123:AQ134,AS123:AS134,)</f>
        <v>6060</v>
      </c>
    </row>
    <row r="135" spans="1:58" hidden="1" x14ac:dyDescent="0.2">
      <c r="A135" s="604" t="s">
        <v>221</v>
      </c>
      <c r="B135" s="206" t="s">
        <v>222</v>
      </c>
      <c r="C135" s="277">
        <v>54</v>
      </c>
      <c r="D135" s="22">
        <v>13754582</v>
      </c>
      <c r="E135" s="85">
        <v>126246</v>
      </c>
      <c r="F135" s="82"/>
      <c r="G135" s="278">
        <v>0</v>
      </c>
      <c r="H135" s="22">
        <v>0</v>
      </c>
      <c r="I135" s="278">
        <v>0</v>
      </c>
      <c r="J135" s="22">
        <v>0</v>
      </c>
      <c r="K135" s="278">
        <v>7</v>
      </c>
      <c r="L135" s="22">
        <v>110563</v>
      </c>
      <c r="M135" s="278">
        <v>0</v>
      </c>
      <c r="N135" s="22">
        <v>0</v>
      </c>
      <c r="O135" s="24"/>
      <c r="P135" s="22"/>
      <c r="Q135" s="57"/>
      <c r="R135" s="22"/>
      <c r="S135" s="278">
        <v>13</v>
      </c>
      <c r="T135" s="22">
        <v>99275</v>
      </c>
      <c r="U135" s="278">
        <v>6</v>
      </c>
      <c r="V135" s="22">
        <v>9031</v>
      </c>
      <c r="W135" s="278">
        <v>1</v>
      </c>
      <c r="X135" s="22">
        <v>1728</v>
      </c>
      <c r="Y135" s="279">
        <v>154</v>
      </c>
      <c r="Z135" s="40">
        <v>20589.72</v>
      </c>
      <c r="AA135" s="279">
        <v>18</v>
      </c>
      <c r="AB135" s="40">
        <v>6633.49</v>
      </c>
      <c r="AC135" s="279">
        <v>125</v>
      </c>
      <c r="AD135" s="40">
        <v>21176.91</v>
      </c>
      <c r="AE135" s="279">
        <v>105</v>
      </c>
      <c r="AF135" s="40">
        <v>18841.330000000002</v>
      </c>
      <c r="AG135" s="278">
        <v>0</v>
      </c>
      <c r="AH135" s="22">
        <v>0</v>
      </c>
      <c r="AI135" s="278">
        <v>1</v>
      </c>
      <c r="AJ135" s="22">
        <f t="shared" si="11"/>
        <v>50</v>
      </c>
      <c r="AK135" s="278">
        <v>1</v>
      </c>
      <c r="AL135" s="33">
        <v>512150</v>
      </c>
      <c r="AM135" s="36">
        <v>2706</v>
      </c>
      <c r="AN135" s="278">
        <v>10</v>
      </c>
      <c r="AO135" s="33">
        <v>221671</v>
      </c>
      <c r="AP135" s="36">
        <v>81730</v>
      </c>
      <c r="AQ135" s="278">
        <v>12</v>
      </c>
      <c r="AR135" s="22">
        <v>58522</v>
      </c>
      <c r="AS135" s="278">
        <v>2</v>
      </c>
      <c r="AT135" s="22">
        <v>41437</v>
      </c>
      <c r="AW135" s="51">
        <f>SUM(C135,G135,I135,K135,M135,S135,U135,W135,Y135,AA135,AC135,AE135,AG135,AI135,AK135,AN135,AQ135,AS135)</f>
        <v>509</v>
      </c>
      <c r="AY135">
        <v>2012</v>
      </c>
      <c r="AZ135">
        <f t="shared" si="12"/>
        <v>54</v>
      </c>
      <c r="BA135">
        <f t="shared" si="13"/>
        <v>1</v>
      </c>
      <c r="BB135" s="261">
        <f t="shared" si="14"/>
        <v>13754582</v>
      </c>
      <c r="BC135" s="261">
        <f t="shared" si="15"/>
        <v>512150</v>
      </c>
    </row>
    <row r="136" spans="1:58" hidden="1" x14ac:dyDescent="0.2">
      <c r="A136" s="605"/>
      <c r="B136" s="206" t="s">
        <v>223</v>
      </c>
      <c r="C136" s="277">
        <v>41</v>
      </c>
      <c r="D136" s="22">
        <v>11398124</v>
      </c>
      <c r="E136" s="85">
        <v>105188</v>
      </c>
      <c r="F136" s="82"/>
      <c r="G136" s="278">
        <v>0</v>
      </c>
      <c r="H136" s="22">
        <v>0</v>
      </c>
      <c r="I136" s="278">
        <v>0</v>
      </c>
      <c r="J136" s="22">
        <v>0</v>
      </c>
      <c r="K136" s="278">
        <v>5</v>
      </c>
      <c r="L136" s="22">
        <v>135713</v>
      </c>
      <c r="M136" s="278">
        <v>0</v>
      </c>
      <c r="N136" s="22">
        <v>0</v>
      </c>
      <c r="O136" s="24"/>
      <c r="P136" s="22"/>
      <c r="Q136" s="57"/>
      <c r="R136" s="22"/>
      <c r="S136" s="278">
        <v>16</v>
      </c>
      <c r="T136" s="22">
        <v>62995</v>
      </c>
      <c r="U136" s="278">
        <v>1</v>
      </c>
      <c r="V136" s="22">
        <v>120000</v>
      </c>
      <c r="W136" s="278">
        <v>0</v>
      </c>
      <c r="X136" s="22">
        <v>0</v>
      </c>
      <c r="Y136" s="279">
        <v>154</v>
      </c>
      <c r="Z136" s="40">
        <v>13349.28</v>
      </c>
      <c r="AA136" s="279">
        <v>15</v>
      </c>
      <c r="AB136" s="40">
        <v>7016.74</v>
      </c>
      <c r="AC136" s="279">
        <v>134</v>
      </c>
      <c r="AD136" s="40">
        <v>22451.41</v>
      </c>
      <c r="AE136" s="279">
        <v>113</v>
      </c>
      <c r="AF136" s="40">
        <v>21824.07</v>
      </c>
      <c r="AG136" s="278">
        <v>5</v>
      </c>
      <c r="AH136" s="22">
        <v>32000</v>
      </c>
      <c r="AI136" s="278">
        <v>0</v>
      </c>
      <c r="AJ136" s="22">
        <f t="shared" si="11"/>
        <v>0</v>
      </c>
      <c r="AK136" s="278">
        <v>1</v>
      </c>
      <c r="AL136" s="33">
        <v>108860</v>
      </c>
      <c r="AM136" s="36">
        <v>6705</v>
      </c>
      <c r="AN136" s="278">
        <v>18</v>
      </c>
      <c r="AO136" s="33">
        <v>727506</v>
      </c>
      <c r="AP136" s="36">
        <v>171101</v>
      </c>
      <c r="AQ136" s="278">
        <v>10</v>
      </c>
      <c r="AR136" s="22">
        <v>61575</v>
      </c>
      <c r="AS136" s="278">
        <v>1</v>
      </c>
      <c r="AT136" s="22">
        <v>25737</v>
      </c>
      <c r="AW136" s="51">
        <f>SUM(C136,G136,I136,K136,M136,S136,U136,W136,Y136,AA136,AC136,AE136,AG136,AI136,AK136,AN136,AQ136,AS136)</f>
        <v>514</v>
      </c>
      <c r="AY136">
        <v>2012</v>
      </c>
      <c r="AZ136">
        <f t="shared" si="12"/>
        <v>41</v>
      </c>
      <c r="BA136">
        <f t="shared" si="13"/>
        <v>1</v>
      </c>
      <c r="BB136" s="261">
        <f t="shared" si="14"/>
        <v>11398124</v>
      </c>
      <c r="BC136" s="261">
        <f t="shared" si="15"/>
        <v>108860</v>
      </c>
    </row>
    <row r="137" spans="1:58" hidden="1" x14ac:dyDescent="0.2">
      <c r="A137" s="605"/>
      <c r="B137" s="206" t="s">
        <v>224</v>
      </c>
      <c r="C137" s="277">
        <v>51</v>
      </c>
      <c r="D137" s="22">
        <v>14199227</v>
      </c>
      <c r="E137" s="85">
        <v>131187</v>
      </c>
      <c r="F137" s="82"/>
      <c r="G137" s="278">
        <v>4</v>
      </c>
      <c r="H137" s="22">
        <v>334969</v>
      </c>
      <c r="I137" s="278">
        <v>0</v>
      </c>
      <c r="J137" s="22">
        <v>0</v>
      </c>
      <c r="K137" s="278">
        <v>1</v>
      </c>
      <c r="L137" s="22">
        <v>1000</v>
      </c>
      <c r="M137" s="278">
        <v>0</v>
      </c>
      <c r="N137" s="22">
        <v>0</v>
      </c>
      <c r="O137" s="24"/>
      <c r="P137" s="22"/>
      <c r="Q137" s="57"/>
      <c r="R137" s="22"/>
      <c r="S137" s="278">
        <v>2</v>
      </c>
      <c r="T137" s="22">
        <v>1620</v>
      </c>
      <c r="U137" s="278">
        <v>3</v>
      </c>
      <c r="V137" s="22">
        <v>6760</v>
      </c>
      <c r="W137" s="278">
        <v>1</v>
      </c>
      <c r="X137" s="22">
        <v>2660</v>
      </c>
      <c r="Y137" s="279">
        <v>149</v>
      </c>
      <c r="Z137" s="40">
        <v>11333.41</v>
      </c>
      <c r="AA137" s="279">
        <v>10</v>
      </c>
      <c r="AB137" s="40">
        <v>4294.3</v>
      </c>
      <c r="AC137" s="279">
        <v>165</v>
      </c>
      <c r="AD137" s="40">
        <v>32496.27</v>
      </c>
      <c r="AE137" s="279">
        <v>132</v>
      </c>
      <c r="AF137" s="40">
        <v>12668.57</v>
      </c>
      <c r="AG137" s="278">
        <v>3</v>
      </c>
      <c r="AH137" s="22">
        <v>19200</v>
      </c>
      <c r="AI137" s="278">
        <v>2</v>
      </c>
      <c r="AJ137" s="22">
        <f t="shared" si="11"/>
        <v>100</v>
      </c>
      <c r="AK137" s="278">
        <v>1</v>
      </c>
      <c r="AL137" s="33">
        <v>95117</v>
      </c>
      <c r="AM137" s="36">
        <v>1721</v>
      </c>
      <c r="AN137" s="278">
        <v>7</v>
      </c>
      <c r="AO137" s="33">
        <v>1146049</v>
      </c>
      <c r="AP137" s="36">
        <v>64172</v>
      </c>
      <c r="AQ137" s="278">
        <v>7</v>
      </c>
      <c r="AR137" s="22">
        <v>17453</v>
      </c>
      <c r="AS137" s="278">
        <v>1</v>
      </c>
      <c r="AT137" s="22">
        <v>0</v>
      </c>
      <c r="AW137">
        <f t="shared" ref="AW137:AW142" si="16">SUM(C137,G137,I137,K137,M137,S137,U137,W137,Y137,AA137,AC137,AE137,AG137,AI137,AK137,AN137,AQ137,AS137)</f>
        <v>539</v>
      </c>
      <c r="AY137">
        <v>2012</v>
      </c>
      <c r="AZ137">
        <f t="shared" si="12"/>
        <v>55</v>
      </c>
      <c r="BA137">
        <f t="shared" si="13"/>
        <v>1</v>
      </c>
      <c r="BB137" s="261">
        <f t="shared" si="14"/>
        <v>14534196</v>
      </c>
      <c r="BC137" s="261">
        <f t="shared" si="15"/>
        <v>95117</v>
      </c>
    </row>
    <row r="138" spans="1:58" hidden="1" x14ac:dyDescent="0.2">
      <c r="A138" s="605"/>
      <c r="B138" s="18" t="s">
        <v>225</v>
      </c>
      <c r="C138" s="193">
        <v>34</v>
      </c>
      <c r="D138" s="22">
        <v>9714521</v>
      </c>
      <c r="E138" s="85">
        <v>89578</v>
      </c>
      <c r="F138" s="82"/>
      <c r="G138" s="193">
        <v>12</v>
      </c>
      <c r="H138" s="22">
        <v>1004907</v>
      </c>
      <c r="I138" s="193">
        <v>0</v>
      </c>
      <c r="J138" s="22">
        <v>0</v>
      </c>
      <c r="K138" s="193">
        <v>1</v>
      </c>
      <c r="L138" s="22">
        <v>84987</v>
      </c>
      <c r="M138" s="193">
        <v>0</v>
      </c>
      <c r="N138" s="22">
        <v>0</v>
      </c>
      <c r="O138" s="24"/>
      <c r="P138" s="22"/>
      <c r="Q138" s="57"/>
      <c r="R138" s="22"/>
      <c r="S138" s="193">
        <v>7</v>
      </c>
      <c r="T138" s="22">
        <v>23336</v>
      </c>
      <c r="U138" s="193">
        <v>1</v>
      </c>
      <c r="V138" s="22">
        <v>310</v>
      </c>
      <c r="W138" s="193">
        <v>1</v>
      </c>
      <c r="X138" s="22">
        <v>1440</v>
      </c>
      <c r="Y138" s="193">
        <v>142</v>
      </c>
      <c r="Z138" s="40">
        <v>13645.53</v>
      </c>
      <c r="AA138" s="193">
        <v>12</v>
      </c>
      <c r="AB138" s="40">
        <v>10874.41</v>
      </c>
      <c r="AC138" s="193">
        <v>138</v>
      </c>
      <c r="AD138" s="40">
        <v>22106.13</v>
      </c>
      <c r="AE138" s="193">
        <v>155</v>
      </c>
      <c r="AF138" s="40">
        <v>14767.03</v>
      </c>
      <c r="AG138" s="193">
        <v>2</v>
      </c>
      <c r="AH138" s="22">
        <v>385227</v>
      </c>
      <c r="AI138" s="193">
        <v>2</v>
      </c>
      <c r="AJ138" s="22">
        <f t="shared" si="11"/>
        <v>100</v>
      </c>
      <c r="AK138" s="193">
        <v>0</v>
      </c>
      <c r="AL138" s="33">
        <v>0</v>
      </c>
      <c r="AM138" s="36">
        <v>0</v>
      </c>
      <c r="AN138" s="193">
        <v>10</v>
      </c>
      <c r="AO138" s="33">
        <v>1036880.47</v>
      </c>
      <c r="AP138" s="36">
        <v>28955</v>
      </c>
      <c r="AQ138" s="193">
        <v>3</v>
      </c>
      <c r="AR138" s="22">
        <v>28906</v>
      </c>
      <c r="AS138" s="193">
        <v>3</v>
      </c>
      <c r="AT138" s="22">
        <v>127970</v>
      </c>
      <c r="AW138">
        <f t="shared" si="16"/>
        <v>523</v>
      </c>
      <c r="AY138">
        <v>2012</v>
      </c>
      <c r="AZ138">
        <f t="shared" si="12"/>
        <v>46</v>
      </c>
      <c r="BA138">
        <f t="shared" si="13"/>
        <v>0</v>
      </c>
      <c r="BB138" s="261">
        <f t="shared" si="14"/>
        <v>10719428</v>
      </c>
      <c r="BC138" s="261">
        <f t="shared" si="15"/>
        <v>0</v>
      </c>
    </row>
    <row r="139" spans="1:58" hidden="1" x14ac:dyDescent="0.2">
      <c r="A139" s="605"/>
      <c r="B139" s="18" t="s">
        <v>226</v>
      </c>
      <c r="C139" s="193">
        <v>39</v>
      </c>
      <c r="D139" s="22">
        <v>10921682</v>
      </c>
      <c r="E139" s="85">
        <v>100290</v>
      </c>
      <c r="F139" s="82"/>
      <c r="G139" s="193">
        <v>4</v>
      </c>
      <c r="H139" s="22">
        <v>334969</v>
      </c>
      <c r="I139" s="193">
        <v>0</v>
      </c>
      <c r="J139" s="22">
        <v>0</v>
      </c>
      <c r="K139" s="193">
        <v>4</v>
      </c>
      <c r="L139" s="22">
        <v>49785</v>
      </c>
      <c r="M139" s="193">
        <v>0</v>
      </c>
      <c r="N139" s="22">
        <v>0</v>
      </c>
      <c r="O139" s="24"/>
      <c r="P139" s="22"/>
      <c r="Q139" s="57"/>
      <c r="R139" s="22"/>
      <c r="S139" s="193">
        <v>8</v>
      </c>
      <c r="T139" s="22">
        <v>23166</v>
      </c>
      <c r="U139" s="193">
        <v>3</v>
      </c>
      <c r="V139" s="22">
        <v>2400</v>
      </c>
      <c r="W139" s="193">
        <v>0</v>
      </c>
      <c r="X139" s="22">
        <v>0</v>
      </c>
      <c r="Y139" s="193">
        <v>145</v>
      </c>
      <c r="Z139" s="40">
        <v>15785.31</v>
      </c>
      <c r="AA139" s="193">
        <v>13</v>
      </c>
      <c r="AB139" s="40">
        <v>21741.77</v>
      </c>
      <c r="AC139" s="193">
        <v>114</v>
      </c>
      <c r="AD139" s="40">
        <v>18016.98</v>
      </c>
      <c r="AE139" s="193">
        <v>117</v>
      </c>
      <c r="AF139" s="40">
        <v>15833.61</v>
      </c>
      <c r="AG139" s="193">
        <v>0</v>
      </c>
      <c r="AH139" s="22">
        <v>0</v>
      </c>
      <c r="AI139" s="193">
        <v>1</v>
      </c>
      <c r="AJ139" s="22">
        <f t="shared" si="11"/>
        <v>50</v>
      </c>
      <c r="AK139" s="193">
        <v>6</v>
      </c>
      <c r="AL139" s="33">
        <v>6312921</v>
      </c>
      <c r="AM139" s="36">
        <v>207589</v>
      </c>
      <c r="AN139" s="193">
        <v>17</v>
      </c>
      <c r="AO139" s="33">
        <v>2790886</v>
      </c>
      <c r="AP139" s="36">
        <v>254447</v>
      </c>
      <c r="AQ139" s="193">
        <v>8</v>
      </c>
      <c r="AR139" s="22">
        <v>24420</v>
      </c>
      <c r="AS139" s="193">
        <v>0</v>
      </c>
      <c r="AT139" s="22">
        <v>0</v>
      </c>
      <c r="AW139">
        <f t="shared" si="16"/>
        <v>479</v>
      </c>
      <c r="AY139">
        <v>2012</v>
      </c>
      <c r="AZ139">
        <f t="shared" si="12"/>
        <v>43</v>
      </c>
      <c r="BA139">
        <f t="shared" si="13"/>
        <v>6</v>
      </c>
      <c r="BB139" s="261">
        <f t="shared" si="14"/>
        <v>11256651</v>
      </c>
      <c r="BC139" s="261">
        <f t="shared" si="15"/>
        <v>6312921</v>
      </c>
    </row>
    <row r="140" spans="1:58" hidden="1" x14ac:dyDescent="0.2">
      <c r="A140" s="605"/>
      <c r="B140" s="18" t="s">
        <v>227</v>
      </c>
      <c r="C140" s="18">
        <v>74</v>
      </c>
      <c r="D140" s="22">
        <v>17404539</v>
      </c>
      <c r="E140" s="85">
        <v>159935</v>
      </c>
      <c r="F140" s="82"/>
      <c r="G140" s="18">
        <v>4</v>
      </c>
      <c r="H140" s="22">
        <v>334969</v>
      </c>
      <c r="I140" s="193">
        <v>0</v>
      </c>
      <c r="J140" s="22">
        <v>0</v>
      </c>
      <c r="K140" s="193">
        <v>5</v>
      </c>
      <c r="L140" s="22">
        <v>84787</v>
      </c>
      <c r="M140" s="193">
        <v>0</v>
      </c>
      <c r="N140" s="22">
        <v>0</v>
      </c>
      <c r="O140" s="24"/>
      <c r="P140" s="22"/>
      <c r="Q140" s="57"/>
      <c r="R140" s="22"/>
      <c r="S140" s="193">
        <v>15</v>
      </c>
      <c r="T140" s="22">
        <v>54080</v>
      </c>
      <c r="U140" s="193">
        <v>9</v>
      </c>
      <c r="V140" s="22">
        <v>20527.86</v>
      </c>
      <c r="W140" s="193">
        <v>0</v>
      </c>
      <c r="X140" s="22">
        <v>0</v>
      </c>
      <c r="Y140" s="193">
        <v>150</v>
      </c>
      <c r="Z140" s="40">
        <v>19602.48</v>
      </c>
      <c r="AA140" s="193">
        <v>28</v>
      </c>
      <c r="AB140" s="40">
        <v>16683.439999999999</v>
      </c>
      <c r="AC140" s="193">
        <v>150</v>
      </c>
      <c r="AD140" s="40">
        <v>27806.79</v>
      </c>
      <c r="AE140" s="193">
        <v>155</v>
      </c>
      <c r="AF140" s="40">
        <v>20298.36</v>
      </c>
      <c r="AG140" s="193">
        <v>15</v>
      </c>
      <c r="AH140" s="22">
        <v>1345763</v>
      </c>
      <c r="AI140" s="193">
        <v>0</v>
      </c>
      <c r="AJ140" s="22">
        <f t="shared" si="11"/>
        <v>0</v>
      </c>
      <c r="AK140" s="193">
        <v>2</v>
      </c>
      <c r="AL140" s="33">
        <v>1400787</v>
      </c>
      <c r="AM140" s="36">
        <v>21229</v>
      </c>
      <c r="AN140" s="193">
        <v>16</v>
      </c>
      <c r="AO140" s="33">
        <v>2512237.4</v>
      </c>
      <c r="AP140" s="36">
        <v>119730</v>
      </c>
      <c r="AQ140" s="193">
        <v>7</v>
      </c>
      <c r="AR140" s="22">
        <v>32001</v>
      </c>
      <c r="AS140" s="193">
        <v>0</v>
      </c>
      <c r="AT140" s="22">
        <v>0</v>
      </c>
      <c r="AW140">
        <f t="shared" si="16"/>
        <v>630</v>
      </c>
      <c r="AY140">
        <v>2012</v>
      </c>
      <c r="AZ140">
        <f t="shared" si="12"/>
        <v>78</v>
      </c>
      <c r="BA140">
        <f t="shared" si="13"/>
        <v>2</v>
      </c>
      <c r="BB140" s="261">
        <f t="shared" si="14"/>
        <v>17739508</v>
      </c>
      <c r="BC140" s="261">
        <f t="shared" si="15"/>
        <v>1400787</v>
      </c>
    </row>
    <row r="141" spans="1:58" hidden="1" x14ac:dyDescent="0.2">
      <c r="A141" s="605"/>
      <c r="B141" s="18" t="s">
        <v>228</v>
      </c>
      <c r="C141" s="18">
        <v>62</v>
      </c>
      <c r="D141" s="22">
        <v>16094626</v>
      </c>
      <c r="E141" s="85">
        <v>147743</v>
      </c>
      <c r="F141" s="82"/>
      <c r="G141" s="18">
        <v>40</v>
      </c>
      <c r="H141" s="22">
        <v>2274918</v>
      </c>
      <c r="I141" s="193">
        <v>0</v>
      </c>
      <c r="J141" s="22">
        <v>0</v>
      </c>
      <c r="K141" s="193">
        <v>4</v>
      </c>
      <c r="L141" s="22">
        <v>53500</v>
      </c>
      <c r="M141" s="193">
        <v>0</v>
      </c>
      <c r="N141" s="22">
        <v>0</v>
      </c>
      <c r="O141" s="24"/>
      <c r="P141" s="22"/>
      <c r="Q141" s="57"/>
      <c r="R141" s="22"/>
      <c r="S141" s="193">
        <v>18</v>
      </c>
      <c r="T141" s="22">
        <v>89902</v>
      </c>
      <c r="U141" s="193">
        <v>11</v>
      </c>
      <c r="V141" s="22">
        <v>38290</v>
      </c>
      <c r="W141" s="193">
        <v>3</v>
      </c>
      <c r="X141" s="22">
        <v>32309</v>
      </c>
      <c r="Y141" s="193">
        <v>169</v>
      </c>
      <c r="Z141" s="40">
        <v>15455.07</v>
      </c>
      <c r="AA141" s="193">
        <v>20</v>
      </c>
      <c r="AB141" s="40">
        <v>53157.29</v>
      </c>
      <c r="AC141" s="193">
        <v>151</v>
      </c>
      <c r="AD141" s="40">
        <v>30976.52</v>
      </c>
      <c r="AE141" s="193">
        <v>152</v>
      </c>
      <c r="AF141" s="40">
        <v>20553.21</v>
      </c>
      <c r="AG141" s="193">
        <v>1</v>
      </c>
      <c r="AH141" s="22">
        <v>5775</v>
      </c>
      <c r="AI141" s="193">
        <v>1</v>
      </c>
      <c r="AJ141" s="22">
        <f t="shared" si="11"/>
        <v>50</v>
      </c>
      <c r="AK141" s="193">
        <v>7</v>
      </c>
      <c r="AL141" s="33">
        <v>25414244</v>
      </c>
      <c r="AM141" s="36">
        <v>220161</v>
      </c>
      <c r="AN141" s="193">
        <v>20</v>
      </c>
      <c r="AO141" s="33">
        <v>2519080</v>
      </c>
      <c r="AP141" s="36">
        <v>115233</v>
      </c>
      <c r="AQ141" s="193">
        <v>10</v>
      </c>
      <c r="AR141" s="22">
        <v>102962</v>
      </c>
      <c r="AS141" s="193">
        <v>0</v>
      </c>
      <c r="AT141" s="22">
        <v>0</v>
      </c>
      <c r="AW141">
        <f t="shared" si="16"/>
        <v>669</v>
      </c>
      <c r="AY141">
        <v>2012</v>
      </c>
      <c r="AZ141">
        <f t="shared" si="12"/>
        <v>102</v>
      </c>
      <c r="BA141">
        <f t="shared" si="13"/>
        <v>7</v>
      </c>
      <c r="BB141" s="261">
        <f t="shared" si="14"/>
        <v>18369544</v>
      </c>
      <c r="BC141" s="261">
        <f t="shared" si="15"/>
        <v>25414244</v>
      </c>
    </row>
    <row r="142" spans="1:58" hidden="1" x14ac:dyDescent="0.2">
      <c r="A142" s="605"/>
      <c r="B142" s="18" t="s">
        <v>229</v>
      </c>
      <c r="C142" s="18">
        <v>83</v>
      </c>
      <c r="D142" s="22">
        <v>21444400</v>
      </c>
      <c r="E142" s="85">
        <v>199439</v>
      </c>
      <c r="F142" s="82"/>
      <c r="G142" s="18">
        <v>48</v>
      </c>
      <c r="H142" s="22">
        <v>2944856</v>
      </c>
      <c r="I142" s="193">
        <v>0</v>
      </c>
      <c r="J142" s="22">
        <v>0</v>
      </c>
      <c r="K142" s="193">
        <v>10</v>
      </c>
      <c r="L142" s="22">
        <v>218893</v>
      </c>
      <c r="M142" s="193">
        <v>0</v>
      </c>
      <c r="N142" s="22">
        <v>0</v>
      </c>
      <c r="O142" s="24"/>
      <c r="P142" s="22"/>
      <c r="Q142" s="57"/>
      <c r="R142" s="22"/>
      <c r="S142" s="193">
        <v>42</v>
      </c>
      <c r="T142" s="22">
        <v>197809</v>
      </c>
      <c r="U142" s="193">
        <v>4</v>
      </c>
      <c r="V142" s="22">
        <v>19300</v>
      </c>
      <c r="W142" s="193">
        <v>3</v>
      </c>
      <c r="X142" s="22">
        <v>14631</v>
      </c>
      <c r="Y142" s="193">
        <v>211</v>
      </c>
      <c r="Z142" s="40">
        <v>30250.04</v>
      </c>
      <c r="AA142" s="193">
        <v>44</v>
      </c>
      <c r="AB142" s="40">
        <v>43948.6</v>
      </c>
      <c r="AC142" s="193">
        <v>159</v>
      </c>
      <c r="AD142" s="40">
        <v>28064.15</v>
      </c>
      <c r="AE142" s="193">
        <v>174</v>
      </c>
      <c r="AF142" s="40">
        <v>20377.93</v>
      </c>
      <c r="AG142" s="193">
        <v>2</v>
      </c>
      <c r="AH142" s="22">
        <v>330446</v>
      </c>
      <c r="AI142" s="193">
        <v>2</v>
      </c>
      <c r="AJ142" s="22">
        <f t="shared" si="11"/>
        <v>100</v>
      </c>
      <c r="AK142" s="193">
        <v>6</v>
      </c>
      <c r="AL142" s="33">
        <v>14828663.5</v>
      </c>
      <c r="AM142" s="36">
        <v>160889</v>
      </c>
      <c r="AN142" s="193">
        <v>10</v>
      </c>
      <c r="AO142" s="33">
        <v>909423.43</v>
      </c>
      <c r="AP142" s="36">
        <v>45846</v>
      </c>
      <c r="AQ142" s="193">
        <v>9</v>
      </c>
      <c r="AR142" s="22">
        <v>76672</v>
      </c>
      <c r="AS142" s="193">
        <v>12</v>
      </c>
      <c r="AT142" s="22">
        <v>86828</v>
      </c>
      <c r="AW142">
        <f t="shared" si="16"/>
        <v>819</v>
      </c>
      <c r="AY142">
        <v>2012</v>
      </c>
      <c r="AZ142">
        <f t="shared" si="12"/>
        <v>131</v>
      </c>
      <c r="BA142">
        <f t="shared" si="13"/>
        <v>6</v>
      </c>
      <c r="BB142" s="261">
        <f t="shared" si="14"/>
        <v>24389256</v>
      </c>
      <c r="BC142" s="261">
        <f t="shared" si="15"/>
        <v>14828663.5</v>
      </c>
    </row>
    <row r="143" spans="1:58" hidden="1" x14ac:dyDescent="0.2">
      <c r="A143" s="605"/>
      <c r="B143" s="18" t="s">
        <v>230</v>
      </c>
      <c r="C143" s="18">
        <v>96</v>
      </c>
      <c r="D143" s="22">
        <v>25557379</v>
      </c>
      <c r="E143" s="85">
        <v>234019</v>
      </c>
      <c r="F143" s="82"/>
      <c r="G143" s="18">
        <v>0</v>
      </c>
      <c r="H143" s="22">
        <v>0</v>
      </c>
      <c r="I143" s="193">
        <v>0</v>
      </c>
      <c r="J143" s="22">
        <v>0</v>
      </c>
      <c r="K143" s="193">
        <v>5</v>
      </c>
      <c r="L143" s="22">
        <v>26688</v>
      </c>
      <c r="M143" s="193">
        <v>1</v>
      </c>
      <c r="N143" s="22">
        <v>49820</v>
      </c>
      <c r="O143" s="24"/>
      <c r="P143" s="22"/>
      <c r="Q143" s="57"/>
      <c r="R143" s="22"/>
      <c r="S143" s="193">
        <v>19</v>
      </c>
      <c r="T143" s="22">
        <v>135700</v>
      </c>
      <c r="U143" s="193">
        <v>5</v>
      </c>
      <c r="V143" s="22">
        <v>9075</v>
      </c>
      <c r="W143" s="193">
        <v>2</v>
      </c>
      <c r="X143" s="22">
        <v>19727</v>
      </c>
      <c r="Y143" s="193">
        <v>224</v>
      </c>
      <c r="Z143" s="40">
        <v>19090.57</v>
      </c>
      <c r="AA143" s="193">
        <v>20</v>
      </c>
      <c r="AB143" s="40">
        <v>12419.09</v>
      </c>
      <c r="AC143" s="193">
        <v>154</v>
      </c>
      <c r="AD143" s="40">
        <v>34443.72</v>
      </c>
      <c r="AE143" s="193">
        <v>174</v>
      </c>
      <c r="AF143" s="40">
        <v>22749.95</v>
      </c>
      <c r="AG143" s="193">
        <v>9</v>
      </c>
      <c r="AH143" s="22">
        <v>89880</v>
      </c>
      <c r="AI143" s="193">
        <v>0</v>
      </c>
      <c r="AJ143" s="22">
        <f t="shared" si="11"/>
        <v>0</v>
      </c>
      <c r="AK143" s="193">
        <v>5</v>
      </c>
      <c r="AL143" s="33">
        <v>4856337</v>
      </c>
      <c r="AM143" s="36">
        <v>67075</v>
      </c>
      <c r="AN143" s="193">
        <v>11</v>
      </c>
      <c r="AO143" s="33">
        <v>1046655</v>
      </c>
      <c r="AP143" s="36">
        <v>66290</v>
      </c>
      <c r="AQ143" s="193">
        <v>7</v>
      </c>
      <c r="AR143" s="22">
        <v>22300</v>
      </c>
      <c r="AS143" s="193">
        <v>3</v>
      </c>
      <c r="AT143" s="22">
        <v>19348</v>
      </c>
      <c r="AW143">
        <f t="shared" ref="AW143:AW150" si="17">SUM(C143,G143,I143,K143,M143,S143,U143,W143,Y143,AA143,AC143,AE143,AG143,AI143,AK143,AN143,AQ143,AS143)</f>
        <v>735</v>
      </c>
      <c r="AY143">
        <v>2012</v>
      </c>
      <c r="AZ143">
        <f t="shared" si="12"/>
        <v>96</v>
      </c>
      <c r="BA143">
        <f t="shared" si="13"/>
        <v>5</v>
      </c>
      <c r="BB143" s="261">
        <f t="shared" si="14"/>
        <v>25557379</v>
      </c>
      <c r="BC143" s="261">
        <f t="shared" si="15"/>
        <v>4856337</v>
      </c>
    </row>
    <row r="144" spans="1:58" hidden="1" x14ac:dyDescent="0.2">
      <c r="A144" s="605"/>
      <c r="B144" s="18" t="s">
        <v>231</v>
      </c>
      <c r="C144" s="18">
        <v>71</v>
      </c>
      <c r="D144" s="22">
        <v>18930896</v>
      </c>
      <c r="E144" s="85">
        <v>175814</v>
      </c>
      <c r="F144" s="82"/>
      <c r="G144" s="18">
        <v>80</v>
      </c>
      <c r="H144" s="22">
        <v>3454009.6</v>
      </c>
      <c r="I144" s="193">
        <v>0</v>
      </c>
      <c r="J144" s="22">
        <v>0</v>
      </c>
      <c r="K144" s="193">
        <v>8</v>
      </c>
      <c r="L144" s="22">
        <v>90647</v>
      </c>
      <c r="M144" s="193">
        <v>0</v>
      </c>
      <c r="N144" s="22">
        <v>0</v>
      </c>
      <c r="O144" s="24"/>
      <c r="P144" s="22"/>
      <c r="Q144" s="57"/>
      <c r="R144" s="22"/>
      <c r="S144" s="193">
        <v>24</v>
      </c>
      <c r="T144" s="22">
        <v>138531</v>
      </c>
      <c r="U144" s="193">
        <v>7</v>
      </c>
      <c r="V144" s="22">
        <v>18454</v>
      </c>
      <c r="W144" s="193">
        <v>1</v>
      </c>
      <c r="X144" s="22">
        <v>5472</v>
      </c>
      <c r="Y144" s="193">
        <v>221</v>
      </c>
      <c r="Z144" s="40">
        <v>27752.05</v>
      </c>
      <c r="AA144" s="193">
        <v>31</v>
      </c>
      <c r="AB144" s="40">
        <v>22087.93</v>
      </c>
      <c r="AC144" s="193">
        <v>193</v>
      </c>
      <c r="AD144" s="40">
        <v>34658.44</v>
      </c>
      <c r="AE144" s="193">
        <v>225</v>
      </c>
      <c r="AF144" s="40">
        <v>32645.88</v>
      </c>
      <c r="AG144" s="193">
        <v>7</v>
      </c>
      <c r="AH144" s="22">
        <v>272403</v>
      </c>
      <c r="AI144" s="193">
        <v>2</v>
      </c>
      <c r="AJ144" s="22">
        <f t="shared" si="11"/>
        <v>100</v>
      </c>
      <c r="AK144" s="193">
        <v>7</v>
      </c>
      <c r="AL144" s="33">
        <v>2314063.77</v>
      </c>
      <c r="AM144" s="36">
        <v>24302</v>
      </c>
      <c r="AN144" s="193">
        <v>16</v>
      </c>
      <c r="AO144" s="33">
        <v>1574205.91</v>
      </c>
      <c r="AP144" s="36">
        <v>116786</v>
      </c>
      <c r="AQ144" s="193">
        <v>14</v>
      </c>
      <c r="AR144" s="22">
        <v>212183.2</v>
      </c>
      <c r="AS144" s="193">
        <v>9</v>
      </c>
      <c r="AT144" s="22">
        <v>232790.1</v>
      </c>
      <c r="AW144">
        <f t="shared" si="17"/>
        <v>916</v>
      </c>
      <c r="AY144">
        <v>2012</v>
      </c>
      <c r="AZ144">
        <f t="shared" si="12"/>
        <v>151</v>
      </c>
      <c r="BA144">
        <f t="shared" si="13"/>
        <v>7</v>
      </c>
      <c r="BB144" s="261">
        <f t="shared" si="14"/>
        <v>22384905.600000001</v>
      </c>
      <c r="BC144" s="261">
        <f t="shared" si="15"/>
        <v>2314063.77</v>
      </c>
    </row>
    <row r="145" spans="1:58" hidden="1" x14ac:dyDescent="0.2">
      <c r="A145" s="605"/>
      <c r="B145" s="18" t="s">
        <v>232</v>
      </c>
      <c r="C145" s="18">
        <v>80</v>
      </c>
      <c r="D145" s="22">
        <v>21387087</v>
      </c>
      <c r="E145" s="85">
        <v>197523</v>
      </c>
      <c r="F145" s="82"/>
      <c r="G145" s="18">
        <v>0</v>
      </c>
      <c r="H145" s="22">
        <v>0</v>
      </c>
      <c r="I145" s="193">
        <v>0</v>
      </c>
      <c r="J145" s="22">
        <v>0</v>
      </c>
      <c r="K145" s="193">
        <v>6</v>
      </c>
      <c r="L145" s="22">
        <v>130735</v>
      </c>
      <c r="M145" s="193">
        <v>1</v>
      </c>
      <c r="N145" s="22">
        <v>32628</v>
      </c>
      <c r="O145" s="24"/>
      <c r="P145" s="22"/>
      <c r="Q145" s="57"/>
      <c r="R145" s="22"/>
      <c r="S145" s="193">
        <v>16</v>
      </c>
      <c r="T145" s="22">
        <v>89245</v>
      </c>
      <c r="U145" s="193">
        <v>4</v>
      </c>
      <c r="V145" s="22">
        <v>3598</v>
      </c>
      <c r="W145" s="193">
        <v>0</v>
      </c>
      <c r="X145" s="22">
        <v>0</v>
      </c>
      <c r="Y145" s="193">
        <v>195</v>
      </c>
      <c r="Z145" s="40">
        <v>21086.03</v>
      </c>
      <c r="AA145" s="193">
        <v>19</v>
      </c>
      <c r="AB145" s="40">
        <v>33671.78</v>
      </c>
      <c r="AC145" s="193">
        <v>166</v>
      </c>
      <c r="AD145" s="40">
        <v>25156.48</v>
      </c>
      <c r="AE145" s="193">
        <v>214</v>
      </c>
      <c r="AF145" s="40">
        <v>34390.410000000003</v>
      </c>
      <c r="AG145" s="193">
        <v>1</v>
      </c>
      <c r="AH145" s="22">
        <v>80232</v>
      </c>
      <c r="AI145" s="193">
        <v>0</v>
      </c>
      <c r="AJ145" s="22">
        <f t="shared" si="11"/>
        <v>0</v>
      </c>
      <c r="AK145" s="193">
        <v>6</v>
      </c>
      <c r="AL145" s="33">
        <v>10376967.5</v>
      </c>
      <c r="AM145" s="36">
        <v>105486</v>
      </c>
      <c r="AN145" s="193">
        <v>11</v>
      </c>
      <c r="AO145" s="33">
        <v>1272473.77</v>
      </c>
      <c r="AP145" s="36">
        <v>36443</v>
      </c>
      <c r="AQ145" s="193">
        <v>7</v>
      </c>
      <c r="AR145" s="22">
        <v>44701</v>
      </c>
      <c r="AS145" s="193">
        <v>6</v>
      </c>
      <c r="AT145" s="22">
        <v>1733433.87</v>
      </c>
      <c r="AW145">
        <f t="shared" si="17"/>
        <v>732</v>
      </c>
      <c r="AY145">
        <v>2012</v>
      </c>
      <c r="AZ145">
        <f t="shared" si="12"/>
        <v>80</v>
      </c>
      <c r="BA145">
        <f t="shared" si="13"/>
        <v>6</v>
      </c>
      <c r="BB145" s="261">
        <f t="shared" si="14"/>
        <v>21387087</v>
      </c>
      <c r="BC145" s="261">
        <f t="shared" si="15"/>
        <v>10376967.5</v>
      </c>
    </row>
    <row r="146" spans="1:58" hidden="1" x14ac:dyDescent="0.2">
      <c r="A146" s="606"/>
      <c r="B146" s="18" t="s">
        <v>233</v>
      </c>
      <c r="C146" s="18">
        <v>58</v>
      </c>
      <c r="D146" s="22">
        <v>15993077</v>
      </c>
      <c r="E146" s="85">
        <v>150843</v>
      </c>
      <c r="F146" s="82"/>
      <c r="G146" s="18">
        <v>0</v>
      </c>
      <c r="H146" s="22">
        <v>0</v>
      </c>
      <c r="I146" s="193">
        <v>0</v>
      </c>
      <c r="J146" s="22">
        <v>0</v>
      </c>
      <c r="K146" s="193">
        <v>6</v>
      </c>
      <c r="L146" s="22">
        <v>72141</v>
      </c>
      <c r="M146" s="193">
        <v>2</v>
      </c>
      <c r="N146" s="22">
        <v>122098</v>
      </c>
      <c r="O146" s="24"/>
      <c r="P146" s="22"/>
      <c r="Q146" s="57"/>
      <c r="R146" s="22"/>
      <c r="S146" s="193">
        <v>12</v>
      </c>
      <c r="T146" s="22">
        <v>53244</v>
      </c>
      <c r="U146" s="193">
        <v>8</v>
      </c>
      <c r="V146" s="22">
        <v>16475.560000000001</v>
      </c>
      <c r="W146" s="193">
        <v>1</v>
      </c>
      <c r="X146" s="22">
        <v>0</v>
      </c>
      <c r="Y146" s="193">
        <v>244</v>
      </c>
      <c r="Z146" s="40">
        <v>24261.67</v>
      </c>
      <c r="AA146" s="193">
        <v>18</v>
      </c>
      <c r="AB146" s="40">
        <v>40084.11</v>
      </c>
      <c r="AC146" s="193">
        <v>185</v>
      </c>
      <c r="AD146" s="40">
        <v>30554.82</v>
      </c>
      <c r="AE146" s="193">
        <v>178</v>
      </c>
      <c r="AF146" s="40">
        <v>30389.11</v>
      </c>
      <c r="AG146" s="193">
        <v>4</v>
      </c>
      <c r="AH146" s="22">
        <v>518304.69</v>
      </c>
      <c r="AI146" s="193">
        <v>1</v>
      </c>
      <c r="AJ146" s="22">
        <f t="shared" si="11"/>
        <v>50</v>
      </c>
      <c r="AK146" s="193">
        <v>6</v>
      </c>
      <c r="AL146" s="33">
        <v>18835360</v>
      </c>
      <c r="AM146" s="36">
        <v>198113</v>
      </c>
      <c r="AN146" s="193">
        <v>16</v>
      </c>
      <c r="AO146" s="33">
        <v>3741146</v>
      </c>
      <c r="AP146" s="36">
        <v>148828</v>
      </c>
      <c r="AQ146" s="193">
        <v>17</v>
      </c>
      <c r="AR146" s="22">
        <v>100688.27</v>
      </c>
      <c r="AS146" s="193">
        <v>0</v>
      </c>
      <c r="AT146" s="22">
        <v>0</v>
      </c>
      <c r="AW146">
        <f t="shared" si="17"/>
        <v>756</v>
      </c>
      <c r="AY146">
        <v>2012</v>
      </c>
      <c r="AZ146">
        <f t="shared" si="12"/>
        <v>58</v>
      </c>
      <c r="BA146">
        <f t="shared" si="13"/>
        <v>6</v>
      </c>
      <c r="BB146" s="261">
        <f t="shared" si="14"/>
        <v>15993077</v>
      </c>
      <c r="BC146" s="261">
        <f t="shared" si="15"/>
        <v>18835360</v>
      </c>
      <c r="BE146" s="261">
        <f>SUM(BB135:BB146)</f>
        <v>207483737.59999999</v>
      </c>
    </row>
    <row r="147" spans="1:58" hidden="1" x14ac:dyDescent="0.2">
      <c r="A147" s="604" t="s">
        <v>268</v>
      </c>
      <c r="B147" s="285" t="s">
        <v>269</v>
      </c>
      <c r="C147" s="285">
        <v>77</v>
      </c>
      <c r="D147" s="22">
        <v>19808849</v>
      </c>
      <c r="E147" s="85">
        <v>181494</v>
      </c>
      <c r="F147" s="82"/>
      <c r="G147" s="285">
        <v>0</v>
      </c>
      <c r="H147" s="22">
        <v>0</v>
      </c>
      <c r="I147" s="286">
        <v>0</v>
      </c>
      <c r="J147" s="22">
        <v>0</v>
      </c>
      <c r="K147" s="286">
        <v>4</v>
      </c>
      <c r="L147" s="22">
        <v>44201</v>
      </c>
      <c r="M147" s="286">
        <v>1</v>
      </c>
      <c r="N147" s="22">
        <v>122098</v>
      </c>
      <c r="O147" s="24"/>
      <c r="P147" s="22"/>
      <c r="Q147" s="57"/>
      <c r="R147" s="22"/>
      <c r="S147" s="286">
        <v>12</v>
      </c>
      <c r="T147" s="22">
        <v>36030</v>
      </c>
      <c r="U147" s="286">
        <v>2</v>
      </c>
      <c r="V147" s="22">
        <v>17794.52</v>
      </c>
      <c r="W147" s="286">
        <v>1</v>
      </c>
      <c r="X147" s="22">
        <v>0</v>
      </c>
      <c r="Y147" s="286">
        <v>211</v>
      </c>
      <c r="Z147" s="40">
        <v>22852.37</v>
      </c>
      <c r="AA147" s="286">
        <v>42</v>
      </c>
      <c r="AB147" s="40">
        <v>37188.089999999997</v>
      </c>
      <c r="AC147" s="286">
        <v>144</v>
      </c>
      <c r="AD147" s="40">
        <v>35790.11</v>
      </c>
      <c r="AE147" s="286">
        <v>171</v>
      </c>
      <c r="AF147" s="40">
        <v>28513.54</v>
      </c>
      <c r="AG147" s="286">
        <v>4</v>
      </c>
      <c r="AH147" s="22">
        <v>776320.89</v>
      </c>
      <c r="AI147" s="286">
        <v>10</v>
      </c>
      <c r="AJ147" s="22">
        <f t="shared" si="11"/>
        <v>500</v>
      </c>
      <c r="AK147" s="286">
        <v>4</v>
      </c>
      <c r="AL147" s="33">
        <v>9434726</v>
      </c>
      <c r="AM147" s="36">
        <v>130812</v>
      </c>
      <c r="AN147" s="286">
        <v>12</v>
      </c>
      <c r="AO147" s="33">
        <v>493371</v>
      </c>
      <c r="AP147" s="36">
        <v>67814</v>
      </c>
      <c r="AQ147" s="286">
        <v>9</v>
      </c>
      <c r="AR147" s="22">
        <v>53721.599999999999</v>
      </c>
      <c r="AS147" s="286">
        <v>1</v>
      </c>
      <c r="AT147" s="22">
        <v>64000</v>
      </c>
      <c r="AW147" s="51">
        <f t="shared" si="17"/>
        <v>705</v>
      </c>
      <c r="AY147">
        <v>2012</v>
      </c>
      <c r="AZ147">
        <f t="shared" si="12"/>
        <v>77</v>
      </c>
      <c r="BA147">
        <f t="shared" si="13"/>
        <v>4</v>
      </c>
      <c r="BB147" s="261">
        <f t="shared" si="14"/>
        <v>19808849</v>
      </c>
      <c r="BC147" s="261">
        <f t="shared" si="15"/>
        <v>9434726</v>
      </c>
    </row>
    <row r="148" spans="1:58" hidden="1" x14ac:dyDescent="0.2">
      <c r="A148" s="605"/>
      <c r="B148" s="285" t="s">
        <v>275</v>
      </c>
      <c r="C148" s="285">
        <v>64</v>
      </c>
      <c r="D148" s="22">
        <v>15798778</v>
      </c>
      <c r="E148" s="85">
        <v>145792</v>
      </c>
      <c r="F148" s="82"/>
      <c r="G148" s="285">
        <v>64</v>
      </c>
      <c r="H148" s="22">
        <v>2739866</v>
      </c>
      <c r="I148" s="286">
        <v>0</v>
      </c>
      <c r="J148" s="22">
        <v>0</v>
      </c>
      <c r="K148" s="286">
        <v>2</v>
      </c>
      <c r="L148" s="22">
        <v>16472</v>
      </c>
      <c r="M148" s="286">
        <v>1</v>
      </c>
      <c r="N148" s="22">
        <v>57432</v>
      </c>
      <c r="O148" s="24"/>
      <c r="P148" s="22"/>
      <c r="Q148" s="57"/>
      <c r="R148" s="22"/>
      <c r="S148" s="286">
        <v>5</v>
      </c>
      <c r="T148" s="22">
        <v>42585</v>
      </c>
      <c r="U148" s="286">
        <v>2</v>
      </c>
      <c r="V148" s="22">
        <v>14164.22</v>
      </c>
      <c r="W148" s="286">
        <v>1</v>
      </c>
      <c r="X148" s="22">
        <v>3230</v>
      </c>
      <c r="Y148" s="286">
        <v>197</v>
      </c>
      <c r="Z148" s="40">
        <v>24519.38</v>
      </c>
      <c r="AA148" s="286">
        <v>6</v>
      </c>
      <c r="AB148" s="40">
        <v>14361.26</v>
      </c>
      <c r="AC148" s="286">
        <v>181</v>
      </c>
      <c r="AD148" s="40">
        <v>31292.37</v>
      </c>
      <c r="AE148" s="286">
        <v>226</v>
      </c>
      <c r="AF148" s="40">
        <v>34969.129999999997</v>
      </c>
      <c r="AG148" s="286">
        <v>2</v>
      </c>
      <c r="AH148" s="22">
        <v>119107</v>
      </c>
      <c r="AI148" s="286">
        <v>0</v>
      </c>
      <c r="AJ148" s="22">
        <f t="shared" si="11"/>
        <v>0</v>
      </c>
      <c r="AK148" s="286">
        <v>3</v>
      </c>
      <c r="AL148" s="33">
        <v>5402983</v>
      </c>
      <c r="AM148" s="36">
        <v>35601</v>
      </c>
      <c r="AN148" s="286">
        <v>13</v>
      </c>
      <c r="AO148" s="33">
        <v>694091.1</v>
      </c>
      <c r="AP148" s="36">
        <v>138038</v>
      </c>
      <c r="AQ148" s="286">
        <v>14</v>
      </c>
      <c r="AR148" s="22">
        <v>45701.599999999999</v>
      </c>
      <c r="AS148" s="286">
        <v>0</v>
      </c>
      <c r="AT148" s="22">
        <v>0</v>
      </c>
      <c r="AW148" s="51">
        <f t="shared" si="17"/>
        <v>781</v>
      </c>
      <c r="AY148">
        <v>2012</v>
      </c>
      <c r="AZ148">
        <f t="shared" si="12"/>
        <v>128</v>
      </c>
      <c r="BA148">
        <f t="shared" si="13"/>
        <v>3</v>
      </c>
      <c r="BB148" s="261">
        <f t="shared" si="14"/>
        <v>18538644</v>
      </c>
      <c r="BC148" s="261">
        <f t="shared" si="15"/>
        <v>5402983</v>
      </c>
    </row>
    <row r="149" spans="1:58" hidden="1" x14ac:dyDescent="0.2">
      <c r="A149" s="605"/>
      <c r="B149" s="285" t="s">
        <v>240</v>
      </c>
      <c r="C149" s="285">
        <v>51</v>
      </c>
      <c r="D149" s="22">
        <v>12983041</v>
      </c>
      <c r="E149" s="85">
        <v>119628</v>
      </c>
      <c r="F149" s="82"/>
      <c r="G149" s="285">
        <v>0</v>
      </c>
      <c r="H149" s="22">
        <v>0</v>
      </c>
      <c r="I149" s="286">
        <v>0</v>
      </c>
      <c r="J149" s="22">
        <v>0</v>
      </c>
      <c r="K149" s="286">
        <v>3</v>
      </c>
      <c r="L149" s="22">
        <v>30807</v>
      </c>
      <c r="M149" s="286">
        <v>0</v>
      </c>
      <c r="N149" s="22">
        <v>0</v>
      </c>
      <c r="O149" s="24"/>
      <c r="P149" s="22"/>
      <c r="Q149" s="57"/>
      <c r="R149" s="22"/>
      <c r="S149" s="286">
        <v>4</v>
      </c>
      <c r="T149" s="22">
        <v>13755</v>
      </c>
      <c r="U149" s="286">
        <v>0</v>
      </c>
      <c r="V149" s="22">
        <v>0</v>
      </c>
      <c r="W149" s="286">
        <v>0</v>
      </c>
      <c r="X149" s="22">
        <v>0</v>
      </c>
      <c r="Y149" s="286">
        <v>162</v>
      </c>
      <c r="Z149" s="40">
        <v>19589.36</v>
      </c>
      <c r="AA149" s="286">
        <v>18</v>
      </c>
      <c r="AB149" s="40">
        <v>14335.25</v>
      </c>
      <c r="AC149" s="286">
        <v>184</v>
      </c>
      <c r="AD149" s="40">
        <v>30306.48</v>
      </c>
      <c r="AE149" s="286">
        <v>152</v>
      </c>
      <c r="AF149" s="40">
        <v>16908.18</v>
      </c>
      <c r="AG149" s="286">
        <v>5</v>
      </c>
      <c r="AH149" s="22">
        <v>257811</v>
      </c>
      <c r="AI149" s="286">
        <v>1</v>
      </c>
      <c r="AJ149" s="22">
        <f t="shared" si="11"/>
        <v>50</v>
      </c>
      <c r="AK149" s="286">
        <v>1</v>
      </c>
      <c r="AL149" s="33">
        <v>266000</v>
      </c>
      <c r="AM149" s="36">
        <v>2660</v>
      </c>
      <c r="AN149" s="286">
        <v>12</v>
      </c>
      <c r="AO149" s="33">
        <v>1089749.56</v>
      </c>
      <c r="AP149" s="36">
        <v>45829</v>
      </c>
      <c r="AQ149" s="286">
        <v>9</v>
      </c>
      <c r="AR149" s="22">
        <v>50165.4</v>
      </c>
      <c r="AS149" s="286">
        <v>0</v>
      </c>
      <c r="AT149" s="22">
        <v>0</v>
      </c>
      <c r="AW149">
        <f t="shared" si="17"/>
        <v>602</v>
      </c>
      <c r="AY149">
        <v>2012</v>
      </c>
      <c r="AZ149">
        <f t="shared" si="12"/>
        <v>51</v>
      </c>
      <c r="BA149">
        <f t="shared" si="13"/>
        <v>1</v>
      </c>
      <c r="BB149" s="261">
        <f t="shared" si="14"/>
        <v>12983041</v>
      </c>
      <c r="BC149" s="261">
        <f t="shared" si="15"/>
        <v>266000</v>
      </c>
      <c r="BF149">
        <f>SUM(C138:C149,G138:G149,I138:I149,K138:K149,M138:M149,S138:S149,U138:U149,W138:W149,U138:U149,Y138:Y149,AA138:AA149,AC138:AC149,AE138:AE149,AG138:AG149,AI138:AI149,AK138:AK149,AN138:AN149,AQ138:AQ149,AS138:AS149,)</f>
        <v>8403</v>
      </c>
    </row>
    <row r="150" spans="1:58" hidden="1" x14ac:dyDescent="0.2">
      <c r="A150" s="605"/>
      <c r="B150" s="280" t="s">
        <v>276</v>
      </c>
      <c r="C150" s="281">
        <v>66</v>
      </c>
      <c r="D150" s="22">
        <v>19081183</v>
      </c>
      <c r="E150" s="85">
        <v>177896</v>
      </c>
      <c r="F150" s="82"/>
      <c r="G150" s="284">
        <v>0</v>
      </c>
      <c r="H150" s="22">
        <v>0</v>
      </c>
      <c r="I150" s="284">
        <v>0</v>
      </c>
      <c r="J150" s="22">
        <v>0</v>
      </c>
      <c r="K150" s="284">
        <v>2</v>
      </c>
      <c r="L150" s="22">
        <v>17610</v>
      </c>
      <c r="M150" s="284">
        <v>2</v>
      </c>
      <c r="N150" s="22">
        <v>22146</v>
      </c>
      <c r="O150" s="24"/>
      <c r="P150" s="22"/>
      <c r="Q150" s="57"/>
      <c r="R150" s="22"/>
      <c r="S150" s="284">
        <v>6</v>
      </c>
      <c r="T150" s="22">
        <v>19245</v>
      </c>
      <c r="U150" s="284">
        <v>0</v>
      </c>
      <c r="V150" s="22">
        <v>0</v>
      </c>
      <c r="W150" s="284">
        <v>0</v>
      </c>
      <c r="X150" s="22">
        <v>0</v>
      </c>
      <c r="Y150" s="287">
        <v>184</v>
      </c>
      <c r="Z150" s="40">
        <v>26669.45</v>
      </c>
      <c r="AA150" s="287">
        <v>20</v>
      </c>
      <c r="AB150" s="40">
        <v>40526</v>
      </c>
      <c r="AC150" s="287">
        <v>187</v>
      </c>
      <c r="AD150" s="40">
        <v>48170.26</v>
      </c>
      <c r="AE150" s="287">
        <v>178</v>
      </c>
      <c r="AF150" s="40">
        <v>26329.16</v>
      </c>
      <c r="AG150" s="284">
        <v>2</v>
      </c>
      <c r="AH150" s="22">
        <v>113678</v>
      </c>
      <c r="AI150" s="284">
        <v>0</v>
      </c>
      <c r="AJ150" s="22">
        <f t="shared" si="11"/>
        <v>0</v>
      </c>
      <c r="AK150" s="284">
        <v>4</v>
      </c>
      <c r="AL150" s="33">
        <v>6045863</v>
      </c>
      <c r="AM150" s="36">
        <v>42298</v>
      </c>
      <c r="AN150" s="284">
        <v>12</v>
      </c>
      <c r="AO150" s="33">
        <v>7115024.4500000002</v>
      </c>
      <c r="AP150" s="36">
        <v>210543</v>
      </c>
      <c r="AQ150" s="284">
        <v>7</v>
      </c>
      <c r="AR150" s="22">
        <v>60283</v>
      </c>
      <c r="AS150" s="284">
        <v>4</v>
      </c>
      <c r="AT150" s="22">
        <v>593948</v>
      </c>
      <c r="AW150">
        <f t="shared" si="17"/>
        <v>674</v>
      </c>
      <c r="AY150">
        <v>2013</v>
      </c>
      <c r="AZ150">
        <f t="shared" si="12"/>
        <v>66</v>
      </c>
      <c r="BA150">
        <f t="shared" si="13"/>
        <v>4</v>
      </c>
      <c r="BB150" s="261">
        <f t="shared" si="14"/>
        <v>19081183</v>
      </c>
      <c r="BC150" s="261">
        <f t="shared" si="15"/>
        <v>6045863</v>
      </c>
    </row>
    <row r="151" spans="1:58" hidden="1" x14ac:dyDescent="0.2">
      <c r="A151" s="605"/>
      <c r="B151" s="280" t="s">
        <v>277</v>
      </c>
      <c r="C151" s="281">
        <v>75</v>
      </c>
      <c r="D151" s="22">
        <v>19191659</v>
      </c>
      <c r="E151" s="85">
        <v>175820</v>
      </c>
      <c r="F151" s="82"/>
      <c r="G151" s="284">
        <v>72</v>
      </c>
      <c r="H151" s="22">
        <v>3340954.4</v>
      </c>
      <c r="I151" s="284">
        <v>0</v>
      </c>
      <c r="J151" s="22">
        <v>0</v>
      </c>
      <c r="K151" s="284">
        <v>2</v>
      </c>
      <c r="L151" s="22">
        <v>39456</v>
      </c>
      <c r="M151" s="284">
        <v>0</v>
      </c>
      <c r="N151" s="22">
        <v>0</v>
      </c>
      <c r="O151" s="24"/>
      <c r="P151" s="22"/>
      <c r="Q151" s="57"/>
      <c r="R151" s="22"/>
      <c r="S151" s="284">
        <v>8</v>
      </c>
      <c r="T151" s="22">
        <v>17250</v>
      </c>
      <c r="U151" s="284">
        <v>1</v>
      </c>
      <c r="V151" s="22">
        <v>695</v>
      </c>
      <c r="W151" s="284">
        <v>0</v>
      </c>
      <c r="X151" s="22">
        <v>0</v>
      </c>
      <c r="Y151" s="287">
        <v>167</v>
      </c>
      <c r="Z151" s="40">
        <v>19917.84</v>
      </c>
      <c r="AA151" s="287">
        <v>14</v>
      </c>
      <c r="AB151" s="40">
        <v>38743.24</v>
      </c>
      <c r="AC151" s="287">
        <v>153</v>
      </c>
      <c r="AD151" s="40">
        <v>28524.01</v>
      </c>
      <c r="AE151" s="287">
        <v>134</v>
      </c>
      <c r="AF151" s="40">
        <v>25188.61</v>
      </c>
      <c r="AG151" s="284">
        <v>4</v>
      </c>
      <c r="AH151" s="22">
        <v>1362360</v>
      </c>
      <c r="AI151" s="284">
        <v>3</v>
      </c>
      <c r="AJ151" s="22">
        <f t="shared" si="11"/>
        <v>150</v>
      </c>
      <c r="AK151" s="284">
        <v>2</v>
      </c>
      <c r="AL151" s="33">
        <v>7909581</v>
      </c>
      <c r="AM151" s="36">
        <v>106732</v>
      </c>
      <c r="AN151" s="284">
        <v>12</v>
      </c>
      <c r="AO151" s="33">
        <v>6135494</v>
      </c>
      <c r="AP151" s="36">
        <v>216940</v>
      </c>
      <c r="AQ151" s="284">
        <v>6</v>
      </c>
      <c r="AR151" s="22">
        <v>50208</v>
      </c>
      <c r="AS151" s="284">
        <v>0</v>
      </c>
      <c r="AT151" s="22">
        <v>0</v>
      </c>
      <c r="AW151" s="51">
        <f t="shared" ref="AW151:AW159" si="18">SUM(C151,G151,I151,K151,M151,S151,U151,W151,Y151,AA151,AC151,AE151,AG151,AI151,AK151,AN151,AQ151,AS151)</f>
        <v>653</v>
      </c>
      <c r="AY151">
        <v>2013</v>
      </c>
      <c r="AZ151">
        <f t="shared" si="12"/>
        <v>147</v>
      </c>
      <c r="BA151">
        <f t="shared" si="13"/>
        <v>2</v>
      </c>
      <c r="BB151" s="261">
        <f t="shared" si="14"/>
        <v>22532613.399999999</v>
      </c>
      <c r="BC151" s="261">
        <f t="shared" si="15"/>
        <v>7909581</v>
      </c>
    </row>
    <row r="152" spans="1:58" hidden="1" x14ac:dyDescent="0.2">
      <c r="A152" s="605"/>
      <c r="B152" s="280" t="s">
        <v>278</v>
      </c>
      <c r="C152" s="281">
        <v>62</v>
      </c>
      <c r="D152" s="22">
        <v>16226212</v>
      </c>
      <c r="E152" s="85">
        <v>149616</v>
      </c>
      <c r="F152" s="82"/>
      <c r="G152" s="284">
        <v>0</v>
      </c>
      <c r="H152" s="22">
        <v>0</v>
      </c>
      <c r="I152" s="284">
        <v>0</v>
      </c>
      <c r="J152" s="22">
        <v>0</v>
      </c>
      <c r="K152" s="284">
        <v>6</v>
      </c>
      <c r="L152" s="22">
        <v>192192</v>
      </c>
      <c r="M152" s="284">
        <v>0</v>
      </c>
      <c r="N152" s="22">
        <v>0</v>
      </c>
      <c r="O152" s="24"/>
      <c r="P152" s="22"/>
      <c r="Q152" s="57"/>
      <c r="R152" s="22"/>
      <c r="S152" s="284">
        <v>22</v>
      </c>
      <c r="T152" s="22">
        <v>143590</v>
      </c>
      <c r="U152" s="284">
        <v>1</v>
      </c>
      <c r="V152" s="22">
        <v>1000</v>
      </c>
      <c r="W152" s="284">
        <v>0</v>
      </c>
      <c r="X152" s="22">
        <v>0</v>
      </c>
      <c r="Y152" s="287">
        <v>242</v>
      </c>
      <c r="Z152" s="40">
        <v>25960.53</v>
      </c>
      <c r="AA152" s="287">
        <v>14</v>
      </c>
      <c r="AB152" s="40">
        <v>13999.94</v>
      </c>
      <c r="AC152" s="287">
        <v>202</v>
      </c>
      <c r="AD152" s="40">
        <v>53826.12</v>
      </c>
      <c r="AE152" s="287">
        <v>203</v>
      </c>
      <c r="AF152" s="40">
        <v>23256.47</v>
      </c>
      <c r="AG152" s="284">
        <v>2</v>
      </c>
      <c r="AH152" s="22">
        <v>132398.76</v>
      </c>
      <c r="AI152" s="284">
        <v>0</v>
      </c>
      <c r="AJ152" s="22">
        <f t="shared" si="11"/>
        <v>0</v>
      </c>
      <c r="AK152" s="284">
        <v>2</v>
      </c>
      <c r="AL152" s="33">
        <v>3873781</v>
      </c>
      <c r="AM152" s="36">
        <v>36814</v>
      </c>
      <c r="AN152" s="284">
        <v>13</v>
      </c>
      <c r="AO152" s="33">
        <v>1057505.75</v>
      </c>
      <c r="AP152" s="36">
        <v>25376</v>
      </c>
      <c r="AQ152" s="284">
        <v>13</v>
      </c>
      <c r="AR152" s="22">
        <v>47509</v>
      </c>
      <c r="AS152" s="284">
        <v>4</v>
      </c>
      <c r="AT152" s="22">
        <v>501461</v>
      </c>
      <c r="AW152" s="51">
        <f t="shared" si="18"/>
        <v>786</v>
      </c>
      <c r="AY152">
        <v>2013</v>
      </c>
      <c r="AZ152">
        <f t="shared" si="12"/>
        <v>62</v>
      </c>
      <c r="BA152">
        <f t="shared" si="13"/>
        <v>2</v>
      </c>
      <c r="BB152" s="261">
        <f t="shared" si="14"/>
        <v>16226212</v>
      </c>
      <c r="BC152" s="261">
        <f t="shared" si="15"/>
        <v>3873781</v>
      </c>
    </row>
    <row r="153" spans="1:58" hidden="1" x14ac:dyDescent="0.2">
      <c r="A153" s="605"/>
      <c r="B153" s="280" t="s">
        <v>279</v>
      </c>
      <c r="C153" s="281">
        <v>100</v>
      </c>
      <c r="D153" s="22">
        <v>24643309</v>
      </c>
      <c r="E153" s="85">
        <v>227134</v>
      </c>
      <c r="F153" s="82"/>
      <c r="G153" s="284">
        <v>0</v>
      </c>
      <c r="H153" s="22">
        <v>0</v>
      </c>
      <c r="I153" s="284">
        <v>0</v>
      </c>
      <c r="J153" s="22">
        <v>0</v>
      </c>
      <c r="K153" s="284">
        <v>4</v>
      </c>
      <c r="L153" s="22">
        <v>52580</v>
      </c>
      <c r="M153" s="284">
        <v>0</v>
      </c>
      <c r="N153" s="22">
        <v>0</v>
      </c>
      <c r="O153" s="24"/>
      <c r="P153" s="22"/>
      <c r="Q153" s="57"/>
      <c r="R153" s="22"/>
      <c r="S153" s="284">
        <v>29</v>
      </c>
      <c r="T153" s="22">
        <v>141510</v>
      </c>
      <c r="U153" s="284">
        <v>3</v>
      </c>
      <c r="V153" s="22">
        <v>7200</v>
      </c>
      <c r="W153" s="284">
        <v>1</v>
      </c>
      <c r="X153" s="22">
        <v>7980</v>
      </c>
      <c r="Y153" s="287">
        <v>253</v>
      </c>
      <c r="Z153" s="40">
        <v>29857.05</v>
      </c>
      <c r="AA153" s="287">
        <v>20</v>
      </c>
      <c r="AB153" s="40">
        <v>53833.32</v>
      </c>
      <c r="AC153" s="287">
        <v>239</v>
      </c>
      <c r="AD153" s="40">
        <v>43785.99</v>
      </c>
      <c r="AE153" s="287">
        <v>296</v>
      </c>
      <c r="AF153" s="40">
        <v>45662.94</v>
      </c>
      <c r="AG153" s="284">
        <v>8</v>
      </c>
      <c r="AH153" s="22">
        <v>119770</v>
      </c>
      <c r="AI153" s="284">
        <v>2</v>
      </c>
      <c r="AJ153" s="22">
        <f t="shared" si="11"/>
        <v>100</v>
      </c>
      <c r="AK153" s="284">
        <v>5</v>
      </c>
      <c r="AL153" s="33">
        <v>13429982</v>
      </c>
      <c r="AM153" s="36">
        <v>143430</v>
      </c>
      <c r="AN153" s="284">
        <v>19</v>
      </c>
      <c r="AO153" s="33">
        <v>3930412.54</v>
      </c>
      <c r="AP153" s="36">
        <v>131469</v>
      </c>
      <c r="AQ153" s="284">
        <v>14</v>
      </c>
      <c r="AR153" s="22">
        <v>0</v>
      </c>
      <c r="AS153" s="284">
        <v>1</v>
      </c>
      <c r="AT153" s="22">
        <v>146345</v>
      </c>
      <c r="AW153" s="51">
        <f t="shared" si="18"/>
        <v>994</v>
      </c>
      <c r="AY153">
        <v>2013</v>
      </c>
      <c r="AZ153">
        <f t="shared" si="12"/>
        <v>100</v>
      </c>
      <c r="BA153">
        <f t="shared" si="13"/>
        <v>5</v>
      </c>
      <c r="BB153" s="261">
        <f t="shared" si="14"/>
        <v>24643309</v>
      </c>
      <c r="BC153" s="261">
        <f t="shared" si="15"/>
        <v>13429982</v>
      </c>
    </row>
    <row r="154" spans="1:58" hidden="1" x14ac:dyDescent="0.2">
      <c r="A154" s="605"/>
      <c r="B154" s="280" t="s">
        <v>280</v>
      </c>
      <c r="C154" s="281">
        <v>93</v>
      </c>
      <c r="D154" s="22">
        <v>22412924</v>
      </c>
      <c r="E154" s="85">
        <v>210987</v>
      </c>
      <c r="F154" s="82"/>
      <c r="G154" s="284">
        <v>72</v>
      </c>
      <c r="H154" s="22">
        <v>3804773.6</v>
      </c>
      <c r="I154" s="284">
        <v>0</v>
      </c>
      <c r="J154" s="22">
        <v>0</v>
      </c>
      <c r="K154" s="284">
        <v>9</v>
      </c>
      <c r="L154" s="22">
        <v>119506</v>
      </c>
      <c r="M154" s="284">
        <v>1</v>
      </c>
      <c r="N154" s="22">
        <v>500</v>
      </c>
      <c r="O154" s="24"/>
      <c r="P154" s="22"/>
      <c r="Q154" s="57"/>
      <c r="R154" s="22"/>
      <c r="S154" s="284">
        <v>22</v>
      </c>
      <c r="T154" s="22">
        <v>200950</v>
      </c>
      <c r="U154" s="284">
        <v>10</v>
      </c>
      <c r="V154" s="22">
        <v>14300</v>
      </c>
      <c r="W154" s="284">
        <v>2</v>
      </c>
      <c r="X154" s="22">
        <v>4680</v>
      </c>
      <c r="Y154" s="287">
        <v>325</v>
      </c>
      <c r="Z154" s="40">
        <v>35170.85</v>
      </c>
      <c r="AA154" s="287">
        <v>21</v>
      </c>
      <c r="AB154" s="40">
        <v>38126.79</v>
      </c>
      <c r="AC154" s="287">
        <v>282</v>
      </c>
      <c r="AD154" s="40">
        <v>48946.34</v>
      </c>
      <c r="AE154" s="287">
        <v>278</v>
      </c>
      <c r="AF154" s="40">
        <v>30189.73</v>
      </c>
      <c r="AG154" s="284">
        <v>2</v>
      </c>
      <c r="AH154" s="22">
        <v>61087</v>
      </c>
      <c r="AI154" s="284">
        <v>0</v>
      </c>
      <c r="AJ154" s="22">
        <f t="shared" si="11"/>
        <v>0</v>
      </c>
      <c r="AK154" s="284">
        <v>12</v>
      </c>
      <c r="AL154" s="33">
        <v>10353712</v>
      </c>
      <c r="AM154" s="36">
        <v>248852</v>
      </c>
      <c r="AN154" s="284">
        <v>16</v>
      </c>
      <c r="AO154" s="33">
        <v>2667045</v>
      </c>
      <c r="AP154" s="36">
        <v>78123</v>
      </c>
      <c r="AQ154" s="284">
        <v>11</v>
      </c>
      <c r="AR154" s="22">
        <v>0</v>
      </c>
      <c r="AS154" s="284">
        <v>20</v>
      </c>
      <c r="AT154" s="22">
        <v>1478573.6</v>
      </c>
      <c r="AW154" s="51">
        <f t="shared" si="18"/>
        <v>1176</v>
      </c>
      <c r="AY154">
        <v>2013</v>
      </c>
      <c r="AZ154">
        <f t="shared" si="12"/>
        <v>165</v>
      </c>
      <c r="BA154">
        <f t="shared" si="13"/>
        <v>12</v>
      </c>
      <c r="BB154" s="261">
        <f t="shared" si="14"/>
        <v>26217697.600000001</v>
      </c>
      <c r="BC154" s="261">
        <f t="shared" si="15"/>
        <v>10353712</v>
      </c>
    </row>
    <row r="155" spans="1:58" hidden="1" x14ac:dyDescent="0.2">
      <c r="A155" s="605"/>
      <c r="B155" s="282" t="s">
        <v>281</v>
      </c>
      <c r="C155" s="281">
        <v>110</v>
      </c>
      <c r="D155" s="22">
        <v>26791838</v>
      </c>
      <c r="E155" s="85">
        <v>247613</v>
      </c>
      <c r="F155" s="82"/>
      <c r="G155" s="284">
        <v>32</v>
      </c>
      <c r="H155" s="22">
        <v>2134000</v>
      </c>
      <c r="I155" s="284">
        <v>3</v>
      </c>
      <c r="J155" s="22">
        <v>0</v>
      </c>
      <c r="K155" s="284">
        <v>4</v>
      </c>
      <c r="L155" s="22">
        <v>21198</v>
      </c>
      <c r="M155" s="284">
        <v>1</v>
      </c>
      <c r="N155" s="22">
        <v>9728</v>
      </c>
      <c r="O155" s="24"/>
      <c r="P155" s="22"/>
      <c r="Q155" s="57"/>
      <c r="R155" s="22"/>
      <c r="S155" s="284">
        <v>34</v>
      </c>
      <c r="T155" s="22">
        <v>181460</v>
      </c>
      <c r="U155" s="284">
        <v>4</v>
      </c>
      <c r="V155" s="22">
        <v>161255</v>
      </c>
      <c r="W155" s="284">
        <v>1</v>
      </c>
      <c r="X155" s="22">
        <v>2736</v>
      </c>
      <c r="Y155" s="287">
        <v>318</v>
      </c>
      <c r="Z155" s="40">
        <v>40300.31</v>
      </c>
      <c r="AA155" s="287">
        <v>24</v>
      </c>
      <c r="AB155" s="40">
        <v>27203.119999999999</v>
      </c>
      <c r="AC155" s="287">
        <v>275</v>
      </c>
      <c r="AD155" s="40">
        <v>69423.31</v>
      </c>
      <c r="AE155" s="287">
        <v>293</v>
      </c>
      <c r="AF155" s="40">
        <v>49272.19</v>
      </c>
      <c r="AG155" s="284">
        <v>2</v>
      </c>
      <c r="AH155" s="22">
        <v>13572</v>
      </c>
      <c r="AI155" s="284">
        <v>1</v>
      </c>
      <c r="AJ155" s="22">
        <f t="shared" si="11"/>
        <v>50</v>
      </c>
      <c r="AK155" s="284">
        <v>6</v>
      </c>
      <c r="AL155" s="33">
        <v>1587052.1</v>
      </c>
      <c r="AM155" s="36">
        <v>16690</v>
      </c>
      <c r="AN155" s="284">
        <v>18</v>
      </c>
      <c r="AO155" s="33">
        <v>7214456.54</v>
      </c>
      <c r="AP155" s="36">
        <v>97702</v>
      </c>
      <c r="AQ155" s="284">
        <v>9</v>
      </c>
      <c r="AR155" s="22">
        <v>0</v>
      </c>
      <c r="AS155" s="284">
        <v>2</v>
      </c>
      <c r="AT155" s="22">
        <v>807281.95</v>
      </c>
      <c r="AW155" s="51">
        <f t="shared" si="18"/>
        <v>1137</v>
      </c>
      <c r="AY155">
        <v>2013</v>
      </c>
      <c r="AZ155">
        <f t="shared" si="12"/>
        <v>142</v>
      </c>
      <c r="BA155">
        <f t="shared" si="13"/>
        <v>6</v>
      </c>
      <c r="BB155" s="261">
        <f t="shared" si="14"/>
        <v>28925838</v>
      </c>
      <c r="BC155" s="261">
        <f t="shared" si="15"/>
        <v>1587052.1</v>
      </c>
    </row>
    <row r="156" spans="1:58" hidden="1" x14ac:dyDescent="0.2">
      <c r="A156" s="605"/>
      <c r="B156" s="280" t="s">
        <v>282</v>
      </c>
      <c r="C156" s="281">
        <v>94</v>
      </c>
      <c r="D156" s="22">
        <v>24332080</v>
      </c>
      <c r="E156" s="85">
        <v>223902</v>
      </c>
      <c r="F156" s="82"/>
      <c r="G156" s="284">
        <v>0</v>
      </c>
      <c r="H156" s="22">
        <v>0</v>
      </c>
      <c r="I156" s="284">
        <v>1</v>
      </c>
      <c r="J156" s="22">
        <v>0</v>
      </c>
      <c r="K156" s="284">
        <v>7</v>
      </c>
      <c r="L156" s="22">
        <v>67635</v>
      </c>
      <c r="M156" s="284">
        <v>2</v>
      </c>
      <c r="N156" s="22">
        <v>63453</v>
      </c>
      <c r="O156" s="24"/>
      <c r="P156" s="22"/>
      <c r="Q156" s="57"/>
      <c r="R156" s="22"/>
      <c r="S156" s="284">
        <v>29</v>
      </c>
      <c r="T156" s="22">
        <v>124443</v>
      </c>
      <c r="U156" s="284">
        <v>8</v>
      </c>
      <c r="V156" s="22">
        <v>18096.03</v>
      </c>
      <c r="W156" s="284">
        <v>0</v>
      </c>
      <c r="X156" s="22">
        <v>0</v>
      </c>
      <c r="Y156" s="287">
        <v>267</v>
      </c>
      <c r="Z156" s="40">
        <v>27393.919999999998</v>
      </c>
      <c r="AA156" s="287">
        <v>26</v>
      </c>
      <c r="AB156" s="40">
        <v>17304</v>
      </c>
      <c r="AC156" s="287">
        <v>293</v>
      </c>
      <c r="AD156" s="40">
        <v>46037.79</v>
      </c>
      <c r="AE156" s="287">
        <v>321</v>
      </c>
      <c r="AF156" s="40">
        <v>36642.699999999997</v>
      </c>
      <c r="AG156" s="284">
        <v>4</v>
      </c>
      <c r="AH156" s="22">
        <v>274051</v>
      </c>
      <c r="AI156" s="284">
        <v>0</v>
      </c>
      <c r="AJ156" s="22">
        <f t="shared" si="11"/>
        <v>0</v>
      </c>
      <c r="AK156" s="284">
        <v>5</v>
      </c>
      <c r="AL156" s="33">
        <v>1524945</v>
      </c>
      <c r="AM156" s="36">
        <v>22322</v>
      </c>
      <c r="AN156" s="284">
        <v>12</v>
      </c>
      <c r="AO156" s="33">
        <v>3351821.7</v>
      </c>
      <c r="AP156" s="36">
        <v>57767</v>
      </c>
      <c r="AQ156" s="284">
        <v>12</v>
      </c>
      <c r="AR156" s="22">
        <v>101948.4</v>
      </c>
      <c r="AS156" s="284">
        <v>5</v>
      </c>
      <c r="AT156" s="22">
        <v>331900</v>
      </c>
      <c r="AW156" s="51">
        <f t="shared" si="18"/>
        <v>1086</v>
      </c>
      <c r="AY156">
        <v>2013</v>
      </c>
      <c r="AZ156">
        <f t="shared" si="12"/>
        <v>94</v>
      </c>
      <c r="BA156">
        <f t="shared" si="13"/>
        <v>5</v>
      </c>
      <c r="BB156" s="261">
        <f t="shared" si="14"/>
        <v>24332080</v>
      </c>
      <c r="BC156" s="261">
        <f t="shared" si="15"/>
        <v>1524945</v>
      </c>
    </row>
    <row r="157" spans="1:58" hidden="1" x14ac:dyDescent="0.2">
      <c r="A157" s="605"/>
      <c r="B157" s="280" t="s">
        <v>283</v>
      </c>
      <c r="C157" s="281">
        <v>64</v>
      </c>
      <c r="D157" s="22">
        <v>16879604</v>
      </c>
      <c r="E157" s="85">
        <v>154331</v>
      </c>
      <c r="F157" s="82"/>
      <c r="G157" s="284">
        <v>60</v>
      </c>
      <c r="H157" s="22">
        <v>4209000</v>
      </c>
      <c r="I157" s="284">
        <v>1</v>
      </c>
      <c r="J157" s="22">
        <v>0</v>
      </c>
      <c r="K157" s="284">
        <v>3</v>
      </c>
      <c r="L157" s="22">
        <v>87716</v>
      </c>
      <c r="M157" s="284">
        <v>0</v>
      </c>
      <c r="N157" s="22">
        <v>0</v>
      </c>
      <c r="O157" s="24"/>
      <c r="P157" s="22"/>
      <c r="Q157" s="57"/>
      <c r="R157" s="22"/>
      <c r="S157" s="284">
        <v>12</v>
      </c>
      <c r="T157" s="22">
        <v>119330</v>
      </c>
      <c r="U157" s="284">
        <v>4</v>
      </c>
      <c r="V157" s="22">
        <v>3720</v>
      </c>
      <c r="W157" s="284">
        <v>1</v>
      </c>
      <c r="X157" s="22">
        <v>5320</v>
      </c>
      <c r="Y157" s="287">
        <v>272</v>
      </c>
      <c r="Z157" s="40">
        <v>33471.72</v>
      </c>
      <c r="AA157" s="287">
        <v>27</v>
      </c>
      <c r="AB157" s="40">
        <v>31113.42</v>
      </c>
      <c r="AC157" s="287">
        <v>284</v>
      </c>
      <c r="AD157" s="40">
        <v>63154.17</v>
      </c>
      <c r="AE157" s="287">
        <v>231</v>
      </c>
      <c r="AF157" s="40">
        <v>39590.519999999997</v>
      </c>
      <c r="AG157" s="284">
        <v>3</v>
      </c>
      <c r="AH157" s="22">
        <v>566000</v>
      </c>
      <c r="AI157" s="284">
        <v>0</v>
      </c>
      <c r="AJ157" s="22">
        <f t="shared" si="11"/>
        <v>0</v>
      </c>
      <c r="AK157" s="284">
        <v>4</v>
      </c>
      <c r="AL157" s="33">
        <v>2901898</v>
      </c>
      <c r="AM157" s="36">
        <v>26956</v>
      </c>
      <c r="AN157" s="284">
        <v>22</v>
      </c>
      <c r="AO157" s="33">
        <v>2962421.67</v>
      </c>
      <c r="AP157" s="36">
        <v>235615</v>
      </c>
      <c r="AQ157" s="284">
        <v>28</v>
      </c>
      <c r="AR157" s="22">
        <v>118984</v>
      </c>
      <c r="AS157" s="284">
        <v>6</v>
      </c>
      <c r="AT157" s="22">
        <v>335600</v>
      </c>
      <c r="AW157" s="51">
        <f t="shared" si="18"/>
        <v>1022</v>
      </c>
      <c r="AY157">
        <v>2013</v>
      </c>
      <c r="AZ157">
        <f t="shared" si="12"/>
        <v>124</v>
      </c>
      <c r="BA157">
        <f t="shared" si="13"/>
        <v>4</v>
      </c>
      <c r="BB157" s="261">
        <f t="shared" si="14"/>
        <v>21088604</v>
      </c>
      <c r="BC157" s="261">
        <f t="shared" si="15"/>
        <v>2901898</v>
      </c>
    </row>
    <row r="158" spans="1:58" hidden="1" x14ac:dyDescent="0.2">
      <c r="A158" s="606"/>
      <c r="B158" s="280" t="s">
        <v>284</v>
      </c>
      <c r="C158" s="281">
        <v>58</v>
      </c>
      <c r="D158" s="22">
        <v>14507717</v>
      </c>
      <c r="E158" s="85">
        <v>133360</v>
      </c>
      <c r="F158" s="82"/>
      <c r="G158" s="284">
        <v>90</v>
      </c>
      <c r="H158" s="22">
        <v>6002000</v>
      </c>
      <c r="I158" s="284">
        <v>0</v>
      </c>
      <c r="J158" s="22">
        <v>0</v>
      </c>
      <c r="K158" s="284">
        <v>5</v>
      </c>
      <c r="L158" s="22">
        <v>180962</v>
      </c>
      <c r="M158" s="284">
        <v>1</v>
      </c>
      <c r="N158" s="22">
        <v>2000</v>
      </c>
      <c r="O158" s="24"/>
      <c r="P158" s="22"/>
      <c r="Q158" s="57"/>
      <c r="R158" s="22"/>
      <c r="S158" s="284">
        <v>19</v>
      </c>
      <c r="T158" s="22">
        <v>91299</v>
      </c>
      <c r="U158" s="284">
        <v>7</v>
      </c>
      <c r="V158" s="22">
        <v>2400</v>
      </c>
      <c r="W158" s="284">
        <v>0</v>
      </c>
      <c r="X158" s="22">
        <v>0</v>
      </c>
      <c r="Y158" s="287">
        <v>199</v>
      </c>
      <c r="Z158" s="40">
        <v>21563.81</v>
      </c>
      <c r="AA158" s="287">
        <v>22</v>
      </c>
      <c r="AB158" s="40">
        <v>32340.14</v>
      </c>
      <c r="AC158" s="287">
        <v>192</v>
      </c>
      <c r="AD158" s="40">
        <v>33519.160000000003</v>
      </c>
      <c r="AE158" s="287">
        <v>195</v>
      </c>
      <c r="AF158" s="40">
        <v>43215.93</v>
      </c>
      <c r="AG158" s="284">
        <v>29</v>
      </c>
      <c r="AH158" s="22">
        <v>1603576.63</v>
      </c>
      <c r="AI158" s="284">
        <v>0</v>
      </c>
      <c r="AJ158" s="22">
        <f t="shared" si="11"/>
        <v>0</v>
      </c>
      <c r="AK158" s="284">
        <v>2</v>
      </c>
      <c r="AL158" s="33">
        <v>4469829</v>
      </c>
      <c r="AM158" s="36">
        <v>32782</v>
      </c>
      <c r="AN158" s="284">
        <v>20</v>
      </c>
      <c r="AO158" s="33">
        <v>6805427.29</v>
      </c>
      <c r="AP158" s="36">
        <v>248040</v>
      </c>
      <c r="AQ158" s="284">
        <v>5</v>
      </c>
      <c r="AR158" s="22">
        <v>36937</v>
      </c>
      <c r="AS158" s="284">
        <v>3</v>
      </c>
      <c r="AT158" s="22">
        <v>261315</v>
      </c>
      <c r="AW158" s="51">
        <f t="shared" si="18"/>
        <v>847</v>
      </c>
      <c r="AY158">
        <v>2013</v>
      </c>
      <c r="AZ158">
        <f t="shared" si="12"/>
        <v>148</v>
      </c>
      <c r="BA158">
        <f t="shared" si="13"/>
        <v>2</v>
      </c>
      <c r="BB158" s="261">
        <f t="shared" si="14"/>
        <v>20509717</v>
      </c>
      <c r="BC158" s="261">
        <f t="shared" si="15"/>
        <v>4469829</v>
      </c>
      <c r="BE158" s="261">
        <f>SUM(BB147:BB158)</f>
        <v>254887788</v>
      </c>
    </row>
    <row r="159" spans="1:58" hidden="1" x14ac:dyDescent="0.2">
      <c r="A159" s="604" t="s">
        <v>285</v>
      </c>
      <c r="B159" s="266" t="s">
        <v>286</v>
      </c>
      <c r="C159" s="266">
        <v>61</v>
      </c>
      <c r="D159" s="22">
        <v>15233528</v>
      </c>
      <c r="E159" s="85">
        <v>139865</v>
      </c>
      <c r="F159" s="82"/>
      <c r="G159" s="267">
        <v>120</v>
      </c>
      <c r="H159" s="22">
        <v>8553446.9900000002</v>
      </c>
      <c r="I159" s="268">
        <v>1</v>
      </c>
      <c r="J159" s="22">
        <v>0</v>
      </c>
      <c r="K159" s="268">
        <v>7</v>
      </c>
      <c r="L159" s="22">
        <v>80250</v>
      </c>
      <c r="M159" s="268">
        <v>0</v>
      </c>
      <c r="N159" s="22">
        <v>0</v>
      </c>
      <c r="O159" s="24"/>
      <c r="P159" s="22"/>
      <c r="Q159" s="57"/>
      <c r="R159" s="22"/>
      <c r="S159" s="268">
        <v>11</v>
      </c>
      <c r="T159" s="22">
        <v>34590</v>
      </c>
      <c r="U159" s="268">
        <v>4</v>
      </c>
      <c r="V159" s="22">
        <v>0</v>
      </c>
      <c r="W159" s="268">
        <v>0</v>
      </c>
      <c r="X159" s="22">
        <v>0</v>
      </c>
      <c r="Y159" s="268">
        <v>233</v>
      </c>
      <c r="Z159" s="40">
        <v>24741.1</v>
      </c>
      <c r="AA159" s="268">
        <v>39</v>
      </c>
      <c r="AB159" s="40">
        <v>31177.77</v>
      </c>
      <c r="AC159" s="268">
        <v>219</v>
      </c>
      <c r="AD159" s="40">
        <v>47972.39</v>
      </c>
      <c r="AE159" s="268">
        <v>189</v>
      </c>
      <c r="AF159" s="40">
        <v>31079.74</v>
      </c>
      <c r="AG159" s="268">
        <v>6</v>
      </c>
      <c r="AH159" s="22">
        <v>694425</v>
      </c>
      <c r="AI159" s="268">
        <v>1</v>
      </c>
      <c r="AJ159" s="22">
        <f t="shared" si="11"/>
        <v>50</v>
      </c>
      <c r="AK159" s="268">
        <v>4</v>
      </c>
      <c r="AL159" s="33">
        <v>2014816</v>
      </c>
      <c r="AM159" s="36">
        <v>38434</v>
      </c>
      <c r="AN159" s="268">
        <v>20</v>
      </c>
      <c r="AO159" s="33">
        <v>8016149</v>
      </c>
      <c r="AP159" s="36">
        <v>354229</v>
      </c>
      <c r="AQ159" s="268">
        <v>17</v>
      </c>
      <c r="AR159" s="22">
        <v>169764.45</v>
      </c>
      <c r="AS159" s="268">
        <v>5</v>
      </c>
      <c r="AT159" s="22">
        <v>221000</v>
      </c>
      <c r="AW159" s="51">
        <f t="shared" si="18"/>
        <v>937</v>
      </c>
      <c r="AY159">
        <v>2013</v>
      </c>
      <c r="AZ159">
        <f t="shared" si="12"/>
        <v>181</v>
      </c>
      <c r="BA159">
        <f t="shared" si="13"/>
        <v>4</v>
      </c>
      <c r="BB159" s="261">
        <f t="shared" si="14"/>
        <v>23786974.990000002</v>
      </c>
      <c r="BC159" s="261">
        <f t="shared" si="15"/>
        <v>2014816</v>
      </c>
    </row>
    <row r="160" spans="1:58" hidden="1" x14ac:dyDescent="0.2">
      <c r="A160" s="605"/>
      <c r="B160" s="266" t="s">
        <v>287</v>
      </c>
      <c r="C160" s="266">
        <v>62</v>
      </c>
      <c r="D160" s="22">
        <v>18546515</v>
      </c>
      <c r="E160" s="85">
        <v>170576</v>
      </c>
      <c r="F160" s="82"/>
      <c r="G160" s="267">
        <v>0</v>
      </c>
      <c r="H160" s="22">
        <v>0</v>
      </c>
      <c r="I160" s="268">
        <v>0</v>
      </c>
      <c r="J160" s="22">
        <v>0</v>
      </c>
      <c r="K160" s="268">
        <v>8</v>
      </c>
      <c r="L160" s="22">
        <v>140488</v>
      </c>
      <c r="M160" s="268">
        <v>0</v>
      </c>
      <c r="N160" s="22">
        <v>0</v>
      </c>
      <c r="O160" s="24"/>
      <c r="P160" s="22"/>
      <c r="Q160" s="57"/>
      <c r="R160" s="22"/>
      <c r="S160" s="268">
        <v>13</v>
      </c>
      <c r="T160" s="22">
        <v>34800</v>
      </c>
      <c r="U160" s="268">
        <v>2</v>
      </c>
      <c r="V160" s="22">
        <v>1000</v>
      </c>
      <c r="W160" s="268">
        <v>1</v>
      </c>
      <c r="X160" s="22">
        <v>2160</v>
      </c>
      <c r="Y160" s="268">
        <v>193</v>
      </c>
      <c r="Z160" s="40">
        <v>17903.09</v>
      </c>
      <c r="AA160" s="268">
        <v>28</v>
      </c>
      <c r="AB160" s="40">
        <v>19213.66</v>
      </c>
      <c r="AC160" s="268">
        <v>187</v>
      </c>
      <c r="AD160" s="40">
        <v>32112.53</v>
      </c>
      <c r="AE160" s="268">
        <v>153</v>
      </c>
      <c r="AF160" s="40">
        <v>21608.92</v>
      </c>
      <c r="AG160" s="268">
        <v>2</v>
      </c>
      <c r="AH160" s="22">
        <v>31500</v>
      </c>
      <c r="AI160" s="268">
        <v>1</v>
      </c>
      <c r="AJ160" s="22">
        <f t="shared" si="11"/>
        <v>50</v>
      </c>
      <c r="AK160" s="268">
        <v>6</v>
      </c>
      <c r="AL160" s="33">
        <v>6921698</v>
      </c>
      <c r="AM160" s="36">
        <v>92425</v>
      </c>
      <c r="AN160" s="268">
        <v>19</v>
      </c>
      <c r="AO160" s="33">
        <v>5180543.41</v>
      </c>
      <c r="AP160" s="36">
        <v>83687</v>
      </c>
      <c r="AQ160" s="268">
        <v>5</v>
      </c>
      <c r="AR160" s="22">
        <v>26154.26</v>
      </c>
      <c r="AS160" s="268">
        <v>8</v>
      </c>
      <c r="AT160" s="22">
        <v>3193076</v>
      </c>
      <c r="AW160" s="51">
        <f>SUM(C160,G160,I160,K160,M160,S160,U160,W160,Y160,AA160,AC160,AE160,AG160,AI160,AK160,AN160,AQ160,AS160)</f>
        <v>688</v>
      </c>
      <c r="AY160">
        <v>2013</v>
      </c>
      <c r="AZ160">
        <f t="shared" si="12"/>
        <v>62</v>
      </c>
      <c r="BA160">
        <f t="shared" si="13"/>
        <v>6</v>
      </c>
      <c r="BB160" s="261">
        <f t="shared" si="14"/>
        <v>18546515</v>
      </c>
      <c r="BC160" s="261">
        <f t="shared" si="15"/>
        <v>6921698</v>
      </c>
    </row>
    <row r="161" spans="1:58" hidden="1" x14ac:dyDescent="0.2">
      <c r="A161" s="605"/>
      <c r="B161" s="266" t="s">
        <v>288</v>
      </c>
      <c r="C161" s="266">
        <v>57</v>
      </c>
      <c r="D161" s="22">
        <v>16007279</v>
      </c>
      <c r="E161" s="85">
        <v>150884</v>
      </c>
      <c r="F161" s="82"/>
      <c r="G161" s="267">
        <v>52</v>
      </c>
      <c r="H161" s="22">
        <v>4223176</v>
      </c>
      <c r="I161" s="268">
        <v>0</v>
      </c>
      <c r="J161" s="22">
        <v>0</v>
      </c>
      <c r="K161" s="268">
        <v>3</v>
      </c>
      <c r="L161" s="22">
        <v>19560</v>
      </c>
      <c r="M161" s="268">
        <v>0</v>
      </c>
      <c r="N161" s="22">
        <v>0</v>
      </c>
      <c r="O161" s="24"/>
      <c r="P161" s="22"/>
      <c r="Q161" s="57"/>
      <c r="R161" s="22"/>
      <c r="S161" s="268">
        <v>0</v>
      </c>
      <c r="T161" s="22">
        <v>0</v>
      </c>
      <c r="U161" s="268">
        <v>1</v>
      </c>
      <c r="V161" s="22">
        <v>633.53</v>
      </c>
      <c r="W161" s="268">
        <v>0</v>
      </c>
      <c r="X161" s="22">
        <v>0</v>
      </c>
      <c r="Y161" s="268">
        <v>167</v>
      </c>
      <c r="Z161" s="40">
        <v>18916.13</v>
      </c>
      <c r="AA161" s="268">
        <v>21</v>
      </c>
      <c r="AB161" s="40">
        <v>29370.45</v>
      </c>
      <c r="AC161" s="268">
        <v>190</v>
      </c>
      <c r="AD161" s="40">
        <v>29663.81</v>
      </c>
      <c r="AE161" s="268">
        <v>146</v>
      </c>
      <c r="AF161" s="40">
        <v>24652.79</v>
      </c>
      <c r="AG161" s="268">
        <v>0</v>
      </c>
      <c r="AH161" s="22">
        <v>0</v>
      </c>
      <c r="AI161" s="268">
        <v>1</v>
      </c>
      <c r="AJ161" s="22">
        <f t="shared" si="11"/>
        <v>50</v>
      </c>
      <c r="AK161" s="268">
        <v>7</v>
      </c>
      <c r="AL161" s="33">
        <v>9136828</v>
      </c>
      <c r="AM161" s="36">
        <v>29203</v>
      </c>
      <c r="AN161" s="268">
        <v>17</v>
      </c>
      <c r="AO161" s="33">
        <v>799482.51</v>
      </c>
      <c r="AP161" s="36">
        <v>88888</v>
      </c>
      <c r="AQ161" s="268">
        <v>14</v>
      </c>
      <c r="AR161" s="22">
        <v>52983</v>
      </c>
      <c r="AS161" s="268">
        <v>11</v>
      </c>
      <c r="AT161" s="22">
        <v>2961096</v>
      </c>
      <c r="AW161">
        <f>SUM(C161,G161,I161,K161,M161,S161,U161,W161,Y161,AA161,AC161,AE161,AG161,AI161,AK161,AN161,AQ161,AS161)</f>
        <v>687</v>
      </c>
      <c r="AY161">
        <v>2013</v>
      </c>
      <c r="AZ161">
        <f t="shared" si="12"/>
        <v>109</v>
      </c>
      <c r="BA161">
        <f t="shared" si="13"/>
        <v>7</v>
      </c>
      <c r="BB161" s="261">
        <f t="shared" si="14"/>
        <v>20230455</v>
      </c>
      <c r="BC161" s="261">
        <f t="shared" si="15"/>
        <v>9136828</v>
      </c>
      <c r="BF161" s="51">
        <f>SUM(C150:C161,G150:G161,I150:I161,K150:K161,M150:M161,S150:S161,U150:U161,W150:W161,U150:U161,Y150:Y161,AA150:AA161,AC150:AC161,AE150:AE161,AG150:AG161,AI150:AI161,AK150:AK161,AN150:AN161,AQ150:AQ161,AS150:AS161,)</f>
        <v>10732</v>
      </c>
    </row>
    <row r="162" spans="1:58" hidden="1" x14ac:dyDescent="0.2">
      <c r="A162" s="605"/>
      <c r="B162" s="206" t="s">
        <v>289</v>
      </c>
      <c r="C162" s="277">
        <v>69</v>
      </c>
      <c r="D162" s="22">
        <v>17340547</v>
      </c>
      <c r="E162" s="85">
        <v>159567</v>
      </c>
      <c r="F162" s="82"/>
      <c r="G162" s="278">
        <v>40</v>
      </c>
      <c r="H162" s="22">
        <v>2821241</v>
      </c>
      <c r="I162" s="278">
        <v>0</v>
      </c>
      <c r="J162" s="22">
        <v>0</v>
      </c>
      <c r="K162" s="278">
        <v>4</v>
      </c>
      <c r="L162" s="22">
        <v>76375</v>
      </c>
      <c r="M162" s="278">
        <v>0</v>
      </c>
      <c r="N162" s="22">
        <v>0</v>
      </c>
      <c r="O162" s="24"/>
      <c r="P162" s="22"/>
      <c r="Q162" s="57"/>
      <c r="R162" s="22"/>
      <c r="S162" s="278">
        <v>3</v>
      </c>
      <c r="T162" s="22">
        <v>5700</v>
      </c>
      <c r="U162" s="278">
        <v>0</v>
      </c>
      <c r="V162" s="22">
        <v>0</v>
      </c>
      <c r="W162" s="278">
        <v>0</v>
      </c>
      <c r="X162" s="22">
        <v>0</v>
      </c>
      <c r="Y162" s="279">
        <v>217</v>
      </c>
      <c r="Z162" s="40">
        <v>23022.05</v>
      </c>
      <c r="AA162" s="279">
        <v>36</v>
      </c>
      <c r="AB162" s="40">
        <v>22293.95</v>
      </c>
      <c r="AC162" s="279">
        <v>209</v>
      </c>
      <c r="AD162" s="40">
        <v>39990.42</v>
      </c>
      <c r="AE162" s="279">
        <v>215</v>
      </c>
      <c r="AF162" s="40">
        <v>26574.86</v>
      </c>
      <c r="AG162" s="278">
        <v>1</v>
      </c>
      <c r="AH162" s="22">
        <v>7168</v>
      </c>
      <c r="AI162" s="278">
        <v>1</v>
      </c>
      <c r="AJ162" s="22">
        <f t="shared" si="11"/>
        <v>50</v>
      </c>
      <c r="AK162" s="278">
        <v>3</v>
      </c>
      <c r="AL162" s="33">
        <v>2796876</v>
      </c>
      <c r="AM162" s="36">
        <v>39248</v>
      </c>
      <c r="AN162" s="278">
        <v>12</v>
      </c>
      <c r="AO162" s="33">
        <v>1549945.86</v>
      </c>
      <c r="AP162" s="36">
        <v>177510</v>
      </c>
      <c r="AQ162" s="278">
        <v>18</v>
      </c>
      <c r="AR162" s="22">
        <v>51845</v>
      </c>
      <c r="AS162" s="278">
        <v>4</v>
      </c>
      <c r="AT162" s="22">
        <v>596453</v>
      </c>
      <c r="AW162">
        <f>SUM(C162,G162,I162,K162,M162,S162,U162,W162,Y162,AA162,AC162,AE162,AG162,AI162,AK162,AN162,AQ162,AS162)</f>
        <v>832</v>
      </c>
      <c r="AY162">
        <v>2014</v>
      </c>
      <c r="AZ162">
        <f t="shared" si="12"/>
        <v>109</v>
      </c>
      <c r="BA162">
        <f t="shared" si="13"/>
        <v>3</v>
      </c>
      <c r="BB162" s="261">
        <f t="shared" si="14"/>
        <v>20161788</v>
      </c>
      <c r="BC162" s="261">
        <f t="shared" si="15"/>
        <v>2796876</v>
      </c>
    </row>
    <row r="163" spans="1:58" hidden="1" x14ac:dyDescent="0.2">
      <c r="A163" s="605"/>
      <c r="B163" s="206" t="s">
        <v>290</v>
      </c>
      <c r="C163" s="277">
        <v>46</v>
      </c>
      <c r="D163" s="22">
        <v>12213276</v>
      </c>
      <c r="E163" s="85">
        <v>112480</v>
      </c>
      <c r="F163" s="82"/>
      <c r="G163" s="278">
        <v>0</v>
      </c>
      <c r="H163" s="22">
        <v>0</v>
      </c>
      <c r="I163" s="278">
        <v>1</v>
      </c>
      <c r="J163" s="22">
        <v>0</v>
      </c>
      <c r="K163" s="278">
        <v>10</v>
      </c>
      <c r="L163" s="22">
        <v>204396</v>
      </c>
      <c r="M163" s="278">
        <v>0</v>
      </c>
      <c r="N163" s="22">
        <v>0</v>
      </c>
      <c r="O163" s="24"/>
      <c r="P163" s="22"/>
      <c r="Q163" s="57"/>
      <c r="R163" s="22"/>
      <c r="S163" s="278">
        <v>12</v>
      </c>
      <c r="T163" s="22">
        <v>85650</v>
      </c>
      <c r="U163" s="278">
        <v>2</v>
      </c>
      <c r="V163" s="22">
        <v>6982</v>
      </c>
      <c r="W163" s="278">
        <v>0</v>
      </c>
      <c r="X163" s="22">
        <v>0</v>
      </c>
      <c r="Y163" s="279">
        <v>174</v>
      </c>
      <c r="Z163" s="40">
        <v>17055.53</v>
      </c>
      <c r="AA163" s="279">
        <v>37</v>
      </c>
      <c r="AB163" s="40">
        <v>48651.94</v>
      </c>
      <c r="AC163" s="279">
        <v>216</v>
      </c>
      <c r="AD163" s="40">
        <v>41734.639999999999</v>
      </c>
      <c r="AE163" s="279">
        <v>199</v>
      </c>
      <c r="AF163" s="40">
        <v>28349.49</v>
      </c>
      <c r="AG163" s="278">
        <v>2</v>
      </c>
      <c r="AH163" s="22">
        <v>105746</v>
      </c>
      <c r="AI163" s="278">
        <v>0</v>
      </c>
      <c r="AJ163" s="22">
        <f t="shared" si="11"/>
        <v>0</v>
      </c>
      <c r="AK163" s="278">
        <v>2</v>
      </c>
      <c r="AL163" s="33">
        <v>15121909</v>
      </c>
      <c r="AM163" s="36">
        <v>164509</v>
      </c>
      <c r="AN163" s="278">
        <v>10</v>
      </c>
      <c r="AO163" s="33">
        <v>1190881</v>
      </c>
      <c r="AP163" s="36">
        <v>223461</v>
      </c>
      <c r="AQ163" s="278">
        <v>20</v>
      </c>
      <c r="AR163" s="22">
        <v>216679</v>
      </c>
      <c r="AS163" s="278">
        <v>7</v>
      </c>
      <c r="AT163" s="22">
        <v>3317310</v>
      </c>
      <c r="AW163" s="51">
        <f t="shared" ref="AW163:AW170" si="19">SUM(C163,G163,I163,K163,M163,S163,U163,W163,Y163,AA163,AC163,AE163,AG163,AI163,AK163,AN163,AQ163,AS163)</f>
        <v>738</v>
      </c>
      <c r="AY163">
        <v>2014</v>
      </c>
      <c r="AZ163">
        <f t="shared" si="12"/>
        <v>46</v>
      </c>
      <c r="BA163">
        <f t="shared" si="13"/>
        <v>2</v>
      </c>
      <c r="BB163" s="261">
        <f t="shared" si="14"/>
        <v>12213276</v>
      </c>
      <c r="BC163" s="261">
        <f t="shared" si="15"/>
        <v>15121909</v>
      </c>
    </row>
    <row r="164" spans="1:58" hidden="1" x14ac:dyDescent="0.2">
      <c r="A164" s="605"/>
      <c r="B164" s="206" t="s">
        <v>291</v>
      </c>
      <c r="C164" s="277">
        <v>57</v>
      </c>
      <c r="D164" s="22">
        <v>14821428</v>
      </c>
      <c r="E164" s="85">
        <v>140945</v>
      </c>
      <c r="F164" s="82"/>
      <c r="G164" s="278">
        <v>0</v>
      </c>
      <c r="H164" s="22">
        <v>2017813</v>
      </c>
      <c r="I164" s="278">
        <v>2</v>
      </c>
      <c r="J164" s="22">
        <v>0</v>
      </c>
      <c r="K164" s="278">
        <v>6</v>
      </c>
      <c r="L164" s="22">
        <v>374884</v>
      </c>
      <c r="M164" s="278">
        <v>1</v>
      </c>
      <c r="N164" s="22">
        <v>14764</v>
      </c>
      <c r="O164" s="24"/>
      <c r="P164" s="22"/>
      <c r="Q164" s="57"/>
      <c r="R164" s="22"/>
      <c r="S164" s="278">
        <v>35</v>
      </c>
      <c r="T164" s="22">
        <v>39492</v>
      </c>
      <c r="U164" s="278">
        <v>5</v>
      </c>
      <c r="V164" s="22">
        <v>7924.98</v>
      </c>
      <c r="W164" s="278">
        <v>2</v>
      </c>
      <c r="X164" s="22">
        <v>10260</v>
      </c>
      <c r="Y164" s="279">
        <v>206</v>
      </c>
      <c r="Z164" s="40">
        <v>25094.400000000001</v>
      </c>
      <c r="AA164" s="279">
        <v>27</v>
      </c>
      <c r="AB164" s="40">
        <v>21191.85</v>
      </c>
      <c r="AC164" s="279">
        <v>193</v>
      </c>
      <c r="AD164" s="40">
        <v>43951.44</v>
      </c>
      <c r="AE164" s="279">
        <v>185</v>
      </c>
      <c r="AF164" s="40">
        <v>31799.95</v>
      </c>
      <c r="AG164" s="278">
        <v>0</v>
      </c>
      <c r="AH164" s="22">
        <v>0</v>
      </c>
      <c r="AI164" s="278">
        <v>2</v>
      </c>
      <c r="AJ164" s="22">
        <f t="shared" ref="AJ164:AJ169" si="20">SUM(AI164*50)</f>
        <v>100</v>
      </c>
      <c r="AK164" s="278">
        <v>2</v>
      </c>
      <c r="AL164" s="33">
        <v>2046418</v>
      </c>
      <c r="AM164" s="36">
        <v>12104</v>
      </c>
      <c r="AN164" s="278">
        <v>20</v>
      </c>
      <c r="AO164" s="33">
        <v>3652209.7</v>
      </c>
      <c r="AP164" s="36">
        <v>133342</v>
      </c>
      <c r="AQ164" s="278">
        <v>13</v>
      </c>
      <c r="AR164" s="22">
        <v>162546.85999999999</v>
      </c>
      <c r="AS164" s="278">
        <v>4</v>
      </c>
      <c r="AT164" s="22">
        <v>592523</v>
      </c>
      <c r="AW164" s="51">
        <f t="shared" si="19"/>
        <v>760</v>
      </c>
      <c r="AY164">
        <v>2014</v>
      </c>
      <c r="AZ164">
        <f t="shared" si="12"/>
        <v>57</v>
      </c>
      <c r="BA164">
        <f t="shared" si="13"/>
        <v>2</v>
      </c>
      <c r="BB164" s="261">
        <f t="shared" si="14"/>
        <v>16839241</v>
      </c>
      <c r="BC164" s="261">
        <f t="shared" si="15"/>
        <v>2046418</v>
      </c>
    </row>
    <row r="165" spans="1:58" hidden="1" x14ac:dyDescent="0.2">
      <c r="A165" s="605"/>
      <c r="B165" s="206" t="s">
        <v>292</v>
      </c>
      <c r="C165" s="277">
        <v>81</v>
      </c>
      <c r="D165" s="22">
        <v>20278136</v>
      </c>
      <c r="E165" s="85">
        <v>185689</v>
      </c>
      <c r="F165" s="82"/>
      <c r="G165" s="278">
        <v>164</v>
      </c>
      <c r="H165" s="22">
        <v>13280197</v>
      </c>
      <c r="I165" s="278">
        <v>1</v>
      </c>
      <c r="J165" s="22">
        <v>0</v>
      </c>
      <c r="K165" s="278">
        <v>4</v>
      </c>
      <c r="L165" s="22">
        <v>90632</v>
      </c>
      <c r="M165" s="278">
        <v>0</v>
      </c>
      <c r="N165" s="22">
        <v>0</v>
      </c>
      <c r="O165" s="24"/>
      <c r="P165" s="22"/>
      <c r="Q165" s="57"/>
      <c r="R165" s="22"/>
      <c r="S165" s="278">
        <v>71</v>
      </c>
      <c r="T165" s="22">
        <v>135095</v>
      </c>
      <c r="U165" s="278">
        <v>5</v>
      </c>
      <c r="V165" s="22">
        <v>6735</v>
      </c>
      <c r="W165" s="278">
        <v>6</v>
      </c>
      <c r="X165" s="22">
        <v>18988</v>
      </c>
      <c r="Y165" s="279">
        <v>235</v>
      </c>
      <c r="Z165" s="40">
        <v>30670.799999999999</v>
      </c>
      <c r="AA165" s="279">
        <v>27</v>
      </c>
      <c r="AB165" s="40">
        <v>37461.4</v>
      </c>
      <c r="AC165" s="279">
        <v>231</v>
      </c>
      <c r="AD165" s="40">
        <v>55635.96</v>
      </c>
      <c r="AE165" s="279">
        <v>235</v>
      </c>
      <c r="AF165" s="40">
        <v>32406.44</v>
      </c>
      <c r="AG165" s="278">
        <v>1</v>
      </c>
      <c r="AH165" s="22">
        <v>24600</v>
      </c>
      <c r="AI165" s="278">
        <v>1</v>
      </c>
      <c r="AJ165" s="22">
        <f t="shared" si="20"/>
        <v>50</v>
      </c>
      <c r="AK165" s="278">
        <v>3</v>
      </c>
      <c r="AL165" s="33">
        <v>4046674.72</v>
      </c>
      <c r="AM165" s="36">
        <v>27135</v>
      </c>
      <c r="AN165" s="278">
        <v>11</v>
      </c>
      <c r="AO165" s="33">
        <v>1732581.5</v>
      </c>
      <c r="AP165" s="36">
        <v>43643</v>
      </c>
      <c r="AQ165" s="278">
        <v>10</v>
      </c>
      <c r="AR165" s="22">
        <v>89330.08</v>
      </c>
      <c r="AS165" s="278">
        <v>4</v>
      </c>
      <c r="AT165" s="22">
        <v>285483</v>
      </c>
      <c r="AW165" s="51">
        <f t="shared" si="19"/>
        <v>1090</v>
      </c>
      <c r="AY165">
        <v>2014</v>
      </c>
      <c r="AZ165">
        <f t="shared" si="12"/>
        <v>245</v>
      </c>
      <c r="BA165">
        <f t="shared" si="13"/>
        <v>3</v>
      </c>
      <c r="BB165" s="261">
        <f t="shared" si="14"/>
        <v>33558333</v>
      </c>
      <c r="BC165" s="261">
        <f t="shared" si="15"/>
        <v>4046674.72</v>
      </c>
    </row>
    <row r="166" spans="1:58" hidden="1" x14ac:dyDescent="0.2">
      <c r="A166" s="605"/>
      <c r="B166" s="206" t="s">
        <v>293</v>
      </c>
      <c r="C166" s="277">
        <v>61</v>
      </c>
      <c r="D166" s="22">
        <v>15295007</v>
      </c>
      <c r="E166" s="85">
        <v>142665</v>
      </c>
      <c r="F166" s="82"/>
      <c r="G166" s="278">
        <v>24</v>
      </c>
      <c r="H166" s="22">
        <v>1583869</v>
      </c>
      <c r="I166" s="278">
        <v>1</v>
      </c>
      <c r="J166" s="22">
        <v>0</v>
      </c>
      <c r="K166" s="278">
        <v>7</v>
      </c>
      <c r="L166" s="22">
        <v>48560</v>
      </c>
      <c r="M166" s="278">
        <v>1</v>
      </c>
      <c r="N166" s="22">
        <v>10122</v>
      </c>
      <c r="O166" s="24"/>
      <c r="P166" s="22"/>
      <c r="Q166" s="57"/>
      <c r="R166" s="22"/>
      <c r="S166" s="278">
        <v>147</v>
      </c>
      <c r="T166" s="22">
        <v>230313</v>
      </c>
      <c r="U166" s="278">
        <v>3</v>
      </c>
      <c r="V166" s="22">
        <v>6100</v>
      </c>
      <c r="W166" s="278">
        <v>1</v>
      </c>
      <c r="X166" s="22">
        <v>4101</v>
      </c>
      <c r="Y166" s="279">
        <v>209</v>
      </c>
      <c r="Z166" s="40">
        <v>26271.61</v>
      </c>
      <c r="AA166" s="279">
        <v>32</v>
      </c>
      <c r="AB166" s="40">
        <v>35339.410000000003</v>
      </c>
      <c r="AC166" s="279">
        <v>212</v>
      </c>
      <c r="AD166" s="40">
        <v>42362.98</v>
      </c>
      <c r="AE166" s="279">
        <v>213</v>
      </c>
      <c r="AF166" s="40">
        <v>24456.43</v>
      </c>
      <c r="AG166" s="278">
        <v>7</v>
      </c>
      <c r="AH166" s="22">
        <v>206230</v>
      </c>
      <c r="AI166" s="278">
        <v>0</v>
      </c>
      <c r="AJ166" s="22">
        <f t="shared" si="20"/>
        <v>0</v>
      </c>
      <c r="AK166" s="278">
        <v>3</v>
      </c>
      <c r="AL166" s="33">
        <v>6253134</v>
      </c>
      <c r="AM166" s="36">
        <v>32737</v>
      </c>
      <c r="AN166" s="278">
        <v>18</v>
      </c>
      <c r="AO166" s="33">
        <v>5323712.03</v>
      </c>
      <c r="AP166" s="36">
        <v>125315</v>
      </c>
      <c r="AQ166" s="278">
        <v>9</v>
      </c>
      <c r="AR166" s="22">
        <v>58510</v>
      </c>
      <c r="AS166" s="278">
        <v>5</v>
      </c>
      <c r="AT166" s="22">
        <v>2865116</v>
      </c>
      <c r="AW166" s="51">
        <f t="shared" si="19"/>
        <v>953</v>
      </c>
      <c r="AY166">
        <v>2014</v>
      </c>
      <c r="AZ166">
        <f t="shared" si="12"/>
        <v>85</v>
      </c>
      <c r="BA166">
        <f t="shared" si="13"/>
        <v>3</v>
      </c>
      <c r="BB166" s="261">
        <f t="shared" si="14"/>
        <v>16878876</v>
      </c>
      <c r="BC166" s="261">
        <f t="shared" si="15"/>
        <v>6253134</v>
      </c>
    </row>
    <row r="167" spans="1:58" hidden="1" x14ac:dyDescent="0.2">
      <c r="A167" s="605"/>
      <c r="B167" s="269" t="s">
        <v>294</v>
      </c>
      <c r="C167" s="277">
        <v>60</v>
      </c>
      <c r="D167" s="22">
        <v>15408020</v>
      </c>
      <c r="E167" s="85">
        <v>144591</v>
      </c>
      <c r="F167" s="82"/>
      <c r="G167" s="278">
        <v>52</v>
      </c>
      <c r="H167" s="22">
        <v>3974032</v>
      </c>
      <c r="I167" s="278">
        <v>0</v>
      </c>
      <c r="J167" s="22">
        <v>0</v>
      </c>
      <c r="K167" s="278">
        <v>6</v>
      </c>
      <c r="L167" s="22">
        <v>48802</v>
      </c>
      <c r="M167" s="278">
        <v>0</v>
      </c>
      <c r="N167" s="22">
        <v>0</v>
      </c>
      <c r="O167" s="24"/>
      <c r="P167" s="22"/>
      <c r="Q167" s="57"/>
      <c r="R167" s="22"/>
      <c r="S167" s="278">
        <v>100</v>
      </c>
      <c r="T167" s="22">
        <v>185035</v>
      </c>
      <c r="U167" s="278">
        <v>2</v>
      </c>
      <c r="V167" s="22">
        <v>2550</v>
      </c>
      <c r="W167" s="278">
        <v>1</v>
      </c>
      <c r="X167" s="22">
        <v>2280</v>
      </c>
      <c r="Y167" s="279">
        <v>207</v>
      </c>
      <c r="Z167" s="40">
        <v>27340.14</v>
      </c>
      <c r="AA167" s="279">
        <v>24</v>
      </c>
      <c r="AB167" s="40">
        <v>26319.93</v>
      </c>
      <c r="AC167" s="279">
        <v>248</v>
      </c>
      <c r="AD167" s="40">
        <v>49935.32</v>
      </c>
      <c r="AE167" s="279">
        <v>212</v>
      </c>
      <c r="AF167" s="40">
        <v>31129.919999999998</v>
      </c>
      <c r="AG167" s="278">
        <v>1</v>
      </c>
      <c r="AH167" s="22">
        <v>50000</v>
      </c>
      <c r="AI167" s="278">
        <v>1</v>
      </c>
      <c r="AJ167" s="22">
        <f t="shared" si="20"/>
        <v>50</v>
      </c>
      <c r="AK167" s="278">
        <v>10</v>
      </c>
      <c r="AL167" s="33">
        <v>5568396</v>
      </c>
      <c r="AM167" s="36">
        <v>105096</v>
      </c>
      <c r="AN167" s="278">
        <v>22</v>
      </c>
      <c r="AO167" s="33">
        <v>2210586.7000000002</v>
      </c>
      <c r="AP167" s="36">
        <v>57627</v>
      </c>
      <c r="AQ167" s="278">
        <v>10</v>
      </c>
      <c r="AR167" s="22">
        <v>58782</v>
      </c>
      <c r="AS167" s="278">
        <v>8</v>
      </c>
      <c r="AT167" s="22">
        <v>717512</v>
      </c>
      <c r="AW167" s="51">
        <f t="shared" si="19"/>
        <v>964</v>
      </c>
      <c r="AY167">
        <v>2014</v>
      </c>
      <c r="AZ167">
        <f t="shared" si="12"/>
        <v>112</v>
      </c>
      <c r="BA167">
        <f t="shared" si="13"/>
        <v>10</v>
      </c>
      <c r="BB167" s="261">
        <f t="shared" si="14"/>
        <v>19382052</v>
      </c>
      <c r="BC167" s="261">
        <f t="shared" si="15"/>
        <v>5568396</v>
      </c>
    </row>
    <row r="168" spans="1:58" hidden="1" x14ac:dyDescent="0.2">
      <c r="A168" s="605"/>
      <c r="B168" s="206" t="s">
        <v>295</v>
      </c>
      <c r="C168" s="277">
        <v>63</v>
      </c>
      <c r="D168" s="22">
        <v>16736107</v>
      </c>
      <c r="E168" s="85">
        <v>155188</v>
      </c>
      <c r="F168" s="82"/>
      <c r="G168" s="278">
        <v>44</v>
      </c>
      <c r="H168" s="22">
        <v>3376589</v>
      </c>
      <c r="I168" s="278">
        <v>0</v>
      </c>
      <c r="J168" s="22">
        <v>0</v>
      </c>
      <c r="K168" s="278">
        <v>8</v>
      </c>
      <c r="L168" s="22">
        <v>68263</v>
      </c>
      <c r="M168" s="278">
        <v>2</v>
      </c>
      <c r="N168" s="22">
        <v>48720</v>
      </c>
      <c r="O168" s="24"/>
      <c r="P168" s="22"/>
      <c r="Q168" s="57"/>
      <c r="R168" s="22"/>
      <c r="S168" s="278">
        <v>125</v>
      </c>
      <c r="T168" s="22">
        <v>177065</v>
      </c>
      <c r="U168" s="278">
        <v>2</v>
      </c>
      <c r="V168" s="22">
        <v>2453.11</v>
      </c>
      <c r="W168" s="278">
        <v>3</v>
      </c>
      <c r="X168" s="22">
        <v>7600</v>
      </c>
      <c r="Y168" s="279">
        <v>216</v>
      </c>
      <c r="Z168" s="40">
        <v>30604.41</v>
      </c>
      <c r="AA168" s="279">
        <v>29</v>
      </c>
      <c r="AB168" s="40">
        <v>24217.23</v>
      </c>
      <c r="AC168" s="279">
        <v>256</v>
      </c>
      <c r="AD168" s="40">
        <v>34479.379999999997</v>
      </c>
      <c r="AE168" s="279">
        <v>199</v>
      </c>
      <c r="AF168" s="40">
        <v>27252.959999999999</v>
      </c>
      <c r="AG168" s="278">
        <v>18</v>
      </c>
      <c r="AH168" s="22">
        <v>281432</v>
      </c>
      <c r="AI168" s="278">
        <v>0</v>
      </c>
      <c r="AJ168" s="22">
        <f t="shared" si="20"/>
        <v>0</v>
      </c>
      <c r="AK168" s="278">
        <v>5</v>
      </c>
      <c r="AL168" s="33">
        <v>8079607</v>
      </c>
      <c r="AM168" s="36">
        <v>39908</v>
      </c>
      <c r="AN168" s="278">
        <v>14</v>
      </c>
      <c r="AO168" s="33">
        <v>2510002.9700000002</v>
      </c>
      <c r="AP168" s="36">
        <v>52385</v>
      </c>
      <c r="AQ168" s="278">
        <v>15</v>
      </c>
      <c r="AR168" s="22">
        <v>84219.99</v>
      </c>
      <c r="AS168" s="278">
        <v>9</v>
      </c>
      <c r="AT168" s="22">
        <v>870965</v>
      </c>
      <c r="AW168" s="51">
        <f t="shared" si="19"/>
        <v>1008</v>
      </c>
      <c r="AY168">
        <v>2014</v>
      </c>
      <c r="AZ168">
        <f t="shared" si="12"/>
        <v>107</v>
      </c>
      <c r="BA168">
        <f t="shared" si="13"/>
        <v>5</v>
      </c>
      <c r="BB168" s="261">
        <f t="shared" si="14"/>
        <v>20112696</v>
      </c>
      <c r="BC168" s="261">
        <f t="shared" si="15"/>
        <v>8079607</v>
      </c>
    </row>
    <row r="169" spans="1:58" hidden="1" x14ac:dyDescent="0.2">
      <c r="A169" s="605"/>
      <c r="B169" s="206" t="s">
        <v>296</v>
      </c>
      <c r="C169" s="277">
        <v>77</v>
      </c>
      <c r="D169" s="22">
        <v>23427714</v>
      </c>
      <c r="E169" s="85">
        <v>215429</v>
      </c>
      <c r="F169" s="82"/>
      <c r="G169" s="278">
        <v>40</v>
      </c>
      <c r="H169" s="22">
        <v>2988880</v>
      </c>
      <c r="I169" s="278">
        <v>0</v>
      </c>
      <c r="J169" s="22">
        <v>0</v>
      </c>
      <c r="K169" s="278">
        <v>4</v>
      </c>
      <c r="L169" s="22">
        <v>83059</v>
      </c>
      <c r="M169" s="278">
        <v>2</v>
      </c>
      <c r="N169" s="22">
        <v>126033</v>
      </c>
      <c r="O169" s="24"/>
      <c r="P169" s="22"/>
      <c r="Q169" s="57"/>
      <c r="R169" s="22"/>
      <c r="S169" s="278">
        <v>150</v>
      </c>
      <c r="T169" s="22">
        <v>233275</v>
      </c>
      <c r="U169" s="278">
        <v>7</v>
      </c>
      <c r="V169" s="22">
        <v>12182</v>
      </c>
      <c r="W169" s="278">
        <v>3</v>
      </c>
      <c r="X169" s="22">
        <v>77802</v>
      </c>
      <c r="Y169" s="279">
        <v>220</v>
      </c>
      <c r="Z169" s="40">
        <v>24106.62</v>
      </c>
      <c r="AA169" s="279">
        <v>29</v>
      </c>
      <c r="AB169" s="40">
        <v>20488.88</v>
      </c>
      <c r="AC169" s="279">
        <v>241</v>
      </c>
      <c r="AD169" s="40">
        <v>60892.83</v>
      </c>
      <c r="AE169" s="279">
        <v>213</v>
      </c>
      <c r="AF169" s="40">
        <v>35296.31</v>
      </c>
      <c r="AG169" s="278">
        <v>1</v>
      </c>
      <c r="AH169" s="22">
        <v>15000</v>
      </c>
      <c r="AI169" s="278">
        <v>2</v>
      </c>
      <c r="AJ169" s="22">
        <f t="shared" si="20"/>
        <v>100</v>
      </c>
      <c r="AK169" s="278">
        <v>4</v>
      </c>
      <c r="AL169" s="33">
        <v>1806068</v>
      </c>
      <c r="AM169" s="36">
        <v>29126</v>
      </c>
      <c r="AN169" s="278">
        <v>17</v>
      </c>
      <c r="AO169" s="33">
        <v>2495904.9500000002</v>
      </c>
      <c r="AP169" s="36">
        <v>159220</v>
      </c>
      <c r="AQ169" s="278">
        <v>19</v>
      </c>
      <c r="AR169" s="22">
        <v>153985</v>
      </c>
      <c r="AS169" s="278">
        <v>3</v>
      </c>
      <c r="AT169" s="22">
        <v>48280</v>
      </c>
      <c r="AW169" s="51">
        <f t="shared" si="19"/>
        <v>1032</v>
      </c>
      <c r="AY169">
        <v>2014</v>
      </c>
      <c r="AZ169">
        <f t="shared" si="12"/>
        <v>117</v>
      </c>
      <c r="BA169">
        <f t="shared" si="13"/>
        <v>4</v>
      </c>
      <c r="BB169" s="261">
        <f t="shared" si="14"/>
        <v>26416594</v>
      </c>
      <c r="BC169" s="261">
        <f t="shared" si="15"/>
        <v>1806068</v>
      </c>
    </row>
    <row r="170" spans="1:58" hidden="1" x14ac:dyDescent="0.2">
      <c r="A170" s="606"/>
      <c r="B170" s="206" t="s">
        <v>297</v>
      </c>
      <c r="C170" s="277">
        <v>71</v>
      </c>
      <c r="D170" s="22">
        <v>19806158</v>
      </c>
      <c r="E170" s="85">
        <v>181192</v>
      </c>
      <c r="F170" s="82"/>
      <c r="G170" s="278">
        <v>68</v>
      </c>
      <c r="H170" s="22">
        <v>4904749</v>
      </c>
      <c r="I170" s="278">
        <v>1</v>
      </c>
      <c r="J170" s="22">
        <v>0</v>
      </c>
      <c r="K170" s="278">
        <v>8</v>
      </c>
      <c r="L170" s="22">
        <v>118412</v>
      </c>
      <c r="M170" s="278">
        <v>1</v>
      </c>
      <c r="N170" s="22">
        <v>146588</v>
      </c>
      <c r="O170" s="24"/>
      <c r="P170" s="22"/>
      <c r="Q170" s="57"/>
      <c r="R170" s="22"/>
      <c r="S170" s="278">
        <v>172</v>
      </c>
      <c r="T170" s="22">
        <v>173197</v>
      </c>
      <c r="U170" s="278">
        <v>4</v>
      </c>
      <c r="V170" s="22">
        <v>5517</v>
      </c>
      <c r="W170" s="278">
        <v>2</v>
      </c>
      <c r="X170" s="22">
        <v>8398</v>
      </c>
      <c r="Y170" s="279">
        <v>232</v>
      </c>
      <c r="Z170" s="40">
        <v>25255.45</v>
      </c>
      <c r="AA170" s="279">
        <v>36</v>
      </c>
      <c r="AB170" s="40">
        <v>21472.52</v>
      </c>
      <c r="AC170" s="279">
        <v>220</v>
      </c>
      <c r="AD170" s="40">
        <v>49387.59</v>
      </c>
      <c r="AE170" s="279">
        <v>224</v>
      </c>
      <c r="AF170" s="40">
        <v>28869.79</v>
      </c>
      <c r="AG170" s="278">
        <v>1</v>
      </c>
      <c r="AH170" s="22">
        <v>116115</v>
      </c>
      <c r="AI170" s="278">
        <v>0</v>
      </c>
      <c r="AJ170" s="22">
        <f>SUM(AI170*50)</f>
        <v>0</v>
      </c>
      <c r="AK170" s="278">
        <v>5</v>
      </c>
      <c r="AL170" s="33">
        <v>1117306.93</v>
      </c>
      <c r="AM170" s="36">
        <v>21882</v>
      </c>
      <c r="AN170" s="278">
        <v>11</v>
      </c>
      <c r="AO170" s="33">
        <v>2666107.29</v>
      </c>
      <c r="AP170" s="36">
        <v>43807</v>
      </c>
      <c r="AQ170" s="278">
        <v>16</v>
      </c>
      <c r="AR170" s="22">
        <v>67427</v>
      </c>
      <c r="AS170" s="278">
        <v>4</v>
      </c>
      <c r="AT170" s="22">
        <v>122595.75</v>
      </c>
      <c r="AW170" s="51">
        <f t="shared" si="19"/>
        <v>1076</v>
      </c>
      <c r="AY170">
        <v>2014</v>
      </c>
      <c r="AZ170">
        <f t="shared" si="12"/>
        <v>139</v>
      </c>
      <c r="BA170">
        <f t="shared" si="13"/>
        <v>5</v>
      </c>
      <c r="BB170" s="261">
        <f t="shared" si="14"/>
        <v>24710907</v>
      </c>
      <c r="BC170" s="261">
        <f t="shared" si="15"/>
        <v>1117306.93</v>
      </c>
      <c r="BE170" s="261">
        <f>SUM(BB159:BB170)</f>
        <v>252837707.99000001</v>
      </c>
    </row>
    <row r="171" spans="1:58" hidden="1" x14ac:dyDescent="0.2">
      <c r="A171" s="604" t="s">
        <v>304</v>
      </c>
      <c r="B171" s="283" t="s">
        <v>298</v>
      </c>
      <c r="C171" s="285">
        <v>66</v>
      </c>
      <c r="D171" s="22">
        <v>16588391</v>
      </c>
      <c r="E171" s="85">
        <v>153516</v>
      </c>
      <c r="F171" s="82"/>
      <c r="G171" s="285">
        <v>24</v>
      </c>
      <c r="H171" s="22">
        <v>1946552</v>
      </c>
      <c r="I171" s="286">
        <v>1</v>
      </c>
      <c r="J171" s="22">
        <v>0</v>
      </c>
      <c r="K171" s="286">
        <v>13</v>
      </c>
      <c r="L171" s="22">
        <v>544359</v>
      </c>
      <c r="M171" s="286">
        <v>0</v>
      </c>
      <c r="N171" s="22">
        <v>0</v>
      </c>
      <c r="O171" s="24"/>
      <c r="P171" s="22"/>
      <c r="Q171" s="57"/>
      <c r="R171" s="22"/>
      <c r="S171" s="286">
        <v>125</v>
      </c>
      <c r="T171" s="22">
        <v>50880</v>
      </c>
      <c r="U171" s="286">
        <v>4</v>
      </c>
      <c r="V171" s="22">
        <v>2235</v>
      </c>
      <c r="W171" s="286">
        <v>4</v>
      </c>
      <c r="X171" s="22">
        <v>14668</v>
      </c>
      <c r="Y171" s="286">
        <v>255</v>
      </c>
      <c r="Z171" s="40">
        <v>31488.01</v>
      </c>
      <c r="AA171" s="286">
        <v>35</v>
      </c>
      <c r="AB171" s="40">
        <v>42656</v>
      </c>
      <c r="AC171" s="286">
        <v>244</v>
      </c>
      <c r="AD171" s="40">
        <v>48695.62</v>
      </c>
      <c r="AE171" s="286">
        <v>225</v>
      </c>
      <c r="AF171" s="40">
        <v>36622.21</v>
      </c>
      <c r="AG171" s="286">
        <v>4</v>
      </c>
      <c r="AH171" s="22">
        <v>79500</v>
      </c>
      <c r="AI171" s="286">
        <v>4</v>
      </c>
      <c r="AJ171" s="22">
        <f>SUM(AI171*50)</f>
        <v>200</v>
      </c>
      <c r="AK171" s="286">
        <v>7</v>
      </c>
      <c r="AL171" s="33">
        <v>17612169</v>
      </c>
      <c r="AM171" s="36">
        <v>116367</v>
      </c>
      <c r="AN171" s="286">
        <v>17</v>
      </c>
      <c r="AO171" s="33">
        <v>2894615</v>
      </c>
      <c r="AP171" s="36">
        <v>111999</v>
      </c>
      <c r="AQ171" s="286">
        <v>15</v>
      </c>
      <c r="AR171" s="22">
        <v>74383.53</v>
      </c>
      <c r="AS171" s="286">
        <v>6</v>
      </c>
      <c r="AT171" s="22">
        <v>182235.23</v>
      </c>
      <c r="AW171" s="51">
        <f t="shared" ref="AW171:AW182" si="21">SUM(C171,G171,I171,K171,M171,S171,U171,W171,Y171,AA171,AC171,AE171,AG171,AI171,AK171,AN171,AQ171,AS171)</f>
        <v>1049</v>
      </c>
      <c r="AY171">
        <v>2014</v>
      </c>
      <c r="AZ171">
        <f t="shared" si="12"/>
        <v>90</v>
      </c>
      <c r="BA171">
        <f t="shared" si="13"/>
        <v>7</v>
      </c>
      <c r="BB171" s="261">
        <f t="shared" si="14"/>
        <v>18534943</v>
      </c>
      <c r="BC171" s="261">
        <f t="shared" si="15"/>
        <v>17612169</v>
      </c>
    </row>
    <row r="172" spans="1:58" hidden="1" x14ac:dyDescent="0.2">
      <c r="A172" s="605"/>
      <c r="B172" s="283" t="s">
        <v>299</v>
      </c>
      <c r="C172" s="285">
        <v>65</v>
      </c>
      <c r="D172" s="22">
        <v>14968177</v>
      </c>
      <c r="E172" s="85">
        <v>138273</v>
      </c>
      <c r="F172" s="82"/>
      <c r="G172" s="285">
        <v>8</v>
      </c>
      <c r="H172" s="22">
        <v>476000</v>
      </c>
      <c r="I172" s="286">
        <v>0</v>
      </c>
      <c r="J172" s="22">
        <v>0</v>
      </c>
      <c r="K172" s="286">
        <v>4</v>
      </c>
      <c r="L172" s="22">
        <v>126408</v>
      </c>
      <c r="M172" s="286">
        <v>0</v>
      </c>
      <c r="N172" s="22">
        <v>0</v>
      </c>
      <c r="O172" s="24"/>
      <c r="P172" s="22"/>
      <c r="Q172" s="57"/>
      <c r="R172" s="22"/>
      <c r="S172" s="286">
        <v>46</v>
      </c>
      <c r="T172" s="22">
        <v>20025</v>
      </c>
      <c r="U172" s="286">
        <v>2</v>
      </c>
      <c r="V172" s="22">
        <v>2062.9499999999998</v>
      </c>
      <c r="W172" s="286">
        <v>1</v>
      </c>
      <c r="X172" s="22">
        <v>3648</v>
      </c>
      <c r="Y172" s="286">
        <v>149</v>
      </c>
      <c r="Z172" s="40">
        <v>22100.84</v>
      </c>
      <c r="AA172" s="286">
        <v>15</v>
      </c>
      <c r="AB172" s="40">
        <v>10354.74</v>
      </c>
      <c r="AC172" s="286">
        <v>187</v>
      </c>
      <c r="AD172" s="40">
        <v>34889.21</v>
      </c>
      <c r="AE172" s="286">
        <v>175</v>
      </c>
      <c r="AF172" s="40">
        <v>24089.74</v>
      </c>
      <c r="AG172" s="286">
        <v>4</v>
      </c>
      <c r="AH172" s="22">
        <v>83350</v>
      </c>
      <c r="AI172" s="286">
        <v>1</v>
      </c>
      <c r="AJ172" s="22">
        <v>50</v>
      </c>
      <c r="AK172" s="286">
        <v>4</v>
      </c>
      <c r="AL172" s="33">
        <v>2119489.2999999998</v>
      </c>
      <c r="AM172" s="36">
        <v>23791</v>
      </c>
      <c r="AN172" s="286">
        <v>14</v>
      </c>
      <c r="AO172" s="33">
        <v>1375619</v>
      </c>
      <c r="AP172" s="36">
        <v>88651</v>
      </c>
      <c r="AQ172" s="286">
        <v>14</v>
      </c>
      <c r="AR172" s="22">
        <v>54139</v>
      </c>
      <c r="AS172" s="286">
        <v>3</v>
      </c>
      <c r="AT172" s="22">
        <v>134500</v>
      </c>
      <c r="AW172" s="51">
        <f>SUM(C172,G172,I172,K172,M172,S172,U172,W172,Y172,AA172,AC172,AE172,AG172,AI172,AK172,AN172,AQ172,AS172)</f>
        <v>692</v>
      </c>
      <c r="AY172">
        <v>2014</v>
      </c>
      <c r="AZ172">
        <f t="shared" si="12"/>
        <v>73</v>
      </c>
      <c r="BA172">
        <f t="shared" si="13"/>
        <v>4</v>
      </c>
      <c r="BB172" s="261">
        <f t="shared" si="14"/>
        <v>15444177</v>
      </c>
      <c r="BC172" s="261">
        <f t="shared" si="15"/>
        <v>2119489.2999999998</v>
      </c>
    </row>
    <row r="173" spans="1:58" hidden="1" x14ac:dyDescent="0.2">
      <c r="A173" s="605"/>
      <c r="B173" s="283" t="s">
        <v>300</v>
      </c>
      <c r="C173" s="285">
        <v>48</v>
      </c>
      <c r="D173" s="22">
        <v>12173840</v>
      </c>
      <c r="E173" s="85">
        <v>115122</v>
      </c>
      <c r="F173" s="82"/>
      <c r="G173" s="285">
        <v>4</v>
      </c>
      <c r="H173" s="22">
        <v>238000</v>
      </c>
      <c r="I173" s="286">
        <v>1</v>
      </c>
      <c r="J173" s="22">
        <v>0</v>
      </c>
      <c r="K173" s="286">
        <v>6</v>
      </c>
      <c r="L173" s="22">
        <v>112288</v>
      </c>
      <c r="M173" s="286">
        <v>1</v>
      </c>
      <c r="N173" s="22">
        <v>9412</v>
      </c>
      <c r="O173" s="24"/>
      <c r="P173" s="22"/>
      <c r="Q173" s="57"/>
      <c r="R173" s="22"/>
      <c r="S173" s="286">
        <v>43</v>
      </c>
      <c r="T173" s="22">
        <v>19470</v>
      </c>
      <c r="U173" s="286">
        <v>2</v>
      </c>
      <c r="V173" s="22">
        <v>3209.5</v>
      </c>
      <c r="W173" s="286">
        <v>0</v>
      </c>
      <c r="X173" s="22">
        <v>0</v>
      </c>
      <c r="Y173" s="286">
        <v>207</v>
      </c>
      <c r="Z173" s="40">
        <v>31843.83</v>
      </c>
      <c r="AA173" s="286">
        <v>26</v>
      </c>
      <c r="AB173" s="40">
        <v>18228.599999999999</v>
      </c>
      <c r="AC173" s="286">
        <v>205</v>
      </c>
      <c r="AD173" s="40">
        <v>37863.74</v>
      </c>
      <c r="AE173" s="286">
        <v>212</v>
      </c>
      <c r="AF173" s="40">
        <v>23013.58</v>
      </c>
      <c r="AG173" s="286">
        <v>22</v>
      </c>
      <c r="AH173" s="22">
        <v>392005</v>
      </c>
      <c r="AI173" s="286">
        <v>1</v>
      </c>
      <c r="AJ173" s="22">
        <v>50</v>
      </c>
      <c r="AK173" s="286">
        <v>8</v>
      </c>
      <c r="AL173" s="33">
        <v>4827269</v>
      </c>
      <c r="AM173" s="36">
        <v>81947</v>
      </c>
      <c r="AN173" s="286">
        <v>21</v>
      </c>
      <c r="AO173" s="33">
        <v>2211634.52</v>
      </c>
      <c r="AP173" s="36">
        <v>57214</v>
      </c>
      <c r="AQ173" s="286">
        <v>9</v>
      </c>
      <c r="AR173" s="22">
        <v>43463.1</v>
      </c>
      <c r="AS173" s="286">
        <v>4</v>
      </c>
      <c r="AT173" s="22">
        <v>252426.97</v>
      </c>
      <c r="AW173">
        <f>SUM(C173,G173,I173,K173,M173,S173,U173,W173,Y173,AA173,AC173,AE173,AG173,AI173,AK173,AN173,AQ173,AS173)</f>
        <v>820</v>
      </c>
      <c r="AY173">
        <v>2014</v>
      </c>
      <c r="AZ173">
        <f t="shared" si="12"/>
        <v>52</v>
      </c>
      <c r="BA173">
        <f t="shared" si="13"/>
        <v>8</v>
      </c>
      <c r="BB173" s="261">
        <f t="shared" si="14"/>
        <v>12411840</v>
      </c>
      <c r="BC173" s="261">
        <f t="shared" si="15"/>
        <v>4827269</v>
      </c>
      <c r="BF173">
        <f>SUM(C162:C173,G162:G173,I162:I173,K162:K173,M162:M173,S162:S173,U162:U173,W162:W173,U162:U173,Y162:Y173,AA162:AA173,AC162:AC173,AE162:AE173,AG162:AG173,AI162:AI173,AK162:AK173,AN162:AN173,AQ162:AQ173,AS162:AS173,)</f>
        <v>11052</v>
      </c>
    </row>
    <row r="174" spans="1:58" hidden="1" x14ac:dyDescent="0.2">
      <c r="A174" s="605"/>
      <c r="B174" s="280" t="s">
        <v>305</v>
      </c>
      <c r="C174" s="281">
        <v>61</v>
      </c>
      <c r="D174" s="22">
        <v>16724122</v>
      </c>
      <c r="E174" s="85">
        <v>152767</v>
      </c>
      <c r="F174" s="82"/>
      <c r="G174" s="284">
        <v>20</v>
      </c>
      <c r="H174" s="22">
        <v>1154000</v>
      </c>
      <c r="I174" s="284">
        <v>0</v>
      </c>
      <c r="J174" s="22">
        <v>0</v>
      </c>
      <c r="K174" s="284">
        <v>1</v>
      </c>
      <c r="L174" s="22">
        <v>3000</v>
      </c>
      <c r="M174" s="284">
        <v>2</v>
      </c>
      <c r="N174" s="22">
        <v>43402</v>
      </c>
      <c r="O174" s="24"/>
      <c r="P174" s="22"/>
      <c r="Q174" s="57"/>
      <c r="R174" s="22"/>
      <c r="S174" s="284">
        <v>26</v>
      </c>
      <c r="T174" s="22">
        <v>86884</v>
      </c>
      <c r="U174" s="284">
        <v>2</v>
      </c>
      <c r="V174" s="22">
        <v>1550</v>
      </c>
      <c r="W174" s="284">
        <v>0</v>
      </c>
      <c r="X174" s="22">
        <v>0</v>
      </c>
      <c r="Y174" s="287">
        <v>184</v>
      </c>
      <c r="Z174" s="40">
        <v>19319.439999999999</v>
      </c>
      <c r="AA174" s="287">
        <v>17</v>
      </c>
      <c r="AB174" s="40">
        <v>8777.31</v>
      </c>
      <c r="AC174" s="287">
        <v>183</v>
      </c>
      <c r="AD174" s="40">
        <v>39575.03</v>
      </c>
      <c r="AE174" s="287">
        <v>197</v>
      </c>
      <c r="AF174" s="40">
        <v>21041.46</v>
      </c>
      <c r="AG174" s="284">
        <v>1</v>
      </c>
      <c r="AH174" s="22">
        <v>55000</v>
      </c>
      <c r="AI174" s="284">
        <v>1</v>
      </c>
      <c r="AJ174" s="22">
        <v>50</v>
      </c>
      <c r="AK174" s="284">
        <v>0</v>
      </c>
      <c r="AL174" s="33">
        <v>0</v>
      </c>
      <c r="AM174" s="36">
        <v>0</v>
      </c>
      <c r="AN174" s="284">
        <v>11</v>
      </c>
      <c r="AO174" s="33">
        <v>888401.55</v>
      </c>
      <c r="AP174" s="36">
        <v>26163</v>
      </c>
      <c r="AQ174" s="284">
        <v>10</v>
      </c>
      <c r="AR174" s="22">
        <v>77772</v>
      </c>
      <c r="AS174" s="284">
        <v>3</v>
      </c>
      <c r="AT174" s="22">
        <v>76779.320000000007</v>
      </c>
      <c r="AW174" s="51">
        <f>SUM(C174,G174,I174,K174,M174,S174,U174,W174,Y174,AA174,AC174,AE174,AG174,AI174,AK174,AN174,AQ174,AS174)</f>
        <v>719</v>
      </c>
      <c r="AY174">
        <v>2015</v>
      </c>
      <c r="AZ174">
        <f t="shared" si="12"/>
        <v>81</v>
      </c>
      <c r="BA174">
        <f t="shared" si="13"/>
        <v>0</v>
      </c>
      <c r="BB174" s="261">
        <f t="shared" si="14"/>
        <v>17878122</v>
      </c>
      <c r="BC174" s="261">
        <f t="shared" si="15"/>
        <v>0</v>
      </c>
    </row>
    <row r="175" spans="1:58" hidden="1" x14ac:dyDescent="0.2">
      <c r="A175" s="605"/>
      <c r="B175" s="280" t="s">
        <v>306</v>
      </c>
      <c r="C175" s="281">
        <v>62</v>
      </c>
      <c r="D175" s="22">
        <v>15493854</v>
      </c>
      <c r="E175" s="85">
        <v>147028</v>
      </c>
      <c r="F175" s="82"/>
      <c r="G175" s="284">
        <v>40</v>
      </c>
      <c r="H175" s="22">
        <v>2549600</v>
      </c>
      <c r="I175" s="284">
        <v>0</v>
      </c>
      <c r="J175" s="22">
        <v>0</v>
      </c>
      <c r="K175" s="284">
        <v>1</v>
      </c>
      <c r="L175" s="22">
        <v>5000</v>
      </c>
      <c r="M175" s="284">
        <v>1</v>
      </c>
      <c r="N175" s="22">
        <v>34990</v>
      </c>
      <c r="O175" s="24"/>
      <c r="P175" s="22"/>
      <c r="Q175" s="57"/>
      <c r="R175" s="22"/>
      <c r="S175" s="284">
        <v>55</v>
      </c>
      <c r="T175" s="22">
        <v>122145</v>
      </c>
      <c r="U175" s="284">
        <v>2</v>
      </c>
      <c r="V175" s="22">
        <v>325</v>
      </c>
      <c r="W175" s="284">
        <v>0</v>
      </c>
      <c r="X175" s="22">
        <v>0</v>
      </c>
      <c r="Y175" s="287">
        <v>201</v>
      </c>
      <c r="Z175" s="40">
        <v>18297.57</v>
      </c>
      <c r="AA175" s="287">
        <v>19</v>
      </c>
      <c r="AB175" s="40">
        <v>17703.310000000001</v>
      </c>
      <c r="AC175" s="287">
        <v>162</v>
      </c>
      <c r="AD175" s="40">
        <v>25492.52</v>
      </c>
      <c r="AE175" s="287">
        <v>256</v>
      </c>
      <c r="AF175" s="40">
        <v>24910.400000000001</v>
      </c>
      <c r="AG175" s="284">
        <v>1</v>
      </c>
      <c r="AH175" s="22">
        <v>8000</v>
      </c>
      <c r="AI175" s="284">
        <v>0</v>
      </c>
      <c r="AJ175" s="22">
        <v>0</v>
      </c>
      <c r="AK175" s="284">
        <v>5</v>
      </c>
      <c r="AL175" s="33">
        <v>4891393</v>
      </c>
      <c r="AM175" s="36">
        <v>128377</v>
      </c>
      <c r="AN175" s="284">
        <v>12</v>
      </c>
      <c r="AO175" s="33">
        <v>722512</v>
      </c>
      <c r="AP175" s="36">
        <v>32476</v>
      </c>
      <c r="AQ175" s="284">
        <v>10</v>
      </c>
      <c r="AR175" s="22">
        <v>55462</v>
      </c>
      <c r="AS175" s="284">
        <v>4</v>
      </c>
      <c r="AT175" s="22">
        <v>368802</v>
      </c>
      <c r="AW175" s="51">
        <f t="shared" si="21"/>
        <v>831</v>
      </c>
      <c r="AY175">
        <v>2015</v>
      </c>
      <c r="AZ175">
        <f t="shared" si="12"/>
        <v>102</v>
      </c>
      <c r="BA175">
        <f t="shared" si="13"/>
        <v>5</v>
      </c>
      <c r="BB175" s="261">
        <f t="shared" si="14"/>
        <v>18043454</v>
      </c>
      <c r="BC175" s="261">
        <f t="shared" si="15"/>
        <v>4891393</v>
      </c>
    </row>
    <row r="176" spans="1:58" hidden="1" x14ac:dyDescent="0.2">
      <c r="A176" s="605"/>
      <c r="B176" s="280" t="s">
        <v>307</v>
      </c>
      <c r="C176" s="281">
        <v>113</v>
      </c>
      <c r="D176" s="22">
        <v>27664611.300000001</v>
      </c>
      <c r="E176" s="85">
        <v>256740</v>
      </c>
      <c r="F176" s="82"/>
      <c r="G176" s="284">
        <v>24</v>
      </c>
      <c r="H176" s="22">
        <v>1374000</v>
      </c>
      <c r="I176" s="284">
        <v>0</v>
      </c>
      <c r="J176" s="22">
        <v>0</v>
      </c>
      <c r="K176" s="284">
        <v>3</v>
      </c>
      <c r="L176" s="22">
        <v>7666</v>
      </c>
      <c r="M176" s="284">
        <v>1</v>
      </c>
      <c r="N176" s="22">
        <v>23032</v>
      </c>
      <c r="O176" s="24"/>
      <c r="P176" s="22"/>
      <c r="Q176" s="57"/>
      <c r="R176" s="22"/>
      <c r="S176" s="284">
        <v>93</v>
      </c>
      <c r="T176" s="22">
        <v>342237</v>
      </c>
      <c r="U176" s="284">
        <v>6</v>
      </c>
      <c r="V176" s="22">
        <v>9432</v>
      </c>
      <c r="W176" s="284">
        <v>2</v>
      </c>
      <c r="X176" s="22">
        <v>8796</v>
      </c>
      <c r="Y176" s="287">
        <v>257</v>
      </c>
      <c r="Z176" s="40">
        <v>25283.63</v>
      </c>
      <c r="AA176" s="287">
        <v>34</v>
      </c>
      <c r="AB176" s="40">
        <v>15707.65</v>
      </c>
      <c r="AC176" s="287">
        <v>265</v>
      </c>
      <c r="AD176" s="40">
        <v>46106.63</v>
      </c>
      <c r="AE176" s="287">
        <v>312</v>
      </c>
      <c r="AF176" s="40">
        <v>35593.480000000003</v>
      </c>
      <c r="AG176" s="284">
        <v>2</v>
      </c>
      <c r="AH176" s="22">
        <v>85800</v>
      </c>
      <c r="AI176" s="284">
        <v>1</v>
      </c>
      <c r="AJ176" s="22">
        <v>50</v>
      </c>
      <c r="AK176" s="284">
        <v>5</v>
      </c>
      <c r="AL176" s="33">
        <v>3166784</v>
      </c>
      <c r="AM176" s="36">
        <v>45185</v>
      </c>
      <c r="AN176" s="284">
        <v>11</v>
      </c>
      <c r="AO176" s="33">
        <v>1358893.61</v>
      </c>
      <c r="AP176" s="36">
        <v>35500</v>
      </c>
      <c r="AQ176" s="284">
        <v>7</v>
      </c>
      <c r="AR176" s="22">
        <v>23256</v>
      </c>
      <c r="AS176" s="284">
        <v>3</v>
      </c>
      <c r="AT176" s="22">
        <v>847527.11</v>
      </c>
      <c r="AW176" s="51">
        <f t="shared" si="21"/>
        <v>1139</v>
      </c>
      <c r="AY176">
        <v>2015</v>
      </c>
      <c r="AZ176">
        <f t="shared" si="12"/>
        <v>137</v>
      </c>
      <c r="BA176">
        <f t="shared" si="13"/>
        <v>5</v>
      </c>
      <c r="BB176" s="261">
        <f t="shared" si="14"/>
        <v>29038611.300000001</v>
      </c>
      <c r="BC176" s="261">
        <f t="shared" si="15"/>
        <v>3166784</v>
      </c>
    </row>
    <row r="177" spans="1:58" hidden="1" x14ac:dyDescent="0.2">
      <c r="A177" s="605"/>
      <c r="B177" s="280" t="s">
        <v>308</v>
      </c>
      <c r="C177" s="281">
        <v>109</v>
      </c>
      <c r="D177" s="22">
        <v>26615421.27</v>
      </c>
      <c r="E177" s="85">
        <v>248873</v>
      </c>
      <c r="F177" s="82"/>
      <c r="G177" s="284">
        <v>12</v>
      </c>
      <c r="H177" s="22">
        <v>687000</v>
      </c>
      <c r="I177" s="284">
        <v>1</v>
      </c>
      <c r="J177" s="22">
        <v>0</v>
      </c>
      <c r="K177" s="284">
        <v>5</v>
      </c>
      <c r="L177" s="22">
        <v>175636</v>
      </c>
      <c r="M177" s="284">
        <v>0</v>
      </c>
      <c r="N177" s="22">
        <v>0</v>
      </c>
      <c r="O177" s="24"/>
      <c r="P177" s="22"/>
      <c r="Q177" s="57"/>
      <c r="R177" s="22"/>
      <c r="S177" s="284">
        <v>88</v>
      </c>
      <c r="T177" s="22">
        <v>202540</v>
      </c>
      <c r="U177" s="284">
        <v>5</v>
      </c>
      <c r="V177" s="22">
        <v>13060</v>
      </c>
      <c r="W177" s="284">
        <v>1</v>
      </c>
      <c r="X177" s="22">
        <v>19000</v>
      </c>
      <c r="Y177" s="287">
        <v>301</v>
      </c>
      <c r="Z177" s="40">
        <v>29755.42</v>
      </c>
      <c r="AA177" s="287">
        <v>22</v>
      </c>
      <c r="AB177" s="40">
        <v>40758.5</v>
      </c>
      <c r="AC177" s="287">
        <v>265</v>
      </c>
      <c r="AD177" s="40">
        <v>45159.14</v>
      </c>
      <c r="AE177" s="287">
        <v>312</v>
      </c>
      <c r="AF177" s="40">
        <v>27978.62</v>
      </c>
      <c r="AG177" s="284">
        <v>5</v>
      </c>
      <c r="AH177" s="22">
        <v>119157.92</v>
      </c>
      <c r="AI177" s="284">
        <v>3</v>
      </c>
      <c r="AJ177" s="22">
        <v>150</v>
      </c>
      <c r="AK177" s="284">
        <v>4</v>
      </c>
      <c r="AL177" s="33">
        <v>21798678</v>
      </c>
      <c r="AM177" s="36">
        <v>155405</v>
      </c>
      <c r="AN177" s="284">
        <v>17</v>
      </c>
      <c r="AO177" s="33">
        <v>2584216</v>
      </c>
      <c r="AP177" s="36">
        <v>77068</v>
      </c>
      <c r="AQ177" s="284">
        <v>13</v>
      </c>
      <c r="AR177" s="22">
        <v>142509.1</v>
      </c>
      <c r="AS177" s="284">
        <v>4</v>
      </c>
      <c r="AT177" s="22">
        <v>203013</v>
      </c>
      <c r="AW177" s="51">
        <f t="shared" si="21"/>
        <v>1167</v>
      </c>
      <c r="AY177">
        <v>2015</v>
      </c>
      <c r="AZ177">
        <f t="shared" si="12"/>
        <v>121</v>
      </c>
      <c r="BA177">
        <f t="shared" si="13"/>
        <v>4</v>
      </c>
      <c r="BB177" s="261">
        <f t="shared" si="14"/>
        <v>27302421.27</v>
      </c>
      <c r="BC177" s="261">
        <f t="shared" si="15"/>
        <v>21798678</v>
      </c>
    </row>
    <row r="178" spans="1:58" hidden="1" x14ac:dyDescent="0.2">
      <c r="A178" s="605"/>
      <c r="B178" s="280" t="s">
        <v>309</v>
      </c>
      <c r="C178" s="281">
        <v>96</v>
      </c>
      <c r="D178" s="22">
        <v>25272228</v>
      </c>
      <c r="E178" s="85">
        <v>235460</v>
      </c>
      <c r="F178" s="82"/>
      <c r="G178" s="284">
        <v>128</v>
      </c>
      <c r="H178" s="22">
        <v>10289602</v>
      </c>
      <c r="I178" s="284">
        <v>0</v>
      </c>
      <c r="J178" s="22">
        <v>0</v>
      </c>
      <c r="K178" s="284">
        <v>9</v>
      </c>
      <c r="L178" s="22">
        <v>205750</v>
      </c>
      <c r="M178" s="284">
        <v>2</v>
      </c>
      <c r="N178" s="22">
        <v>92004</v>
      </c>
      <c r="O178" s="24"/>
      <c r="P178" s="22"/>
      <c r="Q178" s="57"/>
      <c r="R178" s="22"/>
      <c r="S178" s="284">
        <v>112</v>
      </c>
      <c r="T178" s="22">
        <v>228808</v>
      </c>
      <c r="U178" s="284">
        <v>4</v>
      </c>
      <c r="V178" s="22">
        <v>5200</v>
      </c>
      <c r="W178" s="284">
        <v>2</v>
      </c>
      <c r="X178" s="22">
        <v>6541</v>
      </c>
      <c r="Y178" s="287">
        <v>264</v>
      </c>
      <c r="Z178" s="40">
        <v>25132.41</v>
      </c>
      <c r="AA178" s="287">
        <v>18</v>
      </c>
      <c r="AB178" s="40">
        <v>36630.199999999997</v>
      </c>
      <c r="AC178" s="287">
        <v>235</v>
      </c>
      <c r="AD178" s="40">
        <v>58078.65</v>
      </c>
      <c r="AE178" s="287">
        <v>338</v>
      </c>
      <c r="AF178" s="40">
        <v>38651.19</v>
      </c>
      <c r="AG178" s="284">
        <v>10</v>
      </c>
      <c r="AH178" s="22">
        <v>360376</v>
      </c>
      <c r="AI178" s="284">
        <v>1</v>
      </c>
      <c r="AJ178" s="22">
        <v>50</v>
      </c>
      <c r="AK178" s="284">
        <v>10</v>
      </c>
      <c r="AL178" s="33">
        <v>2251313.59</v>
      </c>
      <c r="AM178" s="36">
        <v>24222</v>
      </c>
      <c r="AN178" s="284">
        <v>18</v>
      </c>
      <c r="AO178" s="33">
        <v>2583052.7599999998</v>
      </c>
      <c r="AP178" s="36">
        <v>81610</v>
      </c>
      <c r="AQ178" s="284">
        <v>15</v>
      </c>
      <c r="AR178" s="22">
        <v>129327.1</v>
      </c>
      <c r="AS178" s="284">
        <v>4</v>
      </c>
      <c r="AT178" s="22">
        <v>764967</v>
      </c>
      <c r="AW178" s="51">
        <f t="shared" si="21"/>
        <v>1266</v>
      </c>
      <c r="AY178">
        <v>2015</v>
      </c>
      <c r="AZ178">
        <f t="shared" si="12"/>
        <v>224</v>
      </c>
      <c r="BA178">
        <f t="shared" si="13"/>
        <v>10</v>
      </c>
      <c r="BB178" s="261">
        <f t="shared" si="14"/>
        <v>35561830</v>
      </c>
      <c r="BC178" s="261">
        <f t="shared" si="15"/>
        <v>2251313.59</v>
      </c>
    </row>
    <row r="179" spans="1:58" hidden="1" x14ac:dyDescent="0.2">
      <c r="A179" s="605"/>
      <c r="B179" s="282" t="s">
        <v>310</v>
      </c>
      <c r="C179" s="281">
        <v>91</v>
      </c>
      <c r="D179" s="22">
        <v>23592436</v>
      </c>
      <c r="E179" s="85">
        <v>221782</v>
      </c>
      <c r="F179" s="82"/>
      <c r="G179" s="284">
        <v>30</v>
      </c>
      <c r="H179" s="22">
        <v>2440545.5</v>
      </c>
      <c r="I179" s="284">
        <v>0</v>
      </c>
      <c r="J179" s="22">
        <v>0</v>
      </c>
      <c r="K179" s="284">
        <v>10</v>
      </c>
      <c r="L179" s="22">
        <v>280410</v>
      </c>
      <c r="M179" s="284">
        <v>3</v>
      </c>
      <c r="N179" s="22">
        <v>85961</v>
      </c>
      <c r="O179" s="24"/>
      <c r="P179" s="22"/>
      <c r="Q179" s="57"/>
      <c r="R179" s="22"/>
      <c r="S179" s="284">
        <v>134</v>
      </c>
      <c r="T179" s="22">
        <v>113998</v>
      </c>
      <c r="U179" s="284">
        <v>5</v>
      </c>
      <c r="V179" s="22">
        <v>3600</v>
      </c>
      <c r="W179" s="284">
        <v>4</v>
      </c>
      <c r="X179" s="22">
        <v>29868</v>
      </c>
      <c r="Y179" s="287">
        <v>448</v>
      </c>
      <c r="Z179" s="40">
        <v>37604.050000000003</v>
      </c>
      <c r="AA179" s="287">
        <v>49</v>
      </c>
      <c r="AB179" s="40">
        <v>47189.33</v>
      </c>
      <c r="AC179" s="287">
        <v>514</v>
      </c>
      <c r="AD179" s="40">
        <v>49842.82</v>
      </c>
      <c r="AE179" s="287">
        <v>450</v>
      </c>
      <c r="AF179" s="40">
        <v>38325.25</v>
      </c>
      <c r="AG179" s="284">
        <v>2</v>
      </c>
      <c r="AH179" s="22">
        <v>76820</v>
      </c>
      <c r="AI179" s="284">
        <v>3</v>
      </c>
      <c r="AJ179" s="22">
        <v>150</v>
      </c>
      <c r="AK179" s="284">
        <v>9</v>
      </c>
      <c r="AL179" s="33">
        <v>13306341.699999999</v>
      </c>
      <c r="AM179" s="36">
        <v>72554</v>
      </c>
      <c r="AN179" s="284">
        <v>17</v>
      </c>
      <c r="AO179" s="33">
        <v>9286291.3900000006</v>
      </c>
      <c r="AP179" s="36">
        <v>146990</v>
      </c>
      <c r="AQ179" s="284">
        <v>12</v>
      </c>
      <c r="AR179" s="22">
        <v>133741</v>
      </c>
      <c r="AS179" s="284">
        <v>5</v>
      </c>
      <c r="AT179" s="22">
        <v>1094500</v>
      </c>
      <c r="AW179" s="51">
        <f t="shared" si="21"/>
        <v>1786</v>
      </c>
      <c r="AY179">
        <v>2015</v>
      </c>
      <c r="AZ179">
        <f t="shared" si="12"/>
        <v>121</v>
      </c>
      <c r="BA179">
        <f t="shared" si="13"/>
        <v>9</v>
      </c>
      <c r="BB179" s="261">
        <f t="shared" si="14"/>
        <v>26032981.5</v>
      </c>
      <c r="BC179" s="261">
        <f t="shared" si="15"/>
        <v>13306341.699999999</v>
      </c>
    </row>
    <row r="180" spans="1:58" hidden="1" x14ac:dyDescent="0.2">
      <c r="A180" s="605"/>
      <c r="B180" s="280" t="s">
        <v>311</v>
      </c>
      <c r="C180" s="281">
        <v>84</v>
      </c>
      <c r="D180" s="22">
        <v>21552671</v>
      </c>
      <c r="E180" s="85">
        <v>199428</v>
      </c>
      <c r="F180" s="82"/>
      <c r="G180" s="284">
        <v>160</v>
      </c>
      <c r="H180" s="22">
        <v>13016243.5</v>
      </c>
      <c r="I180" s="284">
        <v>0</v>
      </c>
      <c r="J180" s="22">
        <v>0</v>
      </c>
      <c r="K180" s="284">
        <v>8</v>
      </c>
      <c r="L180" s="22">
        <v>199299</v>
      </c>
      <c r="M180" s="284">
        <v>1</v>
      </c>
      <c r="N180" s="22">
        <v>10630</v>
      </c>
      <c r="O180" s="24"/>
      <c r="P180" s="22"/>
      <c r="Q180" s="57"/>
      <c r="R180" s="22"/>
      <c r="S180" s="284">
        <v>116</v>
      </c>
      <c r="T180" s="22">
        <v>297350</v>
      </c>
      <c r="U180" s="284">
        <v>4</v>
      </c>
      <c r="V180" s="22">
        <v>13800</v>
      </c>
      <c r="W180" s="284">
        <v>3</v>
      </c>
      <c r="X180" s="22">
        <v>11640</v>
      </c>
      <c r="Y180" s="287">
        <v>389</v>
      </c>
      <c r="Z180" s="40">
        <v>35288.83</v>
      </c>
      <c r="AA180" s="287">
        <v>27</v>
      </c>
      <c r="AB180" s="40">
        <v>37832.22</v>
      </c>
      <c r="AC180" s="287">
        <v>449</v>
      </c>
      <c r="AD180" s="40">
        <v>67618.11</v>
      </c>
      <c r="AE180" s="287">
        <v>402</v>
      </c>
      <c r="AF180" s="40">
        <v>46108.85</v>
      </c>
      <c r="AG180" s="284">
        <v>1</v>
      </c>
      <c r="AH180" s="22">
        <v>200000</v>
      </c>
      <c r="AI180" s="284">
        <v>1</v>
      </c>
      <c r="AJ180" s="22">
        <v>50</v>
      </c>
      <c r="AK180" s="284">
        <v>2</v>
      </c>
      <c r="AL180" s="33">
        <v>1123330</v>
      </c>
      <c r="AM180" s="36">
        <v>9932</v>
      </c>
      <c r="AN180" s="284">
        <v>24</v>
      </c>
      <c r="AO180" s="33">
        <v>6044208.7000000002</v>
      </c>
      <c r="AP180" s="36">
        <v>134419</v>
      </c>
      <c r="AQ180" s="284">
        <v>12</v>
      </c>
      <c r="AR180" s="22">
        <v>76434.7</v>
      </c>
      <c r="AS180" s="284">
        <v>7</v>
      </c>
      <c r="AT180" s="22">
        <v>255100</v>
      </c>
      <c r="AW180" s="51">
        <f t="shared" si="21"/>
        <v>1690</v>
      </c>
      <c r="AY180">
        <v>2015</v>
      </c>
      <c r="AZ180">
        <f t="shared" si="12"/>
        <v>244</v>
      </c>
      <c r="BA180">
        <f t="shared" si="13"/>
        <v>2</v>
      </c>
      <c r="BB180" s="261">
        <f t="shared" si="14"/>
        <v>34568914.5</v>
      </c>
      <c r="BC180" s="261">
        <f t="shared" si="15"/>
        <v>1123330</v>
      </c>
    </row>
    <row r="181" spans="1:58" hidden="1" x14ac:dyDescent="0.2">
      <c r="A181" s="605"/>
      <c r="B181" s="280" t="s">
        <v>312</v>
      </c>
      <c r="C181" s="281">
        <v>114</v>
      </c>
      <c r="D181" s="22">
        <v>27669378</v>
      </c>
      <c r="E181" s="85">
        <v>256455</v>
      </c>
      <c r="F181" s="82"/>
      <c r="G181" s="284">
        <v>0</v>
      </c>
      <c r="H181" s="22">
        <v>0</v>
      </c>
      <c r="I181" s="284">
        <v>0</v>
      </c>
      <c r="J181" s="22">
        <v>0</v>
      </c>
      <c r="K181" s="284">
        <v>11</v>
      </c>
      <c r="L181" s="22">
        <v>154518</v>
      </c>
      <c r="M181" s="284">
        <v>1</v>
      </c>
      <c r="N181" s="22">
        <v>32256</v>
      </c>
      <c r="O181" s="24"/>
      <c r="P181" s="22"/>
      <c r="Q181" s="57"/>
      <c r="R181" s="22"/>
      <c r="S181" s="284">
        <v>85</v>
      </c>
      <c r="T181" s="22">
        <v>279445</v>
      </c>
      <c r="U181" s="284">
        <v>2</v>
      </c>
      <c r="V181" s="22">
        <v>150</v>
      </c>
      <c r="W181" s="284">
        <v>1</v>
      </c>
      <c r="X181" s="22">
        <v>7448</v>
      </c>
      <c r="Y181" s="287">
        <v>329</v>
      </c>
      <c r="Z181" s="40">
        <v>35740.54</v>
      </c>
      <c r="AA181" s="287">
        <v>32</v>
      </c>
      <c r="AB181" s="40">
        <v>50582</v>
      </c>
      <c r="AC181" s="287">
        <v>353</v>
      </c>
      <c r="AD181" s="40">
        <v>62721.11</v>
      </c>
      <c r="AE181" s="287">
        <v>345</v>
      </c>
      <c r="AF181" s="40">
        <v>36823.01</v>
      </c>
      <c r="AG181" s="284">
        <v>13</v>
      </c>
      <c r="AH181" s="22">
        <v>814999</v>
      </c>
      <c r="AI181" s="284">
        <v>0</v>
      </c>
      <c r="AJ181" s="22">
        <v>0</v>
      </c>
      <c r="AK181" s="284">
        <v>7</v>
      </c>
      <c r="AL181" s="33">
        <v>13939659</v>
      </c>
      <c r="AM181" s="36">
        <v>62609</v>
      </c>
      <c r="AN181" s="284">
        <v>10</v>
      </c>
      <c r="AO181" s="33">
        <v>7505069.4800000004</v>
      </c>
      <c r="AP181" s="36">
        <v>212238</v>
      </c>
      <c r="AQ181" s="284">
        <v>20</v>
      </c>
      <c r="AR181" s="22">
        <v>134076</v>
      </c>
      <c r="AS181" s="284">
        <v>4</v>
      </c>
      <c r="AT181" s="22">
        <v>226513</v>
      </c>
      <c r="AW181" s="51">
        <f t="shared" si="21"/>
        <v>1327</v>
      </c>
      <c r="AY181">
        <v>2015</v>
      </c>
      <c r="AZ181">
        <f t="shared" si="12"/>
        <v>114</v>
      </c>
      <c r="BA181">
        <f t="shared" si="13"/>
        <v>7</v>
      </c>
      <c r="BB181" s="261">
        <f t="shared" si="14"/>
        <v>27669378</v>
      </c>
      <c r="BC181" s="261">
        <f t="shared" si="15"/>
        <v>13939659</v>
      </c>
    </row>
    <row r="182" spans="1:58" hidden="1" x14ac:dyDescent="0.2">
      <c r="A182" s="606"/>
      <c r="B182" s="280" t="s">
        <v>313</v>
      </c>
      <c r="C182" s="281">
        <v>81</v>
      </c>
      <c r="D182" s="22">
        <v>19966883</v>
      </c>
      <c r="E182" s="85">
        <v>184389</v>
      </c>
      <c r="F182" s="82"/>
      <c r="G182" s="284">
        <v>0</v>
      </c>
      <c r="H182" s="22">
        <v>0</v>
      </c>
      <c r="I182" s="284">
        <v>0</v>
      </c>
      <c r="J182" s="22">
        <v>0</v>
      </c>
      <c r="K182" s="284">
        <v>3</v>
      </c>
      <c r="L182" s="22">
        <v>99272</v>
      </c>
      <c r="M182" s="284">
        <v>0</v>
      </c>
      <c r="N182" s="22">
        <v>0</v>
      </c>
      <c r="O182" s="24"/>
      <c r="P182" s="22"/>
      <c r="Q182" s="57"/>
      <c r="R182" s="22"/>
      <c r="S182" s="284">
        <v>71</v>
      </c>
      <c r="T182" s="22">
        <v>261575</v>
      </c>
      <c r="U182" s="284">
        <v>2</v>
      </c>
      <c r="V182" s="22">
        <v>3823.2</v>
      </c>
      <c r="W182" s="284">
        <v>0</v>
      </c>
      <c r="X182" s="22">
        <v>0</v>
      </c>
      <c r="Y182" s="287">
        <v>410</v>
      </c>
      <c r="Z182" s="40">
        <v>39245.050000000003</v>
      </c>
      <c r="AA182" s="287">
        <v>37</v>
      </c>
      <c r="AB182" s="40">
        <v>41153.18</v>
      </c>
      <c r="AC182" s="287">
        <v>364</v>
      </c>
      <c r="AD182" s="40">
        <v>34581.53</v>
      </c>
      <c r="AE182" s="287">
        <v>365</v>
      </c>
      <c r="AF182" s="40">
        <v>37692.97</v>
      </c>
      <c r="AG182" s="284">
        <v>1</v>
      </c>
      <c r="AH182" s="22">
        <v>275000</v>
      </c>
      <c r="AI182" s="284">
        <v>0</v>
      </c>
      <c r="AJ182" s="22">
        <v>0</v>
      </c>
      <c r="AK182" s="284">
        <v>7</v>
      </c>
      <c r="AL182" s="33">
        <v>7903206</v>
      </c>
      <c r="AM182" s="36">
        <v>68148</v>
      </c>
      <c r="AN182" s="284">
        <v>1</v>
      </c>
      <c r="AO182" s="33">
        <v>93133</v>
      </c>
      <c r="AP182" s="36">
        <v>772</v>
      </c>
      <c r="AQ182" s="284">
        <v>11</v>
      </c>
      <c r="AR182" s="22">
        <v>84957</v>
      </c>
      <c r="AS182" s="284">
        <v>7</v>
      </c>
      <c r="AT182" s="22">
        <v>429256</v>
      </c>
      <c r="AW182" s="51">
        <f t="shared" si="21"/>
        <v>1360</v>
      </c>
      <c r="AY182">
        <v>2015</v>
      </c>
      <c r="AZ182">
        <f t="shared" si="12"/>
        <v>81</v>
      </c>
      <c r="BA182">
        <f t="shared" si="13"/>
        <v>7</v>
      </c>
      <c r="BB182" s="261">
        <f t="shared" si="14"/>
        <v>19966883</v>
      </c>
      <c r="BC182" s="261">
        <f t="shared" si="15"/>
        <v>7903206</v>
      </c>
      <c r="BE182" s="261">
        <f>SUM(BB171:BB182)</f>
        <v>282453555.56999999</v>
      </c>
    </row>
    <row r="183" spans="1:58" hidden="1" x14ac:dyDescent="0.2">
      <c r="A183" s="604" t="s">
        <v>347</v>
      </c>
      <c r="B183" s="266" t="s">
        <v>335</v>
      </c>
      <c r="C183" s="267">
        <v>96</v>
      </c>
      <c r="D183" s="22">
        <v>23608410.300000001</v>
      </c>
      <c r="E183" s="85">
        <v>218897</v>
      </c>
      <c r="F183" s="82"/>
      <c r="G183" s="267">
        <v>0</v>
      </c>
      <c r="H183" s="22">
        <v>0</v>
      </c>
      <c r="I183" s="268">
        <v>0</v>
      </c>
      <c r="J183" s="22">
        <v>0</v>
      </c>
      <c r="K183" s="268">
        <v>10</v>
      </c>
      <c r="L183" s="22">
        <v>132932</v>
      </c>
      <c r="M183" s="268">
        <v>1</v>
      </c>
      <c r="N183" s="22">
        <v>10334</v>
      </c>
      <c r="O183" s="24"/>
      <c r="P183" s="22"/>
      <c r="Q183" s="57"/>
      <c r="R183" s="22"/>
      <c r="S183" s="268">
        <v>47</v>
      </c>
      <c r="T183" s="22">
        <v>65434</v>
      </c>
      <c r="U183" s="268">
        <v>4</v>
      </c>
      <c r="V183" s="22">
        <v>34363.199999999997</v>
      </c>
      <c r="W183" s="268">
        <v>2</v>
      </c>
      <c r="X183" s="22">
        <v>108360</v>
      </c>
      <c r="Y183" s="268">
        <v>447</v>
      </c>
      <c r="Z183" s="40">
        <v>27266.6</v>
      </c>
      <c r="AA183" s="268">
        <v>22</v>
      </c>
      <c r="AB183" s="40">
        <v>20548.64</v>
      </c>
      <c r="AC183" s="268">
        <v>400</v>
      </c>
      <c r="AD183" s="40">
        <v>39216.46</v>
      </c>
      <c r="AE183" s="268">
        <v>398</v>
      </c>
      <c r="AF183" s="40">
        <v>35047.919999999998</v>
      </c>
      <c r="AG183" s="268">
        <v>1</v>
      </c>
      <c r="AH183" s="22">
        <v>4300</v>
      </c>
      <c r="AI183" s="268">
        <v>0</v>
      </c>
      <c r="AJ183" s="22">
        <v>0</v>
      </c>
      <c r="AK183" s="268">
        <v>3</v>
      </c>
      <c r="AL183" s="33">
        <v>8176103</v>
      </c>
      <c r="AM183" s="36">
        <v>44731</v>
      </c>
      <c r="AN183" s="268">
        <v>0</v>
      </c>
      <c r="AO183" s="33">
        <v>0</v>
      </c>
      <c r="AP183" s="36">
        <v>0</v>
      </c>
      <c r="AQ183" s="268">
        <v>13</v>
      </c>
      <c r="AR183" s="22">
        <v>66413.3</v>
      </c>
      <c r="AS183" s="268">
        <v>11</v>
      </c>
      <c r="AT183" s="22">
        <v>664733</v>
      </c>
      <c r="AW183" s="51">
        <f>SUM(C183,G183,I183,K183,M183,S183,U183,W183,Y183,AA183,AC183,AE183,AG183,AI183,AK183,AN183,AQ183,AS183)</f>
        <v>1455</v>
      </c>
      <c r="AY183">
        <v>2015</v>
      </c>
      <c r="AZ183">
        <f t="shared" si="12"/>
        <v>96</v>
      </c>
      <c r="BA183">
        <f t="shared" si="13"/>
        <v>3</v>
      </c>
      <c r="BB183" s="261">
        <f t="shared" si="14"/>
        <v>23608410.300000001</v>
      </c>
      <c r="BC183" s="261">
        <f t="shared" si="15"/>
        <v>8176103</v>
      </c>
    </row>
    <row r="184" spans="1:58" hidden="1" x14ac:dyDescent="0.2">
      <c r="A184" s="605"/>
      <c r="B184" s="266" t="s">
        <v>336</v>
      </c>
      <c r="C184" s="267">
        <v>83</v>
      </c>
      <c r="D184" s="22">
        <v>21124775.399999999</v>
      </c>
      <c r="E184" s="85">
        <v>193094</v>
      </c>
      <c r="F184" s="82"/>
      <c r="G184" s="267">
        <v>0</v>
      </c>
      <c r="H184" s="22">
        <v>0</v>
      </c>
      <c r="I184" s="268">
        <v>1</v>
      </c>
      <c r="J184" s="22">
        <v>0</v>
      </c>
      <c r="K184" s="268">
        <v>13</v>
      </c>
      <c r="L184" s="22">
        <v>248587</v>
      </c>
      <c r="M184" s="268">
        <v>0</v>
      </c>
      <c r="N184" s="22">
        <v>0</v>
      </c>
      <c r="O184" s="24"/>
      <c r="P184" s="22"/>
      <c r="Q184" s="57"/>
      <c r="R184" s="22"/>
      <c r="S184" s="268">
        <v>18</v>
      </c>
      <c r="T184" s="22">
        <v>43024</v>
      </c>
      <c r="U184" s="268">
        <v>1</v>
      </c>
      <c r="V184" s="22">
        <v>800</v>
      </c>
      <c r="W184" s="268">
        <v>0</v>
      </c>
      <c r="X184" s="22">
        <v>0</v>
      </c>
      <c r="Y184" s="268">
        <v>391</v>
      </c>
      <c r="Z184" s="40">
        <v>27824.16</v>
      </c>
      <c r="AA184" s="268">
        <v>13</v>
      </c>
      <c r="AB184" s="40">
        <v>54470.720000000001</v>
      </c>
      <c r="AC184" s="268">
        <v>370</v>
      </c>
      <c r="AD184" s="40">
        <v>39869.67</v>
      </c>
      <c r="AE184" s="268">
        <v>413</v>
      </c>
      <c r="AF184" s="40">
        <v>38586.26</v>
      </c>
      <c r="AG184" s="268">
        <v>10</v>
      </c>
      <c r="AH184" s="22">
        <v>259617.5</v>
      </c>
      <c r="AI184" s="268">
        <v>1</v>
      </c>
      <c r="AJ184" s="22">
        <v>50</v>
      </c>
      <c r="AK184" s="268">
        <v>14</v>
      </c>
      <c r="AL184" s="33">
        <v>25928850</v>
      </c>
      <c r="AM184" s="36">
        <v>193787</v>
      </c>
      <c r="AN184" s="268">
        <v>1</v>
      </c>
      <c r="AO184" s="33">
        <v>8000</v>
      </c>
      <c r="AP184" s="36">
        <v>8820</v>
      </c>
      <c r="AQ184" s="268">
        <v>11</v>
      </c>
      <c r="AR184" s="22">
        <v>52446</v>
      </c>
      <c r="AS184" s="268">
        <v>1</v>
      </c>
      <c r="AT184" s="22">
        <v>0</v>
      </c>
      <c r="AW184" s="51">
        <f>SUM(C184,G184,I184,K184,M184,S184,U184,W184,Y184,AA184,AC184,AE184,AG184,AI184,AK184,AN184,AQ184,AS184)</f>
        <v>1341</v>
      </c>
      <c r="AY184">
        <v>2015</v>
      </c>
      <c r="AZ184">
        <f t="shared" si="12"/>
        <v>83</v>
      </c>
      <c r="BA184">
        <f t="shared" si="13"/>
        <v>14</v>
      </c>
      <c r="BB184" s="261">
        <f t="shared" si="14"/>
        <v>21124775.399999999</v>
      </c>
      <c r="BC184" s="261">
        <f t="shared" si="15"/>
        <v>25928850</v>
      </c>
    </row>
    <row r="185" spans="1:58" hidden="1" x14ac:dyDescent="0.2">
      <c r="A185" s="605"/>
      <c r="B185" s="266" t="s">
        <v>337</v>
      </c>
      <c r="C185" s="267">
        <v>66</v>
      </c>
      <c r="D185" s="22">
        <v>17422643.600000001</v>
      </c>
      <c r="E185" s="85">
        <v>160076</v>
      </c>
      <c r="F185" s="82"/>
      <c r="G185" s="267">
        <v>0</v>
      </c>
      <c r="H185" s="22">
        <v>0</v>
      </c>
      <c r="I185" s="268">
        <v>0</v>
      </c>
      <c r="J185" s="22">
        <v>0</v>
      </c>
      <c r="K185" s="268">
        <v>10</v>
      </c>
      <c r="L185" s="22">
        <v>133817</v>
      </c>
      <c r="M185" s="268">
        <v>0</v>
      </c>
      <c r="N185" s="22">
        <v>0</v>
      </c>
      <c r="O185" s="24"/>
      <c r="P185" s="22"/>
      <c r="Q185" s="57"/>
      <c r="R185" s="22"/>
      <c r="S185" s="268">
        <v>13</v>
      </c>
      <c r="T185" s="22">
        <v>74796</v>
      </c>
      <c r="U185" s="268">
        <v>3</v>
      </c>
      <c r="V185" s="22">
        <v>5500</v>
      </c>
      <c r="W185" s="268">
        <v>2</v>
      </c>
      <c r="X185" s="22">
        <v>69709.960000000006</v>
      </c>
      <c r="Y185" s="268">
        <v>378</v>
      </c>
      <c r="Z185" s="40">
        <v>39944.870000000003</v>
      </c>
      <c r="AA185" s="268">
        <v>15</v>
      </c>
      <c r="AB185" s="40">
        <v>19415.89</v>
      </c>
      <c r="AC185" s="268">
        <v>420</v>
      </c>
      <c r="AD185" s="40">
        <v>56273.52</v>
      </c>
      <c r="AE185" s="268">
        <v>330</v>
      </c>
      <c r="AF185" s="40">
        <v>23412.51</v>
      </c>
      <c r="AG185" s="268">
        <v>1</v>
      </c>
      <c r="AH185" s="22">
        <v>10500</v>
      </c>
      <c r="AI185" s="268">
        <v>0</v>
      </c>
      <c r="AJ185" s="22">
        <v>0</v>
      </c>
      <c r="AK185" s="268">
        <v>9</v>
      </c>
      <c r="AL185" s="33">
        <v>2706527</v>
      </c>
      <c r="AM185" s="36">
        <v>44431</v>
      </c>
      <c r="AN185" s="268">
        <v>3</v>
      </c>
      <c r="AO185" s="33">
        <v>218000</v>
      </c>
      <c r="AP185" s="36">
        <v>8731</v>
      </c>
      <c r="AQ185" s="268">
        <v>16</v>
      </c>
      <c r="AR185" s="22">
        <v>155071</v>
      </c>
      <c r="AS185" s="268">
        <v>3</v>
      </c>
      <c r="AT185" s="22">
        <v>578835</v>
      </c>
      <c r="AW185">
        <f>SUM(C185,G185,I185,K185,M185,S185,U185,W185,Y185,AA185,AC185,AE185,AG185,AI185,AK185,AN185,AQ185,AS185)</f>
        <v>1269</v>
      </c>
      <c r="AY185">
        <v>2015</v>
      </c>
      <c r="AZ185">
        <f t="shared" si="12"/>
        <v>66</v>
      </c>
      <c r="BA185">
        <f t="shared" si="13"/>
        <v>9</v>
      </c>
      <c r="BB185" s="261">
        <f t="shared" si="14"/>
        <v>17422643.600000001</v>
      </c>
      <c r="BC185" s="261">
        <f t="shared" si="15"/>
        <v>2706527</v>
      </c>
      <c r="BF185">
        <f>SUM(C174:C185,G174:G185,I174:I185,K174:K185,M174:M185,S174:S185,U174:U185,W174:W185,U174:U185,Y174:Y185,AA174:AA185,AC174:AC185,AE174:AE185,AG174:AG185,AI174:AI185,AK174:AK185,AN174:AN185,AQ174:AQ185,AS174:AS185,)</f>
        <v>15390</v>
      </c>
    </row>
    <row r="186" spans="1:58" hidden="1" x14ac:dyDescent="0.2">
      <c r="A186" s="605"/>
      <c r="B186" s="206" t="s">
        <v>338</v>
      </c>
      <c r="C186" s="277">
        <v>94</v>
      </c>
      <c r="D186" s="22">
        <v>22003614.27</v>
      </c>
      <c r="E186" s="85">
        <v>205666</v>
      </c>
      <c r="F186" s="82"/>
      <c r="G186" s="278">
        <v>80</v>
      </c>
      <c r="H186" s="22">
        <v>6400000</v>
      </c>
      <c r="I186" s="278">
        <v>0</v>
      </c>
      <c r="J186" s="22">
        <v>0</v>
      </c>
      <c r="K186" s="278">
        <v>14</v>
      </c>
      <c r="L186" s="22">
        <v>247407.12</v>
      </c>
      <c r="M186" s="278">
        <v>2</v>
      </c>
      <c r="N186" s="22">
        <v>48949</v>
      </c>
      <c r="O186" s="24"/>
      <c r="P186" s="22"/>
      <c r="Q186" s="57"/>
      <c r="R186" s="22"/>
      <c r="S186" s="278">
        <v>7</v>
      </c>
      <c r="T186" s="22">
        <v>14328</v>
      </c>
      <c r="U186" s="278">
        <v>1</v>
      </c>
      <c r="V186" s="22">
        <v>4000</v>
      </c>
      <c r="W186" s="278">
        <v>2</v>
      </c>
      <c r="X186" s="22">
        <v>28840</v>
      </c>
      <c r="Y186" s="279">
        <v>366</v>
      </c>
      <c r="Z186" s="40">
        <v>22813.68</v>
      </c>
      <c r="AA186" s="279">
        <v>13</v>
      </c>
      <c r="AB186" s="40">
        <v>19494.48</v>
      </c>
      <c r="AC186" s="279">
        <v>364</v>
      </c>
      <c r="AD186" s="40">
        <v>35561.21</v>
      </c>
      <c r="AE186" s="279">
        <v>382</v>
      </c>
      <c r="AF186" s="40">
        <v>33728.01</v>
      </c>
      <c r="AG186" s="278">
        <v>3</v>
      </c>
      <c r="AH186" s="22">
        <v>80900</v>
      </c>
      <c r="AI186" s="278">
        <v>1</v>
      </c>
      <c r="AJ186" s="22">
        <v>50</v>
      </c>
      <c r="AK186" s="278">
        <v>1</v>
      </c>
      <c r="AL186" s="33">
        <v>513000</v>
      </c>
      <c r="AM186" s="36">
        <v>2663</v>
      </c>
      <c r="AN186" s="278">
        <v>14</v>
      </c>
      <c r="AO186" s="33">
        <v>1311314.45</v>
      </c>
      <c r="AP186" s="36">
        <v>88489</v>
      </c>
      <c r="AQ186" s="278">
        <v>6</v>
      </c>
      <c r="AR186" s="22">
        <v>35506</v>
      </c>
      <c r="AS186" s="278">
        <v>12</v>
      </c>
      <c r="AT186" s="22">
        <v>973307</v>
      </c>
      <c r="AW186" s="51">
        <f>SUM(C186,G186,I186,K186,M186,S186,U186,W186,Y186,AA186,AC186,AE186,AG186,AI186,AK186,AN186,AQ186,AS186)</f>
        <v>1362</v>
      </c>
      <c r="AY186">
        <v>2016</v>
      </c>
      <c r="AZ186">
        <f t="shared" si="12"/>
        <v>174</v>
      </c>
      <c r="BA186">
        <f t="shared" si="13"/>
        <v>1</v>
      </c>
      <c r="BB186" s="261">
        <f t="shared" si="14"/>
        <v>28403614.27</v>
      </c>
      <c r="BC186" s="261">
        <f t="shared" si="15"/>
        <v>513000</v>
      </c>
    </row>
    <row r="187" spans="1:58" hidden="1" x14ac:dyDescent="0.2">
      <c r="A187" s="605"/>
      <c r="B187" s="206" t="s">
        <v>339</v>
      </c>
      <c r="C187" s="277">
        <v>95</v>
      </c>
      <c r="D187" s="22">
        <v>22955356.600000001</v>
      </c>
      <c r="E187" s="85">
        <v>212666</v>
      </c>
      <c r="F187" s="82"/>
      <c r="G187" s="278">
        <v>16</v>
      </c>
      <c r="H187" s="22">
        <v>755192</v>
      </c>
      <c r="I187" s="278">
        <v>0</v>
      </c>
      <c r="J187" s="22">
        <v>0</v>
      </c>
      <c r="K187" s="278">
        <v>8</v>
      </c>
      <c r="L187" s="22">
        <v>227144.92</v>
      </c>
      <c r="M187" s="278">
        <v>2</v>
      </c>
      <c r="N187" s="22">
        <v>145745</v>
      </c>
      <c r="O187" s="24"/>
      <c r="P187" s="22"/>
      <c r="Q187" s="57"/>
      <c r="R187" s="22"/>
      <c r="S187" s="278">
        <v>25</v>
      </c>
      <c r="T187" s="22">
        <v>170592</v>
      </c>
      <c r="U187" s="278">
        <v>2</v>
      </c>
      <c r="V187" s="22">
        <v>2750</v>
      </c>
      <c r="W187" s="278">
        <v>2</v>
      </c>
      <c r="X187" s="22">
        <v>31080</v>
      </c>
      <c r="Y187" s="279">
        <v>470</v>
      </c>
      <c r="Z187" s="40">
        <v>36140.769999999997</v>
      </c>
      <c r="AA187" s="279">
        <v>39</v>
      </c>
      <c r="AB187" s="40">
        <v>30096.99</v>
      </c>
      <c r="AC187" s="279">
        <v>434</v>
      </c>
      <c r="AD187" s="40">
        <v>60733.56</v>
      </c>
      <c r="AE187" s="279">
        <v>425</v>
      </c>
      <c r="AF187" s="40">
        <v>39444.620000000003</v>
      </c>
      <c r="AG187" s="278">
        <v>2</v>
      </c>
      <c r="AH187" s="22">
        <v>399206</v>
      </c>
      <c r="AI187" s="278">
        <v>0</v>
      </c>
      <c r="AJ187" s="22">
        <v>0</v>
      </c>
      <c r="AK187" s="278">
        <v>4</v>
      </c>
      <c r="AL187" s="33">
        <v>2256574</v>
      </c>
      <c r="AM187" s="36">
        <v>25571</v>
      </c>
      <c r="AN187" s="278">
        <v>10</v>
      </c>
      <c r="AO187" s="33">
        <v>5590163</v>
      </c>
      <c r="AP187" s="36">
        <v>137423</v>
      </c>
      <c r="AQ187" s="278">
        <v>16</v>
      </c>
      <c r="AR187" s="22">
        <v>70600.95</v>
      </c>
      <c r="AS187" s="278">
        <v>2</v>
      </c>
      <c r="AT187" s="22">
        <v>546900</v>
      </c>
      <c r="AW187" s="51">
        <f t="shared" ref="AW187:AW194" si="22">SUM(C187,G187,I187,K187,M187,S187,U187,W187,Y187,AA187,AC187,AE187,AG187,AI187,AK187,AN187,AQ187,AS187)</f>
        <v>1552</v>
      </c>
      <c r="AY187">
        <v>2016</v>
      </c>
      <c r="AZ187">
        <f t="shared" si="12"/>
        <v>111</v>
      </c>
      <c r="BA187">
        <f t="shared" si="13"/>
        <v>4</v>
      </c>
      <c r="BB187" s="261">
        <f t="shared" si="14"/>
        <v>23710548.600000001</v>
      </c>
      <c r="BC187" s="261">
        <f t="shared" si="15"/>
        <v>2256574</v>
      </c>
    </row>
    <row r="188" spans="1:58" hidden="1" x14ac:dyDescent="0.2">
      <c r="A188" s="605"/>
      <c r="B188" s="206" t="s">
        <v>340</v>
      </c>
      <c r="C188" s="277">
        <v>136</v>
      </c>
      <c r="D188" s="22">
        <v>31614066.949999999</v>
      </c>
      <c r="E188" s="85">
        <v>290624</v>
      </c>
      <c r="F188" s="82"/>
      <c r="G188" s="278">
        <v>24</v>
      </c>
      <c r="H188" s="22">
        <v>2265576</v>
      </c>
      <c r="I188" s="278">
        <v>0</v>
      </c>
      <c r="J188" s="22">
        <v>0</v>
      </c>
      <c r="K188" s="278">
        <v>8</v>
      </c>
      <c r="L188" s="22">
        <v>138900</v>
      </c>
      <c r="M188" s="278">
        <v>0</v>
      </c>
      <c r="N188" s="22">
        <v>0</v>
      </c>
      <c r="O188" s="24"/>
      <c r="P188" s="22"/>
      <c r="Q188" s="57"/>
      <c r="R188" s="22"/>
      <c r="S188" s="278">
        <v>40</v>
      </c>
      <c r="T188" s="22">
        <v>118936</v>
      </c>
      <c r="U188" s="278">
        <v>3</v>
      </c>
      <c r="V188" s="22">
        <v>8200</v>
      </c>
      <c r="W188" s="278">
        <v>1</v>
      </c>
      <c r="X188" s="22">
        <v>30000</v>
      </c>
      <c r="Y188" s="279">
        <v>392</v>
      </c>
      <c r="Z188" s="40">
        <v>47931.199999999997</v>
      </c>
      <c r="AA188" s="279">
        <v>42</v>
      </c>
      <c r="AB188" s="40">
        <v>33442.43</v>
      </c>
      <c r="AC188" s="279">
        <v>294</v>
      </c>
      <c r="AD188" s="40">
        <v>58669.61</v>
      </c>
      <c r="AE188" s="279">
        <v>364</v>
      </c>
      <c r="AF188" s="40">
        <v>37321.42</v>
      </c>
      <c r="AG188" s="278">
        <v>3</v>
      </c>
      <c r="AH188" s="22">
        <v>91700</v>
      </c>
      <c r="AI188" s="278">
        <v>3</v>
      </c>
      <c r="AJ188" s="22">
        <v>150</v>
      </c>
      <c r="AK188" s="278">
        <v>5</v>
      </c>
      <c r="AL188" s="33">
        <v>4041945.14</v>
      </c>
      <c r="AM188" s="36">
        <v>36076</v>
      </c>
      <c r="AN188" s="278">
        <v>21</v>
      </c>
      <c r="AO188" s="33">
        <v>8053308</v>
      </c>
      <c r="AP188" s="36">
        <v>170761</v>
      </c>
      <c r="AQ188" s="278">
        <v>13</v>
      </c>
      <c r="AR188" s="22">
        <v>72285</v>
      </c>
      <c r="AS188" s="278">
        <v>6</v>
      </c>
      <c r="AT188" s="22">
        <v>3832659</v>
      </c>
      <c r="AW188" s="51">
        <f t="shared" si="22"/>
        <v>1355</v>
      </c>
      <c r="AY188">
        <v>2016</v>
      </c>
      <c r="AZ188">
        <f t="shared" si="12"/>
        <v>160</v>
      </c>
      <c r="BA188">
        <f t="shared" si="13"/>
        <v>5</v>
      </c>
      <c r="BB188" s="261">
        <f t="shared" si="14"/>
        <v>33879642.950000003</v>
      </c>
      <c r="BC188" s="261">
        <f t="shared" si="15"/>
        <v>4041945.14</v>
      </c>
    </row>
    <row r="189" spans="1:58" hidden="1" x14ac:dyDescent="0.2">
      <c r="A189" s="605"/>
      <c r="B189" s="206" t="s">
        <v>341</v>
      </c>
      <c r="C189" s="277">
        <v>145</v>
      </c>
      <c r="D189" s="22">
        <v>34181526.420000002</v>
      </c>
      <c r="E189" s="85">
        <v>319454</v>
      </c>
      <c r="F189" s="82"/>
      <c r="G189" s="278">
        <v>0</v>
      </c>
      <c r="H189" s="22">
        <v>0</v>
      </c>
      <c r="I189" s="278">
        <v>0</v>
      </c>
      <c r="J189" s="22">
        <v>0</v>
      </c>
      <c r="K189" s="278">
        <v>11</v>
      </c>
      <c r="L189" s="22">
        <v>290256</v>
      </c>
      <c r="M189" s="278">
        <v>2</v>
      </c>
      <c r="N189" s="22">
        <v>38976.959999999999</v>
      </c>
      <c r="O189" s="24"/>
      <c r="P189" s="22"/>
      <c r="Q189" s="57"/>
      <c r="R189" s="22"/>
      <c r="S189" s="278">
        <v>47</v>
      </c>
      <c r="T189" s="22">
        <v>124428</v>
      </c>
      <c r="U189" s="278">
        <v>6</v>
      </c>
      <c r="V189" s="22">
        <v>6200</v>
      </c>
      <c r="W189" s="278">
        <v>2</v>
      </c>
      <c r="X189" s="22">
        <v>252187</v>
      </c>
      <c r="Y189" s="279">
        <v>328</v>
      </c>
      <c r="Z189" s="40">
        <v>30388.74</v>
      </c>
      <c r="AA189" s="279">
        <v>20</v>
      </c>
      <c r="AB189" s="40">
        <v>15379.01</v>
      </c>
      <c r="AC189" s="279">
        <v>298</v>
      </c>
      <c r="AD189" s="40">
        <v>62123.82</v>
      </c>
      <c r="AE189" s="279">
        <v>343</v>
      </c>
      <c r="AF189" s="40">
        <v>36180.519999999997</v>
      </c>
      <c r="AG189" s="278">
        <v>1</v>
      </c>
      <c r="AH189" s="22">
        <v>380000</v>
      </c>
      <c r="AI189" s="278">
        <v>1</v>
      </c>
      <c r="AJ189" s="22">
        <v>0</v>
      </c>
      <c r="AK189" s="278">
        <v>2</v>
      </c>
      <c r="AL189" s="33">
        <v>1448958</v>
      </c>
      <c r="AM189" s="36">
        <v>6252</v>
      </c>
      <c r="AN189" s="278">
        <v>17</v>
      </c>
      <c r="AO189" s="33">
        <v>3387553.34</v>
      </c>
      <c r="AP189" s="36">
        <v>140459</v>
      </c>
      <c r="AQ189" s="278">
        <v>11</v>
      </c>
      <c r="AR189" s="22">
        <v>82141</v>
      </c>
      <c r="AS189" s="278">
        <v>12</v>
      </c>
      <c r="AT189" s="22">
        <v>601316.23</v>
      </c>
      <c r="AW189" s="51">
        <f>SUM(C189,G189,I189,K189,M189,S189,U189,W189,Y189,AA189,AC189,AE189,AG189,AI189,AK189,AN189,AQ189,AS189)</f>
        <v>1246</v>
      </c>
      <c r="AY189">
        <v>2016</v>
      </c>
      <c r="AZ189">
        <f t="shared" si="12"/>
        <v>145</v>
      </c>
      <c r="BA189">
        <f t="shared" si="13"/>
        <v>2</v>
      </c>
      <c r="BB189" s="261">
        <f t="shared" si="14"/>
        <v>34181526.420000002</v>
      </c>
      <c r="BC189" s="261">
        <f t="shared" si="15"/>
        <v>1448958</v>
      </c>
    </row>
    <row r="190" spans="1:58" hidden="1" x14ac:dyDescent="0.2">
      <c r="A190" s="605"/>
      <c r="B190" s="206" t="s">
        <v>342</v>
      </c>
      <c r="C190" s="277">
        <v>145</v>
      </c>
      <c r="D190" s="22">
        <v>36663098.899999999</v>
      </c>
      <c r="E190" s="85">
        <v>337369</v>
      </c>
      <c r="F190" s="82"/>
      <c r="G190" s="278">
        <v>44</v>
      </c>
      <c r="H190" s="22">
        <v>3245</v>
      </c>
      <c r="I190" s="278">
        <v>0</v>
      </c>
      <c r="J190" s="22">
        <v>0</v>
      </c>
      <c r="K190" s="278">
        <v>15</v>
      </c>
      <c r="L190" s="22">
        <v>361206</v>
      </c>
      <c r="M190" s="278">
        <v>1</v>
      </c>
      <c r="N190" s="22">
        <v>17716.8</v>
      </c>
      <c r="O190" s="24"/>
      <c r="P190" s="22"/>
      <c r="Q190" s="57"/>
      <c r="R190" s="22"/>
      <c r="S190" s="278">
        <v>46</v>
      </c>
      <c r="T190" s="22">
        <v>267676</v>
      </c>
      <c r="U190" s="278">
        <v>7</v>
      </c>
      <c r="V190" s="22">
        <v>15285</v>
      </c>
      <c r="W190" s="278">
        <v>0</v>
      </c>
      <c r="X190" s="22">
        <v>0</v>
      </c>
      <c r="Y190" s="279">
        <v>364</v>
      </c>
      <c r="Z190" s="40">
        <v>38418.15</v>
      </c>
      <c r="AA190" s="279">
        <v>24</v>
      </c>
      <c r="AB190" s="40">
        <v>29342.89</v>
      </c>
      <c r="AC190" s="279">
        <v>319</v>
      </c>
      <c r="AD190" s="40">
        <v>64915.19</v>
      </c>
      <c r="AE190" s="279">
        <v>376</v>
      </c>
      <c r="AF190" s="40">
        <v>60685.43</v>
      </c>
      <c r="AG190" s="278">
        <v>3</v>
      </c>
      <c r="AH190" s="22">
        <v>329800</v>
      </c>
      <c r="AI190" s="278">
        <v>2</v>
      </c>
      <c r="AJ190" s="22">
        <v>100</v>
      </c>
      <c r="AK190" s="278">
        <v>3</v>
      </c>
      <c r="AL190" s="33">
        <v>7067291</v>
      </c>
      <c r="AM190" s="36">
        <v>66857</v>
      </c>
      <c r="AN190" s="278">
        <v>15</v>
      </c>
      <c r="AO190" s="33">
        <v>2158951</v>
      </c>
      <c r="AP190" s="36">
        <v>101362</v>
      </c>
      <c r="AQ190" s="278">
        <v>7</v>
      </c>
      <c r="AR190" s="22">
        <v>50527</v>
      </c>
      <c r="AS190" s="278">
        <v>5</v>
      </c>
      <c r="AT190" s="22">
        <v>459233</v>
      </c>
      <c r="AW190" s="51">
        <f t="shared" si="22"/>
        <v>1376</v>
      </c>
      <c r="AY190">
        <v>2016</v>
      </c>
      <c r="AZ190">
        <f t="shared" si="12"/>
        <v>189</v>
      </c>
      <c r="BA190">
        <f t="shared" si="13"/>
        <v>3</v>
      </c>
      <c r="BB190" s="261">
        <f t="shared" si="14"/>
        <v>36666343.899999999</v>
      </c>
      <c r="BC190" s="261">
        <f t="shared" si="15"/>
        <v>7067291</v>
      </c>
    </row>
    <row r="191" spans="1:58" hidden="1" x14ac:dyDescent="0.2">
      <c r="A191" s="605"/>
      <c r="B191" s="269" t="s">
        <v>343</v>
      </c>
      <c r="C191" s="277">
        <v>126</v>
      </c>
      <c r="D191" s="22">
        <v>33104709.309999999</v>
      </c>
      <c r="E191" s="85">
        <v>307017</v>
      </c>
      <c r="F191" s="82"/>
      <c r="G191" s="278">
        <v>0</v>
      </c>
      <c r="H191" s="22">
        <v>0</v>
      </c>
      <c r="I191" s="278">
        <v>1</v>
      </c>
      <c r="J191" s="22">
        <v>0</v>
      </c>
      <c r="K191" s="278">
        <v>5</v>
      </c>
      <c r="L191" s="22">
        <v>60017</v>
      </c>
      <c r="M191" s="278">
        <v>3</v>
      </c>
      <c r="N191" s="22">
        <v>42594.14</v>
      </c>
      <c r="O191" s="24"/>
      <c r="P191" s="22"/>
      <c r="Q191" s="57"/>
      <c r="R191" s="22"/>
      <c r="S191" s="278">
        <v>36</v>
      </c>
      <c r="T191" s="22">
        <v>121304</v>
      </c>
      <c r="U191" s="278">
        <v>6</v>
      </c>
      <c r="V191" s="22">
        <v>9504</v>
      </c>
      <c r="W191" s="278">
        <v>1</v>
      </c>
      <c r="X191" s="22">
        <v>39200</v>
      </c>
      <c r="Y191" s="279">
        <v>353</v>
      </c>
      <c r="Z191" s="40">
        <v>36822.699999999997</v>
      </c>
      <c r="AA191" s="279">
        <v>30</v>
      </c>
      <c r="AB191" s="40">
        <v>29454.91</v>
      </c>
      <c r="AC191" s="279">
        <v>313</v>
      </c>
      <c r="AD191" s="40">
        <v>52382.96</v>
      </c>
      <c r="AE191" s="279">
        <v>401</v>
      </c>
      <c r="AF191" s="40">
        <v>46493.53</v>
      </c>
      <c r="AG191" s="278">
        <v>3</v>
      </c>
      <c r="AH191" s="22">
        <v>1270000</v>
      </c>
      <c r="AI191" s="278">
        <v>4</v>
      </c>
      <c r="AJ191" s="22">
        <v>200</v>
      </c>
      <c r="AK191" s="278">
        <v>6</v>
      </c>
      <c r="AL191" s="33">
        <v>2858580</v>
      </c>
      <c r="AM191" s="36">
        <v>14733</v>
      </c>
      <c r="AN191" s="278">
        <v>26</v>
      </c>
      <c r="AO191" s="33">
        <v>4844840.09</v>
      </c>
      <c r="AP191" s="36">
        <v>14733</v>
      </c>
      <c r="AQ191" s="278">
        <v>26</v>
      </c>
      <c r="AR191" s="22">
        <v>280454</v>
      </c>
      <c r="AS191" s="278">
        <v>8</v>
      </c>
      <c r="AT191" s="22">
        <v>3713109</v>
      </c>
      <c r="AW191" s="51">
        <f t="shared" si="22"/>
        <v>1348</v>
      </c>
      <c r="AY191">
        <v>2016</v>
      </c>
      <c r="AZ191">
        <f t="shared" si="12"/>
        <v>126</v>
      </c>
      <c r="BA191">
        <f t="shared" si="13"/>
        <v>6</v>
      </c>
      <c r="BB191" s="261">
        <f t="shared" si="14"/>
        <v>33104709.309999999</v>
      </c>
      <c r="BC191" s="261">
        <f t="shared" si="15"/>
        <v>2858580</v>
      </c>
    </row>
    <row r="192" spans="1:58" hidden="1" x14ac:dyDescent="0.2">
      <c r="A192" s="605"/>
      <c r="B192" s="206" t="s">
        <v>344</v>
      </c>
      <c r="C192" s="277">
        <v>116</v>
      </c>
      <c r="D192" s="22">
        <v>26071315.379999999</v>
      </c>
      <c r="E192" s="85">
        <v>245054</v>
      </c>
      <c r="F192" s="82"/>
      <c r="G192" s="278">
        <v>0</v>
      </c>
      <c r="H192" s="22">
        <v>0</v>
      </c>
      <c r="I192" s="278">
        <v>0</v>
      </c>
      <c r="J192" s="22">
        <v>0</v>
      </c>
      <c r="K192" s="278">
        <v>5</v>
      </c>
      <c r="L192" s="22">
        <v>59713</v>
      </c>
      <c r="M192" s="278">
        <v>0</v>
      </c>
      <c r="N192" s="22">
        <v>0</v>
      </c>
      <c r="O192" s="24"/>
      <c r="P192" s="22"/>
      <c r="Q192" s="57"/>
      <c r="R192" s="22"/>
      <c r="S192" s="278">
        <v>48</v>
      </c>
      <c r="T192" s="22">
        <v>276410</v>
      </c>
      <c r="U192" s="278">
        <v>5</v>
      </c>
      <c r="V192" s="22">
        <v>12547</v>
      </c>
      <c r="W192" s="278">
        <v>0</v>
      </c>
      <c r="X192" s="22">
        <v>0</v>
      </c>
      <c r="Y192" s="279">
        <v>358</v>
      </c>
      <c r="Z192" s="40">
        <v>34049.94</v>
      </c>
      <c r="AA192" s="279">
        <v>33</v>
      </c>
      <c r="AB192" s="40">
        <v>25268.21</v>
      </c>
      <c r="AC192" s="279">
        <v>313</v>
      </c>
      <c r="AD192" s="40">
        <v>54236.86</v>
      </c>
      <c r="AE192" s="279">
        <v>336</v>
      </c>
      <c r="AF192" s="40">
        <v>36521.89</v>
      </c>
      <c r="AG192" s="278">
        <v>3</v>
      </c>
      <c r="AH192" s="22">
        <v>748300</v>
      </c>
      <c r="AI192" s="278">
        <v>2</v>
      </c>
      <c r="AJ192" s="22">
        <v>100</v>
      </c>
      <c r="AK192" s="278">
        <v>5</v>
      </c>
      <c r="AL192" s="33">
        <v>5641571</v>
      </c>
      <c r="AM192" s="36">
        <v>85997</v>
      </c>
      <c r="AN192" s="278">
        <v>16</v>
      </c>
      <c r="AO192" s="33">
        <v>2629079</v>
      </c>
      <c r="AP192" s="36">
        <v>194695</v>
      </c>
      <c r="AQ192" s="278">
        <v>9</v>
      </c>
      <c r="AR192" s="22">
        <v>30925</v>
      </c>
      <c r="AS192" s="278">
        <v>16</v>
      </c>
      <c r="AT192" s="22">
        <v>2499643.84</v>
      </c>
      <c r="AW192" s="51">
        <f t="shared" si="22"/>
        <v>1265</v>
      </c>
      <c r="AY192">
        <v>2016</v>
      </c>
      <c r="AZ192">
        <f t="shared" si="12"/>
        <v>116</v>
      </c>
      <c r="BA192">
        <f t="shared" si="13"/>
        <v>5</v>
      </c>
      <c r="BB192" s="261">
        <f t="shared" si="14"/>
        <v>26071315.379999999</v>
      </c>
      <c r="BC192" s="261">
        <f t="shared" si="15"/>
        <v>5641571</v>
      </c>
    </row>
    <row r="193" spans="1:58" hidden="1" x14ac:dyDescent="0.2">
      <c r="A193" s="605"/>
      <c r="B193" s="206" t="s">
        <v>345</v>
      </c>
      <c r="C193" s="277">
        <v>139</v>
      </c>
      <c r="D193" s="22">
        <v>34394871.170000002</v>
      </c>
      <c r="E193" s="85">
        <v>321240</v>
      </c>
      <c r="F193" s="82"/>
      <c r="G193" s="278">
        <v>0</v>
      </c>
      <c r="H193" s="22">
        <v>0</v>
      </c>
      <c r="I193" s="278">
        <v>0</v>
      </c>
      <c r="J193" s="22">
        <v>0</v>
      </c>
      <c r="K193" s="278">
        <v>14</v>
      </c>
      <c r="L193" s="22">
        <v>803376.31</v>
      </c>
      <c r="M193" s="278">
        <v>1</v>
      </c>
      <c r="N193" s="22">
        <v>48094.92</v>
      </c>
      <c r="O193" s="24"/>
      <c r="P193" s="22"/>
      <c r="Q193" s="57"/>
      <c r="R193" s="22"/>
      <c r="S193" s="278">
        <v>36</v>
      </c>
      <c r="T193" s="22">
        <v>153784</v>
      </c>
      <c r="U193" s="278">
        <v>3</v>
      </c>
      <c r="V193" s="22">
        <v>8569.0400000000009</v>
      </c>
      <c r="W193" s="278">
        <v>0</v>
      </c>
      <c r="X193" s="22">
        <v>0</v>
      </c>
      <c r="Y193" s="279">
        <v>366</v>
      </c>
      <c r="Z193" s="40">
        <v>39747.11</v>
      </c>
      <c r="AA193" s="279">
        <v>31</v>
      </c>
      <c r="AB193" s="40">
        <v>44914.6</v>
      </c>
      <c r="AC193" s="279">
        <v>282</v>
      </c>
      <c r="AD193" s="40">
        <v>43709.87</v>
      </c>
      <c r="AE193" s="279">
        <v>326</v>
      </c>
      <c r="AF193" s="40">
        <v>43090.9</v>
      </c>
      <c r="AG193" s="278">
        <v>3</v>
      </c>
      <c r="AH193" s="22">
        <v>712275</v>
      </c>
      <c r="AI193" s="278">
        <v>1</v>
      </c>
      <c r="AJ193" s="22">
        <v>50</v>
      </c>
      <c r="AK193" s="278">
        <v>7</v>
      </c>
      <c r="AL193" s="33">
        <v>12180676</v>
      </c>
      <c r="AM193" s="36">
        <v>71620</v>
      </c>
      <c r="AN193" s="278">
        <v>28</v>
      </c>
      <c r="AO193" s="33">
        <v>6385653.2400000002</v>
      </c>
      <c r="AP193" s="36">
        <v>71620</v>
      </c>
      <c r="AQ193" s="278">
        <v>10</v>
      </c>
      <c r="AR193" s="22">
        <v>61712</v>
      </c>
      <c r="AS193" s="278">
        <v>4</v>
      </c>
      <c r="AT193" s="22">
        <v>97000</v>
      </c>
      <c r="AW193" s="51">
        <f>SUM(C193,G193,I193,K193,M193,S193,U193,W193,Y193,AA193,AC193,AE193,AG193,AI193,AK193,AN193,AQ193,AS193)</f>
        <v>1251</v>
      </c>
      <c r="AY193">
        <v>2016</v>
      </c>
      <c r="AZ193">
        <f t="shared" si="12"/>
        <v>139</v>
      </c>
      <c r="BA193">
        <f t="shared" si="13"/>
        <v>7</v>
      </c>
      <c r="BB193" s="261">
        <f t="shared" si="14"/>
        <v>34394871.170000002</v>
      </c>
      <c r="BC193" s="261">
        <f t="shared" si="15"/>
        <v>12180676</v>
      </c>
    </row>
    <row r="194" spans="1:58" hidden="1" x14ac:dyDescent="0.2">
      <c r="A194" s="606"/>
      <c r="B194" s="206" t="s">
        <v>346</v>
      </c>
      <c r="C194" s="277">
        <v>127</v>
      </c>
      <c r="D194" s="22">
        <v>33253432.41</v>
      </c>
      <c r="E194" s="85">
        <v>329430</v>
      </c>
      <c r="F194" s="82"/>
      <c r="G194" s="278">
        <v>24</v>
      </c>
      <c r="H194" s="22">
        <v>1770000</v>
      </c>
      <c r="I194" s="278">
        <v>0</v>
      </c>
      <c r="J194" s="22">
        <v>0</v>
      </c>
      <c r="K194" s="278">
        <v>7</v>
      </c>
      <c r="L194" s="22">
        <v>333932</v>
      </c>
      <c r="M194" s="278">
        <v>1</v>
      </c>
      <c r="N194" s="22">
        <v>38386.400000000001</v>
      </c>
      <c r="O194" s="24"/>
      <c r="P194" s="22"/>
      <c r="Q194" s="57"/>
      <c r="R194" s="22"/>
      <c r="S194" s="278">
        <v>24</v>
      </c>
      <c r="T194" s="22">
        <v>112296</v>
      </c>
      <c r="U194" s="278">
        <v>7</v>
      </c>
      <c r="V194" s="22">
        <v>15594.83</v>
      </c>
      <c r="W194" s="278">
        <v>0</v>
      </c>
      <c r="X194" s="22">
        <v>0</v>
      </c>
      <c r="Y194" s="279">
        <v>321</v>
      </c>
      <c r="Z194" s="40">
        <v>35630.68</v>
      </c>
      <c r="AA194" s="279">
        <v>18</v>
      </c>
      <c r="AB194" s="40">
        <v>29915.77</v>
      </c>
      <c r="AC194" s="279">
        <v>268</v>
      </c>
      <c r="AD194" s="40">
        <v>45944.21</v>
      </c>
      <c r="AE194" s="279">
        <v>334</v>
      </c>
      <c r="AF194" s="40">
        <v>37937.83</v>
      </c>
      <c r="AG194" s="278">
        <v>5</v>
      </c>
      <c r="AH194" s="22">
        <v>126920</v>
      </c>
      <c r="AI194" s="278">
        <v>0</v>
      </c>
      <c r="AJ194" s="22">
        <v>0</v>
      </c>
      <c r="AK194" s="278">
        <v>7</v>
      </c>
      <c r="AL194" s="33">
        <v>11273278.460000001</v>
      </c>
      <c r="AM194" s="36">
        <v>94287</v>
      </c>
      <c r="AN194" s="278">
        <v>18</v>
      </c>
      <c r="AO194" s="33">
        <v>3943791</v>
      </c>
      <c r="AP194" s="36">
        <v>161820</v>
      </c>
      <c r="AQ194" s="278">
        <v>18</v>
      </c>
      <c r="AR194" s="22">
        <v>91888</v>
      </c>
      <c r="AS194" s="278">
        <v>4</v>
      </c>
      <c r="AT194" s="22">
        <v>83316.899999999994</v>
      </c>
      <c r="AW194" s="51">
        <f t="shared" si="22"/>
        <v>1183</v>
      </c>
      <c r="AY194">
        <v>2016</v>
      </c>
      <c r="AZ194">
        <f t="shared" si="12"/>
        <v>151</v>
      </c>
      <c r="BA194">
        <f t="shared" si="13"/>
        <v>7</v>
      </c>
      <c r="BB194" s="261">
        <f t="shared" si="14"/>
        <v>35023432.409999996</v>
      </c>
      <c r="BC194" s="261">
        <f t="shared" si="15"/>
        <v>11273278.460000001</v>
      </c>
      <c r="BE194" s="261">
        <f>SUM(BB183:BB194)</f>
        <v>347591833.71000004</v>
      </c>
      <c r="BF194">
        <f>SUM(C183:C194,G183:G194,I183:I194,K183:K194,M183:M194,S183:S194,U183:U194,W183:W194,U183:U194,Y183:Y194,AA183:AA194,AC183:AC194,AE183:AE194,AG183:AG194,AI183:AI194,AK183:AK194,AN183:AN194,AQ183:AQ194,AS183:AS194,)</f>
        <v>16051</v>
      </c>
    </row>
    <row r="195" spans="1:58" hidden="1" x14ac:dyDescent="0.2">
      <c r="A195" s="604" t="s">
        <v>369</v>
      </c>
      <c r="B195" s="283" t="s">
        <v>357</v>
      </c>
      <c r="C195" s="286">
        <v>121</v>
      </c>
      <c r="D195" s="578">
        <v>29518395.949999999</v>
      </c>
      <c r="E195" s="579">
        <v>273546</v>
      </c>
      <c r="F195" s="578"/>
      <c r="G195" s="544">
        <v>138</v>
      </c>
      <c r="H195" s="580">
        <v>12228901</v>
      </c>
      <c r="I195" s="544">
        <v>0</v>
      </c>
      <c r="J195" s="578">
        <v>0</v>
      </c>
      <c r="K195" s="544">
        <v>3</v>
      </c>
      <c r="L195" s="578">
        <v>30488</v>
      </c>
      <c r="M195" s="544">
        <v>1</v>
      </c>
      <c r="N195" s="578">
        <v>11368</v>
      </c>
      <c r="O195" s="544"/>
      <c r="P195" s="578"/>
      <c r="Q195" s="544"/>
      <c r="R195" s="578"/>
      <c r="S195" s="544">
        <v>35</v>
      </c>
      <c r="T195" s="578">
        <v>296468</v>
      </c>
      <c r="U195" s="544">
        <v>1</v>
      </c>
      <c r="V195" s="578">
        <v>8000</v>
      </c>
      <c r="W195" s="544">
        <v>1</v>
      </c>
      <c r="X195" s="578">
        <v>5824</v>
      </c>
      <c r="Y195" s="544">
        <v>345</v>
      </c>
      <c r="Z195" s="578">
        <v>36159.99</v>
      </c>
      <c r="AA195" s="544">
        <v>34</v>
      </c>
      <c r="AB195" s="578">
        <v>45176.31</v>
      </c>
      <c r="AC195" s="544">
        <v>290</v>
      </c>
      <c r="AD195" s="578">
        <v>48922.17</v>
      </c>
      <c r="AE195" s="544">
        <v>323</v>
      </c>
      <c r="AF195" s="578">
        <v>43926.39</v>
      </c>
      <c r="AG195" s="544">
        <v>1</v>
      </c>
      <c r="AH195" s="578">
        <v>60617</v>
      </c>
      <c r="AI195" s="544">
        <v>2</v>
      </c>
      <c r="AJ195" s="578">
        <v>100</v>
      </c>
      <c r="AK195" s="544">
        <v>3</v>
      </c>
      <c r="AL195" s="578">
        <v>8723292</v>
      </c>
      <c r="AM195" s="545">
        <v>68417</v>
      </c>
      <c r="AN195" s="544">
        <v>10</v>
      </c>
      <c r="AO195" s="578">
        <v>2387628</v>
      </c>
      <c r="AP195" s="545">
        <v>31462</v>
      </c>
      <c r="AQ195" s="544">
        <v>12</v>
      </c>
      <c r="AR195" s="578">
        <v>98802</v>
      </c>
      <c r="AS195" s="544">
        <v>7</v>
      </c>
      <c r="AT195" s="578">
        <v>806353.2</v>
      </c>
      <c r="AW195" s="51">
        <f t="shared" ref="AW195:AW218" si="23">SUM(C195,G195,I195,K195,M195,S195,U195,W195,Y195,AA195,AC195,AE195,AG195,AI195,AK195,AN195,AQ195,AS195)</f>
        <v>1327</v>
      </c>
      <c r="AY195">
        <v>2017</v>
      </c>
      <c r="AZ195">
        <f t="shared" ref="AZ195:AZ254" si="24">SUM(C195,G195)</f>
        <v>259</v>
      </c>
      <c r="BA195">
        <f t="shared" ref="BA195:BA254" si="25">SUM(AK195)</f>
        <v>3</v>
      </c>
      <c r="BB195" s="261">
        <f t="shared" ref="BB195:BB254" si="26">SUM(D195,H195)</f>
        <v>41747296.950000003</v>
      </c>
      <c r="BC195" s="261">
        <f t="shared" ref="BC195:BC254" si="27">SUM(AL195)</f>
        <v>8723292</v>
      </c>
    </row>
    <row r="196" spans="1:58" hidden="1" x14ac:dyDescent="0.2">
      <c r="A196" s="605"/>
      <c r="B196" s="283" t="s">
        <v>358</v>
      </c>
      <c r="C196" s="286">
        <v>96</v>
      </c>
      <c r="D196" s="578">
        <v>23237352.84</v>
      </c>
      <c r="E196" s="545">
        <v>216038</v>
      </c>
      <c r="F196" s="578"/>
      <c r="G196" s="544">
        <v>0</v>
      </c>
      <c r="H196" s="578">
        <v>0</v>
      </c>
      <c r="I196" s="544">
        <v>1</v>
      </c>
      <c r="J196" s="578">
        <v>0</v>
      </c>
      <c r="K196" s="544">
        <v>5</v>
      </c>
      <c r="L196" s="578">
        <v>60180</v>
      </c>
      <c r="M196" s="544">
        <v>1</v>
      </c>
      <c r="N196" s="578">
        <v>17716</v>
      </c>
      <c r="O196" s="544"/>
      <c r="P196" s="578"/>
      <c r="Q196" s="544"/>
      <c r="R196" s="578"/>
      <c r="S196" s="544">
        <v>10</v>
      </c>
      <c r="T196" s="578">
        <v>39432</v>
      </c>
      <c r="U196" s="544">
        <v>5</v>
      </c>
      <c r="V196" s="578">
        <v>8920</v>
      </c>
      <c r="W196" s="544">
        <v>2</v>
      </c>
      <c r="X196" s="578">
        <v>3840</v>
      </c>
      <c r="Y196" s="544">
        <v>289</v>
      </c>
      <c r="Z196" s="578">
        <v>33436.730000000003</v>
      </c>
      <c r="AA196" s="544">
        <v>23</v>
      </c>
      <c r="AB196" s="578">
        <v>27023.69</v>
      </c>
      <c r="AC196" s="544">
        <v>285</v>
      </c>
      <c r="AD196" s="578">
        <v>48426.67</v>
      </c>
      <c r="AE196" s="544">
        <v>321</v>
      </c>
      <c r="AF196" s="578">
        <v>42523.15</v>
      </c>
      <c r="AG196" s="544">
        <v>3</v>
      </c>
      <c r="AH196" s="578">
        <v>323006</v>
      </c>
      <c r="AI196" s="544">
        <v>1</v>
      </c>
      <c r="AJ196" s="578">
        <v>50</v>
      </c>
      <c r="AK196" s="544">
        <v>6</v>
      </c>
      <c r="AL196" s="578">
        <v>3221359</v>
      </c>
      <c r="AM196" s="545">
        <v>32791</v>
      </c>
      <c r="AN196" s="544">
        <v>10</v>
      </c>
      <c r="AO196" s="578">
        <v>3688817</v>
      </c>
      <c r="AP196" s="545">
        <v>170034</v>
      </c>
      <c r="AQ196" s="544">
        <v>3</v>
      </c>
      <c r="AR196" s="578">
        <v>14299.15</v>
      </c>
      <c r="AS196" s="544">
        <v>2</v>
      </c>
      <c r="AT196" s="578">
        <v>366000</v>
      </c>
      <c r="AW196" s="51">
        <f t="shared" si="23"/>
        <v>1063</v>
      </c>
      <c r="AY196">
        <v>2017</v>
      </c>
      <c r="AZ196">
        <f t="shared" si="24"/>
        <v>96</v>
      </c>
      <c r="BA196">
        <f t="shared" si="25"/>
        <v>6</v>
      </c>
      <c r="BB196" s="261">
        <f t="shared" si="26"/>
        <v>23237352.84</v>
      </c>
      <c r="BC196" s="261">
        <f t="shared" si="27"/>
        <v>3221359</v>
      </c>
    </row>
    <row r="197" spans="1:58" hidden="1" x14ac:dyDescent="0.2">
      <c r="A197" s="605"/>
      <c r="B197" s="283" t="s">
        <v>359</v>
      </c>
      <c r="C197" s="285">
        <v>61</v>
      </c>
      <c r="D197" s="578">
        <v>16199723.9</v>
      </c>
      <c r="E197" s="545">
        <v>147651</v>
      </c>
      <c r="F197" s="578"/>
      <c r="G197" s="414">
        <v>0</v>
      </c>
      <c r="H197" s="578">
        <v>0</v>
      </c>
      <c r="I197" s="544">
        <v>0</v>
      </c>
      <c r="J197" s="578">
        <v>0</v>
      </c>
      <c r="K197" s="544">
        <v>3</v>
      </c>
      <c r="L197" s="578">
        <v>31024</v>
      </c>
      <c r="M197" s="544">
        <v>1</v>
      </c>
      <c r="N197" s="578">
        <v>155022</v>
      </c>
      <c r="O197" s="544"/>
      <c r="P197" s="578"/>
      <c r="Q197" s="544"/>
      <c r="R197" s="578"/>
      <c r="S197" s="544">
        <v>13</v>
      </c>
      <c r="T197" s="578">
        <v>57900</v>
      </c>
      <c r="U197" s="544">
        <v>1</v>
      </c>
      <c r="V197" s="578">
        <v>1200</v>
      </c>
      <c r="W197" s="544">
        <v>0</v>
      </c>
      <c r="X197" s="578">
        <v>0</v>
      </c>
      <c r="Y197" s="544">
        <v>214</v>
      </c>
      <c r="Z197" s="578">
        <v>18998.46</v>
      </c>
      <c r="AA197" s="544">
        <v>56</v>
      </c>
      <c r="AB197" s="578">
        <v>29912.82</v>
      </c>
      <c r="AC197" s="544">
        <v>236</v>
      </c>
      <c r="AD197" s="578">
        <v>33977.599999999999</v>
      </c>
      <c r="AE197" s="544">
        <v>219</v>
      </c>
      <c r="AF197" s="578">
        <v>31603.52</v>
      </c>
      <c r="AG197" s="544">
        <v>1</v>
      </c>
      <c r="AH197" s="578">
        <v>57000</v>
      </c>
      <c r="AI197" s="544">
        <v>1</v>
      </c>
      <c r="AJ197" s="578">
        <v>50</v>
      </c>
      <c r="AK197" s="544">
        <v>2</v>
      </c>
      <c r="AL197" s="578">
        <v>13402532</v>
      </c>
      <c r="AM197" s="545">
        <v>90485</v>
      </c>
      <c r="AN197" s="544">
        <v>19</v>
      </c>
      <c r="AO197" s="578">
        <v>2079527.92</v>
      </c>
      <c r="AP197" s="545">
        <v>80117</v>
      </c>
      <c r="AQ197" s="544">
        <v>20</v>
      </c>
      <c r="AR197" s="578">
        <v>105795</v>
      </c>
      <c r="AS197" s="544">
        <v>2</v>
      </c>
      <c r="AT197" s="578">
        <v>762355</v>
      </c>
      <c r="AW197">
        <f>SUM(C197,G197,I197,K197,M197,S197,U197,W197,Y197,AA197,AC197,AE197,AG197,AI197,AK197,AN197,AQ197,AS197)</f>
        <v>849</v>
      </c>
      <c r="AY197">
        <v>2017</v>
      </c>
      <c r="AZ197">
        <f t="shared" si="24"/>
        <v>61</v>
      </c>
      <c r="BA197">
        <f t="shared" si="25"/>
        <v>2</v>
      </c>
      <c r="BB197" s="261">
        <f t="shared" si="26"/>
        <v>16199723.9</v>
      </c>
      <c r="BC197" s="261">
        <f t="shared" si="27"/>
        <v>13402532</v>
      </c>
    </row>
    <row r="198" spans="1:58" hidden="1" x14ac:dyDescent="0.2">
      <c r="A198" s="605"/>
      <c r="B198" s="280" t="s">
        <v>360</v>
      </c>
      <c r="C198" s="288">
        <v>80</v>
      </c>
      <c r="D198" s="578">
        <v>21111791.199999999</v>
      </c>
      <c r="E198" s="545">
        <v>196363</v>
      </c>
      <c r="F198" s="578"/>
      <c r="G198" s="544">
        <v>0</v>
      </c>
      <c r="H198" s="578">
        <v>0</v>
      </c>
      <c r="I198" s="544">
        <v>0</v>
      </c>
      <c r="J198" s="578">
        <v>0</v>
      </c>
      <c r="K198" s="544">
        <v>4</v>
      </c>
      <c r="L198" s="578">
        <v>53280</v>
      </c>
      <c r="M198" s="544">
        <v>0</v>
      </c>
      <c r="N198" s="578">
        <v>0</v>
      </c>
      <c r="O198" s="544"/>
      <c r="P198" s="578"/>
      <c r="Q198" s="544"/>
      <c r="R198" s="578"/>
      <c r="S198" s="544">
        <v>1</v>
      </c>
      <c r="T198" s="578">
        <v>1</v>
      </c>
      <c r="U198" s="544">
        <v>1</v>
      </c>
      <c r="V198" s="578">
        <v>2242</v>
      </c>
      <c r="W198" s="544">
        <v>0</v>
      </c>
      <c r="X198" s="578">
        <v>0</v>
      </c>
      <c r="Y198" s="545">
        <v>198</v>
      </c>
      <c r="Z198" s="578">
        <v>19995.18</v>
      </c>
      <c r="AA198" s="545">
        <v>15</v>
      </c>
      <c r="AB198" s="578">
        <v>7632.91</v>
      </c>
      <c r="AC198" s="545">
        <v>192</v>
      </c>
      <c r="AD198" s="578">
        <v>33994.589999999997</v>
      </c>
      <c r="AE198" s="545">
        <v>172</v>
      </c>
      <c r="AF198" s="578">
        <v>19768.43</v>
      </c>
      <c r="AG198" s="544">
        <v>1</v>
      </c>
      <c r="AH198" s="578">
        <v>35000</v>
      </c>
      <c r="AI198" s="544">
        <v>1</v>
      </c>
      <c r="AJ198" s="578">
        <v>50</v>
      </c>
      <c r="AK198" s="544">
        <v>6</v>
      </c>
      <c r="AL198" s="578">
        <v>11732500</v>
      </c>
      <c r="AM198" s="545">
        <v>16262</v>
      </c>
      <c r="AN198" s="544">
        <v>18</v>
      </c>
      <c r="AO198" s="578">
        <v>1711168</v>
      </c>
      <c r="AP198" s="545">
        <v>80022</v>
      </c>
      <c r="AQ198" s="544">
        <v>12</v>
      </c>
      <c r="AR198" s="578">
        <v>305244</v>
      </c>
      <c r="AS198" s="544">
        <v>3</v>
      </c>
      <c r="AT198" s="578">
        <v>123000</v>
      </c>
      <c r="AW198" s="51">
        <f t="shared" si="23"/>
        <v>704</v>
      </c>
      <c r="AY198">
        <v>2017</v>
      </c>
      <c r="AZ198">
        <f t="shared" si="24"/>
        <v>80</v>
      </c>
      <c r="BA198">
        <f t="shared" si="25"/>
        <v>6</v>
      </c>
      <c r="BB198" s="261">
        <f t="shared" si="26"/>
        <v>21111791.199999999</v>
      </c>
      <c r="BC198" s="261">
        <f t="shared" si="27"/>
        <v>11732500</v>
      </c>
    </row>
    <row r="199" spans="1:58" hidden="1" x14ac:dyDescent="0.2">
      <c r="A199" s="605"/>
      <c r="B199" s="280" t="s">
        <v>361</v>
      </c>
      <c r="C199" s="288">
        <v>130</v>
      </c>
      <c r="D199" s="578">
        <v>34507216.240000002</v>
      </c>
      <c r="E199" s="545">
        <v>322939</v>
      </c>
      <c r="F199" s="578"/>
      <c r="G199" s="544">
        <v>84</v>
      </c>
      <c r="H199" s="578">
        <v>6957500</v>
      </c>
      <c r="I199" s="544">
        <v>0</v>
      </c>
      <c r="J199" s="578">
        <v>0</v>
      </c>
      <c r="K199" s="544">
        <v>9</v>
      </c>
      <c r="L199" s="578">
        <v>139218</v>
      </c>
      <c r="M199" s="544">
        <v>0</v>
      </c>
      <c r="N199" s="578">
        <v>0</v>
      </c>
      <c r="O199" s="544"/>
      <c r="P199" s="578"/>
      <c r="Q199" s="544"/>
      <c r="R199" s="578"/>
      <c r="S199" s="544">
        <v>14</v>
      </c>
      <c r="T199" s="578">
        <v>147136</v>
      </c>
      <c r="U199" s="544">
        <v>3</v>
      </c>
      <c r="V199" s="578">
        <v>5010</v>
      </c>
      <c r="W199" s="544">
        <v>0</v>
      </c>
      <c r="X199" s="578">
        <v>0</v>
      </c>
      <c r="Y199" s="545">
        <v>296</v>
      </c>
      <c r="Z199" s="578">
        <v>22636.47</v>
      </c>
      <c r="AA199" s="545">
        <v>18</v>
      </c>
      <c r="AB199" s="578">
        <v>28690</v>
      </c>
      <c r="AC199" s="545">
        <v>208</v>
      </c>
      <c r="AD199" s="578">
        <v>38285.32</v>
      </c>
      <c r="AE199" s="545">
        <v>338</v>
      </c>
      <c r="AF199" s="578">
        <v>46924.01</v>
      </c>
      <c r="AG199" s="544">
        <v>0</v>
      </c>
      <c r="AH199" s="578">
        <v>0</v>
      </c>
      <c r="AI199" s="544">
        <v>1</v>
      </c>
      <c r="AJ199" s="578">
        <v>50</v>
      </c>
      <c r="AK199" s="544">
        <v>5</v>
      </c>
      <c r="AL199" s="578">
        <v>2442000</v>
      </c>
      <c r="AM199" s="545">
        <v>13438</v>
      </c>
      <c r="AN199" s="544">
        <v>16</v>
      </c>
      <c r="AO199" s="578">
        <v>1129780</v>
      </c>
      <c r="AP199" s="545">
        <v>33589</v>
      </c>
      <c r="AQ199" s="544">
        <v>12</v>
      </c>
      <c r="AR199" s="578">
        <v>82695.53</v>
      </c>
      <c r="AS199" s="544">
        <v>4</v>
      </c>
      <c r="AT199" s="578">
        <v>791966</v>
      </c>
      <c r="AW199" s="51">
        <f t="shared" si="23"/>
        <v>1138</v>
      </c>
      <c r="AY199">
        <v>2017</v>
      </c>
      <c r="AZ199">
        <f t="shared" si="24"/>
        <v>214</v>
      </c>
      <c r="BA199">
        <f t="shared" si="25"/>
        <v>5</v>
      </c>
      <c r="BB199" s="261">
        <f t="shared" si="26"/>
        <v>41464716.240000002</v>
      </c>
      <c r="BC199" s="261">
        <f t="shared" si="27"/>
        <v>2442000</v>
      </c>
    </row>
    <row r="200" spans="1:58" hidden="1" x14ac:dyDescent="0.2">
      <c r="A200" s="605"/>
      <c r="B200" s="280" t="s">
        <v>362</v>
      </c>
      <c r="C200" s="288">
        <v>123</v>
      </c>
      <c r="D200" s="578">
        <v>29774607.620000001</v>
      </c>
      <c r="E200" s="545">
        <v>279409</v>
      </c>
      <c r="F200" s="578"/>
      <c r="G200" s="544">
        <v>12</v>
      </c>
      <c r="H200" s="578">
        <v>945315</v>
      </c>
      <c r="I200" s="544">
        <v>0</v>
      </c>
      <c r="J200" s="578">
        <v>0</v>
      </c>
      <c r="K200" s="544">
        <v>9</v>
      </c>
      <c r="L200" s="578">
        <v>158288.38</v>
      </c>
      <c r="M200" s="544">
        <v>3</v>
      </c>
      <c r="N200" s="578">
        <v>118078</v>
      </c>
      <c r="O200" s="544"/>
      <c r="P200" s="578"/>
      <c r="Q200" s="544"/>
      <c r="R200" s="578"/>
      <c r="S200" s="544">
        <v>37</v>
      </c>
      <c r="T200" s="578">
        <v>264760</v>
      </c>
      <c r="U200" s="544">
        <v>5</v>
      </c>
      <c r="V200" s="578">
        <v>7673</v>
      </c>
      <c r="W200" s="544">
        <v>1</v>
      </c>
      <c r="X200" s="578">
        <v>15500</v>
      </c>
      <c r="Y200" s="545">
        <v>347</v>
      </c>
      <c r="Z200" s="578">
        <v>40666.879999999997</v>
      </c>
      <c r="AA200" s="545">
        <v>26</v>
      </c>
      <c r="AB200" s="578">
        <v>46815.07</v>
      </c>
      <c r="AC200" s="545">
        <v>316</v>
      </c>
      <c r="AD200" s="578">
        <v>59214.12</v>
      </c>
      <c r="AE200" s="545">
        <v>400</v>
      </c>
      <c r="AF200" s="578">
        <v>43369.88</v>
      </c>
      <c r="AG200" s="544">
        <v>2</v>
      </c>
      <c r="AH200" s="578">
        <v>315000</v>
      </c>
      <c r="AI200" s="544">
        <v>1</v>
      </c>
      <c r="AJ200" s="578">
        <v>50</v>
      </c>
      <c r="AK200" s="544">
        <v>11</v>
      </c>
      <c r="AL200" s="578">
        <v>26670881</v>
      </c>
      <c r="AM200" s="545">
        <v>179850</v>
      </c>
      <c r="AN200" s="544">
        <v>17</v>
      </c>
      <c r="AO200" s="578">
        <v>1690080.8</v>
      </c>
      <c r="AP200" s="545">
        <v>50764</v>
      </c>
      <c r="AQ200" s="544">
        <v>11</v>
      </c>
      <c r="AR200" s="578">
        <v>59052</v>
      </c>
      <c r="AS200" s="544">
        <v>7</v>
      </c>
      <c r="AT200" s="578">
        <v>2565104.6800000002</v>
      </c>
      <c r="AW200" s="51">
        <f t="shared" si="23"/>
        <v>1328</v>
      </c>
      <c r="AY200">
        <v>2017</v>
      </c>
      <c r="AZ200">
        <f t="shared" si="24"/>
        <v>135</v>
      </c>
      <c r="BA200">
        <f t="shared" si="25"/>
        <v>11</v>
      </c>
      <c r="BB200" s="261">
        <f t="shared" si="26"/>
        <v>30719922.620000001</v>
      </c>
      <c r="BC200" s="261">
        <f t="shared" si="27"/>
        <v>26670881</v>
      </c>
    </row>
    <row r="201" spans="1:58" hidden="1" x14ac:dyDescent="0.2">
      <c r="A201" s="605"/>
      <c r="B201" s="280" t="s">
        <v>363</v>
      </c>
      <c r="C201" s="288">
        <v>111</v>
      </c>
      <c r="D201" s="578">
        <v>28342783.510000002</v>
      </c>
      <c r="E201" s="545">
        <v>262693</v>
      </c>
      <c r="F201" s="578"/>
      <c r="G201" s="544">
        <v>128</v>
      </c>
      <c r="H201" s="578">
        <v>11918378.02</v>
      </c>
      <c r="I201" s="544">
        <v>1</v>
      </c>
      <c r="J201" s="578">
        <v>0</v>
      </c>
      <c r="K201" s="544">
        <v>8</v>
      </c>
      <c r="L201" s="578">
        <v>141627</v>
      </c>
      <c r="M201" s="544">
        <v>1</v>
      </c>
      <c r="N201" s="578">
        <v>59056</v>
      </c>
      <c r="O201" s="544"/>
      <c r="P201" s="578"/>
      <c r="Q201" s="544"/>
      <c r="R201" s="578"/>
      <c r="S201" s="544">
        <v>35</v>
      </c>
      <c r="T201" s="578">
        <v>211905</v>
      </c>
      <c r="U201" s="544">
        <v>5</v>
      </c>
      <c r="V201" s="578">
        <v>5634</v>
      </c>
      <c r="W201" s="544">
        <v>1</v>
      </c>
      <c r="X201" s="578">
        <v>5000</v>
      </c>
      <c r="Y201" s="545">
        <v>303</v>
      </c>
      <c r="Z201" s="578">
        <v>41392.06</v>
      </c>
      <c r="AA201" s="545">
        <v>19</v>
      </c>
      <c r="AB201" s="578">
        <v>41455.08</v>
      </c>
      <c r="AC201" s="545">
        <v>296</v>
      </c>
      <c r="AD201" s="578">
        <v>56320.23</v>
      </c>
      <c r="AE201" s="545">
        <v>340</v>
      </c>
      <c r="AF201" s="578">
        <v>48991.06</v>
      </c>
      <c r="AG201" s="544">
        <v>5</v>
      </c>
      <c r="AH201" s="578">
        <v>1286471</v>
      </c>
      <c r="AI201" s="544">
        <v>3</v>
      </c>
      <c r="AJ201" s="578">
        <v>150</v>
      </c>
      <c r="AK201" s="544">
        <v>4</v>
      </c>
      <c r="AL201" s="578">
        <v>3637921.37</v>
      </c>
      <c r="AM201" s="545">
        <v>24312</v>
      </c>
      <c r="AN201" s="544">
        <v>15</v>
      </c>
      <c r="AO201" s="578">
        <v>4275608.54</v>
      </c>
      <c r="AP201" s="545">
        <v>69054</v>
      </c>
      <c r="AQ201" s="544">
        <v>14</v>
      </c>
      <c r="AR201" s="578">
        <v>152150</v>
      </c>
      <c r="AS201" s="544">
        <v>6</v>
      </c>
      <c r="AT201" s="578">
        <v>2293529.41</v>
      </c>
      <c r="AW201" s="51">
        <f t="shared" si="23"/>
        <v>1295</v>
      </c>
      <c r="AY201">
        <v>2017</v>
      </c>
      <c r="AZ201">
        <f t="shared" si="24"/>
        <v>239</v>
      </c>
      <c r="BA201">
        <f t="shared" si="25"/>
        <v>4</v>
      </c>
      <c r="BB201" s="261">
        <f t="shared" si="26"/>
        <v>40261161.530000001</v>
      </c>
      <c r="BC201" s="261">
        <f t="shared" si="27"/>
        <v>3637921.37</v>
      </c>
    </row>
    <row r="202" spans="1:58" hidden="1" x14ac:dyDescent="0.2">
      <c r="A202" s="605"/>
      <c r="B202" s="280" t="s">
        <v>364</v>
      </c>
      <c r="C202" s="288">
        <v>125</v>
      </c>
      <c r="D202" s="578">
        <v>33291676</v>
      </c>
      <c r="E202" s="545">
        <v>308583</v>
      </c>
      <c r="F202" s="578"/>
      <c r="G202" s="544">
        <v>84</v>
      </c>
      <c r="H202" s="578">
        <v>8766290.7799999993</v>
      </c>
      <c r="I202" s="544">
        <v>2</v>
      </c>
      <c r="J202" s="578">
        <v>0</v>
      </c>
      <c r="K202" s="544">
        <v>17</v>
      </c>
      <c r="L202" s="578">
        <v>177692</v>
      </c>
      <c r="M202" s="544">
        <v>1</v>
      </c>
      <c r="N202" s="578">
        <v>18500</v>
      </c>
      <c r="O202" s="544"/>
      <c r="P202" s="578"/>
      <c r="Q202" s="544"/>
      <c r="R202" s="578"/>
      <c r="S202" s="544">
        <v>63</v>
      </c>
      <c r="T202" s="578">
        <v>201030</v>
      </c>
      <c r="U202" s="544">
        <v>5</v>
      </c>
      <c r="V202" s="578">
        <v>3000</v>
      </c>
      <c r="W202" s="544">
        <v>1</v>
      </c>
      <c r="X202" s="578">
        <v>10334</v>
      </c>
      <c r="Y202" s="545">
        <v>379</v>
      </c>
      <c r="Z202" s="578">
        <v>40140.32</v>
      </c>
      <c r="AA202" s="545">
        <v>47</v>
      </c>
      <c r="AB202" s="578">
        <v>59742.02</v>
      </c>
      <c r="AC202" s="545">
        <v>333</v>
      </c>
      <c r="AD202" s="578">
        <v>60144.77</v>
      </c>
      <c r="AE202" s="545">
        <v>393</v>
      </c>
      <c r="AF202" s="578">
        <v>48932.480000000003</v>
      </c>
      <c r="AG202" s="544">
        <v>1</v>
      </c>
      <c r="AH202" s="578">
        <v>56205</v>
      </c>
      <c r="AI202" s="544">
        <v>2</v>
      </c>
      <c r="AJ202" s="578">
        <v>100</v>
      </c>
      <c r="AK202" s="544">
        <v>8</v>
      </c>
      <c r="AL202" s="578">
        <v>19030117</v>
      </c>
      <c r="AM202" s="545">
        <v>201301</v>
      </c>
      <c r="AN202" s="544">
        <v>28</v>
      </c>
      <c r="AO202" s="578">
        <v>5310855</v>
      </c>
      <c r="AP202" s="545">
        <v>246920</v>
      </c>
      <c r="AQ202" s="544">
        <v>28</v>
      </c>
      <c r="AR202" s="578">
        <v>5310855</v>
      </c>
      <c r="AS202" s="544">
        <v>9</v>
      </c>
      <c r="AT202" s="578">
        <v>1844541.88</v>
      </c>
      <c r="AW202" s="51">
        <f t="shared" si="23"/>
        <v>1526</v>
      </c>
      <c r="AY202">
        <v>2017</v>
      </c>
      <c r="AZ202">
        <f t="shared" si="24"/>
        <v>209</v>
      </c>
      <c r="BA202">
        <f t="shared" si="25"/>
        <v>8</v>
      </c>
      <c r="BB202" s="261">
        <f t="shared" si="26"/>
        <v>42057966.780000001</v>
      </c>
      <c r="BC202" s="261">
        <f t="shared" si="27"/>
        <v>19030117</v>
      </c>
    </row>
    <row r="203" spans="1:58" hidden="1" x14ac:dyDescent="0.2">
      <c r="A203" s="605"/>
      <c r="B203" s="282" t="s">
        <v>365</v>
      </c>
      <c r="C203" s="288">
        <v>158</v>
      </c>
      <c r="D203" s="578">
        <v>43516264</v>
      </c>
      <c r="E203" s="545">
        <v>404885</v>
      </c>
      <c r="F203" s="578"/>
      <c r="G203" s="544">
        <v>60</v>
      </c>
      <c r="H203" s="578">
        <v>4246890</v>
      </c>
      <c r="I203" s="544">
        <v>0</v>
      </c>
      <c r="J203" s="578">
        <v>0</v>
      </c>
      <c r="K203" s="544">
        <v>16</v>
      </c>
      <c r="L203" s="578">
        <v>380240</v>
      </c>
      <c r="M203" s="544">
        <v>2</v>
      </c>
      <c r="N203" s="578">
        <v>51304</v>
      </c>
      <c r="O203" s="544"/>
      <c r="P203" s="578"/>
      <c r="Q203" s="544"/>
      <c r="R203" s="578"/>
      <c r="S203" s="544">
        <v>54</v>
      </c>
      <c r="T203" s="578">
        <v>256162</v>
      </c>
      <c r="U203" s="544">
        <v>8</v>
      </c>
      <c r="V203" s="578">
        <v>13800</v>
      </c>
      <c r="W203" s="544">
        <v>0</v>
      </c>
      <c r="X203" s="578">
        <v>0</v>
      </c>
      <c r="Y203" s="545">
        <v>361</v>
      </c>
      <c r="Z203" s="578">
        <v>35549.17</v>
      </c>
      <c r="AA203" s="545">
        <v>24</v>
      </c>
      <c r="AB203" s="578">
        <v>72616.679999999993</v>
      </c>
      <c r="AC203" s="545">
        <v>369</v>
      </c>
      <c r="AD203" s="578">
        <v>78811.8</v>
      </c>
      <c r="AE203" s="545">
        <v>362</v>
      </c>
      <c r="AF203" s="578">
        <v>51741.96</v>
      </c>
      <c r="AG203" s="544">
        <v>0</v>
      </c>
      <c r="AH203" s="578">
        <v>0</v>
      </c>
      <c r="AI203" s="544">
        <v>2</v>
      </c>
      <c r="AJ203" s="578">
        <v>100</v>
      </c>
      <c r="AK203" s="544">
        <v>23</v>
      </c>
      <c r="AL203" s="578">
        <v>45541855.789999999</v>
      </c>
      <c r="AM203" s="545">
        <v>263277</v>
      </c>
      <c r="AN203" s="544">
        <v>15</v>
      </c>
      <c r="AO203" s="578">
        <v>1985555.54</v>
      </c>
      <c r="AP203" s="545">
        <v>68363</v>
      </c>
      <c r="AQ203" s="544">
        <v>15</v>
      </c>
      <c r="AR203" s="578">
        <v>192163</v>
      </c>
      <c r="AS203" s="544">
        <v>10</v>
      </c>
      <c r="AT203" s="578">
        <v>2064557</v>
      </c>
      <c r="AW203" s="51">
        <f t="shared" si="23"/>
        <v>1479</v>
      </c>
      <c r="AY203">
        <v>2017</v>
      </c>
      <c r="AZ203">
        <f t="shared" si="24"/>
        <v>218</v>
      </c>
      <c r="BA203">
        <f t="shared" si="25"/>
        <v>23</v>
      </c>
      <c r="BB203" s="261">
        <f t="shared" si="26"/>
        <v>47763154</v>
      </c>
      <c r="BC203" s="261">
        <f t="shared" si="27"/>
        <v>45541855.789999999</v>
      </c>
    </row>
    <row r="204" spans="1:58" hidden="1" x14ac:dyDescent="0.2">
      <c r="A204" s="605"/>
      <c r="B204" s="280" t="s">
        <v>366</v>
      </c>
      <c r="C204" s="288">
        <v>115</v>
      </c>
      <c r="D204" s="578">
        <v>30513659</v>
      </c>
      <c r="E204" s="545">
        <v>283548</v>
      </c>
      <c r="F204" s="578"/>
      <c r="G204" s="544">
        <v>24</v>
      </c>
      <c r="H204" s="578">
        <v>1850000</v>
      </c>
      <c r="I204" s="544">
        <v>0</v>
      </c>
      <c r="J204" s="578">
        <v>0</v>
      </c>
      <c r="K204" s="544">
        <v>6</v>
      </c>
      <c r="L204" s="578">
        <v>165032</v>
      </c>
      <c r="M204" s="544">
        <v>1</v>
      </c>
      <c r="N204" s="578">
        <v>19931</v>
      </c>
      <c r="O204" s="544"/>
      <c r="P204" s="578"/>
      <c r="Q204" s="544"/>
      <c r="R204" s="578"/>
      <c r="S204" s="544">
        <v>43</v>
      </c>
      <c r="T204" s="578">
        <v>272635</v>
      </c>
      <c r="U204" s="544">
        <v>6</v>
      </c>
      <c r="V204" s="578">
        <v>21678.23</v>
      </c>
      <c r="W204" s="544">
        <v>0</v>
      </c>
      <c r="X204" s="578">
        <v>0</v>
      </c>
      <c r="Y204" s="545">
        <v>320</v>
      </c>
      <c r="Z204" s="578">
        <v>33457.620000000003</v>
      </c>
      <c r="AA204" s="545">
        <v>17</v>
      </c>
      <c r="AB204" s="578">
        <v>12928.47</v>
      </c>
      <c r="AC204" s="545">
        <v>368</v>
      </c>
      <c r="AD204" s="578">
        <v>60309.37</v>
      </c>
      <c r="AE204" s="545">
        <v>350</v>
      </c>
      <c r="AF204" s="578">
        <v>51216.32</v>
      </c>
      <c r="AG204" s="544">
        <v>0</v>
      </c>
      <c r="AH204" s="578">
        <v>0</v>
      </c>
      <c r="AI204" s="544">
        <v>1</v>
      </c>
      <c r="AJ204" s="578">
        <v>50</v>
      </c>
      <c r="AK204" s="544">
        <v>3</v>
      </c>
      <c r="AL204" s="578">
        <v>4791502</v>
      </c>
      <c r="AM204" s="545">
        <v>67566</v>
      </c>
      <c r="AN204" s="544">
        <v>14</v>
      </c>
      <c r="AO204" s="578">
        <v>2533867</v>
      </c>
      <c r="AP204" s="545">
        <v>99363</v>
      </c>
      <c r="AQ204" s="544">
        <v>9</v>
      </c>
      <c r="AR204" s="578">
        <v>133108</v>
      </c>
      <c r="AS204" s="544">
        <v>5</v>
      </c>
      <c r="AT204" s="578">
        <v>99144</v>
      </c>
      <c r="AW204" s="51">
        <f t="shared" si="23"/>
        <v>1282</v>
      </c>
      <c r="AY204">
        <v>2017</v>
      </c>
      <c r="AZ204">
        <f t="shared" si="24"/>
        <v>139</v>
      </c>
      <c r="BA204">
        <f t="shared" si="25"/>
        <v>3</v>
      </c>
      <c r="BB204" s="261">
        <f t="shared" si="26"/>
        <v>32363659</v>
      </c>
      <c r="BC204" s="261">
        <f t="shared" si="27"/>
        <v>4791502</v>
      </c>
    </row>
    <row r="205" spans="1:58" hidden="1" x14ac:dyDescent="0.2">
      <c r="A205" s="605"/>
      <c r="B205" s="280" t="s">
        <v>367</v>
      </c>
      <c r="C205" s="288">
        <v>193</v>
      </c>
      <c r="D205" s="578">
        <v>48911406</v>
      </c>
      <c r="E205" s="545">
        <v>456475</v>
      </c>
      <c r="F205" s="578"/>
      <c r="G205" s="544">
        <v>136</v>
      </c>
      <c r="H205" s="578">
        <v>14174645.24</v>
      </c>
      <c r="I205" s="544">
        <v>1</v>
      </c>
      <c r="J205" s="578">
        <v>0</v>
      </c>
      <c r="K205" s="544">
        <v>8</v>
      </c>
      <c r="L205" s="578">
        <v>214928</v>
      </c>
      <c r="M205" s="544">
        <v>1</v>
      </c>
      <c r="N205" s="578">
        <v>140337</v>
      </c>
      <c r="O205" s="544"/>
      <c r="P205" s="578"/>
      <c r="Q205" s="544"/>
      <c r="R205" s="578"/>
      <c r="S205" s="544">
        <v>55</v>
      </c>
      <c r="T205" s="578">
        <v>431064</v>
      </c>
      <c r="U205" s="544">
        <v>10</v>
      </c>
      <c r="V205" s="578">
        <v>10442</v>
      </c>
      <c r="W205" s="544">
        <v>0</v>
      </c>
      <c r="X205" s="578">
        <v>0</v>
      </c>
      <c r="Y205" s="545">
        <v>431</v>
      </c>
      <c r="Z205" s="578">
        <v>64738.34</v>
      </c>
      <c r="AA205" s="545">
        <v>40</v>
      </c>
      <c r="AB205" s="578">
        <v>57120.37</v>
      </c>
      <c r="AC205" s="545">
        <v>369</v>
      </c>
      <c r="AD205" s="578">
        <v>73715.58</v>
      </c>
      <c r="AE205" s="545">
        <v>406</v>
      </c>
      <c r="AF205" s="578">
        <v>61532.29</v>
      </c>
      <c r="AG205" s="544">
        <v>1</v>
      </c>
      <c r="AH205" s="578">
        <v>35000</v>
      </c>
      <c r="AI205" s="544">
        <v>1</v>
      </c>
      <c r="AJ205" s="578">
        <v>50</v>
      </c>
      <c r="AK205" s="544">
        <v>4</v>
      </c>
      <c r="AL205" s="578">
        <v>9824337</v>
      </c>
      <c r="AM205" s="545">
        <v>101725</v>
      </c>
      <c r="AN205" s="544">
        <v>16</v>
      </c>
      <c r="AO205" s="578">
        <v>2659607</v>
      </c>
      <c r="AP205" s="545">
        <v>92534</v>
      </c>
      <c r="AQ205" s="544">
        <v>13</v>
      </c>
      <c r="AR205" s="578">
        <v>186422</v>
      </c>
      <c r="AS205" s="544">
        <v>17</v>
      </c>
      <c r="AT205" s="578">
        <v>3475852.83</v>
      </c>
      <c r="AW205" s="51">
        <f t="shared" si="23"/>
        <v>1702</v>
      </c>
      <c r="AY205">
        <v>2017</v>
      </c>
      <c r="AZ205">
        <f t="shared" si="24"/>
        <v>329</v>
      </c>
      <c r="BA205">
        <f t="shared" si="25"/>
        <v>4</v>
      </c>
      <c r="BB205" s="261">
        <f t="shared" si="26"/>
        <v>63086051.240000002</v>
      </c>
      <c r="BC205" s="261">
        <f t="shared" si="27"/>
        <v>9824337</v>
      </c>
    </row>
    <row r="206" spans="1:58" hidden="1" x14ac:dyDescent="0.2">
      <c r="A206" s="606"/>
      <c r="B206" s="280" t="s">
        <v>368</v>
      </c>
      <c r="C206" s="288">
        <v>115</v>
      </c>
      <c r="D206" s="578">
        <v>28995278</v>
      </c>
      <c r="E206" s="545">
        <v>269737</v>
      </c>
      <c r="F206" s="578"/>
      <c r="G206" s="544">
        <v>88</v>
      </c>
      <c r="H206" s="578">
        <v>6721500</v>
      </c>
      <c r="I206" s="544">
        <v>2</v>
      </c>
      <c r="J206" s="578">
        <v>0</v>
      </c>
      <c r="K206" s="544">
        <v>9</v>
      </c>
      <c r="L206" s="578">
        <v>109027</v>
      </c>
      <c r="M206" s="544">
        <v>3</v>
      </c>
      <c r="N206" s="578">
        <v>167797</v>
      </c>
      <c r="O206" s="544"/>
      <c r="P206" s="578"/>
      <c r="Q206" s="544"/>
      <c r="R206" s="578"/>
      <c r="S206" s="544">
        <v>44</v>
      </c>
      <c r="T206" s="578">
        <v>291604</v>
      </c>
      <c r="U206" s="544">
        <v>3</v>
      </c>
      <c r="V206" s="578">
        <v>2364</v>
      </c>
      <c r="W206" s="544">
        <v>0</v>
      </c>
      <c r="X206" s="578">
        <v>0</v>
      </c>
      <c r="Y206" s="545">
        <v>299</v>
      </c>
      <c r="Z206" s="578">
        <v>33636.410000000003</v>
      </c>
      <c r="AA206" s="545">
        <v>24</v>
      </c>
      <c r="AB206" s="578">
        <v>27507.200000000001</v>
      </c>
      <c r="AC206" s="545">
        <v>285</v>
      </c>
      <c r="AD206" s="578">
        <v>61363.6</v>
      </c>
      <c r="AE206" s="545">
        <v>363</v>
      </c>
      <c r="AF206" s="578">
        <v>46102.58</v>
      </c>
      <c r="AG206" s="544">
        <v>2</v>
      </c>
      <c r="AH206" s="578">
        <v>245700</v>
      </c>
      <c r="AI206" s="544">
        <v>0</v>
      </c>
      <c r="AJ206" s="578">
        <v>0</v>
      </c>
      <c r="AK206" s="544">
        <v>4</v>
      </c>
      <c r="AL206" s="578">
        <v>3891357</v>
      </c>
      <c r="AM206" s="545">
        <v>23862</v>
      </c>
      <c r="AN206" s="544">
        <v>13</v>
      </c>
      <c r="AO206" s="578">
        <v>840620</v>
      </c>
      <c r="AP206" s="545">
        <v>43942</v>
      </c>
      <c r="AQ206" s="544">
        <v>12</v>
      </c>
      <c r="AR206" s="578">
        <v>89283</v>
      </c>
      <c r="AS206" s="544">
        <v>4</v>
      </c>
      <c r="AT206" s="578">
        <v>1499517.85</v>
      </c>
      <c r="AW206" s="51">
        <f t="shared" si="23"/>
        <v>1270</v>
      </c>
      <c r="AY206">
        <v>2017</v>
      </c>
      <c r="AZ206">
        <f t="shared" si="24"/>
        <v>203</v>
      </c>
      <c r="BA206">
        <f t="shared" si="25"/>
        <v>4</v>
      </c>
      <c r="BB206" s="261">
        <f t="shared" si="26"/>
        <v>35716778</v>
      </c>
      <c r="BC206" s="261">
        <f t="shared" si="27"/>
        <v>3891357</v>
      </c>
      <c r="BE206" s="261">
        <f>SUM(BB195:BB206)</f>
        <v>435729574.30000007</v>
      </c>
      <c r="BF206">
        <f>SUM(C195:C206,G195:G206,I195:I206,K195:K206,M195:M206,S195:S206,U195:U206,W195:W206,U195:U206,Y195:Y206,AA195:AA206,AC195:AC206,AE195:AE206,AG195:AG206,AI195:AI206,AK195:AK206,AN195:AN206,AQ195:AQ206,AS195:AS206,)</f>
        <v>15016</v>
      </c>
    </row>
    <row r="207" spans="1:58" hidden="1" x14ac:dyDescent="0.2">
      <c r="A207" s="604" t="s">
        <v>394</v>
      </c>
      <c r="B207" s="206" t="s">
        <v>371</v>
      </c>
      <c r="C207" s="271">
        <v>164</v>
      </c>
      <c r="D207" s="270">
        <v>40559359</v>
      </c>
      <c r="E207" s="427">
        <v>378482</v>
      </c>
      <c r="F207" s="270"/>
      <c r="G207" s="271">
        <v>172</v>
      </c>
      <c r="H207" s="270">
        <v>15326793</v>
      </c>
      <c r="I207" s="271">
        <v>0</v>
      </c>
      <c r="J207" s="270">
        <v>0</v>
      </c>
      <c r="K207" s="271">
        <v>9</v>
      </c>
      <c r="L207" s="270">
        <v>222984</v>
      </c>
      <c r="M207" s="271">
        <v>0</v>
      </c>
      <c r="N207" s="270">
        <v>0</v>
      </c>
      <c r="O207" s="271"/>
      <c r="P207" s="270"/>
      <c r="Q207" s="271"/>
      <c r="R207" s="270"/>
      <c r="S207" s="271">
        <v>36</v>
      </c>
      <c r="T207" s="270">
        <v>137248</v>
      </c>
      <c r="U207" s="271">
        <v>5</v>
      </c>
      <c r="V207" s="270">
        <v>6870</v>
      </c>
      <c r="W207" s="271">
        <v>1</v>
      </c>
      <c r="X207" s="270">
        <v>25600</v>
      </c>
      <c r="Y207" s="427">
        <v>411</v>
      </c>
      <c r="Z207" s="270">
        <v>41591.620000000003</v>
      </c>
      <c r="AA207" s="427">
        <v>28</v>
      </c>
      <c r="AB207" s="270">
        <v>47845.88</v>
      </c>
      <c r="AC207" s="427">
        <v>297</v>
      </c>
      <c r="AD207" s="270">
        <v>56198.400000000001</v>
      </c>
      <c r="AE207" s="427">
        <v>382</v>
      </c>
      <c r="AF207" s="270">
        <v>51081.69</v>
      </c>
      <c r="AG207" s="271">
        <v>17</v>
      </c>
      <c r="AH207" s="270">
        <v>722040</v>
      </c>
      <c r="AI207" s="271">
        <v>1</v>
      </c>
      <c r="AJ207" s="270">
        <v>50</v>
      </c>
      <c r="AK207" s="271">
        <v>4</v>
      </c>
      <c r="AL207" s="270">
        <v>2926593</v>
      </c>
      <c r="AM207" s="427">
        <v>19419</v>
      </c>
      <c r="AN207" s="271">
        <v>16</v>
      </c>
      <c r="AO207" s="270">
        <v>3248035.12</v>
      </c>
      <c r="AP207" s="427">
        <v>100712</v>
      </c>
      <c r="AQ207" s="268">
        <v>19</v>
      </c>
      <c r="AR207" s="270">
        <v>164017</v>
      </c>
      <c r="AS207" s="271">
        <v>9</v>
      </c>
      <c r="AT207" s="270">
        <v>612594.81000000006</v>
      </c>
      <c r="AW207" s="51">
        <f t="shared" si="23"/>
        <v>1571</v>
      </c>
      <c r="AY207">
        <v>2018</v>
      </c>
      <c r="AZ207">
        <f t="shared" si="24"/>
        <v>336</v>
      </c>
      <c r="BA207">
        <f t="shared" si="25"/>
        <v>4</v>
      </c>
      <c r="BB207" s="261">
        <f t="shared" si="26"/>
        <v>55886152</v>
      </c>
      <c r="BC207" s="261">
        <f t="shared" si="27"/>
        <v>2926593</v>
      </c>
    </row>
    <row r="208" spans="1:58" hidden="1" x14ac:dyDescent="0.2">
      <c r="A208" s="605"/>
      <c r="B208" s="206" t="s">
        <v>372</v>
      </c>
      <c r="C208" s="271">
        <v>132</v>
      </c>
      <c r="D208" s="270">
        <v>33199292</v>
      </c>
      <c r="E208" s="427">
        <v>308384</v>
      </c>
      <c r="F208" s="270"/>
      <c r="G208" s="271">
        <v>68</v>
      </c>
      <c r="H208" s="270">
        <v>6317000</v>
      </c>
      <c r="I208" s="271">
        <v>0</v>
      </c>
      <c r="J208" s="270">
        <v>0</v>
      </c>
      <c r="K208" s="271">
        <v>11</v>
      </c>
      <c r="L208" s="270">
        <v>253232</v>
      </c>
      <c r="M208" s="271">
        <v>1</v>
      </c>
      <c r="N208" s="270">
        <v>21260</v>
      </c>
      <c r="O208" s="271"/>
      <c r="P208" s="270"/>
      <c r="Q208" s="271"/>
      <c r="R208" s="270"/>
      <c r="S208" s="271">
        <v>46</v>
      </c>
      <c r="T208" s="270">
        <v>161124</v>
      </c>
      <c r="U208" s="271">
        <v>2</v>
      </c>
      <c r="V208" s="270">
        <v>5300</v>
      </c>
      <c r="W208" s="271">
        <v>4</v>
      </c>
      <c r="X208" s="270">
        <v>39000</v>
      </c>
      <c r="Y208" s="427">
        <v>371</v>
      </c>
      <c r="Z208" s="270">
        <v>32668.7</v>
      </c>
      <c r="AA208" s="427">
        <v>33</v>
      </c>
      <c r="AB208" s="270">
        <v>41900.050000000003</v>
      </c>
      <c r="AC208" s="427">
        <v>335</v>
      </c>
      <c r="AD208" s="270">
        <v>63799.17</v>
      </c>
      <c r="AE208" s="427">
        <v>388</v>
      </c>
      <c r="AF208" s="270">
        <v>59212.61</v>
      </c>
      <c r="AG208" s="271">
        <v>12</v>
      </c>
      <c r="AH208" s="270">
        <v>724395</v>
      </c>
      <c r="AI208" s="271">
        <v>3</v>
      </c>
      <c r="AJ208" s="270">
        <v>150</v>
      </c>
      <c r="AK208" s="271">
        <v>5</v>
      </c>
      <c r="AL208" s="270">
        <v>8171021</v>
      </c>
      <c r="AM208" s="427">
        <v>42887</v>
      </c>
      <c r="AN208" s="271">
        <v>13</v>
      </c>
      <c r="AO208" s="270">
        <v>2441413</v>
      </c>
      <c r="AP208" s="427">
        <v>114529</v>
      </c>
      <c r="AQ208" s="268">
        <v>16</v>
      </c>
      <c r="AR208" s="270">
        <v>87692.2</v>
      </c>
      <c r="AS208" s="271">
        <v>5</v>
      </c>
      <c r="AT208" s="270">
        <v>1528196.5</v>
      </c>
      <c r="AW208" s="51">
        <f t="shared" si="23"/>
        <v>1445</v>
      </c>
      <c r="AY208">
        <v>2018</v>
      </c>
      <c r="AZ208">
        <f t="shared" si="24"/>
        <v>200</v>
      </c>
      <c r="BA208">
        <f t="shared" si="25"/>
        <v>5</v>
      </c>
      <c r="BB208" s="261">
        <f t="shared" si="26"/>
        <v>39516292</v>
      </c>
      <c r="BC208" s="261">
        <f t="shared" si="27"/>
        <v>8171021</v>
      </c>
    </row>
    <row r="209" spans="1:58" hidden="1" x14ac:dyDescent="0.2">
      <c r="A209" s="605"/>
      <c r="B209" s="206" t="s">
        <v>373</v>
      </c>
      <c r="C209" s="271">
        <v>100</v>
      </c>
      <c r="D209" s="270">
        <v>24465345</v>
      </c>
      <c r="E209" s="427">
        <v>229842</v>
      </c>
      <c r="F209" s="270"/>
      <c r="G209" s="271">
        <v>12</v>
      </c>
      <c r="H209" s="270">
        <v>925000</v>
      </c>
      <c r="I209" s="271">
        <v>1</v>
      </c>
      <c r="J209" s="270">
        <v>0</v>
      </c>
      <c r="K209" s="271">
        <v>7</v>
      </c>
      <c r="L209" s="270">
        <v>177656</v>
      </c>
      <c r="M209" s="271">
        <v>0</v>
      </c>
      <c r="N209" s="270">
        <v>0</v>
      </c>
      <c r="O209" s="271"/>
      <c r="P209" s="270"/>
      <c r="Q209" s="271"/>
      <c r="R209" s="270"/>
      <c r="S209" s="271">
        <v>23</v>
      </c>
      <c r="T209" s="270">
        <v>228896</v>
      </c>
      <c r="U209" s="271">
        <v>2</v>
      </c>
      <c r="V209" s="270">
        <v>9211</v>
      </c>
      <c r="W209" s="271">
        <v>0</v>
      </c>
      <c r="X209" s="270">
        <v>0</v>
      </c>
      <c r="Y209" s="427">
        <v>325</v>
      </c>
      <c r="Z209" s="270">
        <v>33054.81</v>
      </c>
      <c r="AA209" s="427">
        <v>37</v>
      </c>
      <c r="AB209" s="270">
        <v>27005.01</v>
      </c>
      <c r="AC209" s="427">
        <v>233</v>
      </c>
      <c r="AD209" s="270">
        <v>39006.660000000003</v>
      </c>
      <c r="AE209" s="427">
        <v>321</v>
      </c>
      <c r="AF209" s="270">
        <v>40689.96</v>
      </c>
      <c r="AG209" s="271">
        <v>0</v>
      </c>
      <c r="AH209" s="270">
        <v>0</v>
      </c>
      <c r="AI209" s="271">
        <v>0</v>
      </c>
      <c r="AJ209" s="270">
        <v>0</v>
      </c>
      <c r="AK209" s="271">
        <v>3</v>
      </c>
      <c r="AL209" s="270">
        <v>4060337</v>
      </c>
      <c r="AM209" s="427">
        <v>76918</v>
      </c>
      <c r="AN209" s="271">
        <v>21</v>
      </c>
      <c r="AO209" s="270">
        <v>7920114</v>
      </c>
      <c r="AP209" s="427">
        <v>146351</v>
      </c>
      <c r="AQ209" s="268">
        <v>12</v>
      </c>
      <c r="AR209" s="270">
        <v>158564</v>
      </c>
      <c r="AS209" s="271">
        <v>2</v>
      </c>
      <c r="AT209" s="270">
        <v>0</v>
      </c>
      <c r="AW209" s="51">
        <f t="shared" si="23"/>
        <v>1099</v>
      </c>
      <c r="AY209">
        <v>2018</v>
      </c>
      <c r="AZ209">
        <f t="shared" si="24"/>
        <v>112</v>
      </c>
      <c r="BA209">
        <f t="shared" si="25"/>
        <v>3</v>
      </c>
      <c r="BB209" s="261">
        <f t="shared" si="26"/>
        <v>25390345</v>
      </c>
      <c r="BC209" s="261">
        <f t="shared" si="27"/>
        <v>4060337</v>
      </c>
    </row>
    <row r="210" spans="1:58" hidden="1" x14ac:dyDescent="0.2">
      <c r="A210" s="605"/>
      <c r="B210" s="206" t="s">
        <v>397</v>
      </c>
      <c r="C210" s="277">
        <v>97</v>
      </c>
      <c r="D210" s="581">
        <v>25779880</v>
      </c>
      <c r="E210" s="582">
        <v>240813</v>
      </c>
      <c r="F210" s="583"/>
      <c r="G210" s="278">
        <v>0</v>
      </c>
      <c r="H210" s="581">
        <v>0</v>
      </c>
      <c r="I210" s="278">
        <v>0</v>
      </c>
      <c r="J210" s="581">
        <v>0</v>
      </c>
      <c r="K210" s="278">
        <v>5</v>
      </c>
      <c r="L210" s="581">
        <v>119368</v>
      </c>
      <c r="M210" s="278">
        <v>0</v>
      </c>
      <c r="N210" s="581">
        <v>0</v>
      </c>
      <c r="O210" s="278"/>
      <c r="P210" s="581"/>
      <c r="Q210" s="278"/>
      <c r="R210" s="581"/>
      <c r="S210" s="278">
        <v>20</v>
      </c>
      <c r="T210" s="581">
        <v>146488</v>
      </c>
      <c r="U210" s="278">
        <v>3</v>
      </c>
      <c r="V210" s="581">
        <v>2038</v>
      </c>
      <c r="W210" s="278">
        <v>1</v>
      </c>
      <c r="X210" s="581">
        <v>13000</v>
      </c>
      <c r="Y210" s="279">
        <v>318</v>
      </c>
      <c r="Z210" s="584">
        <v>42144.84</v>
      </c>
      <c r="AA210" s="279">
        <v>25</v>
      </c>
      <c r="AB210" s="584">
        <v>22871.88</v>
      </c>
      <c r="AC210" s="279">
        <v>356</v>
      </c>
      <c r="AD210" s="584">
        <v>91115.53</v>
      </c>
      <c r="AE210" s="279">
        <v>315</v>
      </c>
      <c r="AF210" s="584">
        <v>40747.39</v>
      </c>
      <c r="AG210" s="278">
        <v>1</v>
      </c>
      <c r="AH210" s="581">
        <v>6000</v>
      </c>
      <c r="AI210" s="278">
        <v>0</v>
      </c>
      <c r="AJ210" s="581">
        <v>0</v>
      </c>
      <c r="AK210" s="278">
        <v>5</v>
      </c>
      <c r="AL210" s="585">
        <v>1042874</v>
      </c>
      <c r="AM210" s="586">
        <v>11193</v>
      </c>
      <c r="AN210" s="278">
        <v>20</v>
      </c>
      <c r="AO210" s="585">
        <v>8782218</v>
      </c>
      <c r="AP210" s="586">
        <v>180443</v>
      </c>
      <c r="AQ210" s="278">
        <v>13</v>
      </c>
      <c r="AR210" s="581">
        <v>96529</v>
      </c>
      <c r="AS210" s="278">
        <v>4</v>
      </c>
      <c r="AT210" s="581">
        <v>2812450</v>
      </c>
      <c r="AW210" s="51">
        <f t="shared" si="23"/>
        <v>1183</v>
      </c>
      <c r="AY210">
        <v>2018</v>
      </c>
      <c r="AZ210">
        <f t="shared" si="24"/>
        <v>97</v>
      </c>
      <c r="BA210">
        <f t="shared" si="25"/>
        <v>5</v>
      </c>
      <c r="BB210" s="261">
        <f t="shared" si="26"/>
        <v>25779880</v>
      </c>
      <c r="BC210" s="261">
        <f t="shared" si="27"/>
        <v>1042874</v>
      </c>
    </row>
    <row r="211" spans="1:58" hidden="1" x14ac:dyDescent="0.2">
      <c r="A211" s="605"/>
      <c r="B211" s="206" t="s">
        <v>398</v>
      </c>
      <c r="C211" s="277">
        <v>134</v>
      </c>
      <c r="D211" s="581">
        <v>32131781</v>
      </c>
      <c r="E211" s="582">
        <v>296747</v>
      </c>
      <c r="F211" s="583"/>
      <c r="G211" s="278">
        <v>0</v>
      </c>
      <c r="H211" s="581">
        <v>0</v>
      </c>
      <c r="I211" s="278">
        <v>0</v>
      </c>
      <c r="J211" s="581">
        <v>0</v>
      </c>
      <c r="K211" s="278">
        <v>10</v>
      </c>
      <c r="L211" s="581">
        <v>201154</v>
      </c>
      <c r="M211" s="278">
        <v>0</v>
      </c>
      <c r="N211" s="581">
        <v>0</v>
      </c>
      <c r="O211" s="278"/>
      <c r="P211" s="581"/>
      <c r="Q211" s="278"/>
      <c r="R211" s="581"/>
      <c r="S211" s="278">
        <v>22</v>
      </c>
      <c r="T211" s="581">
        <v>212864</v>
      </c>
      <c r="U211" s="278">
        <v>7</v>
      </c>
      <c r="V211" s="581">
        <v>3700</v>
      </c>
      <c r="W211" s="278">
        <v>0</v>
      </c>
      <c r="X211" s="581">
        <v>0</v>
      </c>
      <c r="Y211" s="279">
        <v>346</v>
      </c>
      <c r="Z211" s="584">
        <v>41431.269999999997</v>
      </c>
      <c r="AA211" s="279">
        <v>26</v>
      </c>
      <c r="AB211" s="584">
        <v>27758.06</v>
      </c>
      <c r="AC211" s="279">
        <v>262</v>
      </c>
      <c r="AD211" s="584">
        <v>48187.3</v>
      </c>
      <c r="AE211" s="279">
        <v>325</v>
      </c>
      <c r="AF211" s="584">
        <v>52632.08</v>
      </c>
      <c r="AG211" s="278">
        <v>3</v>
      </c>
      <c r="AH211" s="581">
        <v>41410</v>
      </c>
      <c r="AI211" s="278">
        <v>4</v>
      </c>
      <c r="AJ211" s="581">
        <v>200</v>
      </c>
      <c r="AK211" s="278">
        <v>12</v>
      </c>
      <c r="AL211" s="585">
        <v>6381658.4000000004</v>
      </c>
      <c r="AM211" s="586">
        <v>153005</v>
      </c>
      <c r="AN211" s="278">
        <v>15</v>
      </c>
      <c r="AO211" s="585">
        <v>3720035.52</v>
      </c>
      <c r="AP211" s="586">
        <v>127455</v>
      </c>
      <c r="AQ211" s="278">
        <v>11</v>
      </c>
      <c r="AR211" s="581">
        <v>76310.7</v>
      </c>
      <c r="AS211" s="278">
        <v>4</v>
      </c>
      <c r="AT211" s="581">
        <v>2871546.68</v>
      </c>
      <c r="AW211" s="51">
        <f t="shared" si="23"/>
        <v>1181</v>
      </c>
      <c r="AY211">
        <v>2018</v>
      </c>
      <c r="AZ211">
        <f t="shared" si="24"/>
        <v>134</v>
      </c>
      <c r="BA211">
        <f t="shared" si="25"/>
        <v>12</v>
      </c>
      <c r="BB211" s="261">
        <f t="shared" si="26"/>
        <v>32131781</v>
      </c>
      <c r="BC211" s="261">
        <f t="shared" si="27"/>
        <v>6381658.4000000004</v>
      </c>
    </row>
    <row r="212" spans="1:58" hidden="1" x14ac:dyDescent="0.2">
      <c r="A212" s="605"/>
      <c r="B212" s="206" t="s">
        <v>399</v>
      </c>
      <c r="C212" s="277">
        <v>161</v>
      </c>
      <c r="D212" s="581">
        <v>39713585</v>
      </c>
      <c r="E212" s="582">
        <v>364934</v>
      </c>
      <c r="F212" s="583"/>
      <c r="G212" s="278">
        <v>212</v>
      </c>
      <c r="H212" s="581">
        <v>20511189.149999999</v>
      </c>
      <c r="I212" s="278">
        <v>0</v>
      </c>
      <c r="J212" s="581">
        <v>0</v>
      </c>
      <c r="K212" s="278">
        <v>11</v>
      </c>
      <c r="L212" s="581">
        <v>243268</v>
      </c>
      <c r="M212" s="278">
        <v>0</v>
      </c>
      <c r="N212" s="581">
        <v>0</v>
      </c>
      <c r="O212" s="278"/>
      <c r="P212" s="581"/>
      <c r="Q212" s="278"/>
      <c r="R212" s="581"/>
      <c r="S212" s="278">
        <v>35</v>
      </c>
      <c r="T212" s="581">
        <v>187520</v>
      </c>
      <c r="U212" s="278">
        <v>2</v>
      </c>
      <c r="V212" s="581">
        <v>3500</v>
      </c>
      <c r="W212" s="278">
        <v>0</v>
      </c>
      <c r="X212" s="581">
        <v>0</v>
      </c>
      <c r="Y212" s="279">
        <v>388</v>
      </c>
      <c r="Z212" s="584">
        <v>43806.16</v>
      </c>
      <c r="AA212" s="279">
        <v>28</v>
      </c>
      <c r="AB212" s="584">
        <v>71310.179999999993</v>
      </c>
      <c r="AC212" s="279">
        <v>317</v>
      </c>
      <c r="AD212" s="584">
        <v>63946.57</v>
      </c>
      <c r="AE212" s="279">
        <v>462</v>
      </c>
      <c r="AF212" s="584">
        <v>52606.39</v>
      </c>
      <c r="AG212" s="278">
        <v>32</v>
      </c>
      <c r="AH212" s="581">
        <v>2540937</v>
      </c>
      <c r="AI212" s="278">
        <v>3</v>
      </c>
      <c r="AJ212" s="581">
        <v>150</v>
      </c>
      <c r="AK212" s="278">
        <v>15</v>
      </c>
      <c r="AL212" s="585">
        <v>10390702.970000001</v>
      </c>
      <c r="AM212" s="586">
        <v>177752</v>
      </c>
      <c r="AN212" s="278">
        <v>18</v>
      </c>
      <c r="AO212" s="585">
        <v>3195421.52</v>
      </c>
      <c r="AP212" s="586">
        <v>111577</v>
      </c>
      <c r="AQ212" s="278">
        <v>17</v>
      </c>
      <c r="AR212" s="581">
        <v>139738</v>
      </c>
      <c r="AS212" s="278">
        <v>14</v>
      </c>
      <c r="AT212" s="581">
        <v>3428173</v>
      </c>
      <c r="AW212" s="51">
        <f t="shared" si="23"/>
        <v>1715</v>
      </c>
      <c r="AY212">
        <v>2018</v>
      </c>
      <c r="AZ212">
        <f t="shared" si="24"/>
        <v>373</v>
      </c>
      <c r="BA212">
        <f t="shared" si="25"/>
        <v>15</v>
      </c>
      <c r="BB212" s="261">
        <f t="shared" si="26"/>
        <v>60224774.149999999</v>
      </c>
      <c r="BC212" s="261">
        <f t="shared" si="27"/>
        <v>10390702.970000001</v>
      </c>
    </row>
    <row r="213" spans="1:58" hidden="1" x14ac:dyDescent="0.2">
      <c r="A213" s="605"/>
      <c r="B213" s="206" t="s">
        <v>400</v>
      </c>
      <c r="C213" s="277">
        <v>165</v>
      </c>
      <c r="D213" s="581">
        <v>41975547.259999998</v>
      </c>
      <c r="E213" s="582">
        <v>393885</v>
      </c>
      <c r="F213" s="583"/>
      <c r="G213" s="278">
        <v>12</v>
      </c>
      <c r="H213" s="581">
        <v>862962</v>
      </c>
      <c r="I213" s="278">
        <v>2</v>
      </c>
      <c r="J213" s="581">
        <v>0</v>
      </c>
      <c r="K213" s="278">
        <v>8</v>
      </c>
      <c r="L213" s="581">
        <v>91799</v>
      </c>
      <c r="M213" s="278">
        <v>1</v>
      </c>
      <c r="N213" s="581">
        <v>22146</v>
      </c>
      <c r="O213" s="278"/>
      <c r="P213" s="581"/>
      <c r="Q213" s="278"/>
      <c r="R213" s="581"/>
      <c r="S213" s="278">
        <v>38</v>
      </c>
      <c r="T213" s="581">
        <v>158934</v>
      </c>
      <c r="U213" s="278">
        <v>8</v>
      </c>
      <c r="V213" s="581">
        <v>13695</v>
      </c>
      <c r="W213" s="278">
        <v>0</v>
      </c>
      <c r="X213" s="581">
        <v>0</v>
      </c>
      <c r="Y213" s="279">
        <v>485</v>
      </c>
      <c r="Z213" s="584">
        <v>64198.82</v>
      </c>
      <c r="AA213" s="279">
        <v>26</v>
      </c>
      <c r="AB213" s="584">
        <v>42814.720000000001</v>
      </c>
      <c r="AC213" s="279">
        <v>371</v>
      </c>
      <c r="AD213" s="584">
        <v>73672.210000000006</v>
      </c>
      <c r="AE213" s="279">
        <v>512</v>
      </c>
      <c r="AF213" s="584">
        <v>86265.42</v>
      </c>
      <c r="AG213" s="278">
        <v>1</v>
      </c>
      <c r="AH213" s="581">
        <v>98000</v>
      </c>
      <c r="AI213" s="278">
        <v>3</v>
      </c>
      <c r="AJ213" s="581">
        <v>150</v>
      </c>
      <c r="AK213" s="278">
        <v>9</v>
      </c>
      <c r="AL213" s="585">
        <v>19085593</v>
      </c>
      <c r="AM213" s="586">
        <v>129091</v>
      </c>
      <c r="AN213" s="278">
        <v>27</v>
      </c>
      <c r="AO213" s="585">
        <v>6421674.96</v>
      </c>
      <c r="AP213" s="586">
        <v>201045</v>
      </c>
      <c r="AQ213" s="278">
        <v>10</v>
      </c>
      <c r="AR213" s="581">
        <v>65938.100000000006</v>
      </c>
      <c r="AS213" s="278">
        <v>4</v>
      </c>
      <c r="AT213" s="581">
        <v>10717031</v>
      </c>
      <c r="AW213" s="51">
        <f t="shared" si="23"/>
        <v>1682</v>
      </c>
      <c r="AY213">
        <v>2018</v>
      </c>
      <c r="AZ213">
        <f t="shared" si="24"/>
        <v>177</v>
      </c>
      <c r="BA213">
        <f t="shared" si="25"/>
        <v>9</v>
      </c>
      <c r="BB213" s="261">
        <f t="shared" si="26"/>
        <v>42838509.259999998</v>
      </c>
      <c r="BC213" s="261">
        <f t="shared" si="27"/>
        <v>19085593</v>
      </c>
    </row>
    <row r="214" spans="1:58" hidden="1" x14ac:dyDescent="0.2">
      <c r="A214" s="605"/>
      <c r="B214" s="206" t="s">
        <v>401</v>
      </c>
      <c r="C214" s="277">
        <v>198</v>
      </c>
      <c r="D214" s="581">
        <v>50717635</v>
      </c>
      <c r="E214" s="582">
        <v>472497</v>
      </c>
      <c r="F214" s="583"/>
      <c r="G214" s="278">
        <v>24</v>
      </c>
      <c r="H214" s="581">
        <v>649114</v>
      </c>
      <c r="I214" s="278">
        <v>2</v>
      </c>
      <c r="J214" s="581">
        <v>0</v>
      </c>
      <c r="K214" s="278">
        <v>14</v>
      </c>
      <c r="L214" s="581">
        <v>251131</v>
      </c>
      <c r="M214" s="278">
        <v>1</v>
      </c>
      <c r="N214" s="581">
        <v>23622</v>
      </c>
      <c r="O214" s="278"/>
      <c r="P214" s="581"/>
      <c r="Q214" s="278"/>
      <c r="R214" s="581"/>
      <c r="S214" s="278">
        <v>45</v>
      </c>
      <c r="T214" s="581">
        <v>197296</v>
      </c>
      <c r="U214" s="278">
        <v>9</v>
      </c>
      <c r="V214" s="581">
        <v>16428.16</v>
      </c>
      <c r="W214" s="278">
        <v>0</v>
      </c>
      <c r="X214" s="581">
        <v>0</v>
      </c>
      <c r="Y214" s="279">
        <v>483</v>
      </c>
      <c r="Z214" s="584">
        <v>71011.59</v>
      </c>
      <c r="AA214" s="279">
        <v>33</v>
      </c>
      <c r="AB214" s="584">
        <v>28825.58</v>
      </c>
      <c r="AC214" s="279">
        <v>453</v>
      </c>
      <c r="AD214" s="584">
        <v>82234.17</v>
      </c>
      <c r="AE214" s="279">
        <v>504</v>
      </c>
      <c r="AF214" s="584">
        <v>62675.75</v>
      </c>
      <c r="AG214" s="278">
        <v>2</v>
      </c>
      <c r="AH214" s="581">
        <v>275321</v>
      </c>
      <c r="AI214" s="278">
        <v>3</v>
      </c>
      <c r="AJ214" s="581">
        <v>0</v>
      </c>
      <c r="AK214" s="278">
        <v>5</v>
      </c>
      <c r="AL214" s="585">
        <v>9478282.6600000001</v>
      </c>
      <c r="AM214" s="586">
        <v>26804</v>
      </c>
      <c r="AN214" s="278">
        <v>22</v>
      </c>
      <c r="AO214" s="585">
        <v>9438120.0999999996</v>
      </c>
      <c r="AP214" s="586">
        <v>186316</v>
      </c>
      <c r="AQ214" s="278">
        <v>15</v>
      </c>
      <c r="AR214" s="581">
        <v>173577</v>
      </c>
      <c r="AS214" s="278">
        <v>7</v>
      </c>
      <c r="AT214" s="581">
        <v>4875761</v>
      </c>
      <c r="AW214" s="51">
        <f t="shared" si="23"/>
        <v>1820</v>
      </c>
      <c r="AY214">
        <v>2018</v>
      </c>
      <c r="AZ214">
        <f t="shared" si="24"/>
        <v>222</v>
      </c>
      <c r="BA214">
        <f t="shared" si="25"/>
        <v>5</v>
      </c>
      <c r="BB214" s="261">
        <f t="shared" si="26"/>
        <v>51366749</v>
      </c>
      <c r="BC214" s="261">
        <f t="shared" si="27"/>
        <v>9478282.6600000001</v>
      </c>
    </row>
    <row r="215" spans="1:58" hidden="1" x14ac:dyDescent="0.2">
      <c r="A215" s="605"/>
      <c r="B215" s="269" t="s">
        <v>402</v>
      </c>
      <c r="C215" s="277">
        <v>195</v>
      </c>
      <c r="D215" s="581">
        <v>47815594.799999997</v>
      </c>
      <c r="E215" s="582">
        <v>438869</v>
      </c>
      <c r="F215" s="583"/>
      <c r="G215" s="278">
        <v>72</v>
      </c>
      <c r="H215" s="581">
        <v>5753681</v>
      </c>
      <c r="I215" s="278">
        <v>0</v>
      </c>
      <c r="J215" s="581">
        <v>0</v>
      </c>
      <c r="K215" s="278">
        <v>6</v>
      </c>
      <c r="L215" s="581">
        <v>44112</v>
      </c>
      <c r="M215" s="278">
        <v>0</v>
      </c>
      <c r="N215" s="581">
        <v>0</v>
      </c>
      <c r="O215" s="278"/>
      <c r="P215" s="581"/>
      <c r="Q215" s="278"/>
      <c r="R215" s="581"/>
      <c r="S215" s="278">
        <v>54</v>
      </c>
      <c r="T215" s="581">
        <v>505093</v>
      </c>
      <c r="U215" s="278">
        <v>8</v>
      </c>
      <c r="V215" s="581">
        <v>37768.080000000002</v>
      </c>
      <c r="W215" s="278">
        <v>0</v>
      </c>
      <c r="X215" s="581">
        <v>0</v>
      </c>
      <c r="Y215" s="279">
        <v>438</v>
      </c>
      <c r="Z215" s="584">
        <v>62341.17</v>
      </c>
      <c r="AA215" s="279">
        <v>31</v>
      </c>
      <c r="AB215" s="584">
        <v>59117.03</v>
      </c>
      <c r="AC215" s="279">
        <v>411</v>
      </c>
      <c r="AD215" s="584">
        <v>78229.210000000006</v>
      </c>
      <c r="AE215" s="279">
        <v>425</v>
      </c>
      <c r="AF215" s="584">
        <v>57939.11</v>
      </c>
      <c r="AG215" s="278">
        <v>20</v>
      </c>
      <c r="AH215" s="581">
        <v>1522272</v>
      </c>
      <c r="AI215" s="278">
        <v>0</v>
      </c>
      <c r="AJ215" s="581">
        <v>0</v>
      </c>
      <c r="AK215" s="278">
        <v>4</v>
      </c>
      <c r="AL215" s="585">
        <v>4594854</v>
      </c>
      <c r="AM215" s="586">
        <v>23924</v>
      </c>
      <c r="AN215" s="278">
        <v>23</v>
      </c>
      <c r="AO215" s="585">
        <v>11557406.1</v>
      </c>
      <c r="AP215" s="586">
        <v>264160</v>
      </c>
      <c r="AQ215" s="278">
        <v>10</v>
      </c>
      <c r="AR215" s="581">
        <v>58328</v>
      </c>
      <c r="AS215" s="278">
        <v>3</v>
      </c>
      <c r="AT215" s="581">
        <v>0</v>
      </c>
      <c r="AW215" s="51">
        <f t="shared" si="23"/>
        <v>1700</v>
      </c>
      <c r="AY215">
        <v>2018</v>
      </c>
      <c r="AZ215">
        <f t="shared" si="24"/>
        <v>267</v>
      </c>
      <c r="BA215">
        <f t="shared" si="25"/>
        <v>4</v>
      </c>
      <c r="BB215" s="261">
        <f t="shared" si="26"/>
        <v>53569275.799999997</v>
      </c>
      <c r="BC215" s="261">
        <f t="shared" si="27"/>
        <v>4594854</v>
      </c>
    </row>
    <row r="216" spans="1:58" hidden="1" x14ac:dyDescent="0.2">
      <c r="A216" s="605"/>
      <c r="B216" s="206" t="s">
        <v>403</v>
      </c>
      <c r="C216" s="277">
        <v>134</v>
      </c>
      <c r="D216" s="581">
        <v>33464299.190000001</v>
      </c>
      <c r="E216" s="582">
        <v>314294</v>
      </c>
      <c r="F216" s="583"/>
      <c r="G216" s="278">
        <v>188</v>
      </c>
      <c r="H216" s="581">
        <v>16410391.32</v>
      </c>
      <c r="I216" s="278">
        <v>0</v>
      </c>
      <c r="J216" s="581">
        <v>0</v>
      </c>
      <c r="K216" s="278">
        <v>5</v>
      </c>
      <c r="L216" s="581">
        <v>183560</v>
      </c>
      <c r="M216" s="278">
        <v>0</v>
      </c>
      <c r="N216" s="581">
        <v>0</v>
      </c>
      <c r="O216" s="278"/>
      <c r="P216" s="581"/>
      <c r="Q216" s="278"/>
      <c r="R216" s="581"/>
      <c r="S216" s="278">
        <v>49</v>
      </c>
      <c r="T216" s="581">
        <v>231088</v>
      </c>
      <c r="U216" s="278">
        <v>7</v>
      </c>
      <c r="V216" s="581">
        <v>24246</v>
      </c>
      <c r="W216" s="278">
        <v>0</v>
      </c>
      <c r="X216" s="581">
        <v>0</v>
      </c>
      <c r="Y216" s="279">
        <v>465</v>
      </c>
      <c r="Z216" s="584">
        <v>51037.01</v>
      </c>
      <c r="AA216" s="279">
        <v>34</v>
      </c>
      <c r="AB216" s="584">
        <v>68244.2</v>
      </c>
      <c r="AC216" s="279">
        <v>460</v>
      </c>
      <c r="AD216" s="584">
        <v>95708.82</v>
      </c>
      <c r="AE216" s="279">
        <v>483</v>
      </c>
      <c r="AF216" s="584">
        <v>64591.05</v>
      </c>
      <c r="AG216" s="278">
        <v>1</v>
      </c>
      <c r="AH216" s="581">
        <v>2554</v>
      </c>
      <c r="AI216" s="278">
        <v>3</v>
      </c>
      <c r="AJ216" s="581">
        <v>150</v>
      </c>
      <c r="AK216" s="278">
        <v>5</v>
      </c>
      <c r="AL216" s="585">
        <v>1592585.24</v>
      </c>
      <c r="AM216" s="586">
        <v>9905</v>
      </c>
      <c r="AN216" s="278">
        <v>11</v>
      </c>
      <c r="AO216" s="585">
        <v>920230.07</v>
      </c>
      <c r="AP216" s="586">
        <v>15907</v>
      </c>
      <c r="AQ216" s="278">
        <v>34</v>
      </c>
      <c r="AR216" s="581">
        <v>334798.84000000003</v>
      </c>
      <c r="AS216" s="278">
        <v>5</v>
      </c>
      <c r="AT216" s="581">
        <v>3170091</v>
      </c>
      <c r="AW216" s="51">
        <f t="shared" si="23"/>
        <v>1884</v>
      </c>
      <c r="AY216">
        <v>2018</v>
      </c>
      <c r="AZ216">
        <f t="shared" si="24"/>
        <v>322</v>
      </c>
      <c r="BA216">
        <f t="shared" si="25"/>
        <v>5</v>
      </c>
      <c r="BB216" s="261">
        <f t="shared" si="26"/>
        <v>49874690.510000005</v>
      </c>
      <c r="BC216" s="261">
        <f t="shared" si="27"/>
        <v>1592585.24</v>
      </c>
    </row>
    <row r="217" spans="1:58" hidden="1" x14ac:dyDescent="0.2">
      <c r="A217" s="605"/>
      <c r="B217" s="206" t="s">
        <v>404</v>
      </c>
      <c r="C217" s="277">
        <v>200</v>
      </c>
      <c r="D217" s="581">
        <v>49680211</v>
      </c>
      <c r="E217" s="582">
        <v>456075</v>
      </c>
      <c r="F217" s="583"/>
      <c r="G217" s="278">
        <v>180</v>
      </c>
      <c r="H217" s="581">
        <v>21291375</v>
      </c>
      <c r="I217" s="278">
        <v>2</v>
      </c>
      <c r="J217" s="581">
        <v>7704</v>
      </c>
      <c r="K217" s="278">
        <v>12</v>
      </c>
      <c r="L217" s="581">
        <v>460344</v>
      </c>
      <c r="M217" s="278">
        <v>2</v>
      </c>
      <c r="N217" s="581">
        <v>65282</v>
      </c>
      <c r="O217" s="278"/>
      <c r="P217" s="581"/>
      <c r="Q217" s="278"/>
      <c r="R217" s="581"/>
      <c r="S217" s="278">
        <v>50</v>
      </c>
      <c r="T217" s="581">
        <v>292456</v>
      </c>
      <c r="U217" s="278">
        <v>7</v>
      </c>
      <c r="V217" s="581">
        <v>10655</v>
      </c>
      <c r="W217" s="278">
        <v>0</v>
      </c>
      <c r="X217" s="581">
        <v>0</v>
      </c>
      <c r="Y217" s="279">
        <v>495</v>
      </c>
      <c r="Z217" s="584">
        <v>62413</v>
      </c>
      <c r="AA217" s="279">
        <v>51</v>
      </c>
      <c r="AB217" s="584">
        <v>103236</v>
      </c>
      <c r="AC217" s="279">
        <v>421</v>
      </c>
      <c r="AD217" s="584">
        <v>72328</v>
      </c>
      <c r="AE217" s="279">
        <v>413</v>
      </c>
      <c r="AF217" s="584">
        <v>56290</v>
      </c>
      <c r="AG217" s="278">
        <v>0</v>
      </c>
      <c r="AH217" s="581">
        <v>0</v>
      </c>
      <c r="AI217" s="278">
        <v>8</v>
      </c>
      <c r="AJ217" s="581">
        <v>400</v>
      </c>
      <c r="AK217" s="278">
        <v>11</v>
      </c>
      <c r="AL217" s="585">
        <v>51685339</v>
      </c>
      <c r="AM217" s="586">
        <v>147180</v>
      </c>
      <c r="AN217" s="278">
        <v>30</v>
      </c>
      <c r="AO217" s="585">
        <v>13266700</v>
      </c>
      <c r="AP217" s="586">
        <v>351247</v>
      </c>
      <c r="AQ217" s="278">
        <v>14</v>
      </c>
      <c r="AR217" s="581">
        <v>65526</v>
      </c>
      <c r="AS217" s="278">
        <v>9</v>
      </c>
      <c r="AT217" s="581">
        <v>259600</v>
      </c>
      <c r="AW217" s="51">
        <f t="shared" si="23"/>
        <v>1905</v>
      </c>
      <c r="AY217">
        <v>2018</v>
      </c>
      <c r="AZ217">
        <f t="shared" si="24"/>
        <v>380</v>
      </c>
      <c r="BA217">
        <f t="shared" si="25"/>
        <v>11</v>
      </c>
      <c r="BB217" s="261">
        <f t="shared" si="26"/>
        <v>70971586</v>
      </c>
      <c r="BC217" s="261">
        <f t="shared" si="27"/>
        <v>51685339</v>
      </c>
    </row>
    <row r="218" spans="1:58" hidden="1" x14ac:dyDescent="0.2">
      <c r="A218" s="606"/>
      <c r="B218" s="206" t="s">
        <v>405</v>
      </c>
      <c r="C218" s="277">
        <v>132</v>
      </c>
      <c r="D218" s="581">
        <v>35206231.299999997</v>
      </c>
      <c r="E218" s="582">
        <v>325879</v>
      </c>
      <c r="F218" s="583"/>
      <c r="G218" s="278">
        <v>292</v>
      </c>
      <c r="H218" s="581">
        <v>22905360.760000002</v>
      </c>
      <c r="I218" s="278">
        <v>1</v>
      </c>
      <c r="J218" s="581">
        <v>0</v>
      </c>
      <c r="K218" s="278">
        <v>4</v>
      </c>
      <c r="L218" s="581">
        <v>59644.69</v>
      </c>
      <c r="M218" s="278">
        <v>4</v>
      </c>
      <c r="N218" s="581">
        <v>104307.26</v>
      </c>
      <c r="O218" s="278"/>
      <c r="P218" s="581"/>
      <c r="Q218" s="278"/>
      <c r="R218" s="581"/>
      <c r="S218" s="278">
        <v>24</v>
      </c>
      <c r="T218" s="581">
        <v>190498</v>
      </c>
      <c r="U218" s="278">
        <v>5</v>
      </c>
      <c r="V218" s="581">
        <v>14540</v>
      </c>
      <c r="W218" s="278">
        <v>0</v>
      </c>
      <c r="X218" s="581">
        <v>0</v>
      </c>
      <c r="Y218" s="279">
        <v>397</v>
      </c>
      <c r="Z218" s="584">
        <v>46468.72</v>
      </c>
      <c r="AA218" s="279">
        <v>42</v>
      </c>
      <c r="AB218" s="584">
        <v>58484.41</v>
      </c>
      <c r="AC218" s="279">
        <v>358</v>
      </c>
      <c r="AD218" s="584">
        <v>61389.58</v>
      </c>
      <c r="AE218" s="279">
        <v>425</v>
      </c>
      <c r="AF218" s="584">
        <v>77011.740000000005</v>
      </c>
      <c r="AG218" s="278">
        <v>0</v>
      </c>
      <c r="AH218" s="581">
        <v>0</v>
      </c>
      <c r="AI218" s="278">
        <v>0</v>
      </c>
      <c r="AJ218" s="581">
        <v>0</v>
      </c>
      <c r="AK218" s="278">
        <v>1</v>
      </c>
      <c r="AL218" s="585">
        <v>418000</v>
      </c>
      <c r="AM218" s="586">
        <v>8000</v>
      </c>
      <c r="AN218" s="278">
        <v>17</v>
      </c>
      <c r="AO218" s="585">
        <v>4945789.07</v>
      </c>
      <c r="AP218" s="586">
        <v>74840</v>
      </c>
      <c r="AQ218" s="278">
        <v>7</v>
      </c>
      <c r="AR218" s="581">
        <v>48598</v>
      </c>
      <c r="AS218" s="278">
        <v>15</v>
      </c>
      <c r="AT218" s="581">
        <v>863289</v>
      </c>
      <c r="AW218" s="51">
        <f t="shared" si="23"/>
        <v>1724</v>
      </c>
      <c r="AY218">
        <v>2018</v>
      </c>
      <c r="AZ218">
        <f t="shared" si="24"/>
        <v>424</v>
      </c>
      <c r="BA218">
        <f t="shared" si="25"/>
        <v>1</v>
      </c>
      <c r="BB218" s="261">
        <f t="shared" si="26"/>
        <v>58111592.060000002</v>
      </c>
      <c r="BC218" s="261">
        <f t="shared" si="27"/>
        <v>418000</v>
      </c>
      <c r="BE218" s="261">
        <f>SUM(BB207:BB218)</f>
        <v>565661626.77999997</v>
      </c>
      <c r="BF218">
        <f>SUM(C207:C218,G207:G218,I207:I218,K207:K218,M207:M218,S207:S218,U207:U218,W207:W218,U207:U218,Y207:Y218,AA207:AA218,AC207:AC218,AE207:AE218,AG207:AG218,AI207:AI218,AK207:AK218,AN207:AN218,AQ207:AQ218,AS207:AS218,)</f>
        <v>18974</v>
      </c>
    </row>
    <row r="219" spans="1:58" ht="12.75" hidden="1" customHeight="1" x14ac:dyDescent="0.2">
      <c r="A219" s="604" t="s">
        <v>419</v>
      </c>
      <c r="B219" s="587" t="s">
        <v>406</v>
      </c>
      <c r="C219" s="588">
        <v>145</v>
      </c>
      <c r="D219" s="273">
        <v>33803452.939999998</v>
      </c>
      <c r="E219" s="274">
        <v>312381</v>
      </c>
      <c r="F219" s="273"/>
      <c r="G219" s="588">
        <v>64</v>
      </c>
      <c r="H219" s="273">
        <v>5768048.4400000004</v>
      </c>
      <c r="I219" s="588">
        <v>1</v>
      </c>
      <c r="J219" s="273">
        <v>0</v>
      </c>
      <c r="K219" s="588">
        <v>6</v>
      </c>
      <c r="L219" s="273">
        <v>201471.41</v>
      </c>
      <c r="M219" s="588">
        <v>2</v>
      </c>
      <c r="N219" s="273">
        <v>60901.5</v>
      </c>
      <c r="O219" s="588"/>
      <c r="P219" s="273"/>
      <c r="Q219" s="588"/>
      <c r="R219" s="273"/>
      <c r="S219" s="588">
        <v>36</v>
      </c>
      <c r="T219" s="273">
        <v>144819</v>
      </c>
      <c r="U219" s="589">
        <v>13</v>
      </c>
      <c r="V219" s="273">
        <v>22497.4</v>
      </c>
      <c r="W219" s="588">
        <v>0</v>
      </c>
      <c r="X219" s="273">
        <v>0</v>
      </c>
      <c r="Y219" s="274">
        <v>459</v>
      </c>
      <c r="Z219" s="273">
        <v>66076.25</v>
      </c>
      <c r="AA219" s="274">
        <v>49</v>
      </c>
      <c r="AB219" s="273">
        <v>67297.95</v>
      </c>
      <c r="AC219" s="274">
        <v>401</v>
      </c>
      <c r="AD219" s="273">
        <v>78399.92</v>
      </c>
      <c r="AE219" s="274">
        <v>457</v>
      </c>
      <c r="AF219" s="273">
        <v>60732.1</v>
      </c>
      <c r="AG219" s="588">
        <v>0</v>
      </c>
      <c r="AH219" s="273">
        <v>0</v>
      </c>
      <c r="AI219" s="588">
        <v>4</v>
      </c>
      <c r="AJ219" s="273">
        <v>200</v>
      </c>
      <c r="AK219" s="588">
        <v>19</v>
      </c>
      <c r="AL219" s="273">
        <v>22755281.030000001</v>
      </c>
      <c r="AM219" s="274">
        <v>193789</v>
      </c>
      <c r="AN219" s="588">
        <v>19</v>
      </c>
      <c r="AO219" s="273">
        <v>4778027</v>
      </c>
      <c r="AP219" s="274">
        <v>181254</v>
      </c>
      <c r="AQ219" s="588">
        <v>17</v>
      </c>
      <c r="AR219" s="273">
        <v>423700</v>
      </c>
      <c r="AS219" s="588">
        <v>8</v>
      </c>
      <c r="AT219" s="273">
        <v>444826</v>
      </c>
      <c r="AW219" s="51">
        <f t="shared" ref="AW219:AW230" si="28">SUM(C219,G219,I219,K219,M219,S219,U219,W219,Y219,AA219,AC219,AE219,AG219,AI219,AK219,AN219,AQ219,AS219)</f>
        <v>1700</v>
      </c>
      <c r="AY219">
        <v>2018</v>
      </c>
      <c r="AZ219">
        <f t="shared" si="24"/>
        <v>209</v>
      </c>
      <c r="BA219">
        <f t="shared" si="25"/>
        <v>19</v>
      </c>
      <c r="BB219" s="261">
        <f t="shared" si="26"/>
        <v>39571501.379999995</v>
      </c>
      <c r="BC219" s="261">
        <f t="shared" si="27"/>
        <v>22755281.030000001</v>
      </c>
      <c r="BE219" s="261"/>
    </row>
    <row r="220" spans="1:58" hidden="1" x14ac:dyDescent="0.2">
      <c r="A220" s="605"/>
      <c r="B220" s="590" t="s">
        <v>407</v>
      </c>
      <c r="C220" s="588">
        <v>146</v>
      </c>
      <c r="D220" s="273">
        <v>35445651.560000002</v>
      </c>
      <c r="E220" s="274">
        <v>328070</v>
      </c>
      <c r="F220" s="273"/>
      <c r="G220" s="588">
        <v>80</v>
      </c>
      <c r="H220" s="273">
        <v>7939944</v>
      </c>
      <c r="I220" s="588">
        <v>1</v>
      </c>
      <c r="J220" s="273">
        <v>0</v>
      </c>
      <c r="K220" s="588">
        <v>7</v>
      </c>
      <c r="L220" s="273">
        <v>636081.14</v>
      </c>
      <c r="M220" s="588">
        <v>0</v>
      </c>
      <c r="N220" s="273">
        <v>0</v>
      </c>
      <c r="O220" s="588"/>
      <c r="P220" s="273"/>
      <c r="Q220" s="588"/>
      <c r="R220" s="273"/>
      <c r="S220" s="588">
        <v>31</v>
      </c>
      <c r="T220" s="273">
        <v>149537.20000000001</v>
      </c>
      <c r="U220" s="588">
        <v>1</v>
      </c>
      <c r="V220" s="273">
        <v>3807.91</v>
      </c>
      <c r="W220" s="588">
        <v>0</v>
      </c>
      <c r="X220" s="273">
        <v>0</v>
      </c>
      <c r="Y220" s="274">
        <v>400</v>
      </c>
      <c r="Z220" s="273">
        <v>52983.46</v>
      </c>
      <c r="AA220" s="274">
        <v>28</v>
      </c>
      <c r="AB220" s="273">
        <v>28147.360000000001</v>
      </c>
      <c r="AC220" s="274">
        <v>322</v>
      </c>
      <c r="AD220" s="273">
        <v>66128.12</v>
      </c>
      <c r="AE220" s="274">
        <v>370</v>
      </c>
      <c r="AF220" s="273">
        <v>50635.86</v>
      </c>
      <c r="AG220" s="588">
        <v>0</v>
      </c>
      <c r="AH220" s="273">
        <v>0</v>
      </c>
      <c r="AI220" s="588">
        <v>1</v>
      </c>
      <c r="AJ220" s="273">
        <v>50</v>
      </c>
      <c r="AK220" s="588">
        <v>12</v>
      </c>
      <c r="AL220" s="273">
        <v>3511583</v>
      </c>
      <c r="AM220" s="274">
        <v>47681</v>
      </c>
      <c r="AN220" s="588">
        <v>18</v>
      </c>
      <c r="AO220" s="273">
        <v>4076601.65</v>
      </c>
      <c r="AP220" s="274">
        <v>83763</v>
      </c>
      <c r="AQ220" s="588">
        <v>16</v>
      </c>
      <c r="AR220" s="273">
        <v>234252.6</v>
      </c>
      <c r="AS220" s="588">
        <v>3</v>
      </c>
      <c r="AT220" s="273">
        <v>104356.5</v>
      </c>
      <c r="AW220" s="51">
        <f t="shared" si="28"/>
        <v>1436</v>
      </c>
      <c r="AY220">
        <v>2018</v>
      </c>
      <c r="AZ220">
        <f t="shared" si="24"/>
        <v>226</v>
      </c>
      <c r="BA220">
        <f t="shared" si="25"/>
        <v>12</v>
      </c>
      <c r="BB220" s="261">
        <f t="shared" si="26"/>
        <v>43385595.560000002</v>
      </c>
      <c r="BC220" s="261">
        <f t="shared" si="27"/>
        <v>3511583</v>
      </c>
      <c r="BE220" s="261"/>
    </row>
    <row r="221" spans="1:58" hidden="1" x14ac:dyDescent="0.2">
      <c r="A221" s="605"/>
      <c r="B221" s="590" t="s">
        <v>408</v>
      </c>
      <c r="C221" s="588">
        <v>133</v>
      </c>
      <c r="D221" s="273">
        <v>30196211.300000001</v>
      </c>
      <c r="E221" s="274">
        <v>268993</v>
      </c>
      <c r="F221" s="273"/>
      <c r="G221" s="588">
        <v>177</v>
      </c>
      <c r="H221" s="273">
        <v>23489775</v>
      </c>
      <c r="I221" s="588">
        <v>1</v>
      </c>
      <c r="J221" s="273">
        <v>0</v>
      </c>
      <c r="K221" s="588">
        <v>4</v>
      </c>
      <c r="L221" s="273">
        <v>153410.12</v>
      </c>
      <c r="M221" s="588">
        <v>1</v>
      </c>
      <c r="N221" s="273">
        <v>27000</v>
      </c>
      <c r="O221" s="588"/>
      <c r="P221" s="273"/>
      <c r="Q221" s="588"/>
      <c r="R221" s="273"/>
      <c r="S221" s="588">
        <v>10</v>
      </c>
      <c r="T221" s="273">
        <v>28917</v>
      </c>
      <c r="U221" s="588">
        <v>2</v>
      </c>
      <c r="V221" s="273">
        <v>6524</v>
      </c>
      <c r="W221" s="588">
        <v>0</v>
      </c>
      <c r="X221" s="273">
        <v>0</v>
      </c>
      <c r="Y221" s="274">
        <v>332</v>
      </c>
      <c r="Z221" s="273">
        <v>39168.94</v>
      </c>
      <c r="AA221" s="274">
        <v>45</v>
      </c>
      <c r="AB221" s="273">
        <v>86239.9</v>
      </c>
      <c r="AC221" s="274">
        <v>303</v>
      </c>
      <c r="AD221" s="273">
        <v>61245.62</v>
      </c>
      <c r="AE221" s="274">
        <v>351</v>
      </c>
      <c r="AF221" s="273">
        <v>53829.35</v>
      </c>
      <c r="AG221" s="588">
        <v>0</v>
      </c>
      <c r="AH221" s="273">
        <v>0</v>
      </c>
      <c r="AI221" s="588">
        <v>1</v>
      </c>
      <c r="AJ221" s="273">
        <v>50</v>
      </c>
      <c r="AK221" s="588">
        <v>18</v>
      </c>
      <c r="AL221" s="273">
        <v>7961072.0599999996</v>
      </c>
      <c r="AM221" s="274">
        <v>202438</v>
      </c>
      <c r="AN221" s="588">
        <v>19</v>
      </c>
      <c r="AO221" s="273">
        <v>4615121</v>
      </c>
      <c r="AP221" s="274">
        <v>61156</v>
      </c>
      <c r="AQ221" s="588">
        <v>19</v>
      </c>
      <c r="AR221" s="273">
        <v>302864.75</v>
      </c>
      <c r="AS221" s="588">
        <v>4</v>
      </c>
      <c r="AT221" s="273">
        <v>7619661.2999999998</v>
      </c>
      <c r="AW221" s="51">
        <f t="shared" si="28"/>
        <v>1420</v>
      </c>
      <c r="AY221">
        <v>2018</v>
      </c>
      <c r="AZ221">
        <f t="shared" si="24"/>
        <v>310</v>
      </c>
      <c r="BA221">
        <f t="shared" si="25"/>
        <v>18</v>
      </c>
      <c r="BB221" s="261">
        <f t="shared" si="26"/>
        <v>53685986.299999997</v>
      </c>
      <c r="BC221" s="261">
        <f t="shared" si="27"/>
        <v>7961072.0599999996</v>
      </c>
      <c r="BE221" s="261"/>
    </row>
    <row r="222" spans="1:58" hidden="1" x14ac:dyDescent="0.2">
      <c r="A222" s="605"/>
      <c r="B222" s="590" t="s">
        <v>409</v>
      </c>
      <c r="C222" s="588">
        <v>164</v>
      </c>
      <c r="D222" s="273">
        <v>37430352.189999998</v>
      </c>
      <c r="E222" s="274">
        <v>348541</v>
      </c>
      <c r="F222" s="273"/>
      <c r="G222" s="588">
        <v>68</v>
      </c>
      <c r="H222" s="273">
        <v>8985000</v>
      </c>
      <c r="I222" s="588">
        <v>1</v>
      </c>
      <c r="J222" s="273">
        <v>0</v>
      </c>
      <c r="K222" s="588">
        <v>7</v>
      </c>
      <c r="L222" s="273">
        <v>238011.61</v>
      </c>
      <c r="M222" s="588">
        <v>3</v>
      </c>
      <c r="N222" s="273">
        <v>64937.440000000002</v>
      </c>
      <c r="O222" s="588"/>
      <c r="P222" s="273"/>
      <c r="Q222" s="588"/>
      <c r="R222" s="273"/>
      <c r="S222" s="588">
        <v>10</v>
      </c>
      <c r="T222" s="273">
        <v>58845</v>
      </c>
      <c r="U222" s="588">
        <v>2</v>
      </c>
      <c r="V222" s="273">
        <v>1600</v>
      </c>
      <c r="W222" s="588">
        <v>1</v>
      </c>
      <c r="X222" s="273">
        <v>5120</v>
      </c>
      <c r="Y222" s="274">
        <v>431</v>
      </c>
      <c r="Z222" s="273">
        <v>56799.49</v>
      </c>
      <c r="AA222" s="274">
        <v>57</v>
      </c>
      <c r="AB222" s="273">
        <v>50081.05</v>
      </c>
      <c r="AC222" s="274">
        <v>383</v>
      </c>
      <c r="AD222" s="273">
        <v>83461.67</v>
      </c>
      <c r="AE222" s="274">
        <v>473</v>
      </c>
      <c r="AF222" s="273">
        <v>81705.850000000006</v>
      </c>
      <c r="AG222" s="588">
        <v>0</v>
      </c>
      <c r="AH222" s="273">
        <v>0</v>
      </c>
      <c r="AI222" s="588">
        <v>0</v>
      </c>
      <c r="AJ222" s="273">
        <v>0</v>
      </c>
      <c r="AK222" s="588">
        <v>9</v>
      </c>
      <c r="AL222" s="273">
        <v>13027547</v>
      </c>
      <c r="AM222" s="274">
        <v>75059</v>
      </c>
      <c r="AN222" s="588">
        <v>19</v>
      </c>
      <c r="AO222" s="273">
        <v>12804109</v>
      </c>
      <c r="AP222" s="274">
        <v>193141</v>
      </c>
      <c r="AQ222" s="588">
        <v>17</v>
      </c>
      <c r="AR222" s="273">
        <v>135701.04</v>
      </c>
      <c r="AS222" s="588">
        <v>7</v>
      </c>
      <c r="AT222" s="273">
        <v>3044700.84</v>
      </c>
      <c r="AW222" s="51">
        <f t="shared" si="28"/>
        <v>1652</v>
      </c>
      <c r="AY222">
        <v>2019</v>
      </c>
      <c r="AZ222">
        <f t="shared" si="24"/>
        <v>232</v>
      </c>
      <c r="BA222">
        <f t="shared" si="25"/>
        <v>9</v>
      </c>
      <c r="BB222" s="261">
        <f t="shared" si="26"/>
        <v>46415352.189999998</v>
      </c>
      <c r="BC222" s="261">
        <f t="shared" si="27"/>
        <v>13027547</v>
      </c>
      <c r="BE222" s="261"/>
    </row>
    <row r="223" spans="1:58" hidden="1" x14ac:dyDescent="0.2">
      <c r="A223" s="605"/>
      <c r="B223" s="590" t="s">
        <v>410</v>
      </c>
      <c r="C223" s="588">
        <v>160</v>
      </c>
      <c r="D223" s="273">
        <v>36510011.789999999</v>
      </c>
      <c r="E223" s="426">
        <v>342869</v>
      </c>
      <c r="F223" s="273"/>
      <c r="G223" s="588">
        <v>44</v>
      </c>
      <c r="H223" s="273">
        <v>6900000</v>
      </c>
      <c r="I223" s="588">
        <v>0</v>
      </c>
      <c r="J223" s="273">
        <v>0</v>
      </c>
      <c r="K223" s="588">
        <v>4</v>
      </c>
      <c r="L223" s="273">
        <v>211414.32</v>
      </c>
      <c r="M223" s="588">
        <v>0</v>
      </c>
      <c r="N223" s="273">
        <v>0</v>
      </c>
      <c r="O223" s="588"/>
      <c r="P223" s="273"/>
      <c r="Q223" s="588"/>
      <c r="R223" s="273"/>
      <c r="S223" s="588">
        <v>15</v>
      </c>
      <c r="T223" s="273">
        <v>290475</v>
      </c>
      <c r="U223" s="588">
        <v>5</v>
      </c>
      <c r="V223" s="273">
        <v>10000</v>
      </c>
      <c r="W223" s="588">
        <v>0</v>
      </c>
      <c r="X223" s="273">
        <v>0</v>
      </c>
      <c r="Y223" s="274">
        <v>378</v>
      </c>
      <c r="Z223" s="273">
        <v>46181.54</v>
      </c>
      <c r="AA223" s="274">
        <v>39</v>
      </c>
      <c r="AB223" s="273">
        <v>47687.27</v>
      </c>
      <c r="AC223" s="274">
        <v>284</v>
      </c>
      <c r="AD223" s="273">
        <v>56795.85</v>
      </c>
      <c r="AE223" s="274">
        <v>381</v>
      </c>
      <c r="AF223" s="273">
        <v>39876.58</v>
      </c>
      <c r="AG223" s="588">
        <v>0</v>
      </c>
      <c r="AH223" s="273">
        <v>0</v>
      </c>
      <c r="AI223" s="588">
        <v>0</v>
      </c>
      <c r="AJ223" s="273">
        <v>0</v>
      </c>
      <c r="AK223" s="588">
        <v>7</v>
      </c>
      <c r="AL223" s="273">
        <v>6916769</v>
      </c>
      <c r="AM223" s="274">
        <v>53368</v>
      </c>
      <c r="AN223" s="588">
        <v>21</v>
      </c>
      <c r="AO223" s="273">
        <v>14110387</v>
      </c>
      <c r="AP223" s="274">
        <v>206309</v>
      </c>
      <c r="AQ223" s="588">
        <v>13</v>
      </c>
      <c r="AR223" s="273">
        <v>63672.25</v>
      </c>
      <c r="AS223" s="588">
        <v>2</v>
      </c>
      <c r="AT223" s="273">
        <v>5543687.2999999998</v>
      </c>
      <c r="AW223" s="51">
        <f t="shared" si="28"/>
        <v>1353</v>
      </c>
      <c r="AY223">
        <v>2019</v>
      </c>
      <c r="AZ223">
        <f t="shared" si="24"/>
        <v>204</v>
      </c>
      <c r="BA223">
        <f t="shared" si="25"/>
        <v>7</v>
      </c>
      <c r="BB223" s="261">
        <f t="shared" si="26"/>
        <v>43410011.789999999</v>
      </c>
      <c r="BC223" s="261">
        <f t="shared" si="27"/>
        <v>6916769</v>
      </c>
      <c r="BE223" s="261"/>
    </row>
    <row r="224" spans="1:58" hidden="1" x14ac:dyDescent="0.2">
      <c r="A224" s="605"/>
      <c r="B224" s="590" t="s">
        <v>411</v>
      </c>
      <c r="C224" s="588">
        <v>164</v>
      </c>
      <c r="D224" s="273">
        <v>40772590.5</v>
      </c>
      <c r="E224" s="274">
        <v>379674</v>
      </c>
      <c r="F224" s="273"/>
      <c r="G224" s="588">
        <v>0</v>
      </c>
      <c r="H224" s="273">
        <v>0</v>
      </c>
      <c r="I224" s="588">
        <v>5</v>
      </c>
      <c r="J224" s="273">
        <v>0</v>
      </c>
      <c r="K224" s="588">
        <v>8</v>
      </c>
      <c r="L224" s="273">
        <v>168393.17</v>
      </c>
      <c r="M224" s="588">
        <v>0</v>
      </c>
      <c r="N224" s="273">
        <v>0</v>
      </c>
      <c r="O224" s="588"/>
      <c r="P224" s="273"/>
      <c r="Q224" s="588"/>
      <c r="R224" s="273"/>
      <c r="S224" s="588">
        <v>41</v>
      </c>
      <c r="T224" s="273">
        <v>352756</v>
      </c>
      <c r="U224" s="588">
        <v>5</v>
      </c>
      <c r="V224" s="273">
        <v>9900</v>
      </c>
      <c r="W224" s="588">
        <v>0</v>
      </c>
      <c r="X224" s="273">
        <v>0</v>
      </c>
      <c r="Y224" s="274">
        <v>429</v>
      </c>
      <c r="Z224" s="273">
        <v>52159.31</v>
      </c>
      <c r="AA224" s="274">
        <v>36</v>
      </c>
      <c r="AB224" s="273">
        <v>46728.87</v>
      </c>
      <c r="AC224" s="274">
        <v>262</v>
      </c>
      <c r="AD224" s="273">
        <v>65448.05</v>
      </c>
      <c r="AE224" s="274">
        <v>488</v>
      </c>
      <c r="AF224" s="273">
        <v>66998.490000000005</v>
      </c>
      <c r="AG224" s="588">
        <v>0</v>
      </c>
      <c r="AH224" s="273">
        <v>0</v>
      </c>
      <c r="AI224" s="588">
        <v>3</v>
      </c>
      <c r="AJ224" s="273">
        <v>150</v>
      </c>
      <c r="AK224" s="588">
        <v>8</v>
      </c>
      <c r="AL224" s="273">
        <v>13006241</v>
      </c>
      <c r="AM224" s="274">
        <v>110367</v>
      </c>
      <c r="AN224" s="588">
        <v>16</v>
      </c>
      <c r="AO224" s="273">
        <v>5338004.8</v>
      </c>
      <c r="AP224" s="274">
        <v>92749</v>
      </c>
      <c r="AQ224" s="588">
        <v>11</v>
      </c>
      <c r="AR224" s="273">
        <v>15959.4</v>
      </c>
      <c r="AS224" s="588">
        <v>20</v>
      </c>
      <c r="AT224" s="273">
        <v>6177448</v>
      </c>
      <c r="AW224" s="51">
        <f t="shared" si="28"/>
        <v>1496</v>
      </c>
      <c r="AY224">
        <v>2019</v>
      </c>
      <c r="AZ224">
        <f t="shared" si="24"/>
        <v>164</v>
      </c>
      <c r="BA224">
        <f t="shared" si="25"/>
        <v>8</v>
      </c>
      <c r="BB224" s="261">
        <f t="shared" si="26"/>
        <v>40772590.5</v>
      </c>
      <c r="BC224" s="261">
        <f t="shared" si="27"/>
        <v>13006241</v>
      </c>
      <c r="BE224" s="261"/>
    </row>
    <row r="225" spans="1:58" hidden="1" x14ac:dyDescent="0.2">
      <c r="A225" s="605"/>
      <c r="B225" s="590" t="s">
        <v>412</v>
      </c>
      <c r="C225" s="588">
        <v>232</v>
      </c>
      <c r="D225" s="273">
        <v>55631205.259999998</v>
      </c>
      <c r="E225" s="274">
        <v>516622</v>
      </c>
      <c r="F225" s="273"/>
      <c r="G225" s="588">
        <v>79</v>
      </c>
      <c r="H225" s="273">
        <v>8718917.6099999994</v>
      </c>
      <c r="I225" s="588">
        <v>3</v>
      </c>
      <c r="J225" s="273">
        <v>0</v>
      </c>
      <c r="K225" s="588">
        <v>11</v>
      </c>
      <c r="L225" s="273">
        <v>234759.83</v>
      </c>
      <c r="M225" s="588">
        <v>2</v>
      </c>
      <c r="N225" s="273">
        <v>48219</v>
      </c>
      <c r="O225" s="588"/>
      <c r="P225" s="273"/>
      <c r="Q225" s="588"/>
      <c r="R225" s="273"/>
      <c r="S225" s="588">
        <v>42</v>
      </c>
      <c r="T225" s="273">
        <v>596640</v>
      </c>
      <c r="U225" s="588">
        <v>9</v>
      </c>
      <c r="V225" s="273">
        <v>15981</v>
      </c>
      <c r="W225" s="588">
        <v>0</v>
      </c>
      <c r="X225" s="273">
        <v>0</v>
      </c>
      <c r="Y225" s="274">
        <v>535</v>
      </c>
      <c r="Z225" s="273">
        <v>55917.48</v>
      </c>
      <c r="AA225" s="274">
        <v>40</v>
      </c>
      <c r="AB225" s="273">
        <v>53271.16</v>
      </c>
      <c r="AC225" s="274">
        <v>153</v>
      </c>
      <c r="AD225" s="273">
        <v>87785.03</v>
      </c>
      <c r="AE225" s="274">
        <v>496</v>
      </c>
      <c r="AF225" s="273">
        <v>72278.320000000007</v>
      </c>
      <c r="AG225" s="588">
        <v>0</v>
      </c>
      <c r="AH225" s="273">
        <v>0</v>
      </c>
      <c r="AI225" s="588">
        <v>4</v>
      </c>
      <c r="AJ225" s="273">
        <v>200</v>
      </c>
      <c r="AK225" s="588">
        <v>5</v>
      </c>
      <c r="AL225" s="273">
        <v>6939165</v>
      </c>
      <c r="AM225" s="274">
        <v>37181</v>
      </c>
      <c r="AN225" s="588">
        <v>28</v>
      </c>
      <c r="AO225" s="273">
        <v>9850596.5800000001</v>
      </c>
      <c r="AP225" s="274">
        <v>381362</v>
      </c>
      <c r="AQ225" s="588">
        <v>12</v>
      </c>
      <c r="AR225" s="273">
        <v>67188.5</v>
      </c>
      <c r="AS225" s="588">
        <v>3</v>
      </c>
      <c r="AT225" s="273">
        <v>166080</v>
      </c>
      <c r="AW225" s="51">
        <f t="shared" si="28"/>
        <v>1654</v>
      </c>
      <c r="AY225">
        <v>2019</v>
      </c>
      <c r="AZ225">
        <f t="shared" si="24"/>
        <v>311</v>
      </c>
      <c r="BA225">
        <f t="shared" si="25"/>
        <v>5</v>
      </c>
      <c r="BB225" s="261">
        <f t="shared" si="26"/>
        <v>64350122.869999997</v>
      </c>
      <c r="BC225" s="261">
        <f t="shared" si="27"/>
        <v>6939165</v>
      </c>
      <c r="BE225" s="261"/>
    </row>
    <row r="226" spans="1:58" hidden="1" x14ac:dyDescent="0.2">
      <c r="A226" s="605"/>
      <c r="B226" s="590" t="s">
        <v>413</v>
      </c>
      <c r="C226" s="588">
        <v>266</v>
      </c>
      <c r="D226" s="273">
        <v>60125202.600000001</v>
      </c>
      <c r="E226" s="274">
        <v>353948</v>
      </c>
      <c r="F226" s="273"/>
      <c r="G226" s="588">
        <v>52</v>
      </c>
      <c r="H226" s="273">
        <v>4934510.3600000003</v>
      </c>
      <c r="I226" s="588">
        <v>0</v>
      </c>
      <c r="J226" s="273">
        <v>0</v>
      </c>
      <c r="K226" s="588">
        <v>7</v>
      </c>
      <c r="L226" s="273">
        <v>247248.13</v>
      </c>
      <c r="M226" s="588">
        <v>0</v>
      </c>
      <c r="N226" s="273">
        <v>0</v>
      </c>
      <c r="O226" s="588"/>
      <c r="P226" s="273"/>
      <c r="Q226" s="588"/>
      <c r="R226" s="273"/>
      <c r="S226" s="588">
        <v>48</v>
      </c>
      <c r="T226" s="273">
        <v>343140.94</v>
      </c>
      <c r="U226" s="588">
        <v>8</v>
      </c>
      <c r="V226" s="273">
        <v>25203</v>
      </c>
      <c r="W226" s="588">
        <v>2</v>
      </c>
      <c r="X226" s="273">
        <v>21376</v>
      </c>
      <c r="Y226" s="274">
        <v>498</v>
      </c>
      <c r="Z226" s="273">
        <v>48925.34</v>
      </c>
      <c r="AA226" s="274">
        <v>47</v>
      </c>
      <c r="AB226" s="273">
        <v>29086.240000000002</v>
      </c>
      <c r="AC226" s="274">
        <v>138</v>
      </c>
      <c r="AD226" s="273">
        <v>88499.81</v>
      </c>
      <c r="AE226" s="274">
        <v>576</v>
      </c>
      <c r="AF226" s="273">
        <v>71305.990000000005</v>
      </c>
      <c r="AG226" s="588">
        <v>0</v>
      </c>
      <c r="AH226" s="273">
        <v>0</v>
      </c>
      <c r="AI226" s="588">
        <v>2</v>
      </c>
      <c r="AJ226" s="273">
        <v>100</v>
      </c>
      <c r="AK226" s="588">
        <v>5</v>
      </c>
      <c r="AL226" s="273">
        <v>3237635</v>
      </c>
      <c r="AM226" s="274">
        <v>49619</v>
      </c>
      <c r="AN226" s="588">
        <v>19</v>
      </c>
      <c r="AO226" s="273">
        <v>6346531.4699999997</v>
      </c>
      <c r="AP226" s="274">
        <v>142318</v>
      </c>
      <c r="AQ226" s="588">
        <v>0</v>
      </c>
      <c r="AR226" s="273">
        <v>0</v>
      </c>
      <c r="AS226" s="588">
        <v>0</v>
      </c>
      <c r="AT226" s="273">
        <v>0</v>
      </c>
      <c r="AW226" s="51">
        <f t="shared" si="28"/>
        <v>1668</v>
      </c>
      <c r="AY226">
        <v>2019</v>
      </c>
      <c r="AZ226">
        <f t="shared" si="24"/>
        <v>318</v>
      </c>
      <c r="BA226">
        <f t="shared" si="25"/>
        <v>5</v>
      </c>
      <c r="BB226" s="261">
        <f t="shared" si="26"/>
        <v>65059712.960000001</v>
      </c>
      <c r="BC226" s="261">
        <f t="shared" si="27"/>
        <v>3237635</v>
      </c>
      <c r="BE226" s="261"/>
    </row>
    <row r="227" spans="1:58" hidden="1" x14ac:dyDescent="0.2">
      <c r="A227" s="605"/>
      <c r="B227" s="590" t="s">
        <v>414</v>
      </c>
      <c r="C227" s="588">
        <v>142</v>
      </c>
      <c r="D227" s="273">
        <v>35285157.340000004</v>
      </c>
      <c r="E227" s="274">
        <v>28721</v>
      </c>
      <c r="F227" s="273"/>
      <c r="G227" s="588">
        <v>20</v>
      </c>
      <c r="H227" s="273">
        <v>1759341.1</v>
      </c>
      <c r="I227" s="588">
        <v>0</v>
      </c>
      <c r="J227" s="273">
        <v>0</v>
      </c>
      <c r="K227" s="588">
        <v>7</v>
      </c>
      <c r="L227" s="273">
        <v>152574.46</v>
      </c>
      <c r="M227" s="588">
        <v>3</v>
      </c>
      <c r="N227" s="273">
        <v>66659.3</v>
      </c>
      <c r="O227" s="588"/>
      <c r="P227" s="273"/>
      <c r="Q227" s="588"/>
      <c r="R227" s="273"/>
      <c r="S227" s="588">
        <v>54</v>
      </c>
      <c r="T227" s="273">
        <v>326231</v>
      </c>
      <c r="U227" s="588">
        <v>9</v>
      </c>
      <c r="V227" s="273">
        <v>23539.279999999999</v>
      </c>
      <c r="W227" s="588">
        <v>1</v>
      </c>
      <c r="X227" s="273">
        <v>5000</v>
      </c>
      <c r="Y227" s="274">
        <v>74</v>
      </c>
      <c r="Z227" s="273">
        <v>58219.18</v>
      </c>
      <c r="AA227" s="274">
        <v>32</v>
      </c>
      <c r="AB227" s="273">
        <v>44973.54</v>
      </c>
      <c r="AC227" s="274">
        <v>137</v>
      </c>
      <c r="AD227" s="273">
        <v>95683.89</v>
      </c>
      <c r="AE227" s="274">
        <v>58</v>
      </c>
      <c r="AF227" s="273">
        <v>76347.009999999995</v>
      </c>
      <c r="AG227" s="588">
        <v>0</v>
      </c>
      <c r="AH227" s="273">
        <v>0</v>
      </c>
      <c r="AI227" s="588">
        <v>1</v>
      </c>
      <c r="AJ227" s="273">
        <v>50</v>
      </c>
      <c r="AK227" s="588">
        <v>7</v>
      </c>
      <c r="AL227" s="273">
        <v>4711302</v>
      </c>
      <c r="AM227" s="274">
        <v>43932</v>
      </c>
      <c r="AN227" s="588">
        <v>12</v>
      </c>
      <c r="AO227" s="273">
        <v>1121119.21</v>
      </c>
      <c r="AP227" s="274">
        <v>18232</v>
      </c>
      <c r="AQ227" s="588">
        <v>19</v>
      </c>
      <c r="AR227" s="273">
        <v>88949.5</v>
      </c>
      <c r="AS227" s="588">
        <v>7</v>
      </c>
      <c r="AT227" s="273">
        <v>700722.5</v>
      </c>
      <c r="AW227" s="51">
        <f t="shared" si="28"/>
        <v>583</v>
      </c>
      <c r="AY227">
        <v>2019</v>
      </c>
      <c r="AZ227">
        <f t="shared" si="24"/>
        <v>162</v>
      </c>
      <c r="BA227">
        <f t="shared" si="25"/>
        <v>7</v>
      </c>
      <c r="BB227" s="261">
        <f t="shared" si="26"/>
        <v>37044498.440000005</v>
      </c>
      <c r="BC227" s="261">
        <f t="shared" si="27"/>
        <v>4711302</v>
      </c>
      <c r="BE227" s="261"/>
    </row>
    <row r="228" spans="1:58" hidden="1" x14ac:dyDescent="0.2">
      <c r="A228" s="605"/>
      <c r="B228" s="590" t="s">
        <v>415</v>
      </c>
      <c r="C228" s="588">
        <v>241</v>
      </c>
      <c r="D228" s="273">
        <v>54242844.090000004</v>
      </c>
      <c r="E228" s="274">
        <v>505059</v>
      </c>
      <c r="F228" s="273"/>
      <c r="G228" s="588">
        <v>100</v>
      </c>
      <c r="H228" s="273">
        <v>9422432.3699999992</v>
      </c>
      <c r="I228" s="588">
        <v>0</v>
      </c>
      <c r="J228" s="273">
        <v>0</v>
      </c>
      <c r="K228" s="588">
        <v>9</v>
      </c>
      <c r="L228" s="273">
        <v>84816</v>
      </c>
      <c r="M228" s="588">
        <v>2</v>
      </c>
      <c r="N228" s="273">
        <v>49607.040000000001</v>
      </c>
      <c r="O228" s="588"/>
      <c r="P228" s="273"/>
      <c r="Q228" s="588"/>
      <c r="R228" s="273"/>
      <c r="S228" s="588">
        <v>60</v>
      </c>
      <c r="T228" s="273">
        <v>428701</v>
      </c>
      <c r="U228" s="588">
        <v>5</v>
      </c>
      <c r="V228" s="273">
        <v>9141.4</v>
      </c>
      <c r="W228" s="588">
        <v>1</v>
      </c>
      <c r="X228" s="273">
        <v>5376</v>
      </c>
      <c r="Y228" s="274">
        <v>358</v>
      </c>
      <c r="Z228" s="273">
        <v>72611.45</v>
      </c>
      <c r="AA228" s="274">
        <v>51</v>
      </c>
      <c r="AB228" s="273">
        <v>127888.13</v>
      </c>
      <c r="AC228" s="274">
        <v>503</v>
      </c>
      <c r="AD228" s="273">
        <v>90816.88</v>
      </c>
      <c r="AE228" s="274">
        <v>547</v>
      </c>
      <c r="AF228" s="273">
        <v>66248.34</v>
      </c>
      <c r="AG228" s="588">
        <v>0</v>
      </c>
      <c r="AH228" s="273">
        <v>0</v>
      </c>
      <c r="AI228" s="588">
        <v>3</v>
      </c>
      <c r="AJ228" s="273">
        <v>150</v>
      </c>
      <c r="AK228" s="588">
        <v>6</v>
      </c>
      <c r="AL228" s="273">
        <v>51030465</v>
      </c>
      <c r="AM228" s="274">
        <v>267709</v>
      </c>
      <c r="AN228" s="588">
        <v>20</v>
      </c>
      <c r="AO228" s="273">
        <v>5159523</v>
      </c>
      <c r="AP228" s="274">
        <v>84583</v>
      </c>
      <c r="AQ228" s="588">
        <v>21</v>
      </c>
      <c r="AR228" s="273">
        <v>197090</v>
      </c>
      <c r="AS228" s="588">
        <v>4</v>
      </c>
      <c r="AT228" s="273">
        <v>185650</v>
      </c>
      <c r="AW228" s="51">
        <f t="shared" si="28"/>
        <v>1931</v>
      </c>
      <c r="AY228">
        <v>2019</v>
      </c>
      <c r="AZ228">
        <f t="shared" si="24"/>
        <v>341</v>
      </c>
      <c r="BA228">
        <f t="shared" si="25"/>
        <v>6</v>
      </c>
      <c r="BB228" s="261">
        <f t="shared" si="26"/>
        <v>63665276.460000001</v>
      </c>
      <c r="BC228" s="261">
        <f t="shared" si="27"/>
        <v>51030465</v>
      </c>
      <c r="BE228" s="261"/>
    </row>
    <row r="229" spans="1:58" hidden="1" x14ac:dyDescent="0.2">
      <c r="A229" s="605"/>
      <c r="B229" s="590" t="s">
        <v>416</v>
      </c>
      <c r="C229" s="588">
        <v>167</v>
      </c>
      <c r="D229" s="273">
        <v>38894963.390000001</v>
      </c>
      <c r="E229" s="274">
        <v>362196</v>
      </c>
      <c r="F229" s="273"/>
      <c r="G229" s="588">
        <v>72</v>
      </c>
      <c r="H229" s="273">
        <v>7581301.0099999998</v>
      </c>
      <c r="I229" s="588">
        <v>2</v>
      </c>
      <c r="J229" s="273">
        <v>1250</v>
      </c>
      <c r="K229" s="588">
        <v>12</v>
      </c>
      <c r="L229" s="273">
        <v>289383.94</v>
      </c>
      <c r="M229" s="588">
        <v>1</v>
      </c>
      <c r="N229" s="273">
        <v>36910</v>
      </c>
      <c r="O229" s="588"/>
      <c r="P229" s="273"/>
      <c r="Q229" s="588"/>
      <c r="R229" s="273"/>
      <c r="S229" s="588">
        <v>56</v>
      </c>
      <c r="T229" s="273">
        <v>704847.83</v>
      </c>
      <c r="U229" s="588">
        <v>5</v>
      </c>
      <c r="V229" s="273">
        <v>11610</v>
      </c>
      <c r="W229" s="588">
        <v>0</v>
      </c>
      <c r="X229" s="273">
        <v>0</v>
      </c>
      <c r="Y229" s="274">
        <v>326</v>
      </c>
      <c r="Z229" s="273">
        <v>75668.179999999993</v>
      </c>
      <c r="AA229" s="274">
        <v>42</v>
      </c>
      <c r="AB229" s="273">
        <v>82056.67</v>
      </c>
      <c r="AC229" s="274">
        <v>455</v>
      </c>
      <c r="AD229" s="273">
        <v>97065.52</v>
      </c>
      <c r="AE229" s="274">
        <v>491</v>
      </c>
      <c r="AF229" s="273">
        <v>64257.919999999998</v>
      </c>
      <c r="AG229" s="588">
        <v>0</v>
      </c>
      <c r="AH229" s="273">
        <v>0</v>
      </c>
      <c r="AI229" s="588">
        <v>1</v>
      </c>
      <c r="AJ229" s="273">
        <v>50</v>
      </c>
      <c r="AK229" s="588">
        <v>9</v>
      </c>
      <c r="AL229" s="273">
        <v>16230813</v>
      </c>
      <c r="AM229" s="274">
        <v>147114</v>
      </c>
      <c r="AN229" s="588">
        <v>23</v>
      </c>
      <c r="AO229" s="273">
        <v>4547332</v>
      </c>
      <c r="AP229" s="274">
        <v>118590</v>
      </c>
      <c r="AQ229" s="588">
        <v>18</v>
      </c>
      <c r="AR229" s="273">
        <v>175377.5</v>
      </c>
      <c r="AS229" s="588">
        <v>9</v>
      </c>
      <c r="AT229" s="273">
        <v>2798349.93</v>
      </c>
      <c r="AW229" s="51">
        <f t="shared" si="28"/>
        <v>1689</v>
      </c>
      <c r="AY229">
        <v>2019</v>
      </c>
      <c r="AZ229">
        <f t="shared" si="24"/>
        <v>239</v>
      </c>
      <c r="BA229">
        <f t="shared" si="25"/>
        <v>9</v>
      </c>
      <c r="BB229" s="261">
        <f t="shared" si="26"/>
        <v>46476264.399999999</v>
      </c>
      <c r="BC229" s="261">
        <f t="shared" si="27"/>
        <v>16230813</v>
      </c>
      <c r="BE229" s="261"/>
    </row>
    <row r="230" spans="1:58" hidden="1" x14ac:dyDescent="0.2">
      <c r="A230" s="606"/>
      <c r="B230" s="590" t="s">
        <v>417</v>
      </c>
      <c r="C230" s="588">
        <v>149</v>
      </c>
      <c r="D230" s="273">
        <v>36118965.280000001</v>
      </c>
      <c r="E230" s="274">
        <v>335754</v>
      </c>
      <c r="F230" s="273"/>
      <c r="G230" s="588">
        <v>84</v>
      </c>
      <c r="H230" s="273">
        <v>8678828.5</v>
      </c>
      <c r="I230" s="588">
        <v>0</v>
      </c>
      <c r="J230" s="273">
        <v>0</v>
      </c>
      <c r="K230" s="588">
        <v>10</v>
      </c>
      <c r="L230" s="273">
        <v>471673.76</v>
      </c>
      <c r="M230" s="588">
        <v>1</v>
      </c>
      <c r="N230" s="273">
        <v>26575.200000000001</v>
      </c>
      <c r="O230" s="588"/>
      <c r="P230" s="273"/>
      <c r="Q230" s="588"/>
      <c r="R230" s="273"/>
      <c r="S230" s="588">
        <v>50</v>
      </c>
      <c r="T230" s="273">
        <v>551345.74</v>
      </c>
      <c r="U230" s="588">
        <v>5</v>
      </c>
      <c r="V230" s="273">
        <v>16585</v>
      </c>
      <c r="W230" s="588">
        <v>0</v>
      </c>
      <c r="X230" s="273">
        <v>0</v>
      </c>
      <c r="Y230" s="274">
        <v>313</v>
      </c>
      <c r="Z230" s="273">
        <v>62348.58</v>
      </c>
      <c r="AA230" s="274">
        <v>33</v>
      </c>
      <c r="AB230" s="273">
        <v>86272.22</v>
      </c>
      <c r="AC230" s="274">
        <v>395</v>
      </c>
      <c r="AD230" s="273">
        <v>99983.78</v>
      </c>
      <c r="AE230" s="274">
        <v>494</v>
      </c>
      <c r="AF230" s="273">
        <v>71098.350000000006</v>
      </c>
      <c r="AG230" s="588">
        <v>0</v>
      </c>
      <c r="AH230" s="273">
        <v>0</v>
      </c>
      <c r="AI230" s="588">
        <v>3</v>
      </c>
      <c r="AJ230" s="273">
        <v>150</v>
      </c>
      <c r="AK230" s="588">
        <v>5</v>
      </c>
      <c r="AL230" s="273">
        <v>31599617</v>
      </c>
      <c r="AM230" s="274">
        <v>332973</v>
      </c>
      <c r="AN230" s="588">
        <v>16</v>
      </c>
      <c r="AO230" s="273">
        <v>3755803.23</v>
      </c>
      <c r="AP230" s="274">
        <v>132822</v>
      </c>
      <c r="AQ230" s="588">
        <v>22</v>
      </c>
      <c r="AR230" s="273">
        <v>173598</v>
      </c>
      <c r="AS230" s="588">
        <v>5</v>
      </c>
      <c r="AT230" s="273">
        <v>364120</v>
      </c>
      <c r="AW230" s="51">
        <f t="shared" si="28"/>
        <v>1585</v>
      </c>
      <c r="AY230">
        <v>2019</v>
      </c>
      <c r="AZ230">
        <f t="shared" si="24"/>
        <v>233</v>
      </c>
      <c r="BA230">
        <f t="shared" si="25"/>
        <v>5</v>
      </c>
      <c r="BB230" s="261">
        <f t="shared" si="26"/>
        <v>44797793.780000001</v>
      </c>
      <c r="BC230" s="261">
        <f t="shared" si="27"/>
        <v>31599617</v>
      </c>
      <c r="BE230" s="261">
        <f>SUM(BB219:BB230)</f>
        <v>588634706.62999988</v>
      </c>
      <c r="BF230">
        <f>SUM(C219:C230,G219:G230,I219:I230,K219:K230,M219:M230,S219:S230,U219:U230,W219:W230,U219:U230,Y219:Y230,AA219:AA230,AC219:AC230,AE219:AE230,AG219:AG230,AI219:AI230,AK219:AK230,AN219:AN230,AQ219:AQ230,AS219:AS230,)</f>
        <v>18236</v>
      </c>
    </row>
    <row r="231" spans="1:58" ht="13.5" customHeight="1" x14ac:dyDescent="0.2">
      <c r="A231" s="607" t="s">
        <v>534</v>
      </c>
      <c r="B231" s="280" t="s">
        <v>522</v>
      </c>
      <c r="C231" s="288">
        <v>174</v>
      </c>
      <c r="D231" s="591">
        <v>43729948.950000003</v>
      </c>
      <c r="E231" s="289">
        <v>405158</v>
      </c>
      <c r="F231" s="591"/>
      <c r="G231" s="288">
        <v>242</v>
      </c>
      <c r="H231" s="591">
        <v>25846607</v>
      </c>
      <c r="I231" s="288">
        <v>0</v>
      </c>
      <c r="J231" s="591">
        <v>0</v>
      </c>
      <c r="K231" s="288">
        <v>13</v>
      </c>
      <c r="L231" s="591">
        <v>559980.75</v>
      </c>
      <c r="M231" s="288">
        <v>3</v>
      </c>
      <c r="N231" s="591">
        <v>115159.2</v>
      </c>
      <c r="O231" s="288"/>
      <c r="P231" s="591"/>
      <c r="Q231" s="288"/>
      <c r="R231" s="591"/>
      <c r="S231" s="288">
        <v>61</v>
      </c>
      <c r="T231" s="591">
        <v>507285.85</v>
      </c>
      <c r="U231" s="288">
        <v>10</v>
      </c>
      <c r="V231" s="591"/>
      <c r="W231" s="288">
        <v>2</v>
      </c>
      <c r="X231" s="591">
        <v>9536</v>
      </c>
      <c r="Y231" s="289">
        <v>346</v>
      </c>
      <c r="Z231" s="591">
        <v>67362.91</v>
      </c>
      <c r="AA231" s="289">
        <v>32</v>
      </c>
      <c r="AB231" s="591">
        <v>100302.57</v>
      </c>
      <c r="AC231" s="289">
        <v>488</v>
      </c>
      <c r="AD231" s="591">
        <v>90391.74</v>
      </c>
      <c r="AE231" s="289">
        <v>486</v>
      </c>
      <c r="AF231" s="591">
        <v>79781.119999999995</v>
      </c>
      <c r="AG231" s="288">
        <v>0</v>
      </c>
      <c r="AH231" s="591">
        <v>0</v>
      </c>
      <c r="AI231" s="288">
        <v>3</v>
      </c>
      <c r="AJ231" s="591">
        <v>150</v>
      </c>
      <c r="AK231" s="288">
        <v>5</v>
      </c>
      <c r="AL231" s="591">
        <v>8332370</v>
      </c>
      <c r="AM231" s="289">
        <v>50451</v>
      </c>
      <c r="AN231" s="288">
        <v>14</v>
      </c>
      <c r="AO231" s="591">
        <v>4653503.66</v>
      </c>
      <c r="AP231" s="289">
        <v>115299</v>
      </c>
      <c r="AQ231" s="288">
        <v>12</v>
      </c>
      <c r="AR231" s="591">
        <v>40218.660000000003</v>
      </c>
      <c r="AS231" s="288">
        <v>10</v>
      </c>
      <c r="AT231" s="591">
        <v>4634662.22</v>
      </c>
      <c r="AW231" s="51">
        <f>SUM(C231,G231,I231,K231,M231,S231,U231,W231,Y231,AA231,AC231,AE231,AG231,AI231,AK231,AN231,AQ231,AS231)</f>
        <v>1901</v>
      </c>
      <c r="AY231">
        <v>2020</v>
      </c>
      <c r="AZ231">
        <f t="shared" si="24"/>
        <v>416</v>
      </c>
      <c r="BA231">
        <f t="shared" si="25"/>
        <v>5</v>
      </c>
      <c r="BB231" s="261">
        <f t="shared" si="26"/>
        <v>69576555.950000003</v>
      </c>
      <c r="BC231" s="261">
        <f t="shared" si="27"/>
        <v>8332370</v>
      </c>
      <c r="BE231" s="261"/>
    </row>
    <row r="232" spans="1:58" x14ac:dyDescent="0.2">
      <c r="A232" s="608"/>
      <c r="B232" s="280" t="s">
        <v>523</v>
      </c>
      <c r="C232" s="288">
        <v>125</v>
      </c>
      <c r="D232" s="591">
        <v>29742632.629999999</v>
      </c>
      <c r="E232" s="289">
        <v>277973</v>
      </c>
      <c r="F232" s="591"/>
      <c r="G232" s="288">
        <v>12</v>
      </c>
      <c r="H232" s="591">
        <v>1420000</v>
      </c>
      <c r="I232" s="288">
        <v>3</v>
      </c>
      <c r="J232" s="591">
        <v>83000</v>
      </c>
      <c r="K232" s="288">
        <v>9</v>
      </c>
      <c r="L232" s="591">
        <v>342580.83</v>
      </c>
      <c r="M232" s="288">
        <v>2</v>
      </c>
      <c r="N232" s="591">
        <v>125789.28</v>
      </c>
      <c r="O232" s="288"/>
      <c r="P232" s="591"/>
      <c r="Q232" s="288"/>
      <c r="R232" s="591"/>
      <c r="S232" s="288">
        <v>29</v>
      </c>
      <c r="T232" s="591">
        <v>726278.92</v>
      </c>
      <c r="U232" s="288">
        <v>1</v>
      </c>
      <c r="V232" s="591">
        <v>5000</v>
      </c>
      <c r="W232" s="288">
        <v>0</v>
      </c>
      <c r="X232" s="591">
        <v>0</v>
      </c>
      <c r="Y232" s="289">
        <v>227</v>
      </c>
      <c r="Z232" s="591">
        <v>40143.620000000003</v>
      </c>
      <c r="AA232" s="289">
        <v>25</v>
      </c>
      <c r="AB232" s="591">
        <v>72382.27</v>
      </c>
      <c r="AC232" s="289">
        <v>401</v>
      </c>
      <c r="AD232" s="591">
        <v>73349.06</v>
      </c>
      <c r="AE232" s="289">
        <v>435</v>
      </c>
      <c r="AF232" s="591">
        <v>55426.17</v>
      </c>
      <c r="AG232" s="288">
        <v>0</v>
      </c>
      <c r="AH232" s="591">
        <v>0</v>
      </c>
      <c r="AI232" s="288">
        <v>2</v>
      </c>
      <c r="AJ232" s="591">
        <v>100</v>
      </c>
      <c r="AK232" s="288">
        <v>1</v>
      </c>
      <c r="AL232" s="591">
        <v>8564589</v>
      </c>
      <c r="AM232" s="289">
        <v>127560</v>
      </c>
      <c r="AN232" s="288">
        <v>8</v>
      </c>
      <c r="AO232" s="591">
        <v>1724378.66</v>
      </c>
      <c r="AP232" s="289">
        <v>29513</v>
      </c>
      <c r="AQ232" s="288">
        <v>10</v>
      </c>
      <c r="AR232" s="591">
        <v>48792</v>
      </c>
      <c r="AS232" s="288">
        <v>1</v>
      </c>
      <c r="AT232" s="591">
        <v>252900</v>
      </c>
      <c r="AW232" s="51">
        <f>SUM(C232,G232,I232,K232,M232,S232,U232,W232,Y232,AA232,AC232,AE232,AG232,AI232,AK232,AN232,AQ232,AS232)</f>
        <v>1291</v>
      </c>
      <c r="AY232">
        <v>2020</v>
      </c>
      <c r="AZ232">
        <f t="shared" si="24"/>
        <v>137</v>
      </c>
      <c r="BA232">
        <f t="shared" si="25"/>
        <v>1</v>
      </c>
      <c r="BB232" s="261">
        <f t="shared" si="26"/>
        <v>31162632.629999999</v>
      </c>
      <c r="BC232" s="261">
        <f t="shared" si="27"/>
        <v>8564589</v>
      </c>
      <c r="BE232" s="261"/>
    </row>
    <row r="233" spans="1:58" x14ac:dyDescent="0.2">
      <c r="A233" s="608"/>
      <c r="B233" s="280" t="s">
        <v>524</v>
      </c>
      <c r="C233" s="288">
        <v>179</v>
      </c>
      <c r="D233" s="591">
        <v>41112186.880000003</v>
      </c>
      <c r="E233" s="289">
        <v>386398</v>
      </c>
      <c r="F233" s="591"/>
      <c r="G233" s="288">
        <v>88</v>
      </c>
      <c r="H233" s="591">
        <v>8323107</v>
      </c>
      <c r="I233" s="288">
        <v>0</v>
      </c>
      <c r="J233" s="591">
        <v>0</v>
      </c>
      <c r="K233" s="288">
        <v>5</v>
      </c>
      <c r="L233" s="591">
        <v>77085.119999999995</v>
      </c>
      <c r="M233" s="288">
        <v>2</v>
      </c>
      <c r="N233" s="591">
        <v>103421.82</v>
      </c>
      <c r="O233" s="288"/>
      <c r="P233" s="591"/>
      <c r="Q233" s="288"/>
      <c r="R233" s="591"/>
      <c r="S233" s="288">
        <v>16</v>
      </c>
      <c r="T233" s="591">
        <v>627379.48</v>
      </c>
      <c r="U233" s="288">
        <v>1</v>
      </c>
      <c r="V233" s="591">
        <v>1500</v>
      </c>
      <c r="W233" s="288">
        <v>1</v>
      </c>
      <c r="X233" s="591">
        <v>4096</v>
      </c>
      <c r="Y233" s="289">
        <v>270</v>
      </c>
      <c r="Z233" s="591">
        <v>65756.38</v>
      </c>
      <c r="AA233" s="289">
        <v>42</v>
      </c>
      <c r="AB233" s="591">
        <v>51683.59</v>
      </c>
      <c r="AC233" s="289">
        <v>318</v>
      </c>
      <c r="AD233" s="591">
        <v>61474.73</v>
      </c>
      <c r="AE233" s="289">
        <v>448</v>
      </c>
      <c r="AF233" s="591">
        <v>66765.009999999995</v>
      </c>
      <c r="AG233" s="288">
        <v>0</v>
      </c>
      <c r="AH233" s="591">
        <v>0</v>
      </c>
      <c r="AI233" s="288">
        <v>0</v>
      </c>
      <c r="AJ233" s="591">
        <v>0</v>
      </c>
      <c r="AK233" s="288">
        <v>1</v>
      </c>
      <c r="AL233" s="591">
        <v>205450.79</v>
      </c>
      <c r="AM233" s="289">
        <v>1537</v>
      </c>
      <c r="AN233" s="288">
        <v>20</v>
      </c>
      <c r="AO233" s="591">
        <v>3666257.18</v>
      </c>
      <c r="AP233" s="289">
        <v>93717</v>
      </c>
      <c r="AQ233" s="288">
        <v>11</v>
      </c>
      <c r="AR233" s="591">
        <v>75017</v>
      </c>
      <c r="AS233" s="288">
        <v>9</v>
      </c>
      <c r="AT233" s="591">
        <v>11863786.18</v>
      </c>
      <c r="AW233" s="51">
        <f>SUM(C233,G233,I233,K233,M233,S233,U233,W233,Y233,AA233,AC233,AE233,AG233,AI233,AK233,AN233,AQ233,AS233)</f>
        <v>1411</v>
      </c>
      <c r="AY233">
        <v>2020</v>
      </c>
      <c r="AZ233">
        <f t="shared" si="24"/>
        <v>267</v>
      </c>
      <c r="BA233">
        <f t="shared" si="25"/>
        <v>1</v>
      </c>
      <c r="BB233" s="261">
        <f t="shared" si="26"/>
        <v>49435293.880000003</v>
      </c>
      <c r="BC233" s="261">
        <f t="shared" si="27"/>
        <v>205450.79</v>
      </c>
      <c r="BE233" s="261"/>
    </row>
    <row r="234" spans="1:58" x14ac:dyDescent="0.2">
      <c r="A234" s="608"/>
      <c r="B234" s="280" t="s">
        <v>525</v>
      </c>
      <c r="C234" s="288">
        <v>131</v>
      </c>
      <c r="D234" s="591">
        <v>31760854.050000001</v>
      </c>
      <c r="E234" s="289">
        <v>297146</v>
      </c>
      <c r="F234" s="591"/>
      <c r="G234" s="288">
        <v>20</v>
      </c>
      <c r="H234" s="591">
        <v>2100001</v>
      </c>
      <c r="I234" s="288">
        <v>0</v>
      </c>
      <c r="J234" s="591">
        <v>0</v>
      </c>
      <c r="K234" s="288">
        <v>7</v>
      </c>
      <c r="L234" s="591">
        <v>225960.74</v>
      </c>
      <c r="M234" s="288">
        <v>2</v>
      </c>
      <c r="N234" s="591">
        <v>110065.62</v>
      </c>
      <c r="O234" s="288"/>
      <c r="P234" s="591"/>
      <c r="Q234" s="288"/>
      <c r="R234" s="591"/>
      <c r="S234" s="288">
        <v>18</v>
      </c>
      <c r="T234" s="591">
        <v>332819.52</v>
      </c>
      <c r="U234" s="288">
        <v>0</v>
      </c>
      <c r="V234" s="591">
        <v>0</v>
      </c>
      <c r="W234" s="288">
        <v>1</v>
      </c>
      <c r="X234" s="591">
        <v>6320</v>
      </c>
      <c r="Y234" s="289">
        <v>269</v>
      </c>
      <c r="Z234" s="591">
        <v>57788.37</v>
      </c>
      <c r="AA234" s="289">
        <v>38</v>
      </c>
      <c r="AB234" s="591">
        <v>41908.22</v>
      </c>
      <c r="AC234" s="289">
        <v>362</v>
      </c>
      <c r="AD234" s="591">
        <v>92328.93</v>
      </c>
      <c r="AE234" s="289">
        <v>497</v>
      </c>
      <c r="AF234" s="591">
        <v>61318.74</v>
      </c>
      <c r="AG234" s="288"/>
      <c r="AH234" s="591"/>
      <c r="AI234" s="288">
        <v>0</v>
      </c>
      <c r="AJ234" s="591">
        <v>0</v>
      </c>
      <c r="AK234" s="288">
        <v>1</v>
      </c>
      <c r="AL234" s="591">
        <v>500000</v>
      </c>
      <c r="AM234" s="289">
        <v>31480</v>
      </c>
      <c r="AN234" s="288">
        <v>23</v>
      </c>
      <c r="AO234" s="591">
        <v>8550199</v>
      </c>
      <c r="AP234" s="289">
        <v>173325</v>
      </c>
      <c r="AQ234" s="288">
        <v>9</v>
      </c>
      <c r="AR234" s="591">
        <v>41447.64</v>
      </c>
      <c r="AS234" s="288">
        <v>6</v>
      </c>
      <c r="AT234" s="591">
        <v>16844028</v>
      </c>
      <c r="AW234" s="51">
        <f t="shared" ref="AW234:AW242" si="29">SUM(C234,G234,I234,K234,M234,S234,U234,W234,Y234,AA234,AC234,AE234,AG234,AI234,AK234,AN234,AQ234,AS234)</f>
        <v>1384</v>
      </c>
      <c r="AY234">
        <v>2020</v>
      </c>
      <c r="AZ234">
        <f t="shared" si="24"/>
        <v>151</v>
      </c>
      <c r="BA234">
        <f t="shared" si="25"/>
        <v>1</v>
      </c>
      <c r="BB234" s="261">
        <f t="shared" si="26"/>
        <v>33860855.049999997</v>
      </c>
      <c r="BC234" s="261">
        <f t="shared" si="27"/>
        <v>500000</v>
      </c>
      <c r="BE234" s="261"/>
    </row>
    <row r="235" spans="1:58" x14ac:dyDescent="0.2">
      <c r="A235" s="608"/>
      <c r="B235" s="280" t="s">
        <v>526</v>
      </c>
      <c r="C235" s="288">
        <v>244</v>
      </c>
      <c r="D235" s="591">
        <v>56272594.880000003</v>
      </c>
      <c r="E235" s="289">
        <v>529958</v>
      </c>
      <c r="F235" s="591"/>
      <c r="G235" s="288">
        <v>12</v>
      </c>
      <c r="H235" s="591">
        <v>1200000</v>
      </c>
      <c r="I235" s="288">
        <v>0</v>
      </c>
      <c r="J235" s="591">
        <v>0</v>
      </c>
      <c r="K235" s="288">
        <v>10</v>
      </c>
      <c r="L235" s="591">
        <v>319681.52</v>
      </c>
      <c r="M235" s="288">
        <v>0</v>
      </c>
      <c r="N235" s="591">
        <v>0</v>
      </c>
      <c r="O235" s="288"/>
      <c r="P235" s="591"/>
      <c r="Q235" s="288"/>
      <c r="R235" s="591"/>
      <c r="S235" s="288">
        <v>26</v>
      </c>
      <c r="T235" s="591">
        <v>324394.56</v>
      </c>
      <c r="U235" s="288">
        <v>1</v>
      </c>
      <c r="V235" s="591">
        <v>3000</v>
      </c>
      <c r="W235" s="288">
        <v>0</v>
      </c>
      <c r="X235" s="591">
        <v>0</v>
      </c>
      <c r="Y235" s="289">
        <v>237</v>
      </c>
      <c r="Z235" s="591">
        <v>51621.16</v>
      </c>
      <c r="AA235" s="289">
        <v>40</v>
      </c>
      <c r="AB235" s="591">
        <v>45664.19</v>
      </c>
      <c r="AC235" s="289">
        <v>631</v>
      </c>
      <c r="AD235" s="591">
        <v>89879.23</v>
      </c>
      <c r="AE235" s="289">
        <v>443</v>
      </c>
      <c r="AF235" s="591">
        <v>60825.35</v>
      </c>
      <c r="AG235" s="288"/>
      <c r="AH235" s="591"/>
      <c r="AI235" s="288">
        <v>4</v>
      </c>
      <c r="AJ235" s="591">
        <v>200</v>
      </c>
      <c r="AK235" s="288">
        <v>5</v>
      </c>
      <c r="AL235" s="591">
        <v>8478504</v>
      </c>
      <c r="AM235" s="289">
        <v>52318</v>
      </c>
      <c r="AN235" s="288">
        <v>16</v>
      </c>
      <c r="AO235" s="591">
        <v>11022398.91</v>
      </c>
      <c r="AP235" s="289">
        <v>132724</v>
      </c>
      <c r="AQ235" s="288">
        <v>6</v>
      </c>
      <c r="AR235" s="591">
        <v>53635</v>
      </c>
      <c r="AS235" s="288">
        <v>12</v>
      </c>
      <c r="AT235" s="591">
        <v>14981656.199999999</v>
      </c>
      <c r="AW235" s="51">
        <f t="shared" si="29"/>
        <v>1687</v>
      </c>
      <c r="AY235">
        <v>2020</v>
      </c>
      <c r="AZ235">
        <f t="shared" si="24"/>
        <v>256</v>
      </c>
      <c r="BA235">
        <f t="shared" si="25"/>
        <v>5</v>
      </c>
      <c r="BB235" s="261">
        <f t="shared" si="26"/>
        <v>57472594.880000003</v>
      </c>
      <c r="BC235" s="261">
        <f t="shared" si="27"/>
        <v>8478504</v>
      </c>
      <c r="BE235" s="261"/>
    </row>
    <row r="236" spans="1:58" x14ac:dyDescent="0.2">
      <c r="A236" s="608"/>
      <c r="B236" s="280" t="s">
        <v>527</v>
      </c>
      <c r="C236" s="544">
        <v>139</v>
      </c>
      <c r="D236" s="578">
        <v>34184016.920000002</v>
      </c>
      <c r="E236" s="545">
        <v>317108</v>
      </c>
      <c r="F236" s="578"/>
      <c r="G236" s="544">
        <v>271</v>
      </c>
      <c r="H236" s="578">
        <v>30355103</v>
      </c>
      <c r="I236" s="544">
        <v>4</v>
      </c>
      <c r="J236" s="591">
        <v>434751</v>
      </c>
      <c r="K236" s="544">
        <v>7</v>
      </c>
      <c r="L236" s="578">
        <v>301659.28000000003</v>
      </c>
      <c r="M236" s="544">
        <v>0</v>
      </c>
      <c r="N236" s="578">
        <v>0</v>
      </c>
      <c r="O236" s="544"/>
      <c r="P236" s="578"/>
      <c r="Q236" s="544"/>
      <c r="R236" s="578"/>
      <c r="S236" s="544">
        <v>51</v>
      </c>
      <c r="T236" s="578">
        <v>398228.27</v>
      </c>
      <c r="U236" s="544">
        <v>10</v>
      </c>
      <c r="V236" s="578">
        <v>32572.86</v>
      </c>
      <c r="W236" s="544">
        <v>0</v>
      </c>
      <c r="X236" s="578">
        <v>0</v>
      </c>
      <c r="Y236" s="545">
        <v>298</v>
      </c>
      <c r="Z236" s="578">
        <v>56897.89</v>
      </c>
      <c r="AA236" s="545">
        <v>38</v>
      </c>
      <c r="AB236" s="578">
        <v>108145.05</v>
      </c>
      <c r="AC236" s="545">
        <v>376</v>
      </c>
      <c r="AD236" s="578">
        <v>79905.67</v>
      </c>
      <c r="AE236" s="545">
        <v>500</v>
      </c>
      <c r="AF236" s="578">
        <v>100726.39</v>
      </c>
      <c r="AG236" s="544"/>
      <c r="AH236" s="578"/>
      <c r="AI236" s="544">
        <v>2</v>
      </c>
      <c r="AJ236" s="578">
        <v>100</v>
      </c>
      <c r="AK236" s="544">
        <v>8</v>
      </c>
      <c r="AL236" s="578">
        <v>15526795</v>
      </c>
      <c r="AM236" s="545">
        <v>111198</v>
      </c>
      <c r="AN236" s="544">
        <v>22</v>
      </c>
      <c r="AO236" s="578">
        <v>7085011</v>
      </c>
      <c r="AP236" s="545">
        <v>104116</v>
      </c>
      <c r="AQ236" s="544">
        <v>19</v>
      </c>
      <c r="AR236" s="578">
        <v>156627</v>
      </c>
      <c r="AS236" s="544">
        <v>9</v>
      </c>
      <c r="AT236" s="578">
        <v>9365279</v>
      </c>
      <c r="AW236" s="51">
        <f t="shared" si="29"/>
        <v>1754</v>
      </c>
      <c r="AY236">
        <v>2020</v>
      </c>
      <c r="AZ236">
        <f t="shared" si="24"/>
        <v>410</v>
      </c>
      <c r="BA236">
        <f t="shared" si="25"/>
        <v>8</v>
      </c>
      <c r="BB236" s="261">
        <f t="shared" si="26"/>
        <v>64539119.920000002</v>
      </c>
      <c r="BC236" s="261">
        <f t="shared" si="27"/>
        <v>15526795</v>
      </c>
      <c r="BE236" s="261"/>
    </row>
    <row r="237" spans="1:58" x14ac:dyDescent="0.2">
      <c r="A237" s="608"/>
      <c r="B237" s="280" t="s">
        <v>528</v>
      </c>
      <c r="C237" s="544">
        <v>96</v>
      </c>
      <c r="D237" s="578">
        <v>24409208.43</v>
      </c>
      <c r="E237" s="545">
        <v>228435</v>
      </c>
      <c r="F237" s="578"/>
      <c r="G237" s="544">
        <v>28</v>
      </c>
      <c r="H237" s="578">
        <v>1945271</v>
      </c>
      <c r="I237" s="544">
        <v>0</v>
      </c>
      <c r="J237" s="578">
        <v>0</v>
      </c>
      <c r="K237" s="544">
        <v>12</v>
      </c>
      <c r="L237" s="578">
        <v>203079.96</v>
      </c>
      <c r="M237" s="544">
        <v>0</v>
      </c>
      <c r="N237" s="578">
        <v>0</v>
      </c>
      <c r="O237" s="544"/>
      <c r="P237" s="578"/>
      <c r="Q237" s="544"/>
      <c r="R237" s="578"/>
      <c r="S237" s="544">
        <v>33</v>
      </c>
      <c r="T237" s="578">
        <v>345071.41</v>
      </c>
      <c r="U237" s="544">
        <v>12</v>
      </c>
      <c r="V237" s="578">
        <v>20256.36</v>
      </c>
      <c r="W237" s="544">
        <v>0</v>
      </c>
      <c r="X237" s="578">
        <v>0</v>
      </c>
      <c r="Y237" s="545">
        <v>227</v>
      </c>
      <c r="Z237" s="578">
        <v>58609.64</v>
      </c>
      <c r="AA237" s="545">
        <v>29</v>
      </c>
      <c r="AB237" s="578">
        <v>42958.53</v>
      </c>
      <c r="AC237" s="545">
        <v>352</v>
      </c>
      <c r="AD237" s="578">
        <v>70817.62</v>
      </c>
      <c r="AE237" s="545">
        <v>351</v>
      </c>
      <c r="AF237" s="578">
        <v>46073.14</v>
      </c>
      <c r="AG237" s="544"/>
      <c r="AH237" s="578"/>
      <c r="AI237" s="544">
        <v>0</v>
      </c>
      <c r="AJ237" s="578">
        <v>0</v>
      </c>
      <c r="AK237" s="544">
        <v>3</v>
      </c>
      <c r="AL237" s="578">
        <v>3283428</v>
      </c>
      <c r="AM237" s="545">
        <v>15674</v>
      </c>
      <c r="AN237" s="544">
        <v>13</v>
      </c>
      <c r="AO237" s="578">
        <v>8163820.9299999997</v>
      </c>
      <c r="AP237" s="545">
        <v>118344</v>
      </c>
      <c r="AQ237" s="544">
        <v>12</v>
      </c>
      <c r="AR237" s="578">
        <v>159590</v>
      </c>
      <c r="AS237" s="544">
        <v>18</v>
      </c>
      <c r="AT237" s="578">
        <v>2484604.75</v>
      </c>
      <c r="AW237" s="51">
        <f t="shared" si="29"/>
        <v>1186</v>
      </c>
      <c r="AY237">
        <v>2020</v>
      </c>
      <c r="AZ237">
        <f t="shared" si="24"/>
        <v>124</v>
      </c>
      <c r="BA237">
        <f t="shared" si="25"/>
        <v>3</v>
      </c>
      <c r="BB237" s="261">
        <f t="shared" si="26"/>
        <v>26354479.43</v>
      </c>
      <c r="BC237" s="261">
        <f t="shared" si="27"/>
        <v>3283428</v>
      </c>
      <c r="BE237" s="261"/>
    </row>
    <row r="238" spans="1:58" x14ac:dyDescent="0.2">
      <c r="A238" s="608"/>
      <c r="B238" s="280" t="s">
        <v>529</v>
      </c>
      <c r="C238" s="544">
        <v>112</v>
      </c>
      <c r="D238" s="578">
        <v>27357364.82</v>
      </c>
      <c r="E238" s="545">
        <v>254415</v>
      </c>
      <c r="F238" s="578"/>
      <c r="G238" s="544">
        <v>54</v>
      </c>
      <c r="H238" s="578">
        <v>10221789.560000001</v>
      </c>
      <c r="I238" s="544">
        <v>2</v>
      </c>
      <c r="J238" s="578">
        <v>7000</v>
      </c>
      <c r="K238" s="544">
        <v>16</v>
      </c>
      <c r="L238" s="578">
        <v>441712.12</v>
      </c>
      <c r="M238" s="544">
        <v>0</v>
      </c>
      <c r="N238" s="578">
        <v>0</v>
      </c>
      <c r="O238" s="544"/>
      <c r="P238" s="578"/>
      <c r="Q238" s="544"/>
      <c r="R238" s="578"/>
      <c r="S238" s="544">
        <v>62</v>
      </c>
      <c r="T238" s="578">
        <v>724653.51</v>
      </c>
      <c r="U238" s="544">
        <v>12</v>
      </c>
      <c r="V238" s="578">
        <v>26465</v>
      </c>
      <c r="W238" s="544">
        <v>2</v>
      </c>
      <c r="X238" s="578">
        <v>25108</v>
      </c>
      <c r="Y238" s="545">
        <v>236</v>
      </c>
      <c r="Z238" s="578">
        <v>48686.76</v>
      </c>
      <c r="AA238" s="545">
        <v>25</v>
      </c>
      <c r="AB238" s="578">
        <v>72423.740000000005</v>
      </c>
      <c r="AC238" s="545">
        <v>353</v>
      </c>
      <c r="AD238" s="578">
        <v>80036.28</v>
      </c>
      <c r="AE238" s="545">
        <v>341</v>
      </c>
      <c r="AF238" s="578">
        <v>50050.34</v>
      </c>
      <c r="AG238" s="544"/>
      <c r="AH238" s="578"/>
      <c r="AI238" s="544">
        <v>0</v>
      </c>
      <c r="AJ238" s="578">
        <v>0</v>
      </c>
      <c r="AK238" s="544">
        <v>7</v>
      </c>
      <c r="AL238" s="578">
        <v>16642833</v>
      </c>
      <c r="AM238" s="545">
        <v>329758</v>
      </c>
      <c r="AN238" s="544">
        <v>19</v>
      </c>
      <c r="AO238" s="578">
        <v>9184405.5800000001</v>
      </c>
      <c r="AP238" s="545">
        <v>142065</v>
      </c>
      <c r="AQ238" s="544">
        <v>6</v>
      </c>
      <c r="AR238" s="578">
        <v>61800</v>
      </c>
      <c r="AS238" s="544">
        <v>5</v>
      </c>
      <c r="AT238" s="578">
        <v>1488567.53</v>
      </c>
      <c r="AW238" s="51">
        <f t="shared" si="29"/>
        <v>1252</v>
      </c>
      <c r="AY238">
        <v>2020</v>
      </c>
      <c r="AZ238">
        <f t="shared" si="24"/>
        <v>166</v>
      </c>
      <c r="BA238">
        <f t="shared" si="25"/>
        <v>7</v>
      </c>
      <c r="BB238" s="261">
        <f t="shared" si="26"/>
        <v>37579154.380000003</v>
      </c>
      <c r="BC238" s="261">
        <f t="shared" si="27"/>
        <v>16642833</v>
      </c>
      <c r="BE238" s="261"/>
    </row>
    <row r="239" spans="1:58" x14ac:dyDescent="0.2">
      <c r="A239" s="608"/>
      <c r="B239" s="280" t="s">
        <v>530</v>
      </c>
      <c r="C239" s="288">
        <v>163</v>
      </c>
      <c r="D239" s="591">
        <v>37779639.289999999</v>
      </c>
      <c r="E239" s="289">
        <v>370602</v>
      </c>
      <c r="F239" s="591"/>
      <c r="G239" s="288">
        <v>68</v>
      </c>
      <c r="H239" s="591">
        <v>9981045.7799999993</v>
      </c>
      <c r="I239" s="288">
        <v>1</v>
      </c>
      <c r="J239" s="591">
        <v>2500</v>
      </c>
      <c r="K239" s="288">
        <v>9</v>
      </c>
      <c r="L239" s="591">
        <v>417710.29</v>
      </c>
      <c r="M239" s="288">
        <v>4</v>
      </c>
      <c r="N239" s="591">
        <v>74949.52</v>
      </c>
      <c r="O239" s="288"/>
      <c r="P239" s="591"/>
      <c r="Q239" s="288"/>
      <c r="R239" s="591"/>
      <c r="S239" s="288">
        <v>87</v>
      </c>
      <c r="T239" s="591">
        <v>1047740.07</v>
      </c>
      <c r="U239" s="288">
        <v>13</v>
      </c>
      <c r="V239" s="591">
        <v>34039.17</v>
      </c>
      <c r="W239" s="288">
        <v>0</v>
      </c>
      <c r="X239" s="591">
        <v>0</v>
      </c>
      <c r="Y239" s="289">
        <v>255</v>
      </c>
      <c r="Z239" s="591">
        <v>55636.59</v>
      </c>
      <c r="AA239" s="289">
        <v>40</v>
      </c>
      <c r="AB239" s="591">
        <v>43734.92</v>
      </c>
      <c r="AC239" s="289">
        <v>413</v>
      </c>
      <c r="AD239" s="591">
        <v>99215.69</v>
      </c>
      <c r="AE239" s="289">
        <v>433</v>
      </c>
      <c r="AF239" s="591">
        <v>82425.34</v>
      </c>
      <c r="AG239" s="288"/>
      <c r="AH239" s="591"/>
      <c r="AI239" s="288">
        <v>0</v>
      </c>
      <c r="AJ239" s="591">
        <v>0</v>
      </c>
      <c r="AK239" s="288">
        <v>2</v>
      </c>
      <c r="AL239" s="591">
        <v>12512350</v>
      </c>
      <c r="AM239" s="289">
        <v>101065</v>
      </c>
      <c r="AN239" s="288">
        <v>22</v>
      </c>
      <c r="AO239" s="591">
        <v>8111760.75</v>
      </c>
      <c r="AP239" s="289">
        <v>201518</v>
      </c>
      <c r="AQ239" s="288">
        <v>12</v>
      </c>
      <c r="AR239" s="591">
        <v>45156.78</v>
      </c>
      <c r="AS239" s="288">
        <v>27</v>
      </c>
      <c r="AT239" s="591">
        <v>19327094.91</v>
      </c>
      <c r="AW239" s="51">
        <f t="shared" si="29"/>
        <v>1549</v>
      </c>
      <c r="AY239">
        <v>2020</v>
      </c>
      <c r="AZ239">
        <f t="shared" si="24"/>
        <v>231</v>
      </c>
      <c r="BA239">
        <f t="shared" si="25"/>
        <v>2</v>
      </c>
      <c r="BB239" s="261">
        <f t="shared" si="26"/>
        <v>47760685.07</v>
      </c>
      <c r="BC239" s="261">
        <f t="shared" si="27"/>
        <v>12512350</v>
      </c>
      <c r="BE239" s="261"/>
    </row>
    <row r="240" spans="1:58" x14ac:dyDescent="0.2">
      <c r="A240" s="608"/>
      <c r="B240" s="280" t="s">
        <v>531</v>
      </c>
      <c r="C240" s="288">
        <v>201</v>
      </c>
      <c r="D240" s="591">
        <v>46840551.859999999</v>
      </c>
      <c r="E240" s="289">
        <v>440689</v>
      </c>
      <c r="F240" s="591"/>
      <c r="G240" s="288">
        <v>70</v>
      </c>
      <c r="H240" s="591">
        <v>9651123.3000000007</v>
      </c>
      <c r="I240" s="288">
        <v>0</v>
      </c>
      <c r="J240" s="591">
        <v>0</v>
      </c>
      <c r="K240" s="288">
        <v>13</v>
      </c>
      <c r="L240" s="591">
        <v>50024.9</v>
      </c>
      <c r="M240" s="288">
        <v>2</v>
      </c>
      <c r="N240" s="591">
        <v>32623.200000000001</v>
      </c>
      <c r="O240" s="288"/>
      <c r="P240" s="591"/>
      <c r="Q240" s="288"/>
      <c r="R240" s="591"/>
      <c r="S240" s="288">
        <v>80</v>
      </c>
      <c r="T240" s="591">
        <v>728269.54</v>
      </c>
      <c r="U240" s="288">
        <v>11</v>
      </c>
      <c r="V240" s="591">
        <v>20106.310000000001</v>
      </c>
      <c r="W240" s="288">
        <v>2</v>
      </c>
      <c r="X240" s="591">
        <v>16614.080000000002</v>
      </c>
      <c r="Y240" s="289">
        <v>315</v>
      </c>
      <c r="Z240" s="591">
        <v>72351.490000000005</v>
      </c>
      <c r="AA240" s="289">
        <v>36</v>
      </c>
      <c r="AB240" s="591">
        <v>77120</v>
      </c>
      <c r="AC240" s="289">
        <v>425</v>
      </c>
      <c r="AD240" s="591">
        <v>98337.67</v>
      </c>
      <c r="AE240" s="289">
        <v>483</v>
      </c>
      <c r="AF240" s="591">
        <v>67005.070000000007</v>
      </c>
      <c r="AG240" s="288"/>
      <c r="AH240" s="591"/>
      <c r="AI240" s="288">
        <v>0</v>
      </c>
      <c r="AJ240" s="591">
        <v>0</v>
      </c>
      <c r="AK240" s="288">
        <v>4</v>
      </c>
      <c r="AL240" s="591">
        <v>7144602.4500000002</v>
      </c>
      <c r="AM240" s="289">
        <v>23288</v>
      </c>
      <c r="AN240" s="288">
        <v>17</v>
      </c>
      <c r="AO240" s="591">
        <v>16946535.989999998</v>
      </c>
      <c r="AP240" s="289">
        <v>436733</v>
      </c>
      <c r="AQ240" s="288">
        <v>12</v>
      </c>
      <c r="AR240" s="591">
        <v>78476</v>
      </c>
      <c r="AS240" s="288">
        <v>16</v>
      </c>
      <c r="AT240" s="591">
        <v>2507430</v>
      </c>
      <c r="AW240" s="51">
        <f t="shared" si="29"/>
        <v>1687</v>
      </c>
      <c r="AY240">
        <v>2020</v>
      </c>
      <c r="AZ240">
        <f t="shared" si="24"/>
        <v>271</v>
      </c>
      <c r="BA240">
        <f t="shared" si="25"/>
        <v>4</v>
      </c>
      <c r="BB240" s="261">
        <f t="shared" si="26"/>
        <v>56491675.159999996</v>
      </c>
      <c r="BC240" s="261">
        <f t="shared" si="27"/>
        <v>7144602.4500000002</v>
      </c>
      <c r="BE240" s="261"/>
    </row>
    <row r="241" spans="1:58" x14ac:dyDescent="0.2">
      <c r="A241" s="608"/>
      <c r="B241" s="280" t="s">
        <v>532</v>
      </c>
      <c r="C241" s="288">
        <v>159</v>
      </c>
      <c r="D241" s="591">
        <v>35040863</v>
      </c>
      <c r="E241" s="289">
        <v>333363</v>
      </c>
      <c r="F241" s="591"/>
      <c r="G241" s="288">
        <v>68</v>
      </c>
      <c r="H241" s="591">
        <v>9360000</v>
      </c>
      <c r="I241" s="288">
        <v>0</v>
      </c>
      <c r="J241" s="591">
        <v>0</v>
      </c>
      <c r="K241" s="288">
        <v>9</v>
      </c>
      <c r="L241" s="591">
        <v>262253.26</v>
      </c>
      <c r="M241" s="288">
        <v>3</v>
      </c>
      <c r="N241" s="591">
        <v>88141.08</v>
      </c>
      <c r="O241" s="288"/>
      <c r="P241" s="591"/>
      <c r="Q241" s="288"/>
      <c r="R241" s="591"/>
      <c r="S241" s="288">
        <v>54</v>
      </c>
      <c r="T241" s="591">
        <v>841522</v>
      </c>
      <c r="U241" s="288">
        <v>15</v>
      </c>
      <c r="V241" s="591">
        <v>50949</v>
      </c>
      <c r="W241" s="288">
        <v>2</v>
      </c>
      <c r="X241" s="591">
        <v>3716</v>
      </c>
      <c r="Y241" s="289">
        <v>289</v>
      </c>
      <c r="Z241" s="591">
        <v>61478.12</v>
      </c>
      <c r="AA241" s="289">
        <v>50</v>
      </c>
      <c r="AB241" s="591">
        <v>70995.63</v>
      </c>
      <c r="AC241" s="289">
        <v>439</v>
      </c>
      <c r="AD241" s="591">
        <v>125745.22</v>
      </c>
      <c r="AE241" s="289">
        <v>459</v>
      </c>
      <c r="AF241" s="591">
        <v>81021.7</v>
      </c>
      <c r="AG241" s="288"/>
      <c r="AH241" s="591"/>
      <c r="AI241" s="288">
        <v>0</v>
      </c>
      <c r="AJ241" s="591">
        <v>0</v>
      </c>
      <c r="AK241" s="288">
        <v>1</v>
      </c>
      <c r="AL241" s="591">
        <v>1893896</v>
      </c>
      <c r="AM241" s="289">
        <v>11398</v>
      </c>
      <c r="AN241" s="288">
        <v>34</v>
      </c>
      <c r="AO241" s="591">
        <v>24202317</v>
      </c>
      <c r="AP241" s="289">
        <v>445696</v>
      </c>
      <c r="AQ241" s="288">
        <v>16</v>
      </c>
      <c r="AR241" s="591">
        <v>696226</v>
      </c>
      <c r="AS241" s="288">
        <v>18</v>
      </c>
      <c r="AT241" s="591">
        <v>2522495.6800000002</v>
      </c>
      <c r="AW241" s="51">
        <f t="shared" si="29"/>
        <v>1616</v>
      </c>
      <c r="AY241">
        <v>2020</v>
      </c>
      <c r="AZ241">
        <f t="shared" si="24"/>
        <v>227</v>
      </c>
      <c r="BA241">
        <f t="shared" si="25"/>
        <v>1</v>
      </c>
      <c r="BB241" s="261">
        <f t="shared" si="26"/>
        <v>44400863</v>
      </c>
      <c r="BC241" s="261">
        <f t="shared" si="27"/>
        <v>1893896</v>
      </c>
      <c r="BE241" s="261"/>
    </row>
    <row r="242" spans="1:58" x14ac:dyDescent="0.2">
      <c r="A242" s="608"/>
      <c r="B242" s="280" t="s">
        <v>533</v>
      </c>
      <c r="C242" s="288">
        <v>144</v>
      </c>
      <c r="D242" s="591">
        <v>33708394.600000001</v>
      </c>
      <c r="E242" s="289">
        <v>315041</v>
      </c>
      <c r="F242" s="591"/>
      <c r="G242" s="288">
        <v>4</v>
      </c>
      <c r="H242" s="591">
        <v>325271</v>
      </c>
      <c r="I242" s="288">
        <v>0</v>
      </c>
      <c r="J242" s="591">
        <v>0</v>
      </c>
      <c r="K242" s="288">
        <v>14</v>
      </c>
      <c r="L242" s="591">
        <v>337882.52</v>
      </c>
      <c r="M242" s="288">
        <v>1</v>
      </c>
      <c r="N242" s="591">
        <v>36720</v>
      </c>
      <c r="O242" s="288"/>
      <c r="P242" s="591"/>
      <c r="Q242" s="288"/>
      <c r="R242" s="591"/>
      <c r="S242" s="288">
        <v>48</v>
      </c>
      <c r="T242" s="591">
        <v>597765.82999999996</v>
      </c>
      <c r="U242" s="288">
        <v>3</v>
      </c>
      <c r="V242" s="591">
        <v>1300</v>
      </c>
      <c r="W242" s="288">
        <v>4</v>
      </c>
      <c r="X242" s="591">
        <v>43724</v>
      </c>
      <c r="Y242" s="289">
        <v>333</v>
      </c>
      <c r="Z242" s="591">
        <v>64581.54</v>
      </c>
      <c r="AA242" s="289">
        <v>73</v>
      </c>
      <c r="AB242" s="591">
        <v>57061.75</v>
      </c>
      <c r="AC242" s="289">
        <v>400</v>
      </c>
      <c r="AD242" s="591">
        <v>91530.51</v>
      </c>
      <c r="AE242" s="289">
        <v>437</v>
      </c>
      <c r="AF242" s="591">
        <v>56455.3</v>
      </c>
      <c r="AG242" s="288"/>
      <c r="AH242" s="591"/>
      <c r="AI242" s="288">
        <v>1</v>
      </c>
      <c r="AJ242" s="591">
        <v>50</v>
      </c>
      <c r="AK242" s="288">
        <v>14</v>
      </c>
      <c r="AL242" s="591">
        <v>14853118</v>
      </c>
      <c r="AM242" s="289">
        <v>220191</v>
      </c>
      <c r="AN242" s="288">
        <v>13</v>
      </c>
      <c r="AO242" s="591">
        <v>12854761.880000001</v>
      </c>
      <c r="AP242" s="289">
        <v>170278</v>
      </c>
      <c r="AQ242" s="288">
        <v>17</v>
      </c>
      <c r="AR242" s="591">
        <v>105550.97</v>
      </c>
      <c r="AS242" s="288">
        <v>11</v>
      </c>
      <c r="AT242" s="591">
        <v>2423617.08</v>
      </c>
      <c r="AW242" s="51">
        <f t="shared" si="29"/>
        <v>1517</v>
      </c>
      <c r="AY242">
        <v>2020</v>
      </c>
      <c r="AZ242">
        <f t="shared" si="24"/>
        <v>148</v>
      </c>
      <c r="BA242">
        <f t="shared" si="25"/>
        <v>14</v>
      </c>
      <c r="BB242" s="261">
        <f t="shared" si="26"/>
        <v>34033665.600000001</v>
      </c>
      <c r="BC242" s="261">
        <f t="shared" si="27"/>
        <v>14853118</v>
      </c>
      <c r="BE242" s="261">
        <f>SUM(BB231:BB242)</f>
        <v>552667574.95000005</v>
      </c>
      <c r="BF242">
        <f>SUM(C231:C242,G231:G242,I231:I242,K231:K242,M231:M242,S231:S242,U231:U242,W231:W242,U231:U242,Y231:Y242,AA231:AA242,AC231:AC242,AE231:AE242,AG231:AG242,AI231:AI242,AK231:AK242,AN231:AN242,AQ231:AQ242,AS231:AS242,)</f>
        <v>18324</v>
      </c>
    </row>
    <row r="243" spans="1:58" ht="13.5" customHeight="1" x14ac:dyDescent="0.2">
      <c r="A243" s="607" t="s">
        <v>545</v>
      </c>
      <c r="B243" s="206" t="s">
        <v>546</v>
      </c>
      <c r="C243" s="271">
        <v>175</v>
      </c>
      <c r="D243" s="270">
        <v>43363096.950000003</v>
      </c>
      <c r="E243" s="427">
        <v>406238</v>
      </c>
      <c r="F243" s="270"/>
      <c r="G243" s="271">
        <v>12</v>
      </c>
      <c r="H243" s="270">
        <v>1350000</v>
      </c>
      <c r="I243" s="271">
        <v>0</v>
      </c>
      <c r="J243" s="270">
        <v>0</v>
      </c>
      <c r="K243" s="271">
        <v>15</v>
      </c>
      <c r="L243" s="270">
        <v>323309.99</v>
      </c>
      <c r="M243" s="271">
        <v>1</v>
      </c>
      <c r="N243" s="270">
        <v>40748.639999999999</v>
      </c>
      <c r="O243" s="271"/>
      <c r="P243" s="270"/>
      <c r="Q243" s="271"/>
      <c r="R243" s="270"/>
      <c r="S243" s="271">
        <v>51</v>
      </c>
      <c r="T243" s="270">
        <v>750711</v>
      </c>
      <c r="U243" s="271">
        <v>5</v>
      </c>
      <c r="V243" s="270">
        <v>9650</v>
      </c>
      <c r="W243" s="271">
        <v>1</v>
      </c>
      <c r="X243" s="270">
        <v>8192</v>
      </c>
      <c r="Y243" s="427">
        <v>249</v>
      </c>
      <c r="Z243" s="270">
        <v>52715.32</v>
      </c>
      <c r="AA243" s="427">
        <v>49</v>
      </c>
      <c r="AB243" s="270">
        <v>59015.08</v>
      </c>
      <c r="AC243" s="427">
        <v>327</v>
      </c>
      <c r="AD243" s="270">
        <v>73738.990000000005</v>
      </c>
      <c r="AE243" s="427">
        <v>459</v>
      </c>
      <c r="AF243" s="270">
        <v>63294.48</v>
      </c>
      <c r="AG243" s="271"/>
      <c r="AH243" s="270"/>
      <c r="AI243" s="271">
        <v>0</v>
      </c>
      <c r="AJ243" s="270">
        <v>0</v>
      </c>
      <c r="AK243" s="271">
        <v>8</v>
      </c>
      <c r="AL243" s="270">
        <v>26978919.600000001</v>
      </c>
      <c r="AM243" s="427">
        <v>150686</v>
      </c>
      <c r="AN243" s="271">
        <v>17</v>
      </c>
      <c r="AO243" s="270">
        <v>20814067.18</v>
      </c>
      <c r="AP243" s="427">
        <v>320573</v>
      </c>
      <c r="AQ243" s="271">
        <v>26</v>
      </c>
      <c r="AR243" s="270">
        <v>434944.44</v>
      </c>
      <c r="AS243" s="271">
        <v>9</v>
      </c>
      <c r="AT243" s="270">
        <v>6334865</v>
      </c>
      <c r="AW243" s="51">
        <f>SUM(C243,G243,I243,K243,M243,S243,U243,W243,Y243,AA243,AC243,AE243,AG243,AI243,AK243,AN243,AQ243,AS243)</f>
        <v>1404</v>
      </c>
      <c r="AY243">
        <v>2020</v>
      </c>
      <c r="AZ243">
        <f t="shared" si="24"/>
        <v>187</v>
      </c>
      <c r="BA243">
        <f t="shared" si="25"/>
        <v>8</v>
      </c>
      <c r="BB243" s="261">
        <f t="shared" si="26"/>
        <v>44713096.950000003</v>
      </c>
      <c r="BC243" s="261">
        <f t="shared" si="27"/>
        <v>26978919.600000001</v>
      </c>
      <c r="BE243" s="261"/>
    </row>
    <row r="244" spans="1:58" x14ac:dyDescent="0.2">
      <c r="A244" s="608"/>
      <c r="B244" s="206" t="s">
        <v>547</v>
      </c>
      <c r="C244" s="271">
        <v>182</v>
      </c>
      <c r="D244" s="270">
        <v>46296570.399999999</v>
      </c>
      <c r="E244" s="427">
        <v>445325</v>
      </c>
      <c r="F244" s="270"/>
      <c r="G244" s="271">
        <v>12</v>
      </c>
      <c r="H244" s="270">
        <v>1260000</v>
      </c>
      <c r="I244" s="271">
        <v>0</v>
      </c>
      <c r="J244" s="270">
        <v>0</v>
      </c>
      <c r="K244" s="271">
        <v>12</v>
      </c>
      <c r="L244" s="270">
        <v>531363.30000000005</v>
      </c>
      <c r="M244" s="271">
        <v>3</v>
      </c>
      <c r="N244" s="270">
        <v>130513.76</v>
      </c>
      <c r="O244" s="271"/>
      <c r="P244" s="270"/>
      <c r="Q244" s="271"/>
      <c r="R244" s="270"/>
      <c r="S244" s="271">
        <v>56</v>
      </c>
      <c r="T244" s="270">
        <v>718883.07</v>
      </c>
      <c r="U244" s="271">
        <v>7</v>
      </c>
      <c r="V244" s="270">
        <v>24187.1</v>
      </c>
      <c r="W244" s="271">
        <v>0</v>
      </c>
      <c r="X244" s="270">
        <v>0</v>
      </c>
      <c r="Y244" s="427">
        <v>248</v>
      </c>
      <c r="Z244" s="270">
        <v>50699.86</v>
      </c>
      <c r="AA244" s="427">
        <v>32</v>
      </c>
      <c r="AB244" s="270">
        <v>32240.83</v>
      </c>
      <c r="AC244" s="427">
        <v>363</v>
      </c>
      <c r="AD244" s="270">
        <v>57219.07</v>
      </c>
      <c r="AE244" s="427">
        <v>389</v>
      </c>
      <c r="AF244" s="270">
        <v>52264.05</v>
      </c>
      <c r="AG244" s="271"/>
      <c r="AH244" s="270"/>
      <c r="AI244" s="271">
        <v>1</v>
      </c>
      <c r="AJ244" s="270">
        <v>50</v>
      </c>
      <c r="AK244" s="271">
        <v>3</v>
      </c>
      <c r="AL244" s="270">
        <v>6658814</v>
      </c>
      <c r="AM244" s="427">
        <v>27400</v>
      </c>
      <c r="AN244" s="271">
        <v>24</v>
      </c>
      <c r="AO244" s="270">
        <v>6840156.21</v>
      </c>
      <c r="AP244" s="427">
        <v>122999</v>
      </c>
      <c r="AQ244" s="271">
        <v>12</v>
      </c>
      <c r="AR244" s="270">
        <v>72015.429999999993</v>
      </c>
      <c r="AS244" s="271">
        <v>14</v>
      </c>
      <c r="AT244" s="270">
        <v>845485.72</v>
      </c>
      <c r="AW244" s="51">
        <f>SUM(C244,G244,I244,K244,M244,S244,U244,W244,Y244,AA244,AC244,AE244,AG244,AI244,AK244,AN244,AQ244,AS244)</f>
        <v>1358</v>
      </c>
      <c r="AY244">
        <v>2020</v>
      </c>
      <c r="AZ244">
        <f t="shared" si="24"/>
        <v>194</v>
      </c>
      <c r="BA244">
        <f t="shared" si="25"/>
        <v>3</v>
      </c>
      <c r="BB244" s="261">
        <f t="shared" si="26"/>
        <v>47556570.399999999</v>
      </c>
      <c r="BC244" s="261">
        <f t="shared" si="27"/>
        <v>6658814</v>
      </c>
      <c r="BE244" s="261"/>
    </row>
    <row r="245" spans="1:58" x14ac:dyDescent="0.2">
      <c r="A245" s="608"/>
      <c r="B245" s="206" t="s">
        <v>548</v>
      </c>
      <c r="C245" s="271">
        <v>165</v>
      </c>
      <c r="D245" s="270">
        <v>45695394.810000002</v>
      </c>
      <c r="E245" s="427">
        <v>391018</v>
      </c>
      <c r="F245" s="270"/>
      <c r="G245" s="271">
        <v>0</v>
      </c>
      <c r="H245" s="270">
        <v>0</v>
      </c>
      <c r="I245" s="271">
        <v>1</v>
      </c>
      <c r="J245" s="270">
        <v>1800</v>
      </c>
      <c r="K245" s="271">
        <v>11</v>
      </c>
      <c r="L245" s="270">
        <v>345984.5</v>
      </c>
      <c r="M245" s="271">
        <v>0</v>
      </c>
      <c r="N245" s="270">
        <v>0</v>
      </c>
      <c r="O245" s="271"/>
      <c r="P245" s="270"/>
      <c r="Q245" s="271"/>
      <c r="R245" s="270"/>
      <c r="S245" s="271">
        <v>26</v>
      </c>
      <c r="T245" s="270">
        <v>312739.33</v>
      </c>
      <c r="U245" s="271">
        <v>8</v>
      </c>
      <c r="V245" s="270">
        <v>15720.94</v>
      </c>
      <c r="W245" s="271">
        <v>0</v>
      </c>
      <c r="X245" s="270">
        <v>0</v>
      </c>
      <c r="Y245" s="427">
        <v>250</v>
      </c>
      <c r="Z245" s="270">
        <v>52760.69</v>
      </c>
      <c r="AA245" s="427">
        <v>28</v>
      </c>
      <c r="AB245" s="270">
        <v>78543.34</v>
      </c>
      <c r="AC245" s="427">
        <v>368</v>
      </c>
      <c r="AD245" s="270">
        <v>77030.12</v>
      </c>
      <c r="AE245" s="427">
        <v>430</v>
      </c>
      <c r="AF245" s="270">
        <v>57478.65</v>
      </c>
      <c r="AG245" s="271"/>
      <c r="AH245" s="270"/>
      <c r="AI245" s="271">
        <v>6</v>
      </c>
      <c r="AJ245" s="270">
        <v>300</v>
      </c>
      <c r="AK245" s="271">
        <v>8</v>
      </c>
      <c r="AL245" s="270">
        <v>40528295</v>
      </c>
      <c r="AM245" s="427">
        <v>448702</v>
      </c>
      <c r="AN245" s="271">
        <v>31</v>
      </c>
      <c r="AO245" s="270">
        <v>4882269</v>
      </c>
      <c r="AP245" s="427">
        <v>218002</v>
      </c>
      <c r="AQ245" s="271">
        <v>16</v>
      </c>
      <c r="AR245" s="270">
        <v>117790.79</v>
      </c>
      <c r="AS245" s="271">
        <v>18</v>
      </c>
      <c r="AT245" s="270">
        <v>938210.86</v>
      </c>
      <c r="AW245" s="51">
        <f>SUM(C245,G245,I245,K245,M245,S245,U245,W245,Y245,AA245,AC245,AE245,AG245,AI245,AK245,AN245,AQ245,AS245)</f>
        <v>1366</v>
      </c>
      <c r="AY245">
        <v>2020</v>
      </c>
      <c r="AZ245">
        <f t="shared" si="24"/>
        <v>165</v>
      </c>
      <c r="BA245">
        <f t="shared" si="25"/>
        <v>8</v>
      </c>
      <c r="BB245" s="261">
        <f t="shared" si="26"/>
        <v>45695394.810000002</v>
      </c>
      <c r="BC245" s="261">
        <f t="shared" si="27"/>
        <v>40528295</v>
      </c>
      <c r="BE245" s="261"/>
    </row>
    <row r="246" spans="1:58" x14ac:dyDescent="0.2">
      <c r="A246" s="608"/>
      <c r="B246" s="206" t="s">
        <v>549</v>
      </c>
      <c r="C246" s="271">
        <v>141</v>
      </c>
      <c r="D246" s="270">
        <v>36564655.460000001</v>
      </c>
      <c r="E246" s="427">
        <v>346450</v>
      </c>
      <c r="F246" s="270"/>
      <c r="G246" s="271">
        <v>40</v>
      </c>
      <c r="H246" s="270">
        <v>3205271</v>
      </c>
      <c r="I246" s="271">
        <v>0</v>
      </c>
      <c r="J246" s="270">
        <v>0</v>
      </c>
      <c r="K246" s="271">
        <v>12</v>
      </c>
      <c r="L246" s="270">
        <v>428904.06</v>
      </c>
      <c r="M246" s="271">
        <v>2</v>
      </c>
      <c r="N246" s="270">
        <v>48174</v>
      </c>
      <c r="O246" s="271"/>
      <c r="P246" s="270"/>
      <c r="Q246" s="271"/>
      <c r="R246" s="270"/>
      <c r="S246" s="271">
        <v>16</v>
      </c>
      <c r="T246" s="270">
        <v>406246</v>
      </c>
      <c r="U246" s="271">
        <v>3</v>
      </c>
      <c r="V246" s="270">
        <v>4565</v>
      </c>
      <c r="W246" s="271">
        <v>1</v>
      </c>
      <c r="X246" s="270">
        <v>6144</v>
      </c>
      <c r="Y246" s="427">
        <v>249</v>
      </c>
      <c r="Z246" s="270">
        <v>53937.89</v>
      </c>
      <c r="AA246" s="427">
        <v>41</v>
      </c>
      <c r="AB246" s="270">
        <v>45541.62</v>
      </c>
      <c r="AC246" s="427">
        <v>371</v>
      </c>
      <c r="AD246" s="270">
        <v>85296.22</v>
      </c>
      <c r="AE246" s="427">
        <v>460</v>
      </c>
      <c r="AF246" s="270">
        <v>67603.95</v>
      </c>
      <c r="AG246" s="271"/>
      <c r="AH246" s="270"/>
      <c r="AI246" s="271">
        <v>5</v>
      </c>
      <c r="AJ246" s="270">
        <v>350</v>
      </c>
      <c r="AK246" s="271">
        <v>7</v>
      </c>
      <c r="AL246" s="270">
        <v>17146428</v>
      </c>
      <c r="AM246" s="427">
        <v>79434</v>
      </c>
      <c r="AN246" s="271">
        <v>16</v>
      </c>
      <c r="AO246" s="270">
        <v>5208075</v>
      </c>
      <c r="AP246" s="427">
        <v>104991</v>
      </c>
      <c r="AQ246" s="271">
        <v>13</v>
      </c>
      <c r="AR246" s="270">
        <v>114024</v>
      </c>
      <c r="AS246" s="271">
        <v>3</v>
      </c>
      <c r="AT246" s="270">
        <v>11640113</v>
      </c>
      <c r="AW246" s="51">
        <f t="shared" ref="AW246:AW254" si="30">SUM(C246,G246,I246,K246,M246,S246,U246,W246,Y246,AA246,AC246,AE246,AG246,AI246,AK246,AN246,AQ246,AS246)</f>
        <v>1380</v>
      </c>
      <c r="AY246">
        <v>2021</v>
      </c>
      <c r="AZ246">
        <f t="shared" si="24"/>
        <v>181</v>
      </c>
      <c r="BA246">
        <f t="shared" si="25"/>
        <v>7</v>
      </c>
      <c r="BB246" s="261">
        <f t="shared" si="26"/>
        <v>39769926.460000001</v>
      </c>
      <c r="BC246" s="261">
        <f t="shared" si="27"/>
        <v>17146428</v>
      </c>
      <c r="BE246" s="261"/>
    </row>
    <row r="247" spans="1:58" x14ac:dyDescent="0.2">
      <c r="A247" s="608"/>
      <c r="B247" s="206" t="s">
        <v>550</v>
      </c>
      <c r="C247" s="271">
        <v>174</v>
      </c>
      <c r="D247" s="270">
        <v>45338496.960000001</v>
      </c>
      <c r="E247" s="427">
        <v>421929</v>
      </c>
      <c r="F247" s="270"/>
      <c r="G247" s="271">
        <v>56</v>
      </c>
      <c r="H247" s="270">
        <v>7871123.2999999998</v>
      </c>
      <c r="I247" s="271">
        <v>1</v>
      </c>
      <c r="J247" s="270">
        <v>1800</v>
      </c>
      <c r="K247" s="271">
        <v>9</v>
      </c>
      <c r="L247" s="270">
        <v>315975.27</v>
      </c>
      <c r="M247" s="271">
        <v>1</v>
      </c>
      <c r="N247" s="270">
        <v>89635.1</v>
      </c>
      <c r="O247" s="271"/>
      <c r="P247" s="270"/>
      <c r="Q247" s="271"/>
      <c r="R247" s="270"/>
      <c r="S247" s="271">
        <v>43</v>
      </c>
      <c r="T247" s="270">
        <v>836702.6</v>
      </c>
      <c r="U247" s="271">
        <v>0</v>
      </c>
      <c r="V247" s="270">
        <v>0</v>
      </c>
      <c r="W247" s="271">
        <v>0</v>
      </c>
      <c r="X247" s="270">
        <v>0</v>
      </c>
      <c r="Y247" s="427">
        <v>223</v>
      </c>
      <c r="Z247" s="270">
        <v>45417.35</v>
      </c>
      <c r="AA247" s="427">
        <v>30</v>
      </c>
      <c r="AB247" s="270">
        <v>86513.21</v>
      </c>
      <c r="AC247" s="427">
        <v>318</v>
      </c>
      <c r="AD247" s="270">
        <v>61927</v>
      </c>
      <c r="AE247" s="427">
        <v>533</v>
      </c>
      <c r="AF247" s="270">
        <v>48632.68</v>
      </c>
      <c r="AG247" s="271"/>
      <c r="AH247" s="270"/>
      <c r="AI247" s="271">
        <v>2</v>
      </c>
      <c r="AJ247" s="270">
        <v>100</v>
      </c>
      <c r="AK247" s="271">
        <v>9</v>
      </c>
      <c r="AL247" s="270">
        <v>38294333</v>
      </c>
      <c r="AM247" s="427">
        <v>251232</v>
      </c>
      <c r="AN247" s="271">
        <v>15</v>
      </c>
      <c r="AO247" s="270">
        <v>6006193.4100000001</v>
      </c>
      <c r="AP247" s="427">
        <v>117964</v>
      </c>
      <c r="AQ247" s="271">
        <v>16</v>
      </c>
      <c r="AR247" s="270">
        <v>546980</v>
      </c>
      <c r="AS247" s="271">
        <v>8</v>
      </c>
      <c r="AT247" s="270">
        <v>200170</v>
      </c>
      <c r="AW247" s="51">
        <f t="shared" si="30"/>
        <v>1438</v>
      </c>
      <c r="AY247">
        <v>2021</v>
      </c>
      <c r="AZ247">
        <f t="shared" si="24"/>
        <v>230</v>
      </c>
      <c r="BA247">
        <f t="shared" si="25"/>
        <v>9</v>
      </c>
      <c r="BB247" s="261">
        <f t="shared" si="26"/>
        <v>53209620.259999998</v>
      </c>
      <c r="BC247" s="261">
        <f t="shared" si="27"/>
        <v>38294333</v>
      </c>
      <c r="BE247" s="261"/>
    </row>
    <row r="248" spans="1:58" x14ac:dyDescent="0.2">
      <c r="A248" s="608"/>
      <c r="B248" s="206" t="s">
        <v>551</v>
      </c>
      <c r="C248" s="522">
        <v>209</v>
      </c>
      <c r="D248" s="577">
        <v>50983435.43</v>
      </c>
      <c r="E248" s="523">
        <v>476190</v>
      </c>
      <c r="F248" s="577"/>
      <c r="G248" s="522">
        <v>36</v>
      </c>
      <c r="H248" s="577">
        <v>6677158.2400000002</v>
      </c>
      <c r="I248" s="522">
        <v>1</v>
      </c>
      <c r="J248" s="577">
        <v>1800</v>
      </c>
      <c r="K248" s="522">
        <v>15</v>
      </c>
      <c r="L248" s="577">
        <v>401552.4</v>
      </c>
      <c r="M248" s="522">
        <v>3</v>
      </c>
      <c r="N248" s="577">
        <v>120769.43</v>
      </c>
      <c r="O248" s="522"/>
      <c r="P248" s="577"/>
      <c r="Q248" s="522"/>
      <c r="R248" s="577"/>
      <c r="S248" s="522">
        <v>55</v>
      </c>
      <c r="T248" s="577">
        <v>750405.65</v>
      </c>
      <c r="U248" s="522">
        <v>14</v>
      </c>
      <c r="V248" s="577">
        <v>91821.68</v>
      </c>
      <c r="W248" s="522">
        <v>1</v>
      </c>
      <c r="X248" s="577">
        <v>6144</v>
      </c>
      <c r="Y248" s="523">
        <v>289</v>
      </c>
      <c r="Z248" s="577">
        <v>64448.76</v>
      </c>
      <c r="AA248" s="523">
        <v>35</v>
      </c>
      <c r="AB248" s="577">
        <v>60987.82</v>
      </c>
      <c r="AC248" s="523">
        <v>419</v>
      </c>
      <c r="AD248" s="577">
        <v>74612.210000000006</v>
      </c>
      <c r="AE248" s="523">
        <v>533</v>
      </c>
      <c r="AF248" s="577">
        <v>64944.36</v>
      </c>
      <c r="AG248" s="522"/>
      <c r="AH248" s="577"/>
      <c r="AI248" s="522">
        <v>4</v>
      </c>
      <c r="AJ248" s="577">
        <v>200</v>
      </c>
      <c r="AK248" s="522">
        <v>11</v>
      </c>
      <c r="AL248" s="577">
        <v>15890112.1</v>
      </c>
      <c r="AM248" s="523">
        <v>105642</v>
      </c>
      <c r="AN248" s="522">
        <v>25</v>
      </c>
      <c r="AO248" s="577">
        <v>5307598</v>
      </c>
      <c r="AP248" s="523">
        <v>64816</v>
      </c>
      <c r="AQ248" s="522">
        <v>17</v>
      </c>
      <c r="AR248" s="577">
        <v>368882</v>
      </c>
      <c r="AS248" s="522">
        <v>13</v>
      </c>
      <c r="AT248" s="577">
        <v>4537241.25</v>
      </c>
      <c r="AW248" s="51">
        <f t="shared" si="30"/>
        <v>1680</v>
      </c>
      <c r="AY248">
        <v>2021</v>
      </c>
      <c r="AZ248">
        <f t="shared" si="24"/>
        <v>245</v>
      </c>
      <c r="BA248">
        <f t="shared" si="25"/>
        <v>11</v>
      </c>
      <c r="BB248" s="261">
        <f t="shared" si="26"/>
        <v>57660593.670000002</v>
      </c>
      <c r="BC248" s="261">
        <f t="shared" si="27"/>
        <v>15890112.1</v>
      </c>
      <c r="BE248" s="261"/>
    </row>
    <row r="249" spans="1:58" x14ac:dyDescent="0.2">
      <c r="A249" s="608"/>
      <c r="B249" s="206" t="s">
        <v>552</v>
      </c>
      <c r="C249" s="522">
        <v>166</v>
      </c>
      <c r="D249" s="577">
        <v>42431519.880000003</v>
      </c>
      <c r="E249" s="523">
        <v>396655</v>
      </c>
      <c r="F249" s="577"/>
      <c r="G249" s="522">
        <v>58</v>
      </c>
      <c r="H249" s="577">
        <v>8336603.2400000002</v>
      </c>
      <c r="I249" s="522">
        <v>2</v>
      </c>
      <c r="J249" s="577">
        <v>211500</v>
      </c>
      <c r="K249" s="522">
        <v>8</v>
      </c>
      <c r="L249" s="577">
        <v>279108.84000000003</v>
      </c>
      <c r="M249" s="522">
        <v>1</v>
      </c>
      <c r="N249" s="577">
        <v>44292</v>
      </c>
      <c r="O249" s="522"/>
      <c r="P249" s="577"/>
      <c r="Q249" s="522"/>
      <c r="R249" s="577"/>
      <c r="S249" s="522">
        <v>51</v>
      </c>
      <c r="T249" s="577">
        <v>592848.79</v>
      </c>
      <c r="U249" s="522">
        <v>17</v>
      </c>
      <c r="V249" s="577">
        <v>86532</v>
      </c>
      <c r="W249" s="522">
        <v>2</v>
      </c>
      <c r="X249" s="577">
        <v>24185.040000000001</v>
      </c>
      <c r="Y249" s="523">
        <v>274</v>
      </c>
      <c r="Z249" s="577">
        <v>51872.62</v>
      </c>
      <c r="AA249" s="523">
        <v>32</v>
      </c>
      <c r="AB249" s="577">
        <v>66649.91</v>
      </c>
      <c r="AC249" s="523">
        <v>393</v>
      </c>
      <c r="AD249" s="577">
        <v>84186.03</v>
      </c>
      <c r="AE249" s="523">
        <v>501</v>
      </c>
      <c r="AF249" s="577">
        <v>63505.89</v>
      </c>
      <c r="AG249" s="522"/>
      <c r="AH249" s="577"/>
      <c r="AI249" s="522">
        <v>3</v>
      </c>
      <c r="AJ249" s="577">
        <v>150</v>
      </c>
      <c r="AK249" s="522">
        <v>9</v>
      </c>
      <c r="AL249" s="577">
        <v>22974129</v>
      </c>
      <c r="AM249" s="523">
        <v>145516</v>
      </c>
      <c r="AN249" s="522">
        <v>21</v>
      </c>
      <c r="AO249" s="577">
        <v>6679927.21</v>
      </c>
      <c r="AP249" s="523">
        <v>227287</v>
      </c>
      <c r="AQ249" s="522">
        <v>12</v>
      </c>
      <c r="AR249" s="577">
        <v>341470.12</v>
      </c>
      <c r="AS249" s="522">
        <v>14</v>
      </c>
      <c r="AT249" s="577">
        <v>1328388.69</v>
      </c>
      <c r="AW249" s="51">
        <f t="shared" si="30"/>
        <v>1564</v>
      </c>
      <c r="AY249">
        <v>2021</v>
      </c>
      <c r="AZ249">
        <f t="shared" si="24"/>
        <v>224</v>
      </c>
      <c r="BA249">
        <f t="shared" si="25"/>
        <v>9</v>
      </c>
      <c r="BB249" s="261">
        <f t="shared" si="26"/>
        <v>50768123.120000005</v>
      </c>
      <c r="BC249" s="261">
        <f t="shared" si="27"/>
        <v>22974129</v>
      </c>
      <c r="BE249" s="261"/>
    </row>
    <row r="250" spans="1:58" x14ac:dyDescent="0.2">
      <c r="A250" s="608"/>
      <c r="B250" s="206" t="s">
        <v>553</v>
      </c>
      <c r="C250" s="522">
        <v>188</v>
      </c>
      <c r="D250" s="577">
        <v>48286786.340000004</v>
      </c>
      <c r="E250" s="523">
        <v>450512</v>
      </c>
      <c r="F250" s="577"/>
      <c r="G250" s="522">
        <v>24</v>
      </c>
      <c r="H250" s="577">
        <v>1856855.93</v>
      </c>
      <c r="I250" s="522">
        <v>0</v>
      </c>
      <c r="J250" s="577">
        <v>0</v>
      </c>
      <c r="K250" s="522">
        <v>17</v>
      </c>
      <c r="L250" s="577">
        <v>791599.4</v>
      </c>
      <c r="M250" s="522">
        <v>3</v>
      </c>
      <c r="N250" s="577">
        <v>219824.79</v>
      </c>
      <c r="O250" s="522"/>
      <c r="P250" s="577"/>
      <c r="Q250" s="522"/>
      <c r="R250" s="577"/>
      <c r="S250" s="522">
        <v>84</v>
      </c>
      <c r="T250" s="577">
        <v>958708.3</v>
      </c>
      <c r="U250" s="522">
        <v>5</v>
      </c>
      <c r="V250" s="577" t="s">
        <v>567</v>
      </c>
      <c r="W250" s="522">
        <v>1</v>
      </c>
      <c r="X250" s="577">
        <v>18041.04</v>
      </c>
      <c r="Y250" s="523">
        <v>269</v>
      </c>
      <c r="Z250" s="577">
        <v>59786.080000000002</v>
      </c>
      <c r="AA250" s="523">
        <v>24</v>
      </c>
      <c r="AB250" s="577">
        <v>33102.839999999997</v>
      </c>
      <c r="AC250" s="523">
        <v>406</v>
      </c>
      <c r="AD250" s="577">
        <v>90264.48</v>
      </c>
      <c r="AE250" s="523">
        <v>468</v>
      </c>
      <c r="AF250" s="577">
        <v>67136.95</v>
      </c>
      <c r="AG250" s="522"/>
      <c r="AH250" s="577"/>
      <c r="AI250" s="522">
        <v>1</v>
      </c>
      <c r="AJ250" s="577">
        <v>50</v>
      </c>
      <c r="AK250" s="522">
        <v>5</v>
      </c>
      <c r="AL250" s="577">
        <v>6882875.7300000004</v>
      </c>
      <c r="AM250" s="523">
        <v>51704</v>
      </c>
      <c r="AN250" s="522">
        <v>16</v>
      </c>
      <c r="AO250" s="577">
        <v>2114414.2799999998</v>
      </c>
      <c r="AP250" s="523">
        <v>37041</v>
      </c>
      <c r="AQ250" s="522">
        <v>13</v>
      </c>
      <c r="AR250" s="577">
        <v>192615.89</v>
      </c>
      <c r="AS250" s="522">
        <v>11</v>
      </c>
      <c r="AT250" s="577">
        <v>4963119</v>
      </c>
      <c r="AW250" s="51">
        <f t="shared" si="30"/>
        <v>1535</v>
      </c>
      <c r="AY250">
        <v>2021</v>
      </c>
      <c r="AZ250">
        <f t="shared" si="24"/>
        <v>212</v>
      </c>
      <c r="BA250">
        <f t="shared" si="25"/>
        <v>5</v>
      </c>
      <c r="BB250" s="261">
        <f t="shared" si="26"/>
        <v>50143642.270000003</v>
      </c>
      <c r="BC250" s="261">
        <f t="shared" si="27"/>
        <v>6882875.7300000004</v>
      </c>
      <c r="BE250" s="261"/>
    </row>
    <row r="251" spans="1:58" x14ac:dyDescent="0.2">
      <c r="A251" s="608"/>
      <c r="B251" s="206" t="s">
        <v>554</v>
      </c>
      <c r="C251" s="271">
        <v>196</v>
      </c>
      <c r="D251" s="270">
        <v>45800907.600000001</v>
      </c>
      <c r="E251" s="427">
        <v>428441</v>
      </c>
      <c r="F251" s="270"/>
      <c r="G251" s="271">
        <v>16</v>
      </c>
      <c r="H251" s="270">
        <v>1891425</v>
      </c>
      <c r="I251" s="271">
        <v>0</v>
      </c>
      <c r="J251" s="270">
        <v>0</v>
      </c>
      <c r="K251" s="271">
        <v>14</v>
      </c>
      <c r="L251" s="270">
        <v>480689.5</v>
      </c>
      <c r="M251" s="271">
        <v>3</v>
      </c>
      <c r="N251" s="270">
        <v>78470.58</v>
      </c>
      <c r="O251" s="271"/>
      <c r="P251" s="270"/>
      <c r="Q251" s="271"/>
      <c r="R251" s="270"/>
      <c r="S251" s="271">
        <v>71</v>
      </c>
      <c r="T251" s="270">
        <v>1000099.42</v>
      </c>
      <c r="U251" s="271">
        <v>35</v>
      </c>
      <c r="V251" s="270">
        <v>23350</v>
      </c>
      <c r="W251" s="271">
        <v>4</v>
      </c>
      <c r="X251" s="270">
        <v>55042</v>
      </c>
      <c r="Y251" s="427">
        <v>298</v>
      </c>
      <c r="Z251" s="270">
        <v>55976.99</v>
      </c>
      <c r="AA251" s="427">
        <v>32</v>
      </c>
      <c r="AB251" s="270">
        <v>81294.78</v>
      </c>
      <c r="AC251" s="427">
        <v>426</v>
      </c>
      <c r="AD251" s="270">
        <v>64579.33</v>
      </c>
      <c r="AE251" s="427">
        <v>534</v>
      </c>
      <c r="AF251" s="270">
        <v>67449.77</v>
      </c>
      <c r="AG251" s="271"/>
      <c r="AH251" s="270"/>
      <c r="AI251" s="271">
        <v>1</v>
      </c>
      <c r="AJ251" s="270">
        <v>50</v>
      </c>
      <c r="AK251" s="271">
        <v>13</v>
      </c>
      <c r="AL251" s="270">
        <v>39109134.200000003</v>
      </c>
      <c r="AM251" s="427">
        <v>328842</v>
      </c>
      <c r="AN251" s="271">
        <v>14</v>
      </c>
      <c r="AO251" s="270">
        <v>4104042.86</v>
      </c>
      <c r="AP251" s="427">
        <v>37935</v>
      </c>
      <c r="AQ251" s="271">
        <v>21</v>
      </c>
      <c r="AR251" s="270">
        <v>211430.1</v>
      </c>
      <c r="AS251" s="271">
        <v>9</v>
      </c>
      <c r="AT251" s="270">
        <v>772583.82</v>
      </c>
      <c r="AW251" s="51">
        <f t="shared" si="30"/>
        <v>1687</v>
      </c>
      <c r="AY251">
        <v>2021</v>
      </c>
      <c r="AZ251">
        <f t="shared" si="24"/>
        <v>212</v>
      </c>
      <c r="BA251">
        <f t="shared" si="25"/>
        <v>13</v>
      </c>
      <c r="BB251" s="261">
        <f t="shared" si="26"/>
        <v>47692332.600000001</v>
      </c>
      <c r="BC251" s="261">
        <f t="shared" si="27"/>
        <v>39109134.200000003</v>
      </c>
      <c r="BE251" s="261"/>
    </row>
    <row r="252" spans="1:58" x14ac:dyDescent="0.2">
      <c r="A252" s="608"/>
      <c r="B252" s="206" t="s">
        <v>555</v>
      </c>
      <c r="C252" s="271">
        <v>116</v>
      </c>
      <c r="D252" s="270">
        <v>29656832</v>
      </c>
      <c r="E252" s="427">
        <v>273963</v>
      </c>
      <c r="F252" s="270"/>
      <c r="G252" s="271">
        <v>68</v>
      </c>
      <c r="H252" s="270">
        <v>10136856.33</v>
      </c>
      <c r="I252" s="271">
        <v>3</v>
      </c>
      <c r="J252" s="270">
        <v>519000</v>
      </c>
      <c r="K252" s="271">
        <v>8</v>
      </c>
      <c r="L252" s="270">
        <v>203864.38</v>
      </c>
      <c r="M252" s="271">
        <v>5</v>
      </c>
      <c r="N252" s="270">
        <v>147381.63</v>
      </c>
      <c r="O252" s="271"/>
      <c r="P252" s="270"/>
      <c r="Q252" s="271"/>
      <c r="R252" s="270"/>
      <c r="S252" s="271">
        <v>57</v>
      </c>
      <c r="T252" s="270">
        <v>896604.74</v>
      </c>
      <c r="U252" s="271">
        <v>6</v>
      </c>
      <c r="V252" s="270">
        <v>29750</v>
      </c>
      <c r="W252" s="271">
        <v>1</v>
      </c>
      <c r="X252" s="270">
        <v>29700</v>
      </c>
      <c r="Y252" s="427">
        <v>396</v>
      </c>
      <c r="Z252" s="270">
        <v>50750.05</v>
      </c>
      <c r="AA252" s="427">
        <v>15</v>
      </c>
      <c r="AB252" s="270">
        <v>50731.06</v>
      </c>
      <c r="AC252" s="427">
        <v>398</v>
      </c>
      <c r="AD252" s="270">
        <v>85145.73</v>
      </c>
      <c r="AE252" s="427">
        <v>401</v>
      </c>
      <c r="AF252" s="270">
        <v>61655.27</v>
      </c>
      <c r="AG252" s="271"/>
      <c r="AH252" s="270"/>
      <c r="AI252" s="271">
        <v>0</v>
      </c>
      <c r="AJ252" s="270">
        <v>0</v>
      </c>
      <c r="AK252" s="271">
        <v>1</v>
      </c>
      <c r="AL252" s="270">
        <v>9627581</v>
      </c>
      <c r="AM252" s="427">
        <v>73734</v>
      </c>
      <c r="AN252" s="271">
        <v>25</v>
      </c>
      <c r="AO252" s="270">
        <v>7272071.3700000001</v>
      </c>
      <c r="AP252" s="427">
        <v>186402</v>
      </c>
      <c r="AQ252" s="271">
        <v>7</v>
      </c>
      <c r="AR252" s="270">
        <v>47268.46</v>
      </c>
      <c r="AS252" s="271">
        <v>8</v>
      </c>
      <c r="AT252" s="270">
        <v>1066535.1499999999</v>
      </c>
      <c r="AW252" s="51">
        <f t="shared" si="30"/>
        <v>1515</v>
      </c>
      <c r="AY252">
        <v>2021</v>
      </c>
      <c r="AZ252">
        <f t="shared" si="24"/>
        <v>184</v>
      </c>
      <c r="BA252">
        <f t="shared" si="25"/>
        <v>1</v>
      </c>
      <c r="BB252" s="261">
        <f t="shared" si="26"/>
        <v>39793688.329999998</v>
      </c>
      <c r="BC252" s="261">
        <f t="shared" si="27"/>
        <v>9627581</v>
      </c>
      <c r="BE252" s="261"/>
    </row>
    <row r="253" spans="1:58" x14ac:dyDescent="0.2">
      <c r="A253" s="608"/>
      <c r="B253" s="206" t="s">
        <v>556</v>
      </c>
      <c r="C253" s="271">
        <v>120</v>
      </c>
      <c r="D253" s="270">
        <v>31910559.379999999</v>
      </c>
      <c r="E253" s="427">
        <v>294651</v>
      </c>
      <c r="F253" s="270"/>
      <c r="G253" s="271">
        <v>130</v>
      </c>
      <c r="H253" s="270">
        <v>21510869</v>
      </c>
      <c r="I253" s="271">
        <v>2</v>
      </c>
      <c r="J253" s="270">
        <v>48647.37</v>
      </c>
      <c r="K253" s="271">
        <v>11</v>
      </c>
      <c r="L253" s="270">
        <v>507678.46</v>
      </c>
      <c r="M253" s="271">
        <v>3</v>
      </c>
      <c r="N253" s="270">
        <v>239510.82</v>
      </c>
      <c r="O253" s="271"/>
      <c r="P253" s="270"/>
      <c r="Q253" s="271"/>
      <c r="R253" s="270"/>
      <c r="S253" s="271">
        <v>67</v>
      </c>
      <c r="T253" s="270">
        <v>1218776.8</v>
      </c>
      <c r="U253" s="271">
        <v>2</v>
      </c>
      <c r="V253" s="270">
        <v>3000</v>
      </c>
      <c r="W253" s="271">
        <v>0</v>
      </c>
      <c r="X253" s="270">
        <v>0</v>
      </c>
      <c r="Y253" s="427">
        <v>422</v>
      </c>
      <c r="Z253" s="270">
        <v>55876.02</v>
      </c>
      <c r="AA253" s="427">
        <v>34</v>
      </c>
      <c r="AB253" s="270">
        <v>122902.36</v>
      </c>
      <c r="AC253" s="427">
        <v>381</v>
      </c>
      <c r="AD253" s="270">
        <v>75271.509999999995</v>
      </c>
      <c r="AE253" s="427">
        <v>427</v>
      </c>
      <c r="AF253" s="270">
        <v>70427.53</v>
      </c>
      <c r="AG253" s="271"/>
      <c r="AH253" s="270"/>
      <c r="AI253" s="271">
        <v>0</v>
      </c>
      <c r="AJ253" s="270">
        <v>0</v>
      </c>
      <c r="AK253" s="271">
        <v>6</v>
      </c>
      <c r="AL253" s="270">
        <v>30123941.949999999</v>
      </c>
      <c r="AM253" s="427">
        <v>191301</v>
      </c>
      <c r="AN253" s="271">
        <v>16</v>
      </c>
      <c r="AO253" s="270">
        <v>6751603.2599999998</v>
      </c>
      <c r="AP253" s="427">
        <v>97291</v>
      </c>
      <c r="AQ253" s="271">
        <v>16</v>
      </c>
      <c r="AR253" s="270">
        <v>274488.08</v>
      </c>
      <c r="AS253" s="271">
        <v>10</v>
      </c>
      <c r="AT253" s="270">
        <v>4443309.93</v>
      </c>
      <c r="AW253" s="51">
        <f t="shared" si="30"/>
        <v>1647</v>
      </c>
      <c r="AY253">
        <v>2021</v>
      </c>
      <c r="AZ253">
        <f t="shared" si="24"/>
        <v>250</v>
      </c>
      <c r="BA253">
        <f t="shared" si="25"/>
        <v>6</v>
      </c>
      <c r="BB253" s="261">
        <f t="shared" si="26"/>
        <v>53421428.379999995</v>
      </c>
      <c r="BC253" s="261">
        <f t="shared" si="27"/>
        <v>30123941.949999999</v>
      </c>
      <c r="BE253" s="261"/>
    </row>
    <row r="254" spans="1:58" s="14" customFormat="1" x14ac:dyDescent="0.2">
      <c r="A254" s="609"/>
      <c r="B254" s="206" t="s">
        <v>557</v>
      </c>
      <c r="C254" s="271">
        <v>102</v>
      </c>
      <c r="D254" s="270">
        <v>27135804.940000001</v>
      </c>
      <c r="E254" s="427">
        <v>241979</v>
      </c>
      <c r="F254" s="270"/>
      <c r="G254" s="271">
        <v>160</v>
      </c>
      <c r="H254" s="270">
        <v>26056800</v>
      </c>
      <c r="I254" s="271">
        <v>0</v>
      </c>
      <c r="J254" s="270">
        <v>0</v>
      </c>
      <c r="K254" s="271">
        <v>10</v>
      </c>
      <c r="L254" s="270">
        <v>349263.27</v>
      </c>
      <c r="M254" s="271">
        <v>2</v>
      </c>
      <c r="N254" s="270">
        <v>60125.64</v>
      </c>
      <c r="O254" s="271"/>
      <c r="P254" s="270"/>
      <c r="Q254" s="271"/>
      <c r="R254" s="270"/>
      <c r="S254" s="271">
        <v>45</v>
      </c>
      <c r="T254" s="270">
        <v>703912.6</v>
      </c>
      <c r="U254" s="271">
        <v>5</v>
      </c>
      <c r="V254" s="270">
        <v>24900</v>
      </c>
      <c r="W254" s="271">
        <v>0</v>
      </c>
      <c r="X254" s="270">
        <v>0</v>
      </c>
      <c r="Y254" s="427">
        <v>421</v>
      </c>
      <c r="Z254" s="270">
        <v>56056.71</v>
      </c>
      <c r="AA254" s="427">
        <v>44</v>
      </c>
      <c r="AB254" s="270">
        <v>91916.56</v>
      </c>
      <c r="AC254" s="427">
        <v>355</v>
      </c>
      <c r="AD254" s="270">
        <v>61763.81</v>
      </c>
      <c r="AE254" s="427">
        <v>378</v>
      </c>
      <c r="AF254" s="270">
        <v>53315.4</v>
      </c>
      <c r="AG254" s="271"/>
      <c r="AH254" s="270"/>
      <c r="AI254" s="271">
        <v>2</v>
      </c>
      <c r="AJ254" s="270">
        <v>100</v>
      </c>
      <c r="AK254" s="271">
        <v>4</v>
      </c>
      <c r="AL254" s="270">
        <v>12687309</v>
      </c>
      <c r="AM254" s="427">
        <v>76803</v>
      </c>
      <c r="AN254" s="271">
        <v>33</v>
      </c>
      <c r="AO254" s="270">
        <v>7690019.75</v>
      </c>
      <c r="AP254" s="427">
        <v>231507</v>
      </c>
      <c r="AQ254" s="271">
        <v>14</v>
      </c>
      <c r="AR254" s="270">
        <v>179932.41</v>
      </c>
      <c r="AS254" s="271">
        <v>23</v>
      </c>
      <c r="AT254" s="270">
        <v>15497623</v>
      </c>
      <c r="AU254" s="538"/>
      <c r="AV254" s="539"/>
      <c r="AW254" s="540">
        <f t="shared" si="30"/>
        <v>1598</v>
      </c>
      <c r="AY254" s="14">
        <v>2021</v>
      </c>
      <c r="AZ254" s="14">
        <f t="shared" si="24"/>
        <v>262</v>
      </c>
      <c r="BA254" s="14">
        <f t="shared" si="25"/>
        <v>4</v>
      </c>
      <c r="BB254" s="541">
        <f t="shared" si="26"/>
        <v>53192604.939999998</v>
      </c>
      <c r="BC254" s="541">
        <f t="shared" si="27"/>
        <v>12687309</v>
      </c>
      <c r="BE254" s="541">
        <f>SUM(BB243:BB254)</f>
        <v>583617022.19000006</v>
      </c>
      <c r="BF254" s="540">
        <f>SUM(C243:C254,G243:G254,I243:I254,K243:K254,M243:M254,S243:S254,U243:U254,W243:W254,U243:U254,Y243:Y254,AA243:AA254,AC243:AC254,AE243:AE254,AG243:AG254,AI243:AI254,AK243:AK254,AN243:AN254,AQ243:AQ254,AS243:AS254,)</f>
        <v>18279</v>
      </c>
    </row>
    <row r="255" spans="1:58" x14ac:dyDescent="0.2">
      <c r="A255" s="604" t="s">
        <v>577</v>
      </c>
      <c r="B255" s="590" t="s">
        <v>578</v>
      </c>
      <c r="C255" s="588">
        <v>111</v>
      </c>
      <c r="D255" s="273">
        <v>26605323.300000001</v>
      </c>
      <c r="E255" s="274">
        <v>249328</v>
      </c>
      <c r="F255" s="273"/>
      <c r="G255" s="588">
        <v>38</v>
      </c>
      <c r="H255" s="273">
        <v>3534263</v>
      </c>
      <c r="I255" s="588">
        <v>1</v>
      </c>
      <c r="J255" s="273">
        <v>90000</v>
      </c>
      <c r="K255" s="588">
        <v>9</v>
      </c>
      <c r="L255" s="273">
        <v>620966.80000000005</v>
      </c>
      <c r="M255" s="588">
        <v>1</v>
      </c>
      <c r="N255" s="273">
        <v>29528</v>
      </c>
      <c r="O255" s="588"/>
      <c r="P255" s="273"/>
      <c r="Q255" s="588"/>
      <c r="R255" s="273"/>
      <c r="S255" s="588">
        <v>51</v>
      </c>
      <c r="T255" s="273">
        <v>977751.24</v>
      </c>
      <c r="U255" s="589">
        <v>5</v>
      </c>
      <c r="V255" s="273">
        <v>56820</v>
      </c>
      <c r="W255" s="588">
        <v>2</v>
      </c>
      <c r="X255" s="273">
        <v>41500</v>
      </c>
      <c r="Y255" s="274">
        <v>349</v>
      </c>
      <c r="Z255" s="273">
        <v>59564.63</v>
      </c>
      <c r="AA255" s="274">
        <v>44</v>
      </c>
      <c r="AB255" s="273">
        <v>104670.94</v>
      </c>
      <c r="AC255" s="274">
        <v>333</v>
      </c>
      <c r="AD255" s="273">
        <v>76578.77</v>
      </c>
      <c r="AE255" s="274">
        <v>371</v>
      </c>
      <c r="AF255" s="273">
        <v>61480.17</v>
      </c>
      <c r="AG255" s="588"/>
      <c r="AH255" s="273"/>
      <c r="AI255" s="588">
        <v>1</v>
      </c>
      <c r="AJ255" s="273">
        <v>50</v>
      </c>
      <c r="AK255" s="588">
        <v>10</v>
      </c>
      <c r="AL255" s="273">
        <v>29383362</v>
      </c>
      <c r="AM255" s="274">
        <v>270221</v>
      </c>
      <c r="AN255" s="588">
        <v>13</v>
      </c>
      <c r="AO255" s="273">
        <v>6058099</v>
      </c>
      <c r="AP255" s="274">
        <v>81459</v>
      </c>
      <c r="AQ255" s="588">
        <v>22</v>
      </c>
      <c r="AR255" s="273">
        <v>379453.79</v>
      </c>
      <c r="AS255" s="588">
        <v>6</v>
      </c>
      <c r="AT255" s="273">
        <v>529727</v>
      </c>
      <c r="AW255" s="51">
        <f t="shared" ref="AW255:AW278" si="31">SUM(C255,G255,I255,K255,M255,S255,U255,W255,Y255,AA255,AC255,AE255,AG255,AI255,AK255,AN255,AQ255,AS255)</f>
        <v>1367</v>
      </c>
      <c r="AX255" s="51"/>
      <c r="AY255">
        <v>2022</v>
      </c>
      <c r="AZ255">
        <f>SUM(C255,G255)</f>
        <v>149</v>
      </c>
      <c r="BA255">
        <f>SUM(AK255)</f>
        <v>10</v>
      </c>
      <c r="BB255" s="261">
        <f>SUM(D255,H255)</f>
        <v>30139586.300000001</v>
      </c>
      <c r="BC255" s="261">
        <f>SUM(AL255)</f>
        <v>29383362</v>
      </c>
      <c r="BD255" s="261"/>
      <c r="BE255" s="261"/>
      <c r="BF255" s="261"/>
    </row>
    <row r="256" spans="1:58" x14ac:dyDescent="0.2">
      <c r="A256" s="605"/>
      <c r="B256" s="590" t="s">
        <v>579</v>
      </c>
      <c r="C256" s="588">
        <v>139</v>
      </c>
      <c r="D256" s="273">
        <v>29789889.539999999</v>
      </c>
      <c r="E256" s="274">
        <v>281391</v>
      </c>
      <c r="F256" s="273"/>
      <c r="G256" s="588">
        <v>70</v>
      </c>
      <c r="H256" s="273">
        <v>6650822.3399999999</v>
      </c>
      <c r="I256" s="588">
        <v>1</v>
      </c>
      <c r="J256" s="273">
        <v>1800</v>
      </c>
      <c r="K256" s="588">
        <v>12</v>
      </c>
      <c r="L256" s="273">
        <v>588594</v>
      </c>
      <c r="M256" s="588">
        <v>1</v>
      </c>
      <c r="N256" s="273">
        <v>17716</v>
      </c>
      <c r="O256" s="588"/>
      <c r="P256" s="273"/>
      <c r="Q256" s="588"/>
      <c r="R256" s="273"/>
      <c r="S256" s="588">
        <v>34</v>
      </c>
      <c r="T256" s="273">
        <v>600677</v>
      </c>
      <c r="U256" s="588">
        <v>4</v>
      </c>
      <c r="V256" s="273">
        <v>28200</v>
      </c>
      <c r="W256" s="588">
        <v>0</v>
      </c>
      <c r="X256" s="273">
        <v>0</v>
      </c>
      <c r="Y256" s="274">
        <v>373</v>
      </c>
      <c r="Z256" s="273">
        <v>75673.460000000006</v>
      </c>
      <c r="AA256" s="274">
        <v>32</v>
      </c>
      <c r="AB256" s="273">
        <v>119394.47</v>
      </c>
      <c r="AC256" s="274">
        <v>348</v>
      </c>
      <c r="AD256" s="273">
        <v>65178.83</v>
      </c>
      <c r="AE256" s="274">
        <v>416</v>
      </c>
      <c r="AF256" s="273">
        <v>86045.65</v>
      </c>
      <c r="AG256" s="588"/>
      <c r="AH256" s="273"/>
      <c r="AI256" s="588">
        <v>0</v>
      </c>
      <c r="AJ256" s="273">
        <v>0</v>
      </c>
      <c r="AK256" s="588">
        <v>9</v>
      </c>
      <c r="AL256" s="273">
        <v>46566672</v>
      </c>
      <c r="AM256" s="274">
        <v>165433</v>
      </c>
      <c r="AN256" s="588">
        <v>23</v>
      </c>
      <c r="AO256" s="273">
        <v>4847709.47</v>
      </c>
      <c r="AP256" s="274">
        <v>50102</v>
      </c>
      <c r="AQ256" s="588">
        <v>10</v>
      </c>
      <c r="AR256" s="273">
        <v>71637</v>
      </c>
      <c r="AS256" s="588">
        <v>7</v>
      </c>
      <c r="AT256" s="273">
        <v>1462008</v>
      </c>
      <c r="AW256" s="51">
        <f t="shared" si="31"/>
        <v>1479</v>
      </c>
      <c r="AX256" s="51"/>
      <c r="AY256">
        <v>2022</v>
      </c>
      <c r="AZ256">
        <f t="shared" ref="AZ256:AZ278" si="32">SUM(C256,G256)</f>
        <v>209</v>
      </c>
      <c r="BA256">
        <f t="shared" ref="BA256:BA278" si="33">SUM(AK256)</f>
        <v>9</v>
      </c>
      <c r="BB256" s="261">
        <f t="shared" ref="BB256:BB278" si="34">SUM(D256,H256)</f>
        <v>36440711.879999995</v>
      </c>
      <c r="BC256" s="261">
        <f t="shared" ref="BC256:BC278" si="35">SUM(AL256)</f>
        <v>46566672</v>
      </c>
      <c r="BD256" s="261"/>
      <c r="BF256" s="261"/>
    </row>
    <row r="257" spans="1:58" x14ac:dyDescent="0.2">
      <c r="A257" s="605"/>
      <c r="B257" s="590" t="s">
        <v>580</v>
      </c>
      <c r="C257" s="588">
        <v>151</v>
      </c>
      <c r="D257" s="273">
        <v>38357593.789999999</v>
      </c>
      <c r="E257" s="274">
        <v>338422</v>
      </c>
      <c r="F257" s="273"/>
      <c r="G257" s="588">
        <v>216</v>
      </c>
      <c r="H257" s="273">
        <v>38220291</v>
      </c>
      <c r="I257" s="588">
        <v>2</v>
      </c>
      <c r="J257" s="273">
        <v>148578</v>
      </c>
      <c r="K257" s="588">
        <v>12</v>
      </c>
      <c r="L257" s="273">
        <v>319278.92</v>
      </c>
      <c r="M257" s="588">
        <v>0</v>
      </c>
      <c r="N257" s="273">
        <v>0</v>
      </c>
      <c r="O257" s="588"/>
      <c r="P257" s="273"/>
      <c r="Q257" s="588"/>
      <c r="R257" s="273"/>
      <c r="S257" s="588">
        <v>31</v>
      </c>
      <c r="T257" s="273">
        <v>744350</v>
      </c>
      <c r="U257" s="588">
        <v>2</v>
      </c>
      <c r="V257" s="273">
        <v>5000</v>
      </c>
      <c r="W257" s="588">
        <v>0</v>
      </c>
      <c r="X257" s="273">
        <v>0</v>
      </c>
      <c r="Y257" s="274">
        <v>329</v>
      </c>
      <c r="Z257" s="273">
        <v>41839.83</v>
      </c>
      <c r="AA257" s="274">
        <v>77</v>
      </c>
      <c r="AB257" s="273">
        <v>125265.76</v>
      </c>
      <c r="AC257" s="274">
        <v>290</v>
      </c>
      <c r="AD257" s="273">
        <v>63097.39</v>
      </c>
      <c r="AE257" s="274">
        <v>410</v>
      </c>
      <c r="AF257" s="273">
        <v>72378.5</v>
      </c>
      <c r="AG257" s="588"/>
      <c r="AH257" s="273"/>
      <c r="AI257" s="588">
        <v>0</v>
      </c>
      <c r="AJ257" s="273">
        <v>0</v>
      </c>
      <c r="AK257" s="588">
        <v>4</v>
      </c>
      <c r="AL257" s="273">
        <v>24672892</v>
      </c>
      <c r="AM257" s="274">
        <v>271268</v>
      </c>
      <c r="AN257" s="588">
        <v>21</v>
      </c>
      <c r="AO257" s="273">
        <v>4187384</v>
      </c>
      <c r="AP257" s="274">
        <v>73905</v>
      </c>
      <c r="AQ257" s="588">
        <v>14</v>
      </c>
      <c r="AR257" s="273">
        <v>317700.75</v>
      </c>
      <c r="AS257" s="588">
        <v>3</v>
      </c>
      <c r="AT257" s="273">
        <v>116522.52</v>
      </c>
      <c r="AW257" s="51">
        <f t="shared" si="31"/>
        <v>1562</v>
      </c>
      <c r="AX257" s="51"/>
      <c r="AY257">
        <v>2022</v>
      </c>
      <c r="AZ257">
        <f t="shared" si="32"/>
        <v>367</v>
      </c>
      <c r="BA257">
        <f t="shared" si="33"/>
        <v>4</v>
      </c>
      <c r="BB257" s="261">
        <f t="shared" si="34"/>
        <v>76577884.789999992</v>
      </c>
      <c r="BC257" s="261">
        <f t="shared" si="35"/>
        <v>24672892</v>
      </c>
    </row>
    <row r="258" spans="1:58" x14ac:dyDescent="0.2">
      <c r="A258" s="605"/>
      <c r="B258" s="590" t="s">
        <v>581</v>
      </c>
      <c r="C258" s="588">
        <v>149</v>
      </c>
      <c r="D258" s="273">
        <v>28517022.300000001</v>
      </c>
      <c r="E258" s="274">
        <v>272137</v>
      </c>
      <c r="F258" s="273"/>
      <c r="G258" s="588">
        <v>124</v>
      </c>
      <c r="H258" s="273">
        <v>11957324.16</v>
      </c>
      <c r="I258" s="588">
        <v>4</v>
      </c>
      <c r="J258" s="273">
        <v>134774</v>
      </c>
      <c r="K258" s="588">
        <v>9</v>
      </c>
      <c r="L258" s="273">
        <v>244589</v>
      </c>
      <c r="M258" s="588">
        <v>0</v>
      </c>
      <c r="N258" s="273">
        <v>0</v>
      </c>
      <c r="O258" s="588"/>
      <c r="P258" s="273"/>
      <c r="Q258" s="588"/>
      <c r="R258" s="273"/>
      <c r="S258" s="588">
        <v>22</v>
      </c>
      <c r="T258" s="273">
        <v>295830.7</v>
      </c>
      <c r="U258" s="588">
        <v>1</v>
      </c>
      <c r="V258" s="273">
        <v>17000</v>
      </c>
      <c r="W258" s="588">
        <v>1</v>
      </c>
      <c r="X258" s="273">
        <v>39450</v>
      </c>
      <c r="Y258" s="274">
        <v>385</v>
      </c>
      <c r="Z258" s="273">
        <v>63318.77</v>
      </c>
      <c r="AA258" s="274">
        <v>57</v>
      </c>
      <c r="AB258" s="273">
        <v>79304.820000000007</v>
      </c>
      <c r="AC258" s="274">
        <v>316</v>
      </c>
      <c r="AD258" s="273">
        <v>75292.509999999995</v>
      </c>
      <c r="AE258" s="274">
        <v>378</v>
      </c>
      <c r="AF258" s="273">
        <v>72426.5</v>
      </c>
      <c r="AG258" s="588"/>
      <c r="AH258" s="273"/>
      <c r="AI258" s="588">
        <v>1</v>
      </c>
      <c r="AJ258" s="273">
        <v>50</v>
      </c>
      <c r="AK258" s="588">
        <v>6</v>
      </c>
      <c r="AL258" s="273">
        <v>3209891</v>
      </c>
      <c r="AM258" s="274">
        <v>29034</v>
      </c>
      <c r="AN258" s="588">
        <v>11</v>
      </c>
      <c r="AO258" s="273">
        <v>2860180</v>
      </c>
      <c r="AP258" s="274">
        <v>82002</v>
      </c>
      <c r="AQ258" s="588">
        <v>12</v>
      </c>
      <c r="AR258" s="273">
        <v>111423.67</v>
      </c>
      <c r="AS258" s="588">
        <v>10</v>
      </c>
      <c r="AT258" s="273">
        <v>6285941</v>
      </c>
      <c r="AW258" s="51">
        <f t="shared" si="31"/>
        <v>1486</v>
      </c>
      <c r="AX258" s="51"/>
      <c r="AY258">
        <v>2022</v>
      </c>
      <c r="AZ258">
        <f t="shared" si="32"/>
        <v>273</v>
      </c>
      <c r="BA258">
        <f t="shared" si="33"/>
        <v>6</v>
      </c>
      <c r="BB258" s="261">
        <f t="shared" si="34"/>
        <v>40474346.460000001</v>
      </c>
      <c r="BC258" s="261">
        <f t="shared" si="35"/>
        <v>3209891</v>
      </c>
    </row>
    <row r="259" spans="1:58" x14ac:dyDescent="0.2">
      <c r="A259" s="605"/>
      <c r="B259" s="590" t="s">
        <v>582</v>
      </c>
      <c r="C259" s="588">
        <v>150</v>
      </c>
      <c r="D259" s="273">
        <v>32781561.800000001</v>
      </c>
      <c r="E259" s="426">
        <v>309142</v>
      </c>
      <c r="F259" s="273"/>
      <c r="G259" s="588">
        <v>196</v>
      </c>
      <c r="H259" s="273">
        <v>36450462</v>
      </c>
      <c r="I259" s="588">
        <v>1</v>
      </c>
      <c r="J259" s="273">
        <v>135000</v>
      </c>
      <c r="K259" s="588">
        <v>12</v>
      </c>
      <c r="L259" s="273">
        <v>772976</v>
      </c>
      <c r="M259" s="588">
        <v>2</v>
      </c>
      <c r="N259" s="273">
        <v>64961.599999999999</v>
      </c>
      <c r="O259" s="588"/>
      <c r="P259" s="273"/>
      <c r="Q259" s="588"/>
      <c r="R259" s="273"/>
      <c r="S259" s="588">
        <v>40</v>
      </c>
      <c r="T259" s="273">
        <v>1122678.8</v>
      </c>
      <c r="U259" s="588">
        <v>4</v>
      </c>
      <c r="V259" s="273">
        <v>30534.959999999999</v>
      </c>
      <c r="W259" s="588">
        <v>0</v>
      </c>
      <c r="X259" s="273">
        <v>0</v>
      </c>
      <c r="Y259" s="274">
        <v>398</v>
      </c>
      <c r="Z259" s="273">
        <v>64256.77</v>
      </c>
      <c r="AA259" s="274">
        <v>53</v>
      </c>
      <c r="AB259" s="273">
        <v>159050.94</v>
      </c>
      <c r="AC259" s="274">
        <v>355</v>
      </c>
      <c r="AD259" s="273">
        <v>79866.77</v>
      </c>
      <c r="AE259" s="274">
        <v>405</v>
      </c>
      <c r="AF259" s="273">
        <v>83859.429999999993</v>
      </c>
      <c r="AG259" s="588"/>
      <c r="AH259" s="273"/>
      <c r="AI259" s="588">
        <v>2</v>
      </c>
      <c r="AJ259" s="273">
        <v>100</v>
      </c>
      <c r="AK259" s="588">
        <v>14</v>
      </c>
      <c r="AL259" s="273">
        <v>50711213</v>
      </c>
      <c r="AM259" s="274">
        <v>164553</v>
      </c>
      <c r="AN259" s="588">
        <v>15</v>
      </c>
      <c r="AO259" s="273">
        <v>6118366.8700000001</v>
      </c>
      <c r="AP259" s="274">
        <v>71786</v>
      </c>
      <c r="AQ259" s="588">
        <v>15</v>
      </c>
      <c r="AR259" s="273">
        <v>177704</v>
      </c>
      <c r="AS259" s="588">
        <v>15</v>
      </c>
      <c r="AT259" s="273">
        <v>3202089</v>
      </c>
      <c r="AW259" s="51">
        <f t="shared" si="31"/>
        <v>1677</v>
      </c>
      <c r="AX259" s="51"/>
      <c r="AY259">
        <v>2022</v>
      </c>
      <c r="AZ259">
        <f t="shared" si="32"/>
        <v>346</v>
      </c>
      <c r="BA259">
        <f t="shared" si="33"/>
        <v>14</v>
      </c>
      <c r="BB259" s="261">
        <f t="shared" si="34"/>
        <v>69232023.799999997</v>
      </c>
      <c r="BC259" s="261">
        <f t="shared" si="35"/>
        <v>50711213</v>
      </c>
    </row>
    <row r="260" spans="1:58" x14ac:dyDescent="0.2">
      <c r="A260" s="605"/>
      <c r="B260" s="590" t="s">
        <v>583</v>
      </c>
      <c r="C260" s="588">
        <v>205</v>
      </c>
      <c r="D260" s="273">
        <v>45933451.950000003</v>
      </c>
      <c r="E260" s="274">
        <v>435149</v>
      </c>
      <c r="F260" s="273"/>
      <c r="G260" s="588">
        <v>106</v>
      </c>
      <c r="H260" s="273">
        <v>17621549.079999998</v>
      </c>
      <c r="I260" s="588">
        <v>2</v>
      </c>
      <c r="J260" s="273">
        <v>417932</v>
      </c>
      <c r="K260" s="588">
        <v>16</v>
      </c>
      <c r="L260" s="273">
        <v>851239.62</v>
      </c>
      <c r="M260" s="588">
        <v>3</v>
      </c>
      <c r="N260" s="273">
        <v>177352.55</v>
      </c>
      <c r="O260" s="588"/>
      <c r="P260" s="273"/>
      <c r="Q260" s="588"/>
      <c r="R260" s="273"/>
      <c r="S260" s="588">
        <v>46</v>
      </c>
      <c r="T260" s="273">
        <v>1202608</v>
      </c>
      <c r="U260" s="588">
        <v>6</v>
      </c>
      <c r="V260" s="273">
        <v>46275</v>
      </c>
      <c r="W260" s="588">
        <v>0</v>
      </c>
      <c r="X260" s="273">
        <v>0</v>
      </c>
      <c r="Y260" s="274">
        <v>500</v>
      </c>
      <c r="Z260" s="273">
        <v>90471.57</v>
      </c>
      <c r="AA260" s="274">
        <v>56</v>
      </c>
      <c r="AB260" s="273">
        <v>138657.48000000001</v>
      </c>
      <c r="AC260" s="274">
        <v>363</v>
      </c>
      <c r="AD260" s="273">
        <v>89152.97</v>
      </c>
      <c r="AE260" s="274">
        <v>615</v>
      </c>
      <c r="AF260" s="273">
        <v>119890.31</v>
      </c>
      <c r="AG260" s="588"/>
      <c r="AH260" s="273"/>
      <c r="AI260" s="588">
        <v>1</v>
      </c>
      <c r="AJ260" s="273">
        <v>50</v>
      </c>
      <c r="AK260" s="588">
        <v>24</v>
      </c>
      <c r="AL260" s="273">
        <v>34423020</v>
      </c>
      <c r="AM260" s="274">
        <v>278252</v>
      </c>
      <c r="AN260" s="588">
        <v>27</v>
      </c>
      <c r="AO260" s="273">
        <v>7800907.3300000001</v>
      </c>
      <c r="AP260" s="274">
        <v>96680</v>
      </c>
      <c r="AQ260" s="588">
        <v>14</v>
      </c>
      <c r="AR260" s="273">
        <v>196052.34</v>
      </c>
      <c r="AS260" s="588">
        <v>17</v>
      </c>
      <c r="AT260" s="273">
        <v>4052272</v>
      </c>
      <c r="AW260" s="51">
        <f t="shared" si="31"/>
        <v>2001</v>
      </c>
      <c r="AX260" s="51"/>
      <c r="AY260">
        <v>2022</v>
      </c>
      <c r="AZ260">
        <f t="shared" si="32"/>
        <v>311</v>
      </c>
      <c r="BA260">
        <f t="shared" si="33"/>
        <v>24</v>
      </c>
      <c r="BB260" s="261">
        <f t="shared" si="34"/>
        <v>63555001.030000001</v>
      </c>
      <c r="BC260" s="261">
        <f t="shared" si="35"/>
        <v>34423020</v>
      </c>
    </row>
    <row r="261" spans="1:58" x14ac:dyDescent="0.2">
      <c r="A261" s="605"/>
      <c r="B261" s="590" t="s">
        <v>584</v>
      </c>
      <c r="C261" s="588">
        <v>202</v>
      </c>
      <c r="D261" s="273">
        <v>50985634.119999997</v>
      </c>
      <c r="E261" s="274">
        <v>476589</v>
      </c>
      <c r="F261" s="273"/>
      <c r="G261" s="588">
        <v>0</v>
      </c>
      <c r="H261" s="273">
        <v>0</v>
      </c>
      <c r="I261" s="588">
        <v>1</v>
      </c>
      <c r="J261" s="273">
        <v>196000</v>
      </c>
      <c r="K261" s="588">
        <v>16</v>
      </c>
      <c r="L261" s="273">
        <v>713930.49</v>
      </c>
      <c r="M261" s="588">
        <v>2</v>
      </c>
      <c r="N261" s="273">
        <v>103569.46</v>
      </c>
      <c r="O261" s="588"/>
      <c r="P261" s="273"/>
      <c r="Q261" s="588"/>
      <c r="R261" s="273"/>
      <c r="S261" s="588">
        <v>60</v>
      </c>
      <c r="T261" s="273">
        <v>850859.3</v>
      </c>
      <c r="U261" s="588">
        <v>10</v>
      </c>
      <c r="V261" s="273">
        <v>52875.48</v>
      </c>
      <c r="W261" s="588">
        <v>2</v>
      </c>
      <c r="X261" s="273">
        <v>19680</v>
      </c>
      <c r="Y261" s="274">
        <v>549</v>
      </c>
      <c r="Z261" s="273">
        <v>80288.479999999996</v>
      </c>
      <c r="AA261" s="274">
        <v>68</v>
      </c>
      <c r="AB261" s="273">
        <v>66931.73</v>
      </c>
      <c r="AC261" s="274">
        <v>440</v>
      </c>
      <c r="AD261" s="273">
        <v>144513.51</v>
      </c>
      <c r="AE261" s="274">
        <v>597</v>
      </c>
      <c r="AF261" s="273">
        <v>103623.06</v>
      </c>
      <c r="AG261" s="588"/>
      <c r="AH261" s="273"/>
      <c r="AI261" s="588">
        <v>2</v>
      </c>
      <c r="AJ261" s="273">
        <v>100</v>
      </c>
      <c r="AK261" s="588">
        <v>6</v>
      </c>
      <c r="AL261" s="273">
        <v>14890305</v>
      </c>
      <c r="AM261" s="274">
        <v>110373</v>
      </c>
      <c r="AN261" s="588">
        <v>24</v>
      </c>
      <c r="AO261" s="273">
        <v>6929046</v>
      </c>
      <c r="AP261" s="274">
        <v>115083</v>
      </c>
      <c r="AQ261" s="588">
        <v>22</v>
      </c>
      <c r="AR261" s="273">
        <v>271860</v>
      </c>
      <c r="AS261" s="588">
        <v>9</v>
      </c>
      <c r="AT261" s="273">
        <v>3423295.4</v>
      </c>
      <c r="AW261" s="51">
        <f t="shared" si="31"/>
        <v>2010</v>
      </c>
      <c r="AX261" s="51"/>
      <c r="AY261">
        <v>2022</v>
      </c>
      <c r="AZ261">
        <f t="shared" si="32"/>
        <v>202</v>
      </c>
      <c r="BA261">
        <f t="shared" si="33"/>
        <v>6</v>
      </c>
      <c r="BB261" s="261">
        <f t="shared" si="34"/>
        <v>50985634.119999997</v>
      </c>
      <c r="BC261" s="261">
        <f t="shared" si="35"/>
        <v>14890305</v>
      </c>
    </row>
    <row r="262" spans="1:58" x14ac:dyDescent="0.2">
      <c r="A262" s="605"/>
      <c r="B262" s="590" t="s">
        <v>585</v>
      </c>
      <c r="C262" s="588">
        <v>172</v>
      </c>
      <c r="D262" s="273">
        <v>37497870.57</v>
      </c>
      <c r="E262" s="274">
        <v>362631</v>
      </c>
      <c r="F262" s="273"/>
      <c r="G262" s="588">
        <v>18</v>
      </c>
      <c r="H262" s="273">
        <v>2810430.12</v>
      </c>
      <c r="I262" s="588">
        <v>4</v>
      </c>
      <c r="J262" s="273">
        <v>385095</v>
      </c>
      <c r="K262" s="588">
        <v>10</v>
      </c>
      <c r="L262" s="273">
        <v>130545.14</v>
      </c>
      <c r="M262" s="588">
        <v>1</v>
      </c>
      <c r="N262" s="273">
        <v>5120</v>
      </c>
      <c r="O262" s="588"/>
      <c r="P262" s="273"/>
      <c r="Q262" s="588"/>
      <c r="R262" s="273"/>
      <c r="S262" s="588">
        <v>51</v>
      </c>
      <c r="T262" s="273">
        <v>725247</v>
      </c>
      <c r="U262" s="588">
        <v>3</v>
      </c>
      <c r="V262" s="273">
        <v>23222</v>
      </c>
      <c r="W262" s="588">
        <v>0</v>
      </c>
      <c r="X262" s="273">
        <v>0</v>
      </c>
      <c r="Y262" s="274">
        <v>523</v>
      </c>
      <c r="Z262" s="273">
        <v>83481.98</v>
      </c>
      <c r="AA262" s="274">
        <v>28</v>
      </c>
      <c r="AB262" s="273">
        <v>38870.53</v>
      </c>
      <c r="AC262" s="274">
        <v>455</v>
      </c>
      <c r="AD262" s="273">
        <v>115873.98</v>
      </c>
      <c r="AE262" s="274">
        <v>468</v>
      </c>
      <c r="AF262" s="273">
        <v>78902.990000000005</v>
      </c>
      <c r="AG262" s="588"/>
      <c r="AH262" s="273"/>
      <c r="AI262" s="588">
        <v>0</v>
      </c>
      <c r="AJ262" s="273">
        <v>0</v>
      </c>
      <c r="AK262" s="588">
        <v>7</v>
      </c>
      <c r="AL262" s="273">
        <v>17422143</v>
      </c>
      <c r="AM262" s="274">
        <v>46549</v>
      </c>
      <c r="AN262" s="588">
        <v>12</v>
      </c>
      <c r="AO262" s="273">
        <v>1694259.92</v>
      </c>
      <c r="AP262" s="274">
        <v>299989</v>
      </c>
      <c r="AQ262" s="588">
        <v>22</v>
      </c>
      <c r="AR262" s="273">
        <v>227232.4</v>
      </c>
      <c r="AS262" s="588">
        <v>8</v>
      </c>
      <c r="AT262" s="273">
        <v>3229078</v>
      </c>
      <c r="AW262" s="51">
        <f t="shared" si="31"/>
        <v>1782</v>
      </c>
      <c r="AX262" s="51"/>
      <c r="AY262">
        <v>2022</v>
      </c>
      <c r="AZ262">
        <f t="shared" si="32"/>
        <v>190</v>
      </c>
      <c r="BA262">
        <f t="shared" si="33"/>
        <v>7</v>
      </c>
      <c r="BB262" s="261">
        <f t="shared" si="34"/>
        <v>40308300.689999998</v>
      </c>
      <c r="BC262" s="261">
        <f t="shared" si="35"/>
        <v>17422143</v>
      </c>
    </row>
    <row r="263" spans="1:58" x14ac:dyDescent="0.2">
      <c r="A263" s="605"/>
      <c r="B263" s="590" t="s">
        <v>586</v>
      </c>
      <c r="C263" s="588">
        <v>118</v>
      </c>
      <c r="D263" s="273">
        <v>21339438.859999999</v>
      </c>
      <c r="E263" s="274">
        <v>206048</v>
      </c>
      <c r="F263" s="273"/>
      <c r="G263" s="588">
        <v>12</v>
      </c>
      <c r="H263" s="273">
        <v>56157402.939999998</v>
      </c>
      <c r="I263" s="588">
        <v>1</v>
      </c>
      <c r="J263" s="273">
        <v>229000</v>
      </c>
      <c r="K263" s="588">
        <v>12</v>
      </c>
      <c r="L263" s="273">
        <v>555695.78</v>
      </c>
      <c r="M263" s="588">
        <v>1</v>
      </c>
      <c r="N263" s="273">
        <v>70867.199999999997</v>
      </c>
      <c r="O263" s="588"/>
      <c r="P263" s="273"/>
      <c r="Q263" s="588"/>
      <c r="R263" s="273"/>
      <c r="S263" s="588">
        <v>46</v>
      </c>
      <c r="T263" s="273">
        <v>686333.02</v>
      </c>
      <c r="U263" s="588">
        <v>10</v>
      </c>
      <c r="V263" s="273">
        <v>36500</v>
      </c>
      <c r="W263" s="588">
        <v>2</v>
      </c>
      <c r="X263" s="273">
        <v>94632</v>
      </c>
      <c r="Y263" s="274">
        <v>464</v>
      </c>
      <c r="Z263" s="273">
        <v>81640.87</v>
      </c>
      <c r="AA263" s="274">
        <v>29</v>
      </c>
      <c r="AB263" s="273">
        <v>35381.550000000003</v>
      </c>
      <c r="AC263" s="274">
        <v>495</v>
      </c>
      <c r="AD263" s="273">
        <v>116372.08</v>
      </c>
      <c r="AE263" s="274">
        <v>468</v>
      </c>
      <c r="AF263" s="273">
        <v>76106.509999999995</v>
      </c>
      <c r="AG263" s="588"/>
      <c r="AH263" s="273"/>
      <c r="AI263" s="588">
        <v>2</v>
      </c>
      <c r="AJ263" s="273">
        <v>100</v>
      </c>
      <c r="AK263" s="588">
        <v>8</v>
      </c>
      <c r="AL263" s="273">
        <v>23971038</v>
      </c>
      <c r="AM263" s="274">
        <v>53119</v>
      </c>
      <c r="AN263" s="588">
        <v>31</v>
      </c>
      <c r="AO263" s="273">
        <v>7615473</v>
      </c>
      <c r="AP263" s="274">
        <v>232309</v>
      </c>
      <c r="AQ263" s="588">
        <v>15</v>
      </c>
      <c r="AR263" s="273">
        <v>311706.28999999998</v>
      </c>
      <c r="AS263" s="588">
        <v>13</v>
      </c>
      <c r="AT263" s="273">
        <v>1408183</v>
      </c>
      <c r="AW263" s="51">
        <f t="shared" si="31"/>
        <v>1727</v>
      </c>
      <c r="AX263" s="51"/>
      <c r="AY263">
        <v>2022</v>
      </c>
      <c r="AZ263">
        <f t="shared" si="32"/>
        <v>130</v>
      </c>
      <c r="BA263">
        <f t="shared" si="33"/>
        <v>8</v>
      </c>
      <c r="BB263" s="261">
        <f t="shared" si="34"/>
        <v>77496841.799999997</v>
      </c>
      <c r="BC263" s="261">
        <f t="shared" si="35"/>
        <v>23971038</v>
      </c>
    </row>
    <row r="264" spans="1:58" x14ac:dyDescent="0.2">
      <c r="A264" s="605"/>
      <c r="B264" s="590" t="s">
        <v>587</v>
      </c>
      <c r="C264" s="588">
        <v>76</v>
      </c>
      <c r="D264" s="273">
        <v>16027603.07</v>
      </c>
      <c r="E264" s="274">
        <v>150431</v>
      </c>
      <c r="F264" s="273"/>
      <c r="G264" s="588">
        <v>30</v>
      </c>
      <c r="H264" s="549">
        <v>4116398.91</v>
      </c>
      <c r="I264" s="588">
        <v>1</v>
      </c>
      <c r="J264" s="273">
        <v>250000</v>
      </c>
      <c r="K264" s="588">
        <v>11</v>
      </c>
      <c r="L264" s="273">
        <v>226593.36</v>
      </c>
      <c r="M264" s="588">
        <v>1</v>
      </c>
      <c r="N264" s="273">
        <v>29528</v>
      </c>
      <c r="O264" s="588"/>
      <c r="P264" s="273"/>
      <c r="Q264" s="588"/>
      <c r="R264" s="273"/>
      <c r="S264" s="588">
        <v>42</v>
      </c>
      <c r="T264" s="273">
        <v>741074.35</v>
      </c>
      <c r="U264" s="588">
        <v>2</v>
      </c>
      <c r="V264" s="273">
        <v>17700</v>
      </c>
      <c r="W264" s="588">
        <v>0</v>
      </c>
      <c r="X264" s="273">
        <v>0</v>
      </c>
      <c r="Y264" s="274">
        <v>363</v>
      </c>
      <c r="Z264" s="273">
        <v>64877.62</v>
      </c>
      <c r="AA264" s="274">
        <v>33</v>
      </c>
      <c r="AB264" s="273">
        <v>136483.89000000001</v>
      </c>
      <c r="AC264" s="274">
        <v>457</v>
      </c>
      <c r="AD264" s="273">
        <v>117447.43</v>
      </c>
      <c r="AE264" s="274">
        <v>339</v>
      </c>
      <c r="AF264" s="273">
        <v>51673.33</v>
      </c>
      <c r="AG264" s="588"/>
      <c r="AH264" s="273"/>
      <c r="AI264" s="588">
        <v>3</v>
      </c>
      <c r="AJ264" s="273">
        <v>150</v>
      </c>
      <c r="AK264" s="588">
        <v>3</v>
      </c>
      <c r="AL264" s="273">
        <v>67911336</v>
      </c>
      <c r="AM264" s="274">
        <v>467607</v>
      </c>
      <c r="AN264" s="588">
        <v>18</v>
      </c>
      <c r="AO264" s="273">
        <v>4618423</v>
      </c>
      <c r="AP264" s="274">
        <v>146775</v>
      </c>
      <c r="AQ264" s="588">
        <v>9</v>
      </c>
      <c r="AR264" s="273">
        <v>606469</v>
      </c>
      <c r="AS264" s="588">
        <v>7</v>
      </c>
      <c r="AT264" s="273">
        <v>488400</v>
      </c>
      <c r="AW264" s="51">
        <f t="shared" si="31"/>
        <v>1395</v>
      </c>
      <c r="AX264" s="51"/>
      <c r="AY264">
        <v>2022</v>
      </c>
      <c r="AZ264">
        <f t="shared" si="32"/>
        <v>106</v>
      </c>
      <c r="BA264">
        <f t="shared" si="33"/>
        <v>3</v>
      </c>
      <c r="BB264" s="261">
        <f t="shared" si="34"/>
        <v>20144001.98</v>
      </c>
      <c r="BC264" s="261">
        <f t="shared" si="35"/>
        <v>67911336</v>
      </c>
    </row>
    <row r="265" spans="1:58" x14ac:dyDescent="0.2">
      <c r="A265" s="605"/>
      <c r="B265" s="590" t="s">
        <v>588</v>
      </c>
      <c r="C265" s="588">
        <v>93</v>
      </c>
      <c r="D265" s="273">
        <v>19268707.079999998</v>
      </c>
      <c r="E265" s="274">
        <v>181782</v>
      </c>
      <c r="F265" s="273"/>
      <c r="G265" s="588">
        <v>6</v>
      </c>
      <c r="H265" s="273">
        <v>699498.12</v>
      </c>
      <c r="I265" s="588">
        <v>2</v>
      </c>
      <c r="J265" s="273">
        <v>183186</v>
      </c>
      <c r="K265" s="588">
        <v>10</v>
      </c>
      <c r="L265" s="273">
        <v>243064</v>
      </c>
      <c r="M265" s="588">
        <v>2</v>
      </c>
      <c r="N265" s="273">
        <v>53593.32</v>
      </c>
      <c r="O265" s="588"/>
      <c r="P265" s="273"/>
      <c r="Q265" s="588"/>
      <c r="R265" s="273"/>
      <c r="S265" s="588">
        <v>40</v>
      </c>
      <c r="T265" s="273">
        <v>629965.88</v>
      </c>
      <c r="U265" s="588">
        <v>3</v>
      </c>
      <c r="V265" s="273">
        <v>22099.84</v>
      </c>
      <c r="W265" s="588">
        <v>2</v>
      </c>
      <c r="X265" s="273">
        <v>132680</v>
      </c>
      <c r="Y265" s="274">
        <v>449</v>
      </c>
      <c r="Z265" s="273">
        <v>95240.86</v>
      </c>
      <c r="AA265" s="274">
        <v>48</v>
      </c>
      <c r="AB265" s="273">
        <v>68679.539999999994</v>
      </c>
      <c r="AC265" s="274">
        <v>452</v>
      </c>
      <c r="AD265" s="273">
        <v>110711.23</v>
      </c>
      <c r="AE265" s="274">
        <v>342</v>
      </c>
      <c r="AF265" s="273">
        <v>74417</v>
      </c>
      <c r="AG265" s="588"/>
      <c r="AH265" s="273"/>
      <c r="AI265" s="588">
        <v>3</v>
      </c>
      <c r="AJ265" s="273">
        <v>150</v>
      </c>
      <c r="AK265" s="588">
        <v>11</v>
      </c>
      <c r="AL265" s="273">
        <v>19807128</v>
      </c>
      <c r="AM265" s="274">
        <v>179496</v>
      </c>
      <c r="AN265" s="588">
        <v>28</v>
      </c>
      <c r="AO265" s="273">
        <v>10914455.529999999</v>
      </c>
      <c r="AP265" s="274">
        <v>166831</v>
      </c>
      <c r="AQ265" s="588">
        <v>25</v>
      </c>
      <c r="AR265" s="273">
        <v>428503.5</v>
      </c>
      <c r="AS265" s="588">
        <v>8</v>
      </c>
      <c r="AT265" s="273">
        <v>1665596.48</v>
      </c>
      <c r="AW265" s="51">
        <f t="shared" si="31"/>
        <v>1524</v>
      </c>
      <c r="AX265" s="51"/>
      <c r="AY265">
        <v>2022</v>
      </c>
      <c r="AZ265">
        <f t="shared" si="32"/>
        <v>99</v>
      </c>
      <c r="BA265">
        <f t="shared" si="33"/>
        <v>11</v>
      </c>
      <c r="BB265" s="261">
        <f t="shared" si="34"/>
        <v>19968205.199999999</v>
      </c>
      <c r="BC265" s="261">
        <f t="shared" si="35"/>
        <v>19807128</v>
      </c>
    </row>
    <row r="266" spans="1:58" x14ac:dyDescent="0.2">
      <c r="A266" s="606"/>
      <c r="B266" s="590" t="s">
        <v>589</v>
      </c>
      <c r="C266" s="588">
        <v>45</v>
      </c>
      <c r="D266" s="273">
        <v>10172017.15</v>
      </c>
      <c r="E266" s="274">
        <v>95188</v>
      </c>
      <c r="F266" s="273"/>
      <c r="G266" s="588">
        <v>24</v>
      </c>
      <c r="H266" s="273">
        <v>4221866.74</v>
      </c>
      <c r="I266" s="588">
        <v>0</v>
      </c>
      <c r="J266" s="273">
        <v>0</v>
      </c>
      <c r="K266" s="588">
        <v>14</v>
      </c>
      <c r="L266" s="273">
        <v>543073.98</v>
      </c>
      <c r="M266" s="588">
        <v>1</v>
      </c>
      <c r="N266" s="273">
        <v>18602.64</v>
      </c>
      <c r="O266" s="588"/>
      <c r="P266" s="273"/>
      <c r="Q266" s="588"/>
      <c r="R266" s="273"/>
      <c r="S266" s="588">
        <v>44</v>
      </c>
      <c r="T266" s="273">
        <v>297485.73</v>
      </c>
      <c r="U266" s="588">
        <v>4</v>
      </c>
      <c r="V266" s="273">
        <v>62500</v>
      </c>
      <c r="W266" s="588">
        <v>1</v>
      </c>
      <c r="X266" s="273">
        <v>9216</v>
      </c>
      <c r="Y266" s="274">
        <v>346</v>
      </c>
      <c r="Z266" s="273">
        <v>65660.19</v>
      </c>
      <c r="AA266" s="274">
        <v>46</v>
      </c>
      <c r="AB266" s="273">
        <v>73493.67</v>
      </c>
      <c r="AC266" s="274">
        <v>362</v>
      </c>
      <c r="AD266" s="273">
        <v>95913.93</v>
      </c>
      <c r="AE266" s="274">
        <v>363</v>
      </c>
      <c r="AF266" s="273">
        <v>74556.13</v>
      </c>
      <c r="AG266" s="588"/>
      <c r="AH266" s="273"/>
      <c r="AI266" s="588">
        <v>2</v>
      </c>
      <c r="AJ266" s="273">
        <v>100</v>
      </c>
      <c r="AK266" s="588">
        <v>4</v>
      </c>
      <c r="AL266" s="273">
        <v>22654130</v>
      </c>
      <c r="AM266" s="274">
        <v>55981</v>
      </c>
      <c r="AN266" s="588">
        <v>19</v>
      </c>
      <c r="AO266" s="273">
        <v>4146257.31</v>
      </c>
      <c r="AP266" s="274">
        <v>66003</v>
      </c>
      <c r="AQ266" s="588">
        <v>17</v>
      </c>
      <c r="AR266" s="273">
        <v>233747.5</v>
      </c>
      <c r="AS266" s="588">
        <v>7</v>
      </c>
      <c r="AT266" s="273">
        <v>997690</v>
      </c>
      <c r="AW266" s="51">
        <f>SUM(C266,G266,I266,K266,M266,S266,U266,W266,Y266,AA266,AC266,AE266,AG266,AI266,AK266,AN266,AQ266,AS266)</f>
        <v>1299</v>
      </c>
      <c r="AX266" s="51"/>
      <c r="AY266">
        <v>2022</v>
      </c>
      <c r="AZ266">
        <f t="shared" si="32"/>
        <v>69</v>
      </c>
      <c r="BA266">
        <f t="shared" si="33"/>
        <v>4</v>
      </c>
      <c r="BB266" s="261">
        <f t="shared" si="34"/>
        <v>14393883.890000001</v>
      </c>
      <c r="BC266" s="261">
        <f t="shared" si="35"/>
        <v>22654130</v>
      </c>
      <c r="BE266" s="84">
        <f>SUM(BB255:BB266)</f>
        <v>539716421.94000006</v>
      </c>
      <c r="BF266" s="540">
        <f>SUM(C255:C266,G255:G266,I255:I266,K255:K266,M255:M266,S255:S266,U255:U266,W255:W266,U255:U266,Y255:Y266,AA255:AA266,AC255:AC266,AE255:AE266,AG255:AG266,AI255:AI266,AK255:AK266,AN255:AN266,AQ255:AQ266,AS255:AS266,)</f>
        <v>19363</v>
      </c>
    </row>
    <row r="267" spans="1:58" ht="12.75" customHeight="1" x14ac:dyDescent="0.2">
      <c r="A267" s="607" t="s">
        <v>599</v>
      </c>
      <c r="B267" s="280" t="s">
        <v>613</v>
      </c>
      <c r="C267" s="288">
        <v>65</v>
      </c>
      <c r="D267" s="591">
        <v>13521781.85</v>
      </c>
      <c r="E267" s="289">
        <v>128361</v>
      </c>
      <c r="F267" s="591"/>
      <c r="G267" s="288">
        <v>228</v>
      </c>
      <c r="H267" s="591">
        <v>42760797</v>
      </c>
      <c r="I267" s="288">
        <v>1</v>
      </c>
      <c r="J267" s="591">
        <v>5000</v>
      </c>
      <c r="K267" s="288">
        <v>11</v>
      </c>
      <c r="L267" s="591">
        <v>447672.03</v>
      </c>
      <c r="M267" s="288">
        <v>1</v>
      </c>
      <c r="N267" s="591">
        <v>15354.56</v>
      </c>
      <c r="O267" s="288"/>
      <c r="P267" s="591"/>
      <c r="Q267" s="288"/>
      <c r="R267" s="591"/>
      <c r="S267" s="288">
        <v>25</v>
      </c>
      <c r="T267" s="591">
        <v>334240</v>
      </c>
      <c r="U267" s="288">
        <v>10</v>
      </c>
      <c r="V267" s="591">
        <v>46070</v>
      </c>
      <c r="W267" s="288">
        <v>1</v>
      </c>
      <c r="X267" s="591">
        <v>121400</v>
      </c>
      <c r="Y267" s="289">
        <v>285</v>
      </c>
      <c r="Z267" s="591">
        <v>56784.02</v>
      </c>
      <c r="AA267" s="289">
        <v>32</v>
      </c>
      <c r="AB267" s="591">
        <v>104251.95</v>
      </c>
      <c r="AC267" s="289">
        <v>295</v>
      </c>
      <c r="AD267" s="591">
        <v>86209.71</v>
      </c>
      <c r="AE267" s="289">
        <v>311</v>
      </c>
      <c r="AF267" s="591">
        <v>38445.040000000001</v>
      </c>
      <c r="AG267" s="288"/>
      <c r="AH267" s="591"/>
      <c r="AI267" s="288">
        <v>1</v>
      </c>
      <c r="AJ267" s="591">
        <v>50</v>
      </c>
      <c r="AK267" s="288">
        <v>8</v>
      </c>
      <c r="AL267" s="591">
        <v>8438760.6799999997</v>
      </c>
      <c r="AM267" s="289">
        <v>49842</v>
      </c>
      <c r="AN267" s="288">
        <v>21</v>
      </c>
      <c r="AO267" s="591">
        <v>7534453</v>
      </c>
      <c r="AP267" s="289">
        <v>101067</v>
      </c>
      <c r="AQ267" s="288">
        <v>12</v>
      </c>
      <c r="AR267" s="591">
        <v>108795.04</v>
      </c>
      <c r="AS267" s="288">
        <v>15</v>
      </c>
      <c r="AT267" s="591">
        <v>1589696</v>
      </c>
      <c r="AU267" s="91"/>
      <c r="AV267" s="5"/>
      <c r="AW267" s="51">
        <f t="shared" si="31"/>
        <v>1322</v>
      </c>
      <c r="AX267" s="51"/>
      <c r="AY267">
        <v>2023</v>
      </c>
      <c r="AZ267">
        <f t="shared" si="32"/>
        <v>293</v>
      </c>
      <c r="BA267">
        <f t="shared" si="33"/>
        <v>8</v>
      </c>
      <c r="BB267" s="261">
        <f t="shared" si="34"/>
        <v>56282578.850000001</v>
      </c>
      <c r="BC267" s="261">
        <f t="shared" si="35"/>
        <v>8438760.6799999997</v>
      </c>
    </row>
    <row r="268" spans="1:58" x14ac:dyDescent="0.2">
      <c r="A268" s="608"/>
      <c r="B268" s="280" t="s">
        <v>614</v>
      </c>
      <c r="C268" s="288">
        <v>31</v>
      </c>
      <c r="D268" s="591">
        <v>7977810.2999999998</v>
      </c>
      <c r="E268" s="289">
        <v>74501</v>
      </c>
      <c r="F268" s="591"/>
      <c r="G268" s="288">
        <v>224</v>
      </c>
      <c r="H268" s="591">
        <v>35684294.909999996</v>
      </c>
      <c r="I268" s="288">
        <v>1</v>
      </c>
      <c r="J268" s="591">
        <v>1800</v>
      </c>
      <c r="K268" s="288">
        <v>3</v>
      </c>
      <c r="L268" s="591">
        <v>52185</v>
      </c>
      <c r="M268" s="288">
        <v>0</v>
      </c>
      <c r="N268" s="591">
        <v>0</v>
      </c>
      <c r="O268" s="288"/>
      <c r="P268" s="591"/>
      <c r="Q268" s="288"/>
      <c r="R268" s="591"/>
      <c r="S268" s="288">
        <v>25</v>
      </c>
      <c r="T268" s="591">
        <v>594041.31000000006</v>
      </c>
      <c r="U268" s="288">
        <v>0</v>
      </c>
      <c r="V268" s="591">
        <v>0</v>
      </c>
      <c r="W268" s="288">
        <v>0</v>
      </c>
      <c r="X268" s="591">
        <v>0</v>
      </c>
      <c r="Y268" s="289">
        <v>231</v>
      </c>
      <c r="Z268" s="591">
        <v>53938.26</v>
      </c>
      <c r="AA268" s="289">
        <v>61</v>
      </c>
      <c r="AB268" s="591">
        <v>125501.07</v>
      </c>
      <c r="AC268" s="289">
        <v>287</v>
      </c>
      <c r="AD268" s="591">
        <v>79542.94</v>
      </c>
      <c r="AE268" s="289">
        <v>258</v>
      </c>
      <c r="AF268" s="591">
        <v>48299.46</v>
      </c>
      <c r="AG268" s="288"/>
      <c r="AH268" s="591"/>
      <c r="AI268" s="288">
        <v>0</v>
      </c>
      <c r="AJ268" s="591">
        <v>0</v>
      </c>
      <c r="AK268" s="288">
        <v>11</v>
      </c>
      <c r="AL268" s="591">
        <v>19014276.789999999</v>
      </c>
      <c r="AM268" s="289">
        <v>156342</v>
      </c>
      <c r="AN268" s="288">
        <v>22</v>
      </c>
      <c r="AO268" s="591">
        <v>9696262.2899999991</v>
      </c>
      <c r="AP268" s="289">
        <v>133270</v>
      </c>
      <c r="AQ268" s="288">
        <v>19</v>
      </c>
      <c r="AR268" s="591">
        <v>174529</v>
      </c>
      <c r="AS268" s="288">
        <v>12</v>
      </c>
      <c r="AT268" s="591">
        <v>1017922</v>
      </c>
      <c r="AU268" s="405"/>
      <c r="AV268" s="5"/>
      <c r="AW268" s="51">
        <f t="shared" si="31"/>
        <v>1185</v>
      </c>
      <c r="AX268" s="51"/>
      <c r="AY268">
        <v>2023</v>
      </c>
      <c r="AZ268" s="72">
        <f t="shared" si="32"/>
        <v>255</v>
      </c>
      <c r="BA268">
        <f t="shared" si="33"/>
        <v>11</v>
      </c>
      <c r="BB268" s="261">
        <f t="shared" si="34"/>
        <v>43662105.209999993</v>
      </c>
      <c r="BC268" s="261">
        <f t="shared" si="35"/>
        <v>19014276.789999999</v>
      </c>
    </row>
    <row r="269" spans="1:58" x14ac:dyDescent="0.2">
      <c r="A269" s="608"/>
      <c r="B269" s="280" t="s">
        <v>615</v>
      </c>
      <c r="C269" s="288">
        <v>35</v>
      </c>
      <c r="D269" s="591">
        <v>9092119</v>
      </c>
      <c r="E269" s="289">
        <v>85651</v>
      </c>
      <c r="F269" s="591"/>
      <c r="G269" s="288">
        <v>0</v>
      </c>
      <c r="H269" s="591">
        <v>0</v>
      </c>
      <c r="I269" s="288">
        <v>0</v>
      </c>
      <c r="J269" s="591">
        <v>0</v>
      </c>
      <c r="K269" s="288">
        <v>12</v>
      </c>
      <c r="L269" s="591">
        <v>610723.88</v>
      </c>
      <c r="M269" s="288">
        <v>0</v>
      </c>
      <c r="N269" s="591">
        <v>0</v>
      </c>
      <c r="O269" s="288"/>
      <c r="P269" s="591"/>
      <c r="Q269" s="288"/>
      <c r="R269" s="591"/>
      <c r="S269" s="288">
        <v>20</v>
      </c>
      <c r="T269" s="591">
        <v>131215.22</v>
      </c>
      <c r="U269" s="288">
        <v>3</v>
      </c>
      <c r="V269" s="591">
        <v>22800</v>
      </c>
      <c r="W269" s="288">
        <v>2</v>
      </c>
      <c r="X269" s="591">
        <v>36680</v>
      </c>
      <c r="Y269" s="289">
        <v>234</v>
      </c>
      <c r="Z269" s="591">
        <v>43890.73</v>
      </c>
      <c r="AA269" s="289">
        <v>35</v>
      </c>
      <c r="AB269" s="591">
        <v>104194.27</v>
      </c>
      <c r="AC269" s="289">
        <v>232</v>
      </c>
      <c r="AD269" s="591">
        <v>67042.42</v>
      </c>
      <c r="AE269" s="289">
        <v>313</v>
      </c>
      <c r="AF269" s="591">
        <v>56409.27</v>
      </c>
      <c r="AG269" s="288"/>
      <c r="AH269" s="591"/>
      <c r="AI269" s="288">
        <v>0</v>
      </c>
      <c r="AJ269" s="591">
        <v>0</v>
      </c>
      <c r="AK269" s="288">
        <v>3</v>
      </c>
      <c r="AL269" s="591">
        <v>29762939</v>
      </c>
      <c r="AM269" s="289">
        <v>126944</v>
      </c>
      <c r="AN269" s="288">
        <v>17</v>
      </c>
      <c r="AO269" s="591">
        <v>8581689.7100000009</v>
      </c>
      <c r="AP269" s="289">
        <v>71624</v>
      </c>
      <c r="AQ269" s="288">
        <v>18</v>
      </c>
      <c r="AR269" s="578">
        <v>120274.71</v>
      </c>
      <c r="AS269" s="288">
        <v>5</v>
      </c>
      <c r="AT269" s="591">
        <v>4395633</v>
      </c>
      <c r="AU269" s="12"/>
      <c r="AV269" s="5"/>
      <c r="AW269" s="51">
        <f t="shared" si="31"/>
        <v>929</v>
      </c>
      <c r="AX269" s="51"/>
      <c r="AY269">
        <v>2023</v>
      </c>
      <c r="AZ269">
        <f t="shared" si="32"/>
        <v>35</v>
      </c>
      <c r="BA269">
        <f t="shared" si="33"/>
        <v>3</v>
      </c>
      <c r="BB269" s="261">
        <f t="shared" si="34"/>
        <v>9092119</v>
      </c>
      <c r="BC269" s="261">
        <f t="shared" si="35"/>
        <v>29762939</v>
      </c>
    </row>
    <row r="270" spans="1:58" x14ac:dyDescent="0.2">
      <c r="A270" s="608"/>
      <c r="B270" s="280" t="s">
        <v>600</v>
      </c>
      <c r="C270" s="288">
        <v>83</v>
      </c>
      <c r="D270" s="591">
        <v>16619021.199999999</v>
      </c>
      <c r="E270" s="289">
        <v>158326</v>
      </c>
      <c r="F270" s="591"/>
      <c r="G270" s="288">
        <v>0</v>
      </c>
      <c r="H270" s="591">
        <v>0</v>
      </c>
      <c r="I270" s="288">
        <v>1</v>
      </c>
      <c r="J270" s="591">
        <v>108</v>
      </c>
      <c r="K270" s="288">
        <v>9</v>
      </c>
      <c r="L270" s="591">
        <v>295778</v>
      </c>
      <c r="M270" s="288">
        <v>2</v>
      </c>
      <c r="N270" s="578">
        <v>36836.18</v>
      </c>
      <c r="O270" s="288"/>
      <c r="P270" s="591"/>
      <c r="Q270" s="288"/>
      <c r="R270" s="591"/>
      <c r="S270" s="288">
        <v>10</v>
      </c>
      <c r="T270" s="591">
        <v>263482.21999999997</v>
      </c>
      <c r="U270" s="288">
        <v>2</v>
      </c>
      <c r="V270" s="591">
        <v>4200</v>
      </c>
      <c r="W270" s="288">
        <v>0</v>
      </c>
      <c r="X270" s="591">
        <v>0</v>
      </c>
      <c r="Y270" s="289">
        <v>275</v>
      </c>
      <c r="Z270" s="591">
        <v>55980.02</v>
      </c>
      <c r="AA270" s="289">
        <v>38</v>
      </c>
      <c r="AB270" s="591">
        <v>57614.9</v>
      </c>
      <c r="AC270" s="289">
        <v>261</v>
      </c>
      <c r="AD270" s="591">
        <v>109458.58</v>
      </c>
      <c r="AE270" s="289">
        <v>265</v>
      </c>
      <c r="AF270" s="591">
        <v>51939.46</v>
      </c>
      <c r="AG270" s="288"/>
      <c r="AH270" s="591"/>
      <c r="AI270" s="288">
        <v>0</v>
      </c>
      <c r="AJ270" s="591">
        <v>0</v>
      </c>
      <c r="AK270" s="288">
        <v>5</v>
      </c>
      <c r="AL270" s="591">
        <v>14795406.699999999</v>
      </c>
      <c r="AM270" s="289">
        <v>57670</v>
      </c>
      <c r="AN270" s="288">
        <v>14</v>
      </c>
      <c r="AO270" s="591">
        <v>4033439.14</v>
      </c>
      <c r="AP270" s="289">
        <v>86069</v>
      </c>
      <c r="AQ270" s="288">
        <v>9</v>
      </c>
      <c r="AR270" s="591">
        <v>36335</v>
      </c>
      <c r="AS270" s="288">
        <v>4</v>
      </c>
      <c r="AT270" s="591">
        <v>182310.29</v>
      </c>
      <c r="AU270" s="12"/>
      <c r="AV270" s="5"/>
      <c r="AW270" s="51">
        <f t="shared" si="31"/>
        <v>978</v>
      </c>
      <c r="AX270" s="51"/>
      <c r="AY270">
        <v>2023</v>
      </c>
      <c r="AZ270">
        <f t="shared" si="32"/>
        <v>83</v>
      </c>
      <c r="BA270">
        <f t="shared" si="33"/>
        <v>5</v>
      </c>
      <c r="BB270" s="261">
        <f t="shared" si="34"/>
        <v>16619021.199999999</v>
      </c>
      <c r="BC270" s="261">
        <f t="shared" si="35"/>
        <v>14795406.699999999</v>
      </c>
    </row>
    <row r="271" spans="1:58" x14ac:dyDescent="0.2">
      <c r="A271" s="608"/>
      <c r="B271" s="280" t="s">
        <v>601</v>
      </c>
      <c r="C271" s="288">
        <v>75</v>
      </c>
      <c r="D271" s="591">
        <v>15732283.34</v>
      </c>
      <c r="E271" s="289">
        <v>148242</v>
      </c>
      <c r="F271" s="591"/>
      <c r="G271" s="288">
        <v>168</v>
      </c>
      <c r="H271" s="591">
        <v>129034635</v>
      </c>
      <c r="I271" s="288">
        <v>1</v>
      </c>
      <c r="J271" s="591">
        <v>50</v>
      </c>
      <c r="K271" s="288">
        <v>11</v>
      </c>
      <c r="L271" s="591">
        <v>259526.7</v>
      </c>
      <c r="M271" s="288">
        <v>0</v>
      </c>
      <c r="N271" s="591">
        <v>0</v>
      </c>
      <c r="O271" s="288"/>
      <c r="P271" s="591"/>
      <c r="Q271" s="288"/>
      <c r="R271" s="591"/>
      <c r="S271" s="288">
        <v>14</v>
      </c>
      <c r="T271" s="591">
        <v>185547</v>
      </c>
      <c r="U271" s="288">
        <v>7</v>
      </c>
      <c r="V271" s="591">
        <v>30089.53</v>
      </c>
      <c r="W271" s="288">
        <v>0</v>
      </c>
      <c r="X271" s="591">
        <v>0</v>
      </c>
      <c r="Y271" s="289">
        <v>291</v>
      </c>
      <c r="Z271" s="591">
        <v>50370.18</v>
      </c>
      <c r="AA271" s="289">
        <v>40</v>
      </c>
      <c r="AB271" s="591">
        <v>144097.12</v>
      </c>
      <c r="AC271" s="289">
        <v>224</v>
      </c>
      <c r="AD271" s="591">
        <v>89244.44</v>
      </c>
      <c r="AE271" s="289">
        <v>388</v>
      </c>
      <c r="AF271" s="591">
        <v>77196.72</v>
      </c>
      <c r="AG271" s="288"/>
      <c r="AH271" s="591"/>
      <c r="AI271" s="288">
        <v>1</v>
      </c>
      <c r="AJ271" s="591">
        <v>50</v>
      </c>
      <c r="AK271" s="288">
        <v>2</v>
      </c>
      <c r="AL271" s="591">
        <v>3680019</v>
      </c>
      <c r="AM271" s="289">
        <v>24304</v>
      </c>
      <c r="AN271" s="288">
        <v>16</v>
      </c>
      <c r="AO271" s="591">
        <v>46157030.700000003</v>
      </c>
      <c r="AP271" s="289">
        <v>352677</v>
      </c>
      <c r="AQ271" s="288">
        <v>19</v>
      </c>
      <c r="AR271" s="591">
        <v>217582.16</v>
      </c>
      <c r="AS271" s="288">
        <v>4</v>
      </c>
      <c r="AT271" s="591">
        <v>455450</v>
      </c>
      <c r="AW271" s="51">
        <f t="shared" si="31"/>
        <v>1261</v>
      </c>
      <c r="AX271" s="51"/>
      <c r="AY271">
        <v>2023</v>
      </c>
      <c r="AZ271">
        <f t="shared" si="32"/>
        <v>243</v>
      </c>
      <c r="BA271">
        <f t="shared" si="33"/>
        <v>2</v>
      </c>
      <c r="BB271" s="261">
        <f t="shared" si="34"/>
        <v>144766918.34</v>
      </c>
      <c r="BC271" s="261">
        <f t="shared" si="35"/>
        <v>3680019</v>
      </c>
    </row>
    <row r="272" spans="1:58" x14ac:dyDescent="0.2">
      <c r="A272" s="608"/>
      <c r="B272" s="280" t="s">
        <v>602</v>
      </c>
      <c r="C272" s="544">
        <v>157</v>
      </c>
      <c r="D272" s="578">
        <v>34207610.590000004</v>
      </c>
      <c r="E272" s="545">
        <v>322834</v>
      </c>
      <c r="F272" s="578"/>
      <c r="G272" s="544">
        <v>178</v>
      </c>
      <c r="H272" s="578">
        <v>28928017</v>
      </c>
      <c r="I272" s="544">
        <v>0</v>
      </c>
      <c r="J272" s="578">
        <v>0</v>
      </c>
      <c r="K272" s="544">
        <v>11</v>
      </c>
      <c r="L272" s="578">
        <v>544660.62</v>
      </c>
      <c r="M272" s="544">
        <v>1</v>
      </c>
      <c r="N272" s="578">
        <v>243606</v>
      </c>
      <c r="O272" s="544"/>
      <c r="P272" s="578"/>
      <c r="Q272" s="544"/>
      <c r="R272" s="578"/>
      <c r="S272" s="544">
        <v>37</v>
      </c>
      <c r="T272" s="578">
        <v>750970.87</v>
      </c>
      <c r="U272" s="544">
        <v>5</v>
      </c>
      <c r="V272" s="578">
        <v>26170</v>
      </c>
      <c r="W272" s="544">
        <v>1</v>
      </c>
      <c r="X272" s="578">
        <v>86518</v>
      </c>
      <c r="Y272" s="545">
        <v>337</v>
      </c>
      <c r="Z272" s="578">
        <v>79594.789999999994</v>
      </c>
      <c r="AA272" s="545">
        <v>42</v>
      </c>
      <c r="AB272" s="578">
        <v>150336.69</v>
      </c>
      <c r="AC272" s="545">
        <v>303</v>
      </c>
      <c r="AD272" s="578">
        <v>117715.63</v>
      </c>
      <c r="AE272" s="545">
        <v>376</v>
      </c>
      <c r="AF272" s="578">
        <v>74687.490000000005</v>
      </c>
      <c r="AG272" s="544"/>
      <c r="AH272" s="578"/>
      <c r="AI272" s="544">
        <v>0</v>
      </c>
      <c r="AJ272" s="578">
        <v>0</v>
      </c>
      <c r="AK272" s="544">
        <v>4</v>
      </c>
      <c r="AL272" s="578">
        <v>21958835.899999999</v>
      </c>
      <c r="AM272" s="545">
        <v>54636</v>
      </c>
      <c r="AN272" s="544">
        <v>16</v>
      </c>
      <c r="AO272" s="578">
        <v>19207392</v>
      </c>
      <c r="AP272" s="545">
        <v>160703</v>
      </c>
      <c r="AQ272" s="544">
        <v>25</v>
      </c>
      <c r="AR272" s="578">
        <v>479869.75</v>
      </c>
      <c r="AS272" s="544">
        <v>7</v>
      </c>
      <c r="AT272" s="578">
        <v>2026715</v>
      </c>
      <c r="AW272" s="51">
        <f t="shared" si="31"/>
        <v>1500</v>
      </c>
      <c r="AX272" s="51"/>
      <c r="AY272">
        <v>2023</v>
      </c>
      <c r="AZ272">
        <f t="shared" si="32"/>
        <v>335</v>
      </c>
      <c r="BA272">
        <f t="shared" si="33"/>
        <v>4</v>
      </c>
      <c r="BB272" s="261">
        <f t="shared" si="34"/>
        <v>63135627.590000004</v>
      </c>
      <c r="BC272" s="261">
        <f t="shared" si="35"/>
        <v>21958835.899999999</v>
      </c>
    </row>
    <row r="273" spans="1:58" x14ac:dyDescent="0.2">
      <c r="A273" s="608"/>
      <c r="B273" s="280" t="s">
        <v>603</v>
      </c>
      <c r="C273" s="544">
        <v>158</v>
      </c>
      <c r="D273" s="578">
        <v>36929144.43</v>
      </c>
      <c r="E273" s="545">
        <v>350939</v>
      </c>
      <c r="F273" s="578"/>
      <c r="G273" s="544">
        <v>0</v>
      </c>
      <c r="H273" s="578">
        <v>0</v>
      </c>
      <c r="I273" s="544">
        <v>0</v>
      </c>
      <c r="J273" s="578">
        <v>0</v>
      </c>
      <c r="K273" s="544">
        <v>10</v>
      </c>
      <c r="L273" s="578">
        <v>407384</v>
      </c>
      <c r="M273" s="544">
        <v>0</v>
      </c>
      <c r="N273" s="578">
        <v>0</v>
      </c>
      <c r="O273" s="544"/>
      <c r="P273" s="578"/>
      <c r="Q273" s="544"/>
      <c r="R273" s="578"/>
      <c r="S273" s="544">
        <v>37</v>
      </c>
      <c r="T273" s="578">
        <v>788930.48</v>
      </c>
      <c r="U273" s="544">
        <v>5</v>
      </c>
      <c r="V273" s="578">
        <v>19886.05</v>
      </c>
      <c r="W273" s="544">
        <v>0</v>
      </c>
      <c r="X273" s="578">
        <v>0</v>
      </c>
      <c r="Y273" s="545">
        <v>314</v>
      </c>
      <c r="Z273" s="578">
        <v>44689.8</v>
      </c>
      <c r="AA273" s="545">
        <v>42</v>
      </c>
      <c r="AB273" s="578">
        <v>70344.289999999994</v>
      </c>
      <c r="AC273" s="545">
        <v>312</v>
      </c>
      <c r="AD273" s="578">
        <v>53347.79</v>
      </c>
      <c r="AE273" s="545">
        <v>424</v>
      </c>
      <c r="AF273" s="578">
        <v>64720.7</v>
      </c>
      <c r="AG273" s="544"/>
      <c r="AH273" s="578"/>
      <c r="AI273" s="544">
        <v>0</v>
      </c>
      <c r="AJ273" s="578">
        <v>0</v>
      </c>
      <c r="AK273" s="544">
        <v>28</v>
      </c>
      <c r="AL273" s="578">
        <v>28492281.59</v>
      </c>
      <c r="AM273" s="545">
        <v>370193</v>
      </c>
      <c r="AN273" s="544">
        <v>13</v>
      </c>
      <c r="AO273" s="578">
        <v>2723215</v>
      </c>
      <c r="AP273" s="545">
        <v>45129</v>
      </c>
      <c r="AQ273" s="544">
        <v>14</v>
      </c>
      <c r="AR273" s="578">
        <v>131439.18</v>
      </c>
      <c r="AS273" s="544">
        <v>11</v>
      </c>
      <c r="AT273" s="578">
        <v>23243</v>
      </c>
      <c r="AW273" s="51">
        <f t="shared" si="31"/>
        <v>1368</v>
      </c>
      <c r="AX273" s="51"/>
      <c r="AY273">
        <v>2023</v>
      </c>
      <c r="AZ273">
        <f t="shared" si="32"/>
        <v>158</v>
      </c>
      <c r="BA273">
        <f t="shared" si="33"/>
        <v>28</v>
      </c>
      <c r="BB273" s="261">
        <f t="shared" si="34"/>
        <v>36929144.43</v>
      </c>
      <c r="BC273" s="261">
        <f t="shared" si="35"/>
        <v>28492281.59</v>
      </c>
    </row>
    <row r="274" spans="1:58" x14ac:dyDescent="0.2">
      <c r="A274" s="608"/>
      <c r="B274" s="280" t="s">
        <v>604</v>
      </c>
      <c r="C274" s="544">
        <v>153</v>
      </c>
      <c r="D274" s="578">
        <v>34654210.039999999</v>
      </c>
      <c r="E274" s="545">
        <v>331197</v>
      </c>
      <c r="F274" s="578"/>
      <c r="G274" s="544">
        <v>72</v>
      </c>
      <c r="H274" s="578">
        <v>10966896</v>
      </c>
      <c r="I274" s="544">
        <v>0</v>
      </c>
      <c r="J274" s="578">
        <v>0</v>
      </c>
      <c r="K274" s="544">
        <v>10</v>
      </c>
      <c r="L274" s="578">
        <v>559893.6</v>
      </c>
      <c r="M274" s="544">
        <v>3</v>
      </c>
      <c r="N274" s="578">
        <v>87624.34</v>
      </c>
      <c r="O274" s="544"/>
      <c r="P274" s="578"/>
      <c r="Q274" s="544"/>
      <c r="R274" s="578"/>
      <c r="S274" s="544">
        <v>37</v>
      </c>
      <c r="T274" s="578">
        <v>1150230</v>
      </c>
      <c r="U274" s="544">
        <v>10</v>
      </c>
      <c r="V274" s="578">
        <v>48195</v>
      </c>
      <c r="W274" s="544">
        <v>0</v>
      </c>
      <c r="X274" s="578">
        <v>0</v>
      </c>
      <c r="Y274" s="545">
        <v>428</v>
      </c>
      <c r="Z274" s="578">
        <v>58252.21</v>
      </c>
      <c r="AA274" s="545">
        <v>23</v>
      </c>
      <c r="AB274" s="578">
        <v>80819.42</v>
      </c>
      <c r="AC274" s="545">
        <v>401</v>
      </c>
      <c r="AD274" s="578">
        <v>86067.26</v>
      </c>
      <c r="AE274" s="545">
        <v>461</v>
      </c>
      <c r="AF274" s="578">
        <v>68285.78</v>
      </c>
      <c r="AG274" s="544"/>
      <c r="AH274" s="578"/>
      <c r="AI274" s="544">
        <v>1</v>
      </c>
      <c r="AJ274" s="578">
        <v>50</v>
      </c>
      <c r="AK274" s="544">
        <v>12</v>
      </c>
      <c r="AL274" s="578">
        <v>18591650</v>
      </c>
      <c r="AM274" s="545">
        <v>76167</v>
      </c>
      <c r="AN274" s="544">
        <v>17</v>
      </c>
      <c r="AO274" s="578">
        <v>5229924</v>
      </c>
      <c r="AP274" s="545">
        <v>112718</v>
      </c>
      <c r="AQ274" s="544">
        <v>18</v>
      </c>
      <c r="AR274" s="578">
        <v>184407</v>
      </c>
      <c r="AS274" s="544">
        <v>8</v>
      </c>
      <c r="AT274" s="578">
        <v>3222434</v>
      </c>
      <c r="AW274" s="51">
        <f t="shared" si="31"/>
        <v>1654</v>
      </c>
      <c r="AX274" s="51"/>
      <c r="AY274">
        <v>2023</v>
      </c>
      <c r="AZ274">
        <f t="shared" si="32"/>
        <v>225</v>
      </c>
      <c r="BA274">
        <f t="shared" si="33"/>
        <v>12</v>
      </c>
      <c r="BB274" s="261">
        <f t="shared" si="34"/>
        <v>45621106.039999999</v>
      </c>
      <c r="BC274" s="261">
        <f t="shared" si="35"/>
        <v>18591650</v>
      </c>
    </row>
    <row r="275" spans="1:58" x14ac:dyDescent="0.2">
      <c r="A275" s="608"/>
      <c r="B275" s="280" t="s">
        <v>605</v>
      </c>
      <c r="C275" s="288">
        <v>163</v>
      </c>
      <c r="D275" s="591">
        <v>39514828</v>
      </c>
      <c r="E275" s="289">
        <v>369636</v>
      </c>
      <c r="F275" s="591"/>
      <c r="G275" s="288">
        <v>160</v>
      </c>
      <c r="H275" s="591">
        <v>26796052</v>
      </c>
      <c r="I275" s="288">
        <v>0</v>
      </c>
      <c r="J275" s="591">
        <v>0</v>
      </c>
      <c r="K275" s="288">
        <v>8</v>
      </c>
      <c r="L275" s="591">
        <v>456195</v>
      </c>
      <c r="M275" s="288">
        <v>2</v>
      </c>
      <c r="N275" s="591">
        <v>75296</v>
      </c>
      <c r="O275" s="288"/>
      <c r="P275" s="591"/>
      <c r="Q275" s="288"/>
      <c r="R275" s="591"/>
      <c r="S275" s="288">
        <v>46</v>
      </c>
      <c r="T275" s="591">
        <v>899646</v>
      </c>
      <c r="U275" s="288">
        <v>7</v>
      </c>
      <c r="V275" s="591">
        <v>30616</v>
      </c>
      <c r="W275" s="288">
        <v>0</v>
      </c>
      <c r="X275" s="591">
        <v>0</v>
      </c>
      <c r="Y275" s="289">
        <v>458</v>
      </c>
      <c r="Z275" s="591">
        <v>79384</v>
      </c>
      <c r="AA275" s="289">
        <v>49</v>
      </c>
      <c r="AB275" s="591">
        <v>86619.68</v>
      </c>
      <c r="AC275" s="289">
        <v>396</v>
      </c>
      <c r="AD275" s="591">
        <v>102418.82</v>
      </c>
      <c r="AE275" s="289">
        <v>457</v>
      </c>
      <c r="AF275" s="591">
        <v>71895.87</v>
      </c>
      <c r="AG275" s="288"/>
      <c r="AH275" s="591"/>
      <c r="AI275" s="288">
        <v>2</v>
      </c>
      <c r="AJ275" s="591">
        <v>100</v>
      </c>
      <c r="AK275" s="288">
        <v>3</v>
      </c>
      <c r="AL275" s="591">
        <v>4826427</v>
      </c>
      <c r="AM275" s="289">
        <v>11171</v>
      </c>
      <c r="AN275" s="288">
        <v>8</v>
      </c>
      <c r="AO275" s="591">
        <v>4138377.15</v>
      </c>
      <c r="AP275" s="289">
        <v>63959</v>
      </c>
      <c r="AQ275" s="288">
        <v>29</v>
      </c>
      <c r="AR275" s="591">
        <v>469078.5</v>
      </c>
      <c r="AS275" s="288">
        <v>14</v>
      </c>
      <c r="AT275" s="591">
        <v>4094017.9</v>
      </c>
      <c r="AW275" s="51">
        <f t="shared" si="31"/>
        <v>1802</v>
      </c>
      <c r="AX275" s="51"/>
      <c r="AY275">
        <v>2023</v>
      </c>
      <c r="AZ275">
        <f t="shared" si="32"/>
        <v>323</v>
      </c>
      <c r="BA275">
        <f t="shared" si="33"/>
        <v>3</v>
      </c>
      <c r="BB275" s="261">
        <f t="shared" si="34"/>
        <v>66310880</v>
      </c>
      <c r="BC275" s="261">
        <f t="shared" si="35"/>
        <v>4826427</v>
      </c>
    </row>
    <row r="276" spans="1:58" x14ac:dyDescent="0.2">
      <c r="A276" s="608"/>
      <c r="B276" s="280" t="s">
        <v>606</v>
      </c>
      <c r="C276" s="288">
        <v>143</v>
      </c>
      <c r="D276" s="591">
        <v>34175892.399999999</v>
      </c>
      <c r="E276" s="289">
        <v>321365</v>
      </c>
      <c r="F276" s="591"/>
      <c r="G276" s="288">
        <v>0</v>
      </c>
      <c r="H276" s="591">
        <v>0</v>
      </c>
      <c r="I276" s="288">
        <v>3</v>
      </c>
      <c r="J276" s="591">
        <v>335733</v>
      </c>
      <c r="K276" s="288">
        <v>8</v>
      </c>
      <c r="L276" s="591">
        <v>203553</v>
      </c>
      <c r="M276" s="288">
        <v>2</v>
      </c>
      <c r="N276" s="591">
        <v>100653</v>
      </c>
      <c r="O276" s="288"/>
      <c r="P276" s="591"/>
      <c r="Q276" s="288"/>
      <c r="R276" s="591"/>
      <c r="S276" s="288">
        <v>29</v>
      </c>
      <c r="T276" s="591">
        <v>614874</v>
      </c>
      <c r="U276" s="288">
        <v>6</v>
      </c>
      <c r="V276" s="591">
        <v>31097</v>
      </c>
      <c r="W276" s="288">
        <v>0</v>
      </c>
      <c r="X276" s="591">
        <v>0</v>
      </c>
      <c r="Y276" s="289">
        <v>394</v>
      </c>
      <c r="Z276" s="591">
        <v>58573.29</v>
      </c>
      <c r="AA276" s="289">
        <v>23</v>
      </c>
      <c r="AB276" s="591">
        <v>44805.72</v>
      </c>
      <c r="AC276" s="289">
        <v>416</v>
      </c>
      <c r="AD276" s="591">
        <v>74601.289999999994</v>
      </c>
      <c r="AE276" s="289">
        <v>413</v>
      </c>
      <c r="AF276" s="591">
        <v>61955.040000000001</v>
      </c>
      <c r="AG276" s="288"/>
      <c r="AH276" s="591"/>
      <c r="AI276" s="288">
        <v>0</v>
      </c>
      <c r="AJ276" s="591">
        <v>0</v>
      </c>
      <c r="AK276" s="288">
        <v>7</v>
      </c>
      <c r="AL276" s="591">
        <v>11178206</v>
      </c>
      <c r="AM276" s="289">
        <v>83952</v>
      </c>
      <c r="AN276" s="288">
        <v>11</v>
      </c>
      <c r="AO276" s="591">
        <v>11063736.43</v>
      </c>
      <c r="AP276" s="289">
        <v>81595</v>
      </c>
      <c r="AQ276" s="288">
        <v>13</v>
      </c>
      <c r="AR276" s="591">
        <v>341849.1</v>
      </c>
      <c r="AS276" s="288">
        <v>5</v>
      </c>
      <c r="AT276" s="591">
        <v>757728.43</v>
      </c>
      <c r="AW276" s="51">
        <f t="shared" si="31"/>
        <v>1473</v>
      </c>
      <c r="AX276" s="51"/>
      <c r="AY276">
        <v>2023</v>
      </c>
      <c r="AZ276">
        <f t="shared" si="32"/>
        <v>143</v>
      </c>
      <c r="BA276">
        <f t="shared" si="33"/>
        <v>7</v>
      </c>
      <c r="BB276" s="261">
        <f t="shared" si="34"/>
        <v>34175892.399999999</v>
      </c>
      <c r="BC276" s="261">
        <f t="shared" si="35"/>
        <v>11178206</v>
      </c>
    </row>
    <row r="277" spans="1:58" x14ac:dyDescent="0.2">
      <c r="A277" s="608"/>
      <c r="B277" s="280" t="s">
        <v>607</v>
      </c>
      <c r="C277" s="288">
        <v>159</v>
      </c>
      <c r="D277" s="591">
        <v>34469178</v>
      </c>
      <c r="E277" s="289">
        <v>322553</v>
      </c>
      <c r="F277" s="591"/>
      <c r="G277" s="288">
        <v>168</v>
      </c>
      <c r="H277" s="591">
        <v>24683792</v>
      </c>
      <c r="I277" s="288">
        <v>3</v>
      </c>
      <c r="J277" s="591">
        <v>426914</v>
      </c>
      <c r="K277" s="288">
        <v>8</v>
      </c>
      <c r="L277" s="591">
        <v>248155</v>
      </c>
      <c r="M277" s="288">
        <v>1</v>
      </c>
      <c r="N277" s="591">
        <v>36910</v>
      </c>
      <c r="O277" s="288"/>
      <c r="P277" s="591"/>
      <c r="Q277" s="288"/>
      <c r="R277" s="591"/>
      <c r="S277" s="288">
        <v>53</v>
      </c>
      <c r="T277" s="591">
        <v>939382</v>
      </c>
      <c r="U277" s="288">
        <v>6</v>
      </c>
      <c r="V277" s="591">
        <v>18789</v>
      </c>
      <c r="W277" s="288">
        <v>0</v>
      </c>
      <c r="X277" s="591">
        <v>0</v>
      </c>
      <c r="Y277" s="289">
        <v>475</v>
      </c>
      <c r="Z277" s="591">
        <v>68144</v>
      </c>
      <c r="AA277" s="289">
        <v>28</v>
      </c>
      <c r="AB277" s="591">
        <v>92121</v>
      </c>
      <c r="AC277" s="289">
        <v>352</v>
      </c>
      <c r="AD277" s="591">
        <v>70960</v>
      </c>
      <c r="AE277" s="289">
        <v>463</v>
      </c>
      <c r="AF277" s="591">
        <v>95118</v>
      </c>
      <c r="AG277" s="288"/>
      <c r="AH277" s="591"/>
      <c r="AI277" s="288">
        <v>3</v>
      </c>
      <c r="AJ277" s="591">
        <v>150</v>
      </c>
      <c r="AK277" s="288">
        <v>6</v>
      </c>
      <c r="AL277" s="591">
        <v>8267185</v>
      </c>
      <c r="AM277" s="289">
        <v>32428</v>
      </c>
      <c r="AN277" s="288">
        <v>12</v>
      </c>
      <c r="AO277" s="591">
        <v>1804643</v>
      </c>
      <c r="AP277" s="289">
        <v>32749</v>
      </c>
      <c r="AQ277" s="288">
        <v>17</v>
      </c>
      <c r="AR277" s="591">
        <v>500390</v>
      </c>
      <c r="AS277" s="288">
        <v>11</v>
      </c>
      <c r="AT277" s="591">
        <v>11276435</v>
      </c>
      <c r="AW277" s="51">
        <f t="shared" si="31"/>
        <v>1765</v>
      </c>
      <c r="AX277" s="51"/>
      <c r="AY277">
        <v>2023</v>
      </c>
      <c r="AZ277">
        <f t="shared" si="32"/>
        <v>327</v>
      </c>
      <c r="BA277">
        <f t="shared" si="33"/>
        <v>6</v>
      </c>
      <c r="BB277" s="261">
        <f t="shared" si="34"/>
        <v>59152970</v>
      </c>
      <c r="BC277" s="261">
        <f t="shared" si="35"/>
        <v>8267185</v>
      </c>
    </row>
    <row r="278" spans="1:58" x14ac:dyDescent="0.2">
      <c r="A278" s="609"/>
      <c r="B278" s="280" t="s">
        <v>608</v>
      </c>
      <c r="C278" s="288">
        <v>115</v>
      </c>
      <c r="D278" s="591">
        <v>28352332.100000001</v>
      </c>
      <c r="E278" s="289">
        <v>263751</v>
      </c>
      <c r="F278" s="591"/>
      <c r="G278" s="288">
        <v>0</v>
      </c>
      <c r="H278" s="591">
        <v>0</v>
      </c>
      <c r="I278" s="288">
        <v>0</v>
      </c>
      <c r="J278" s="591">
        <v>0</v>
      </c>
      <c r="K278" s="288">
        <v>10</v>
      </c>
      <c r="L278" s="591">
        <v>298646.21000000002</v>
      </c>
      <c r="M278" s="288">
        <v>0</v>
      </c>
      <c r="N278" s="591">
        <v>0</v>
      </c>
      <c r="O278" s="288"/>
      <c r="P278" s="591"/>
      <c r="Q278" s="288"/>
      <c r="R278" s="591"/>
      <c r="S278" s="288">
        <v>39</v>
      </c>
      <c r="T278" s="591">
        <v>979335</v>
      </c>
      <c r="U278" s="288">
        <v>2</v>
      </c>
      <c r="V278" s="591">
        <v>3895</v>
      </c>
      <c r="W278" s="288">
        <v>0</v>
      </c>
      <c r="X278" s="591">
        <v>0</v>
      </c>
      <c r="Y278" s="289">
        <v>344</v>
      </c>
      <c r="Z278" s="591">
        <v>63834.11</v>
      </c>
      <c r="AA278" s="289">
        <v>36</v>
      </c>
      <c r="AB278" s="591">
        <v>86480.16</v>
      </c>
      <c r="AC278" s="289">
        <v>282</v>
      </c>
      <c r="AD278" s="591">
        <v>61975.15</v>
      </c>
      <c r="AE278" s="289">
        <v>408</v>
      </c>
      <c r="AF278" s="591">
        <v>67285.240000000005</v>
      </c>
      <c r="AG278" s="288"/>
      <c r="AH278" s="591"/>
      <c r="AI278" s="288">
        <v>4</v>
      </c>
      <c r="AJ278" s="591">
        <v>200</v>
      </c>
      <c r="AK278" s="288">
        <v>3</v>
      </c>
      <c r="AL278" s="591">
        <v>40788.169000000002</v>
      </c>
      <c r="AM278" s="289">
        <v>347311</v>
      </c>
      <c r="AN278" s="288">
        <v>21</v>
      </c>
      <c r="AO278" s="591">
        <v>7112664.7800000003</v>
      </c>
      <c r="AP278" s="289">
        <v>101508</v>
      </c>
      <c r="AQ278" s="288">
        <v>17</v>
      </c>
      <c r="AR278" s="591">
        <v>323888.38</v>
      </c>
      <c r="AS278" s="288">
        <v>8</v>
      </c>
      <c r="AT278" s="591">
        <v>464626.14</v>
      </c>
      <c r="AW278" s="55">
        <f t="shared" si="31"/>
        <v>1289</v>
      </c>
      <c r="AX278" s="51"/>
      <c r="AY278">
        <v>2023</v>
      </c>
      <c r="AZ278">
        <f t="shared" si="32"/>
        <v>115</v>
      </c>
      <c r="BA278">
        <f t="shared" si="33"/>
        <v>3</v>
      </c>
      <c r="BB278" s="261">
        <f t="shared" si="34"/>
        <v>28352332.100000001</v>
      </c>
      <c r="BC278" s="261">
        <f t="shared" si="35"/>
        <v>40788.169000000002</v>
      </c>
      <c r="BE278" s="84">
        <f>SUM(BB267:BB278)</f>
        <v>604100695.16000009</v>
      </c>
      <c r="BF278" s="51">
        <f>SUM(C267:C278,G267:G278,I267:I278,K267:K278,M267:M278,S267:S278,U267:U278,W267:W278,U267:U278,Y267:Y278,AA267:AA278,AC267:AC278,AE267:AE278,AG267:AG278,AI267:AI278,AK267:AK278,AN267:AN278,AQ267:AQ278,AS267:AS278,)</f>
        <v>16589</v>
      </c>
    </row>
    <row r="279" spans="1:58" x14ac:dyDescent="0.2">
      <c r="A279" s="607" t="s">
        <v>626</v>
      </c>
      <c r="B279" s="206" t="s">
        <v>643</v>
      </c>
      <c r="C279" s="271">
        <v>127</v>
      </c>
      <c r="D279" s="270">
        <v>30038410</v>
      </c>
      <c r="E279" s="427">
        <v>285099</v>
      </c>
      <c r="F279" s="270"/>
      <c r="G279" s="271">
        <v>46</v>
      </c>
      <c r="H279" s="270">
        <v>8998920.0800000001</v>
      </c>
      <c r="I279" s="271">
        <v>2</v>
      </c>
      <c r="J279" s="270">
        <v>315000</v>
      </c>
      <c r="K279" s="271">
        <v>16</v>
      </c>
      <c r="L279" s="270">
        <v>1025779</v>
      </c>
      <c r="M279" s="271">
        <v>5</v>
      </c>
      <c r="N279" s="270">
        <v>280063.12</v>
      </c>
      <c r="O279" s="271"/>
      <c r="P279" s="270"/>
      <c r="Q279" s="271"/>
      <c r="R279" s="270"/>
      <c r="S279" s="271">
        <v>27</v>
      </c>
      <c r="T279" s="270">
        <v>259013.94</v>
      </c>
      <c r="U279" s="271">
        <v>3</v>
      </c>
      <c r="V279" s="270">
        <v>35231.24</v>
      </c>
      <c r="W279" s="271">
        <v>0</v>
      </c>
      <c r="X279" s="270">
        <v>0</v>
      </c>
      <c r="Y279" s="427">
        <v>355</v>
      </c>
      <c r="Z279" s="270">
        <v>49526.02</v>
      </c>
      <c r="AA279" s="427">
        <v>44</v>
      </c>
      <c r="AB279" s="270">
        <v>49712.86</v>
      </c>
      <c r="AC279" s="427">
        <v>356</v>
      </c>
      <c r="AD279" s="270">
        <v>76628.62</v>
      </c>
      <c r="AE279" s="427">
        <v>396</v>
      </c>
      <c r="AF279" s="270">
        <v>79700.399999999994</v>
      </c>
      <c r="AG279" s="271"/>
      <c r="AH279" s="270"/>
      <c r="AI279" s="271">
        <v>0</v>
      </c>
      <c r="AJ279" s="270">
        <v>0</v>
      </c>
      <c r="AK279" s="271">
        <v>7</v>
      </c>
      <c r="AL279" s="270">
        <v>11998428</v>
      </c>
      <c r="AM279" s="427">
        <v>76185</v>
      </c>
      <c r="AN279" s="271">
        <v>16</v>
      </c>
      <c r="AO279" s="270">
        <v>12108702.6</v>
      </c>
      <c r="AP279" s="427">
        <v>92650</v>
      </c>
      <c r="AQ279" s="271">
        <v>14</v>
      </c>
      <c r="AR279" s="270">
        <v>115024.25</v>
      </c>
      <c r="AS279" s="271">
        <v>8</v>
      </c>
      <c r="AT279" s="270">
        <v>1910208</v>
      </c>
      <c r="AW279" s="55">
        <f t="shared" ref="AW279" si="36">SUM(C279,G279,I279,K279,M279,S279,U279,W279,Y279,AA279,AC279,AE279,AG279,AI279,AK279,AN279,AQ279,AS279)</f>
        <v>1422</v>
      </c>
      <c r="AX279" s="51"/>
      <c r="AY279">
        <v>2023</v>
      </c>
      <c r="AZ279">
        <f t="shared" ref="AZ279" si="37">SUM(C279,G279)</f>
        <v>173</v>
      </c>
      <c r="BA279">
        <f t="shared" ref="BA279" si="38">SUM(AK279)</f>
        <v>7</v>
      </c>
      <c r="BB279" s="261">
        <f t="shared" ref="BB279" si="39">SUM(D279,H279)</f>
        <v>39037330.079999998</v>
      </c>
      <c r="BC279" s="261">
        <f t="shared" ref="BC279" si="40">SUM(AL279)</f>
        <v>11998428</v>
      </c>
      <c r="BE279" s="84"/>
      <c r="BF279" s="51"/>
    </row>
    <row r="280" spans="1:58" x14ac:dyDescent="0.2">
      <c r="A280" s="608"/>
      <c r="B280" s="206" t="s">
        <v>644</v>
      </c>
      <c r="C280" s="271">
        <v>109</v>
      </c>
      <c r="D280" s="270">
        <v>24506050</v>
      </c>
      <c r="E280" s="427">
        <v>231443</v>
      </c>
      <c r="F280" s="270"/>
      <c r="G280" s="271">
        <v>24</v>
      </c>
      <c r="H280" s="270">
        <v>2790000</v>
      </c>
      <c r="I280" s="271">
        <v>0</v>
      </c>
      <c r="J280" s="270">
        <v>0</v>
      </c>
      <c r="K280" s="271">
        <v>8</v>
      </c>
      <c r="L280" s="270">
        <v>513806</v>
      </c>
      <c r="M280" s="271">
        <v>1</v>
      </c>
      <c r="N280" s="270">
        <v>35443</v>
      </c>
      <c r="O280" s="271"/>
      <c r="P280" s="270"/>
      <c r="Q280" s="271"/>
      <c r="R280" s="270"/>
      <c r="S280" s="271">
        <v>19</v>
      </c>
      <c r="T280" s="270">
        <v>500674</v>
      </c>
      <c r="U280" s="271">
        <v>5</v>
      </c>
      <c r="V280" s="270">
        <v>31250</v>
      </c>
      <c r="W280" s="271">
        <v>0</v>
      </c>
      <c r="X280" s="270">
        <v>0</v>
      </c>
      <c r="Y280" s="427">
        <v>316</v>
      </c>
      <c r="Z280" s="270">
        <v>50748</v>
      </c>
      <c r="AA280" s="427">
        <v>31</v>
      </c>
      <c r="AB280" s="270">
        <v>60967</v>
      </c>
      <c r="AC280" s="427">
        <v>280</v>
      </c>
      <c r="AD280" s="270">
        <v>69068</v>
      </c>
      <c r="AE280" s="427">
        <v>348</v>
      </c>
      <c r="AF280" s="270">
        <v>60710</v>
      </c>
      <c r="AG280" s="271"/>
      <c r="AH280" s="270"/>
      <c r="AI280" s="271">
        <v>1</v>
      </c>
      <c r="AJ280" s="270">
        <v>50</v>
      </c>
      <c r="AK280" s="271">
        <v>6</v>
      </c>
      <c r="AL280" s="270">
        <v>9006183</v>
      </c>
      <c r="AM280" s="427">
        <v>26546</v>
      </c>
      <c r="AN280" s="271">
        <v>12</v>
      </c>
      <c r="AO280" s="270">
        <v>3124685</v>
      </c>
      <c r="AP280" s="427">
        <v>56465</v>
      </c>
      <c r="AQ280" s="271">
        <v>7</v>
      </c>
      <c r="AR280" s="270">
        <v>86131</v>
      </c>
      <c r="AS280" s="271">
        <v>8</v>
      </c>
      <c r="AT280" s="270">
        <v>879105</v>
      </c>
      <c r="AW280" s="55">
        <f t="shared" ref="AW280:AW301" si="41">SUM(C280,G280,I280,K280,M280,S280,U280,W280,Y280,AA280,AC280,AE280,AG280,AI280,AK280,AN280,AQ280,AS280)</f>
        <v>1175</v>
      </c>
      <c r="AX280" s="51"/>
      <c r="AY280">
        <v>2023</v>
      </c>
      <c r="AZ280">
        <f t="shared" ref="AZ280:AZ290" si="42">SUM(C280,G280)</f>
        <v>133</v>
      </c>
      <c r="BA280">
        <f t="shared" ref="BA280:BA290" si="43">SUM(AK280)</f>
        <v>6</v>
      </c>
      <c r="BB280" s="261">
        <f t="shared" ref="BB280:BB290" si="44">SUM(D280,H280)</f>
        <v>27296050</v>
      </c>
      <c r="BC280" s="261">
        <f t="shared" ref="BC280:BC290" si="45">SUM(AL280)</f>
        <v>9006183</v>
      </c>
      <c r="BE280" s="84"/>
      <c r="BF280" s="51"/>
    </row>
    <row r="281" spans="1:58" x14ac:dyDescent="0.2">
      <c r="A281" s="608"/>
      <c r="B281" s="206" t="s">
        <v>645</v>
      </c>
      <c r="C281" s="271">
        <v>54</v>
      </c>
      <c r="D281" s="270">
        <v>10959113.01</v>
      </c>
      <c r="E281" s="427">
        <v>102149</v>
      </c>
      <c r="F281" s="270"/>
      <c r="G281" s="271">
        <v>24</v>
      </c>
      <c r="H281" s="270">
        <v>2790000</v>
      </c>
      <c r="I281" s="271">
        <v>0</v>
      </c>
      <c r="J281" s="270">
        <v>0</v>
      </c>
      <c r="K281" s="271">
        <v>7</v>
      </c>
      <c r="L281" s="270">
        <v>96000</v>
      </c>
      <c r="M281" s="271">
        <v>0</v>
      </c>
      <c r="N281" s="270">
        <v>0</v>
      </c>
      <c r="O281" s="271"/>
      <c r="P281" s="270"/>
      <c r="Q281" s="271"/>
      <c r="R281" s="270"/>
      <c r="S281" s="271">
        <v>12</v>
      </c>
      <c r="T281" s="270">
        <v>300509</v>
      </c>
      <c r="U281" s="271">
        <v>1</v>
      </c>
      <c r="V281" s="270">
        <v>6000</v>
      </c>
      <c r="W281" s="271">
        <v>0</v>
      </c>
      <c r="X281" s="270">
        <v>0</v>
      </c>
      <c r="Y281" s="427">
        <v>275</v>
      </c>
      <c r="Z281" s="270">
        <v>38939.160000000003</v>
      </c>
      <c r="AA281" s="427">
        <v>21</v>
      </c>
      <c r="AB281" s="270">
        <v>30835</v>
      </c>
      <c r="AC281" s="427">
        <v>258</v>
      </c>
      <c r="AD281" s="270">
        <v>72280</v>
      </c>
      <c r="AE281" s="427">
        <v>293</v>
      </c>
      <c r="AF281" s="270">
        <v>42345.62</v>
      </c>
      <c r="AG281" s="271"/>
      <c r="AH281" s="270"/>
      <c r="AI281" s="271">
        <v>0</v>
      </c>
      <c r="AJ281" s="270">
        <v>0</v>
      </c>
      <c r="AK281" s="271">
        <v>3</v>
      </c>
      <c r="AL281" s="270">
        <v>1788004.33</v>
      </c>
      <c r="AM281" s="427">
        <v>8933</v>
      </c>
      <c r="AN281" s="271">
        <v>24</v>
      </c>
      <c r="AO281" s="270">
        <v>11050475</v>
      </c>
      <c r="AP281" s="427">
        <v>355108</v>
      </c>
      <c r="AQ281" s="271">
        <v>14</v>
      </c>
      <c r="AR281" s="270">
        <v>100069.47</v>
      </c>
      <c r="AS281" s="271">
        <v>4</v>
      </c>
      <c r="AT281" s="270">
        <v>792495.15</v>
      </c>
      <c r="AW281" s="55">
        <f t="shared" si="41"/>
        <v>990</v>
      </c>
      <c r="AX281" s="51"/>
      <c r="AY281">
        <v>2023</v>
      </c>
      <c r="AZ281">
        <v>78</v>
      </c>
      <c r="BA281">
        <f t="shared" si="43"/>
        <v>3</v>
      </c>
      <c r="BB281" s="261">
        <f t="shared" si="44"/>
        <v>13749113.01</v>
      </c>
      <c r="BC281" s="261">
        <f t="shared" si="45"/>
        <v>1788004.33</v>
      </c>
      <c r="BE281" s="84"/>
      <c r="BF281" s="51"/>
    </row>
    <row r="282" spans="1:58" x14ac:dyDescent="0.2">
      <c r="A282" s="608"/>
      <c r="B282" s="206" t="s">
        <v>627</v>
      </c>
      <c r="C282" s="271">
        <v>103</v>
      </c>
      <c r="D282" s="270">
        <v>22250338.5</v>
      </c>
      <c r="E282" s="427">
        <v>211094</v>
      </c>
      <c r="F282" s="270"/>
      <c r="G282" s="271">
        <v>0</v>
      </c>
      <c r="H282" s="270">
        <v>0</v>
      </c>
      <c r="I282" s="271">
        <v>1</v>
      </c>
      <c r="J282" s="270">
        <v>9800</v>
      </c>
      <c r="K282" s="271">
        <v>9</v>
      </c>
      <c r="L282" s="270">
        <v>440246</v>
      </c>
      <c r="M282" s="271">
        <v>0</v>
      </c>
      <c r="N282" s="270">
        <v>0</v>
      </c>
      <c r="O282" s="271"/>
      <c r="P282" s="270"/>
      <c r="Q282" s="271"/>
      <c r="R282" s="270"/>
      <c r="S282" s="271">
        <v>9</v>
      </c>
      <c r="T282" s="270">
        <v>364384</v>
      </c>
      <c r="U282" s="271">
        <v>0</v>
      </c>
      <c r="V282" s="270">
        <v>0</v>
      </c>
      <c r="W282" s="271">
        <v>0</v>
      </c>
      <c r="X282" s="270">
        <v>0</v>
      </c>
      <c r="Y282" s="427">
        <v>325</v>
      </c>
      <c r="Z282" s="270">
        <v>38105.449999999997</v>
      </c>
      <c r="AA282" s="427">
        <v>43</v>
      </c>
      <c r="AB282" s="270">
        <v>48542.27</v>
      </c>
      <c r="AC282" s="427">
        <v>334</v>
      </c>
      <c r="AD282" s="270">
        <v>73592.77</v>
      </c>
      <c r="AE282" s="427">
        <v>287</v>
      </c>
      <c r="AF282" s="270">
        <v>46123.49</v>
      </c>
      <c r="AG282" s="271"/>
      <c r="AH282" s="270"/>
      <c r="AI282" s="271">
        <v>1</v>
      </c>
      <c r="AJ282" s="270">
        <v>50</v>
      </c>
      <c r="AK282" s="271">
        <v>5</v>
      </c>
      <c r="AL282" s="270">
        <v>9004282</v>
      </c>
      <c r="AM282" s="427">
        <v>27098</v>
      </c>
      <c r="AN282" s="271">
        <v>23</v>
      </c>
      <c r="AO282" s="270">
        <v>7538219.6500000004</v>
      </c>
      <c r="AP282" s="427">
        <v>146378</v>
      </c>
      <c r="AQ282" s="271">
        <v>7</v>
      </c>
      <c r="AR282" s="270">
        <v>57622</v>
      </c>
      <c r="AS282" s="271">
        <v>7</v>
      </c>
      <c r="AT282" s="270">
        <v>6958443</v>
      </c>
      <c r="AW282" s="55">
        <f t="shared" si="41"/>
        <v>1154</v>
      </c>
      <c r="AX282" s="51"/>
      <c r="AY282">
        <v>2024</v>
      </c>
      <c r="AZ282">
        <f t="shared" si="42"/>
        <v>103</v>
      </c>
      <c r="BA282">
        <f t="shared" si="43"/>
        <v>5</v>
      </c>
      <c r="BB282" s="261">
        <f t="shared" si="44"/>
        <v>22250338.5</v>
      </c>
      <c r="BC282" s="261">
        <f t="shared" si="45"/>
        <v>9004282</v>
      </c>
      <c r="BE282" s="84"/>
      <c r="BF282" s="51"/>
    </row>
    <row r="283" spans="1:58" x14ac:dyDescent="0.2">
      <c r="A283" s="608"/>
      <c r="B283" s="206" t="s">
        <v>628</v>
      </c>
      <c r="C283" s="271">
        <v>125</v>
      </c>
      <c r="D283" s="270">
        <v>27195677</v>
      </c>
      <c r="E283" s="427">
        <v>261685</v>
      </c>
      <c r="F283" s="270"/>
      <c r="G283" s="271">
        <v>24</v>
      </c>
      <c r="H283" s="270">
        <v>2790000</v>
      </c>
      <c r="I283" s="271">
        <v>1</v>
      </c>
      <c r="J283" s="270">
        <v>175220</v>
      </c>
      <c r="K283" s="271">
        <v>6</v>
      </c>
      <c r="L283" s="270">
        <v>491987</v>
      </c>
      <c r="M283" s="271">
        <v>0</v>
      </c>
      <c r="N283" s="270">
        <v>0</v>
      </c>
      <c r="O283" s="271"/>
      <c r="P283" s="270"/>
      <c r="Q283" s="271"/>
      <c r="R283" s="270"/>
      <c r="S283" s="271">
        <v>19</v>
      </c>
      <c r="T283" s="270">
        <v>430704</v>
      </c>
      <c r="U283" s="271">
        <v>1</v>
      </c>
      <c r="V283" s="270">
        <v>4129</v>
      </c>
      <c r="W283" s="271">
        <v>0</v>
      </c>
      <c r="X283" s="270">
        <v>0</v>
      </c>
      <c r="Y283" s="427">
        <v>338</v>
      </c>
      <c r="Z283" s="270">
        <v>42235</v>
      </c>
      <c r="AA283" s="427">
        <v>27</v>
      </c>
      <c r="AB283" s="270">
        <v>28661</v>
      </c>
      <c r="AC283" s="427">
        <v>297</v>
      </c>
      <c r="AD283" s="270">
        <v>96596</v>
      </c>
      <c r="AE283" s="427">
        <v>373</v>
      </c>
      <c r="AF283" s="270">
        <v>47341</v>
      </c>
      <c r="AG283" s="271"/>
      <c r="AH283" s="270"/>
      <c r="AI283" s="271">
        <v>1</v>
      </c>
      <c r="AJ283" s="270">
        <v>50</v>
      </c>
      <c r="AK283" s="271">
        <v>3</v>
      </c>
      <c r="AL283" s="270">
        <v>3843983</v>
      </c>
      <c r="AM283" s="427">
        <v>12390</v>
      </c>
      <c r="AN283" s="271">
        <v>13</v>
      </c>
      <c r="AO283" s="270">
        <v>3981495</v>
      </c>
      <c r="AP283" s="427">
        <v>52282</v>
      </c>
      <c r="AQ283" s="271">
        <v>18</v>
      </c>
      <c r="AR283" s="270">
        <v>218517</v>
      </c>
      <c r="AS283" s="271">
        <v>3</v>
      </c>
      <c r="AT283" s="270">
        <v>608708</v>
      </c>
      <c r="AW283" s="55">
        <f t="shared" si="41"/>
        <v>1249</v>
      </c>
      <c r="AX283" s="51"/>
      <c r="AY283">
        <v>2024</v>
      </c>
      <c r="AZ283">
        <f t="shared" si="42"/>
        <v>149</v>
      </c>
      <c r="BA283">
        <f t="shared" si="43"/>
        <v>3</v>
      </c>
      <c r="BB283" s="261">
        <f t="shared" si="44"/>
        <v>29985677</v>
      </c>
      <c r="BC283" s="261">
        <f t="shared" si="45"/>
        <v>3843983</v>
      </c>
      <c r="BE283" s="84"/>
      <c r="BF283" s="51"/>
    </row>
    <row r="284" spans="1:58" x14ac:dyDescent="0.2">
      <c r="A284" s="608"/>
      <c r="B284" s="206" t="s">
        <v>629</v>
      </c>
      <c r="C284" s="522">
        <v>91</v>
      </c>
      <c r="D284" s="577">
        <v>19772530</v>
      </c>
      <c r="E284" s="523">
        <v>185951</v>
      </c>
      <c r="F284" s="577"/>
      <c r="G284" s="522">
        <v>0</v>
      </c>
      <c r="H284" s="577">
        <v>0</v>
      </c>
      <c r="I284" s="522">
        <v>1</v>
      </c>
      <c r="J284" s="577">
        <v>125000</v>
      </c>
      <c r="K284" s="522">
        <v>10</v>
      </c>
      <c r="L284" s="577">
        <v>610061</v>
      </c>
      <c r="M284" s="522">
        <v>0</v>
      </c>
      <c r="N284" s="577">
        <v>0</v>
      </c>
      <c r="O284" s="522"/>
      <c r="P284" s="577"/>
      <c r="Q284" s="522"/>
      <c r="R284" s="577"/>
      <c r="S284" s="522">
        <v>21</v>
      </c>
      <c r="T284" s="577">
        <v>286628</v>
      </c>
      <c r="U284" s="522">
        <v>5</v>
      </c>
      <c r="V284" s="577">
        <v>18900</v>
      </c>
      <c r="W284" s="522">
        <v>0</v>
      </c>
      <c r="X284" s="577">
        <v>0</v>
      </c>
      <c r="Y284" s="523">
        <v>303</v>
      </c>
      <c r="Z284" s="577">
        <v>43487.75</v>
      </c>
      <c r="AA284" s="523">
        <v>28</v>
      </c>
      <c r="AB284" s="577">
        <v>45774.93</v>
      </c>
      <c r="AC284" s="523">
        <v>298</v>
      </c>
      <c r="AD284" s="577">
        <v>67855.97</v>
      </c>
      <c r="AE284" s="523">
        <v>400</v>
      </c>
      <c r="AF284" s="577">
        <v>49803.45</v>
      </c>
      <c r="AG284" s="522"/>
      <c r="AH284" s="577"/>
      <c r="AI284" s="522">
        <v>2</v>
      </c>
      <c r="AJ284" s="577">
        <v>100</v>
      </c>
      <c r="AK284" s="522">
        <v>10</v>
      </c>
      <c r="AL284" s="577">
        <v>5745215.4400000004</v>
      </c>
      <c r="AM284" s="523">
        <v>32556</v>
      </c>
      <c r="AN284" s="522">
        <v>21</v>
      </c>
      <c r="AO284" s="577">
        <v>8531289.2400000002</v>
      </c>
      <c r="AP284" s="523">
        <v>66144</v>
      </c>
      <c r="AQ284" s="522">
        <v>18</v>
      </c>
      <c r="AR284" s="577">
        <v>166699</v>
      </c>
      <c r="AS284" s="522">
        <v>3</v>
      </c>
      <c r="AT284" s="577">
        <v>3123240.98</v>
      </c>
      <c r="AW284" s="55">
        <f t="shared" si="41"/>
        <v>1211</v>
      </c>
      <c r="AX284" s="51"/>
      <c r="AY284">
        <v>2024</v>
      </c>
      <c r="AZ284">
        <f t="shared" si="42"/>
        <v>91</v>
      </c>
      <c r="BA284">
        <f t="shared" si="43"/>
        <v>10</v>
      </c>
      <c r="BB284" s="261">
        <f t="shared" si="44"/>
        <v>19772530</v>
      </c>
      <c r="BC284" s="261">
        <f t="shared" si="45"/>
        <v>5745215.4400000004</v>
      </c>
      <c r="BE284" s="84"/>
      <c r="BF284" s="51"/>
    </row>
    <row r="285" spans="1:58" x14ac:dyDescent="0.2">
      <c r="A285" s="608"/>
      <c r="B285" s="206" t="s">
        <v>630</v>
      </c>
      <c r="C285" s="522">
        <v>185</v>
      </c>
      <c r="D285" s="577">
        <v>40974766</v>
      </c>
      <c r="E285" s="523">
        <v>392649</v>
      </c>
      <c r="F285" s="577"/>
      <c r="G285" s="522">
        <v>24</v>
      </c>
      <c r="H285" s="577">
        <v>2790000</v>
      </c>
      <c r="I285" s="522">
        <v>1</v>
      </c>
      <c r="J285" s="577">
        <v>42000</v>
      </c>
      <c r="K285" s="522">
        <v>7</v>
      </c>
      <c r="L285" s="577">
        <v>182733</v>
      </c>
      <c r="M285" s="522">
        <v>4</v>
      </c>
      <c r="N285" s="577">
        <v>358370</v>
      </c>
      <c r="O285" s="522"/>
      <c r="P285" s="577"/>
      <c r="Q285" s="522"/>
      <c r="R285" s="577"/>
      <c r="S285" s="522">
        <v>23</v>
      </c>
      <c r="T285" s="577">
        <v>391771</v>
      </c>
      <c r="U285" s="522">
        <v>4</v>
      </c>
      <c r="V285" s="577">
        <v>14709</v>
      </c>
      <c r="W285" s="522">
        <v>0</v>
      </c>
      <c r="X285" s="577">
        <v>0</v>
      </c>
      <c r="Y285" s="523">
        <v>412</v>
      </c>
      <c r="Z285" s="577">
        <v>539.08000000000004</v>
      </c>
      <c r="AA285" s="523">
        <v>56</v>
      </c>
      <c r="AB285" s="577">
        <v>68425</v>
      </c>
      <c r="AC285" s="523">
        <v>300</v>
      </c>
      <c r="AD285" s="577">
        <v>83228</v>
      </c>
      <c r="AE285" s="523">
        <v>472</v>
      </c>
      <c r="AF285" s="577">
        <v>58477</v>
      </c>
      <c r="AG285" s="522"/>
      <c r="AH285" s="577"/>
      <c r="AI285" s="522">
        <v>1</v>
      </c>
      <c r="AJ285" s="577">
        <v>50</v>
      </c>
      <c r="AK285" s="522">
        <v>3</v>
      </c>
      <c r="AL285" s="577">
        <v>14653321</v>
      </c>
      <c r="AM285" s="523">
        <v>143507</v>
      </c>
      <c r="AN285" s="522">
        <v>19</v>
      </c>
      <c r="AO285" s="577">
        <v>17560228</v>
      </c>
      <c r="AP285" s="523">
        <v>180196</v>
      </c>
      <c r="AQ285" s="522">
        <v>19</v>
      </c>
      <c r="AR285" s="577">
        <v>222604</v>
      </c>
      <c r="AS285" s="522">
        <v>10</v>
      </c>
      <c r="AT285" s="577">
        <v>2303625</v>
      </c>
      <c r="AW285" s="55">
        <f t="shared" si="41"/>
        <v>1540</v>
      </c>
      <c r="AX285" s="51"/>
      <c r="AY285">
        <v>2024</v>
      </c>
      <c r="AZ285">
        <f t="shared" si="42"/>
        <v>209</v>
      </c>
      <c r="BA285">
        <f t="shared" si="43"/>
        <v>3</v>
      </c>
      <c r="BB285" s="261">
        <f t="shared" si="44"/>
        <v>43764766</v>
      </c>
      <c r="BC285" s="261">
        <f t="shared" si="45"/>
        <v>14653321</v>
      </c>
      <c r="BE285" s="84"/>
      <c r="BF285" s="51"/>
    </row>
    <row r="286" spans="1:58" x14ac:dyDescent="0.2">
      <c r="A286" s="608"/>
      <c r="B286" s="206" t="s">
        <v>631</v>
      </c>
      <c r="C286" s="522">
        <v>149</v>
      </c>
      <c r="D286" s="577">
        <v>33456694.609999999</v>
      </c>
      <c r="E286" s="523">
        <v>336247</v>
      </c>
      <c r="F286" s="577"/>
      <c r="G286" s="522">
        <v>24</v>
      </c>
      <c r="H286" s="577">
        <v>2790000</v>
      </c>
      <c r="I286" s="522">
        <v>3</v>
      </c>
      <c r="J286" s="577">
        <v>72000</v>
      </c>
      <c r="K286" s="522">
        <v>11</v>
      </c>
      <c r="L286" s="577">
        <v>738685</v>
      </c>
      <c r="M286" s="522">
        <v>1</v>
      </c>
      <c r="N286" s="577">
        <v>45030</v>
      </c>
      <c r="O286" s="522"/>
      <c r="P286" s="577"/>
      <c r="Q286" s="522"/>
      <c r="R286" s="577"/>
      <c r="S286" s="522">
        <v>40</v>
      </c>
      <c r="T286" s="577">
        <v>717122.88</v>
      </c>
      <c r="U286" s="522">
        <v>7</v>
      </c>
      <c r="V286" s="577">
        <v>29490</v>
      </c>
      <c r="W286" s="522">
        <v>1</v>
      </c>
      <c r="X286" s="577">
        <v>3840</v>
      </c>
      <c r="Y286" s="523">
        <v>394</v>
      </c>
      <c r="Z286" s="577">
        <v>42322.03</v>
      </c>
      <c r="AA286" s="523">
        <v>24</v>
      </c>
      <c r="AB286" s="577">
        <v>30174.47</v>
      </c>
      <c r="AC286" s="523">
        <v>388</v>
      </c>
      <c r="AD286" s="577">
        <v>78940.27</v>
      </c>
      <c r="AE286" s="523">
        <v>445</v>
      </c>
      <c r="AF286" s="577">
        <v>58436.57</v>
      </c>
      <c r="AG286" s="522"/>
      <c r="AH286" s="577"/>
      <c r="AI286" s="522">
        <v>1</v>
      </c>
      <c r="AJ286" s="577">
        <v>50</v>
      </c>
      <c r="AK286" s="522">
        <v>3</v>
      </c>
      <c r="AL286" s="577">
        <v>2861389.76</v>
      </c>
      <c r="AM286" s="523">
        <v>10615</v>
      </c>
      <c r="AN286" s="522">
        <v>21</v>
      </c>
      <c r="AO286" s="577">
        <v>4244858</v>
      </c>
      <c r="AP286" s="523">
        <v>99527</v>
      </c>
      <c r="AQ286" s="522">
        <v>20</v>
      </c>
      <c r="AR286" s="577">
        <v>281951.8</v>
      </c>
      <c r="AS286" s="522">
        <v>13</v>
      </c>
      <c r="AT286" s="577">
        <v>4473221</v>
      </c>
      <c r="AW286" s="55">
        <f t="shared" si="41"/>
        <v>1545</v>
      </c>
      <c r="AX286" s="51"/>
      <c r="AY286">
        <v>2024</v>
      </c>
      <c r="AZ286">
        <f t="shared" si="42"/>
        <v>173</v>
      </c>
      <c r="BA286">
        <f t="shared" si="43"/>
        <v>3</v>
      </c>
      <c r="BB286" s="261">
        <f t="shared" si="44"/>
        <v>36246694.609999999</v>
      </c>
      <c r="BC286" s="261">
        <f t="shared" si="45"/>
        <v>2861389.76</v>
      </c>
      <c r="BE286" s="84"/>
      <c r="BF286" s="51"/>
    </row>
    <row r="287" spans="1:58" x14ac:dyDescent="0.2">
      <c r="A287" s="608"/>
      <c r="B287" s="206" t="s">
        <v>632</v>
      </c>
      <c r="C287" s="271">
        <v>134</v>
      </c>
      <c r="D287" s="270">
        <v>30139206.289999999</v>
      </c>
      <c r="E287" s="427">
        <v>283335</v>
      </c>
      <c r="F287" s="270"/>
      <c r="G287" s="271">
        <v>24</v>
      </c>
      <c r="H287" s="270">
        <v>2790000</v>
      </c>
      <c r="I287" s="271">
        <v>1</v>
      </c>
      <c r="J287" s="270">
        <v>30000</v>
      </c>
      <c r="K287" s="271">
        <v>16</v>
      </c>
      <c r="L287" s="270">
        <v>1128240.6499999999</v>
      </c>
      <c r="M287" s="271">
        <v>2</v>
      </c>
      <c r="N287" s="270">
        <v>61471.199999999997</v>
      </c>
      <c r="O287" s="271"/>
      <c r="P287" s="270"/>
      <c r="Q287" s="271"/>
      <c r="R287" s="270"/>
      <c r="S287" s="271">
        <v>30</v>
      </c>
      <c r="T287" s="270">
        <v>474655</v>
      </c>
      <c r="U287" s="271">
        <v>5</v>
      </c>
      <c r="V287" s="270">
        <v>15600</v>
      </c>
      <c r="W287" s="271">
        <v>1</v>
      </c>
      <c r="X287" s="270">
        <v>177500</v>
      </c>
      <c r="Y287" s="427">
        <v>378</v>
      </c>
      <c r="Z287" s="270">
        <v>45073.33</v>
      </c>
      <c r="AA287" s="427">
        <v>27</v>
      </c>
      <c r="AB287" s="270">
        <v>60323.86</v>
      </c>
      <c r="AC287" s="427">
        <v>347</v>
      </c>
      <c r="AD287" s="270">
        <v>76987.199999999997</v>
      </c>
      <c r="AE287" s="427">
        <v>397</v>
      </c>
      <c r="AF287" s="270">
        <v>57060.31</v>
      </c>
      <c r="AG287" s="271"/>
      <c r="AH287" s="270"/>
      <c r="AI287" s="271">
        <v>0</v>
      </c>
      <c r="AJ287" s="270">
        <v>0</v>
      </c>
      <c r="AK287" s="271">
        <v>6</v>
      </c>
      <c r="AL287" s="270">
        <v>20502552</v>
      </c>
      <c r="AM287" s="427">
        <v>101177</v>
      </c>
      <c r="AN287" s="271">
        <v>15</v>
      </c>
      <c r="AO287" s="270">
        <v>4341673.42</v>
      </c>
      <c r="AP287" s="427">
        <v>52137</v>
      </c>
      <c r="AQ287" s="271">
        <v>12</v>
      </c>
      <c r="AR287" s="270">
        <v>210167.7</v>
      </c>
      <c r="AS287" s="271">
        <v>4</v>
      </c>
      <c r="AT287" s="270">
        <v>402117</v>
      </c>
      <c r="AW287" s="55">
        <f t="shared" si="41"/>
        <v>1399</v>
      </c>
      <c r="AX287" s="51"/>
      <c r="AY287">
        <v>2024</v>
      </c>
      <c r="AZ287">
        <f t="shared" si="42"/>
        <v>158</v>
      </c>
      <c r="BA287">
        <f t="shared" si="43"/>
        <v>6</v>
      </c>
      <c r="BB287" s="261">
        <f t="shared" si="44"/>
        <v>32929206.289999999</v>
      </c>
      <c r="BC287" s="261">
        <f t="shared" si="45"/>
        <v>20502552</v>
      </c>
      <c r="BE287" s="84"/>
      <c r="BF287" s="51"/>
    </row>
    <row r="288" spans="1:58" x14ac:dyDescent="0.2">
      <c r="A288" s="608"/>
      <c r="B288" s="206" t="s">
        <v>633</v>
      </c>
      <c r="C288" s="271">
        <v>160</v>
      </c>
      <c r="D288" s="270">
        <v>37171807</v>
      </c>
      <c r="E288" s="427">
        <v>351114</v>
      </c>
      <c r="F288" s="270"/>
      <c r="G288" s="271">
        <v>0</v>
      </c>
      <c r="H288" s="270">
        <v>0</v>
      </c>
      <c r="I288" s="271">
        <v>0</v>
      </c>
      <c r="J288" s="270">
        <v>0</v>
      </c>
      <c r="K288" s="271">
        <v>6</v>
      </c>
      <c r="L288" s="270">
        <v>85792</v>
      </c>
      <c r="M288" s="271">
        <v>1</v>
      </c>
      <c r="N288" s="270">
        <v>50160</v>
      </c>
      <c r="O288" s="271"/>
      <c r="P288" s="270"/>
      <c r="Q288" s="271"/>
      <c r="R288" s="270"/>
      <c r="S288" s="271">
        <v>36</v>
      </c>
      <c r="T288" s="270">
        <v>596312</v>
      </c>
      <c r="U288" s="271">
        <v>2</v>
      </c>
      <c r="V288" s="270">
        <v>22666</v>
      </c>
      <c r="W288" s="271">
        <v>1</v>
      </c>
      <c r="X288" s="270">
        <v>17375</v>
      </c>
      <c r="Y288" s="427">
        <v>387</v>
      </c>
      <c r="Z288" s="270">
        <v>48783</v>
      </c>
      <c r="AA288" s="427">
        <v>31</v>
      </c>
      <c r="AB288" s="270">
        <v>32034</v>
      </c>
      <c r="AC288" s="427">
        <v>464</v>
      </c>
      <c r="AD288" s="270">
        <v>103147</v>
      </c>
      <c r="AE288" s="427">
        <v>460</v>
      </c>
      <c r="AF288" s="270">
        <v>63701</v>
      </c>
      <c r="AG288" s="271"/>
      <c r="AH288" s="270"/>
      <c r="AI288" s="271">
        <v>2</v>
      </c>
      <c r="AJ288" s="270">
        <v>100</v>
      </c>
      <c r="AK288" s="271">
        <v>7</v>
      </c>
      <c r="AL288" s="270">
        <v>12068748</v>
      </c>
      <c r="AM288" s="427">
        <v>50860</v>
      </c>
      <c r="AN288" s="271">
        <v>19</v>
      </c>
      <c r="AO288" s="270">
        <v>3569841</v>
      </c>
      <c r="AP288" s="427">
        <v>46694</v>
      </c>
      <c r="AQ288" s="271">
        <v>13</v>
      </c>
      <c r="AR288" s="270">
        <v>68140</v>
      </c>
      <c r="AS288" s="271">
        <v>4</v>
      </c>
      <c r="AT288" s="270">
        <v>666300</v>
      </c>
      <c r="AW288" s="55">
        <f t="shared" si="41"/>
        <v>1593</v>
      </c>
      <c r="AX288" s="51"/>
      <c r="AY288">
        <v>2024</v>
      </c>
      <c r="AZ288">
        <f t="shared" si="42"/>
        <v>160</v>
      </c>
      <c r="BA288">
        <f t="shared" si="43"/>
        <v>7</v>
      </c>
      <c r="BB288" s="261">
        <f t="shared" si="44"/>
        <v>37171807</v>
      </c>
      <c r="BC288" s="261">
        <f t="shared" si="45"/>
        <v>12068748</v>
      </c>
      <c r="BE288" s="84"/>
      <c r="BF288" s="51"/>
    </row>
    <row r="289" spans="1:58" x14ac:dyDescent="0.2">
      <c r="A289" s="608"/>
      <c r="B289" s="206" t="s">
        <v>634</v>
      </c>
      <c r="C289" s="271">
        <v>99</v>
      </c>
      <c r="D289" s="270">
        <v>21334722.52</v>
      </c>
      <c r="E289" s="427">
        <v>200098</v>
      </c>
      <c r="F289" s="270"/>
      <c r="G289" s="271">
        <v>24</v>
      </c>
      <c r="H289" s="270">
        <v>2790000</v>
      </c>
      <c r="I289" s="271">
        <v>0</v>
      </c>
      <c r="J289" s="270">
        <v>0</v>
      </c>
      <c r="K289" s="271">
        <v>6</v>
      </c>
      <c r="L289" s="270">
        <v>87464</v>
      </c>
      <c r="M289" s="271">
        <v>1</v>
      </c>
      <c r="N289" s="270">
        <v>19488.48</v>
      </c>
      <c r="O289" s="271"/>
      <c r="P289" s="270"/>
      <c r="Q289" s="271"/>
      <c r="R289" s="270"/>
      <c r="S289" s="271">
        <v>17</v>
      </c>
      <c r="T289" s="270">
        <v>222425</v>
      </c>
      <c r="U289" s="271">
        <v>6</v>
      </c>
      <c r="V289" s="270">
        <v>18260</v>
      </c>
      <c r="W289" s="271">
        <v>0</v>
      </c>
      <c r="X289" s="270">
        <v>0</v>
      </c>
      <c r="Y289" s="427">
        <v>346</v>
      </c>
      <c r="Z289" s="270">
        <v>42286.2</v>
      </c>
      <c r="AA289" s="427">
        <v>21</v>
      </c>
      <c r="AB289" s="270">
        <v>66077.89</v>
      </c>
      <c r="AC289" s="427">
        <v>297</v>
      </c>
      <c r="AD289" s="270">
        <v>73714.460000000006</v>
      </c>
      <c r="AE289" s="427">
        <v>402</v>
      </c>
      <c r="AF289" s="270">
        <v>52610.82</v>
      </c>
      <c r="AG289" s="271"/>
      <c r="AH289" s="270"/>
      <c r="AI289" s="271">
        <v>1</v>
      </c>
      <c r="AJ289" s="270">
        <v>50</v>
      </c>
      <c r="AK289" s="271">
        <v>9</v>
      </c>
      <c r="AL289" s="270">
        <v>26839177.280000001</v>
      </c>
      <c r="AM289" s="427">
        <v>169253</v>
      </c>
      <c r="AN289" s="271">
        <v>16</v>
      </c>
      <c r="AO289" s="270">
        <v>3375034</v>
      </c>
      <c r="AP289" s="427">
        <v>54092</v>
      </c>
      <c r="AQ289" s="271">
        <v>17</v>
      </c>
      <c r="AR289" s="270">
        <v>174141</v>
      </c>
      <c r="AS289" s="271">
        <v>6</v>
      </c>
      <c r="AT289" s="270">
        <v>619502</v>
      </c>
      <c r="AW289" s="55">
        <f t="shared" si="41"/>
        <v>1268</v>
      </c>
      <c r="AX289" s="51"/>
      <c r="AY289">
        <v>2024</v>
      </c>
      <c r="AZ289">
        <f t="shared" si="42"/>
        <v>123</v>
      </c>
      <c r="BA289">
        <f t="shared" si="43"/>
        <v>9</v>
      </c>
      <c r="BB289" s="261">
        <f t="shared" si="44"/>
        <v>24124722.52</v>
      </c>
      <c r="BC289" s="261">
        <f t="shared" si="45"/>
        <v>26839177.280000001</v>
      </c>
      <c r="BE289" s="84"/>
      <c r="BF289" s="51"/>
    </row>
    <row r="290" spans="1:58" x14ac:dyDescent="0.2">
      <c r="A290" s="609"/>
      <c r="B290" s="206" t="s">
        <v>635</v>
      </c>
      <c r="C290" s="522">
        <v>87</v>
      </c>
      <c r="D290" s="577">
        <v>19975471.98</v>
      </c>
      <c r="E290" s="523">
        <v>29703</v>
      </c>
      <c r="F290" s="577"/>
      <c r="G290" s="522">
        <v>24</v>
      </c>
      <c r="H290" s="577">
        <v>2790000</v>
      </c>
      <c r="I290" s="522">
        <v>1</v>
      </c>
      <c r="J290" s="577">
        <v>150000</v>
      </c>
      <c r="K290" s="522">
        <v>13</v>
      </c>
      <c r="L290" s="577">
        <v>1170056.02</v>
      </c>
      <c r="M290" s="522">
        <v>5</v>
      </c>
      <c r="N290" s="577">
        <v>161962.69</v>
      </c>
      <c r="O290" s="522"/>
      <c r="P290" s="577"/>
      <c r="Q290" s="522"/>
      <c r="R290" s="577"/>
      <c r="S290" s="522">
        <v>28</v>
      </c>
      <c r="T290" s="577">
        <v>321388.09999999998</v>
      </c>
      <c r="U290" s="522">
        <v>4</v>
      </c>
      <c r="V290" s="577">
        <v>16534</v>
      </c>
      <c r="W290" s="522">
        <v>0</v>
      </c>
      <c r="X290" s="577">
        <v>0</v>
      </c>
      <c r="Y290" s="523">
        <v>300</v>
      </c>
      <c r="Z290" s="577">
        <v>41354.550000000003</v>
      </c>
      <c r="AA290" s="523">
        <v>43</v>
      </c>
      <c r="AB290" s="577">
        <v>30946.6</v>
      </c>
      <c r="AC290" s="523">
        <v>339</v>
      </c>
      <c r="AD290" s="577">
        <v>77100.5</v>
      </c>
      <c r="AE290" s="523">
        <v>375</v>
      </c>
      <c r="AF290" s="577">
        <v>62435.09</v>
      </c>
      <c r="AG290" s="522"/>
      <c r="AH290" s="577"/>
      <c r="AI290" s="522">
        <v>0</v>
      </c>
      <c r="AJ290" s="577">
        <v>0</v>
      </c>
      <c r="AK290" s="522">
        <v>4</v>
      </c>
      <c r="AL290" s="577">
        <v>5194546</v>
      </c>
      <c r="AM290" s="523">
        <v>31383</v>
      </c>
      <c r="AN290" s="522">
        <v>11</v>
      </c>
      <c r="AO290" s="577">
        <v>2538975.9</v>
      </c>
      <c r="AP290" s="523">
        <v>24877</v>
      </c>
      <c r="AQ290" s="522">
        <v>21</v>
      </c>
      <c r="AR290" s="577">
        <v>234953.9</v>
      </c>
      <c r="AS290" s="522">
        <v>5</v>
      </c>
      <c r="AT290" s="577">
        <v>3484237</v>
      </c>
      <c r="AW290" s="55">
        <f t="shared" si="41"/>
        <v>1260</v>
      </c>
      <c r="AX290" s="51"/>
      <c r="AY290">
        <v>2024</v>
      </c>
      <c r="AZ290">
        <f t="shared" si="42"/>
        <v>111</v>
      </c>
      <c r="BA290">
        <f t="shared" si="43"/>
        <v>4</v>
      </c>
      <c r="BB290" s="261">
        <f t="shared" si="44"/>
        <v>22765471.98</v>
      </c>
      <c r="BC290" s="261">
        <f t="shared" si="45"/>
        <v>5194546</v>
      </c>
      <c r="BE290" s="84">
        <f>SUM(BB279:BB290)</f>
        <v>349093706.99000001</v>
      </c>
      <c r="BF290" s="51">
        <f>SUM(AW279:AW290)</f>
        <v>15806</v>
      </c>
    </row>
    <row r="291" spans="1:58" x14ac:dyDescent="0.2">
      <c r="A291" s="604" t="s">
        <v>659</v>
      </c>
      <c r="B291" s="590" t="s">
        <v>662</v>
      </c>
      <c r="C291" s="588">
        <v>66</v>
      </c>
      <c r="D291" s="273">
        <v>15584689.970000001</v>
      </c>
      <c r="E291" s="274">
        <v>142626</v>
      </c>
      <c r="F291" s="273"/>
      <c r="G291" s="588">
        <v>0</v>
      </c>
      <c r="H291" s="273">
        <v>0</v>
      </c>
      <c r="I291" s="588">
        <v>1</v>
      </c>
      <c r="J291" s="273">
        <v>1800</v>
      </c>
      <c r="K291" s="588">
        <v>12</v>
      </c>
      <c r="L291" s="273">
        <v>920952.33</v>
      </c>
      <c r="M291" s="588">
        <v>3</v>
      </c>
      <c r="N291" s="273">
        <v>161295.88</v>
      </c>
      <c r="O291" s="588"/>
      <c r="P291" s="273"/>
      <c r="Q291" s="588"/>
      <c r="R291" s="273"/>
      <c r="S291" s="588">
        <v>36</v>
      </c>
      <c r="T291" s="273">
        <v>933533</v>
      </c>
      <c r="U291" s="589">
        <v>4</v>
      </c>
      <c r="V291" s="273">
        <v>9000</v>
      </c>
      <c r="W291" s="588">
        <v>0</v>
      </c>
      <c r="X291" s="273">
        <v>0</v>
      </c>
      <c r="Y291" s="274">
        <v>327</v>
      </c>
      <c r="Z291" s="273">
        <v>43271.92</v>
      </c>
      <c r="AA291" s="274">
        <v>32</v>
      </c>
      <c r="AB291" s="273">
        <v>28243.91</v>
      </c>
      <c r="AC291" s="274">
        <v>275</v>
      </c>
      <c r="AD291" s="273">
        <v>62057.53</v>
      </c>
      <c r="AE291" s="274">
        <v>341</v>
      </c>
      <c r="AF291" s="273">
        <v>44052.88</v>
      </c>
      <c r="AG291" s="588"/>
      <c r="AH291" s="273"/>
      <c r="AI291" s="588">
        <v>2</v>
      </c>
      <c r="AJ291" s="273">
        <v>100</v>
      </c>
      <c r="AK291" s="588">
        <v>7</v>
      </c>
      <c r="AL291" s="273">
        <v>38530929</v>
      </c>
      <c r="AM291" s="274">
        <v>44865</v>
      </c>
      <c r="AN291" s="588">
        <v>20</v>
      </c>
      <c r="AO291" s="273">
        <v>8039300.9900000002</v>
      </c>
      <c r="AP291" s="274">
        <v>65325</v>
      </c>
      <c r="AQ291" s="588">
        <v>6</v>
      </c>
      <c r="AR291" s="273">
        <v>41359</v>
      </c>
      <c r="AS291" s="588">
        <v>9</v>
      </c>
      <c r="AT291" s="273">
        <v>1166852</v>
      </c>
      <c r="AW291" s="51">
        <f t="shared" si="41"/>
        <v>1141</v>
      </c>
      <c r="AX291" s="51"/>
      <c r="AY291">
        <v>2025</v>
      </c>
      <c r="AZ291">
        <f>SUM(C291,G291)</f>
        <v>66</v>
      </c>
      <c r="BA291">
        <f>SUM(AK291)</f>
        <v>7</v>
      </c>
      <c r="BB291" s="261">
        <f>SUM(D291,H291)</f>
        <v>15584689.970000001</v>
      </c>
      <c r="BC291" s="261">
        <f>SUM(AL291)</f>
        <v>38530929</v>
      </c>
      <c r="BD291" s="261"/>
      <c r="BE291" s="261"/>
      <c r="BF291" s="261"/>
    </row>
    <row r="292" spans="1:58" x14ac:dyDescent="0.2">
      <c r="A292" s="605"/>
      <c r="B292" s="590" t="s">
        <v>663</v>
      </c>
      <c r="C292" s="601">
        <v>101</v>
      </c>
      <c r="D292" s="602">
        <v>24357890.77</v>
      </c>
      <c r="E292" s="426">
        <v>226996</v>
      </c>
      <c r="F292" s="602"/>
      <c r="G292" s="601">
        <v>19</v>
      </c>
      <c r="H292" s="602">
        <v>4940000</v>
      </c>
      <c r="I292" s="601">
        <v>0</v>
      </c>
      <c r="J292" s="602">
        <v>0</v>
      </c>
      <c r="K292" s="601">
        <v>6</v>
      </c>
      <c r="L292" s="602">
        <v>165858</v>
      </c>
      <c r="M292" s="601">
        <v>1</v>
      </c>
      <c r="N292" s="602">
        <v>24803.52</v>
      </c>
      <c r="O292" s="601"/>
      <c r="P292" s="602"/>
      <c r="Q292" s="601"/>
      <c r="R292" s="602"/>
      <c r="S292" s="601">
        <v>18</v>
      </c>
      <c r="T292" s="602">
        <v>157896.29999999999</v>
      </c>
      <c r="U292" s="601">
        <v>2</v>
      </c>
      <c r="V292" s="602">
        <v>1600</v>
      </c>
      <c r="W292" s="601">
        <v>0</v>
      </c>
      <c r="X292" s="602">
        <v>0</v>
      </c>
      <c r="Y292" s="426">
        <v>261</v>
      </c>
      <c r="Z292" s="602">
        <v>28866.42</v>
      </c>
      <c r="AA292" s="426">
        <v>27</v>
      </c>
      <c r="AB292" s="602">
        <v>40985.06</v>
      </c>
      <c r="AC292" s="426">
        <v>214</v>
      </c>
      <c r="AD292" s="602">
        <v>51733.63</v>
      </c>
      <c r="AE292" s="426">
        <v>255</v>
      </c>
      <c r="AF292" s="602">
        <v>34753.97</v>
      </c>
      <c r="AG292" s="601"/>
      <c r="AH292" s="602"/>
      <c r="AI292" s="601">
        <v>0</v>
      </c>
      <c r="AJ292" s="602">
        <v>0</v>
      </c>
      <c r="AK292" s="601">
        <v>4</v>
      </c>
      <c r="AL292" s="602">
        <v>15179642</v>
      </c>
      <c r="AM292" s="426">
        <v>55765</v>
      </c>
      <c r="AN292" s="601">
        <v>12</v>
      </c>
      <c r="AO292" s="602">
        <v>4339088.33</v>
      </c>
      <c r="AP292" s="426">
        <v>45727</v>
      </c>
      <c r="AQ292" s="601">
        <v>19</v>
      </c>
      <c r="AR292" s="602">
        <v>302576.90999999997</v>
      </c>
      <c r="AS292" s="601">
        <v>6</v>
      </c>
      <c r="AT292" s="602">
        <v>741889</v>
      </c>
      <c r="AW292" s="51">
        <f t="shared" si="41"/>
        <v>945</v>
      </c>
      <c r="AX292" s="51"/>
      <c r="AY292">
        <v>2025</v>
      </c>
      <c r="AZ292">
        <f t="shared" ref="AZ292:AZ314" si="46">SUM(C292,G292)</f>
        <v>120</v>
      </c>
      <c r="BA292">
        <f t="shared" ref="BA292:BA314" si="47">SUM(AK292)</f>
        <v>4</v>
      </c>
      <c r="BB292" s="261">
        <f t="shared" ref="BB292:BB314" si="48">SUM(D292,H292)</f>
        <v>29297890.77</v>
      </c>
      <c r="BC292" s="261">
        <f t="shared" ref="BC292:BC314" si="49">SUM(AL292)</f>
        <v>15179642</v>
      </c>
      <c r="BD292" s="261"/>
      <c r="BF292" s="261"/>
    </row>
    <row r="293" spans="1:58" x14ac:dyDescent="0.2">
      <c r="A293" s="605"/>
      <c r="B293" s="590" t="s">
        <v>664</v>
      </c>
      <c r="C293" s="588">
        <v>76</v>
      </c>
      <c r="D293" s="273">
        <v>16889777.059999999</v>
      </c>
      <c r="E293" s="274">
        <v>159587</v>
      </c>
      <c r="F293" s="273"/>
      <c r="G293" s="588">
        <v>12</v>
      </c>
      <c r="H293" s="273">
        <v>1500745</v>
      </c>
      <c r="I293" s="588">
        <v>2</v>
      </c>
      <c r="J293" s="273">
        <v>250000</v>
      </c>
      <c r="K293" s="588">
        <v>9</v>
      </c>
      <c r="L293" s="273">
        <v>544810</v>
      </c>
      <c r="M293" s="588">
        <v>0</v>
      </c>
      <c r="N293" s="273">
        <v>0</v>
      </c>
      <c r="O293" s="588"/>
      <c r="P293" s="273"/>
      <c r="Q293" s="588"/>
      <c r="R293" s="273"/>
      <c r="S293" s="588">
        <v>14</v>
      </c>
      <c r="T293" s="273">
        <v>288846.18</v>
      </c>
      <c r="U293" s="588">
        <v>4</v>
      </c>
      <c r="V293" s="273">
        <v>12295</v>
      </c>
      <c r="W293" s="588">
        <v>0</v>
      </c>
      <c r="X293" s="273">
        <v>0</v>
      </c>
      <c r="Y293" s="274">
        <v>259</v>
      </c>
      <c r="Z293" s="273">
        <v>41862.370000000003</v>
      </c>
      <c r="AA293" s="274">
        <v>22</v>
      </c>
      <c r="AB293" s="273">
        <v>21356.51</v>
      </c>
      <c r="AC293" s="274">
        <v>205</v>
      </c>
      <c r="AD293" s="273">
        <v>56377.919999999998</v>
      </c>
      <c r="AE293" s="274">
        <v>287</v>
      </c>
      <c r="AF293" s="273">
        <v>41503.019999999997</v>
      </c>
      <c r="AG293" s="588"/>
      <c r="AH293" s="273"/>
      <c r="AI293" s="588">
        <v>1</v>
      </c>
      <c r="AJ293" s="273">
        <v>50</v>
      </c>
      <c r="AK293" s="588">
        <v>3</v>
      </c>
      <c r="AL293" s="273">
        <v>3922154</v>
      </c>
      <c r="AM293" s="274">
        <v>5719</v>
      </c>
      <c r="AN293" s="588">
        <v>20</v>
      </c>
      <c r="AO293" s="273">
        <v>2910236.71</v>
      </c>
      <c r="AP293" s="274">
        <v>45171</v>
      </c>
      <c r="AQ293" s="588">
        <v>24</v>
      </c>
      <c r="AR293" s="273">
        <v>253716.99</v>
      </c>
      <c r="AS293" s="588">
        <v>3</v>
      </c>
      <c r="AT293" s="273">
        <v>203377</v>
      </c>
      <c r="AW293" s="51">
        <f t="shared" si="41"/>
        <v>941</v>
      </c>
      <c r="AX293" s="51"/>
      <c r="AY293">
        <v>2025</v>
      </c>
      <c r="AZ293">
        <f t="shared" si="46"/>
        <v>88</v>
      </c>
      <c r="BA293">
        <f t="shared" si="47"/>
        <v>3</v>
      </c>
      <c r="BB293" s="261">
        <f t="shared" si="48"/>
        <v>18390522.059999999</v>
      </c>
      <c r="BC293" s="261">
        <f t="shared" si="49"/>
        <v>3922154</v>
      </c>
    </row>
    <row r="294" spans="1:58" x14ac:dyDescent="0.2">
      <c r="A294" s="605"/>
      <c r="B294" s="590" t="s">
        <v>665</v>
      </c>
      <c r="C294" s="588">
        <v>90</v>
      </c>
      <c r="D294" s="273">
        <v>20170172.890000001</v>
      </c>
      <c r="E294" s="274">
        <v>195284</v>
      </c>
      <c r="F294" s="273"/>
      <c r="G294" s="588">
        <v>0</v>
      </c>
      <c r="H294" s="273">
        <v>0</v>
      </c>
      <c r="I294" s="588">
        <v>2</v>
      </c>
      <c r="J294" s="273">
        <v>124806.65</v>
      </c>
      <c r="K294" s="588">
        <v>11</v>
      </c>
      <c r="L294" s="273">
        <v>352160</v>
      </c>
      <c r="M294" s="588">
        <v>0</v>
      </c>
      <c r="N294" s="273">
        <v>0</v>
      </c>
      <c r="O294" s="588"/>
      <c r="P294" s="273"/>
      <c r="Q294" s="588"/>
      <c r="R294" s="273"/>
      <c r="S294" s="588">
        <v>14</v>
      </c>
      <c r="T294" s="273">
        <v>165644</v>
      </c>
      <c r="U294" s="588">
        <v>0</v>
      </c>
      <c r="V294" s="273">
        <v>0</v>
      </c>
      <c r="W294" s="588">
        <v>0</v>
      </c>
      <c r="X294" s="273">
        <v>0</v>
      </c>
      <c r="Y294" s="274">
        <v>300</v>
      </c>
      <c r="Z294" s="273">
        <v>31855.98</v>
      </c>
      <c r="AA294" s="274">
        <v>39</v>
      </c>
      <c r="AB294" s="273">
        <v>32184.080000000002</v>
      </c>
      <c r="AC294" s="274">
        <v>341</v>
      </c>
      <c r="AD294" s="273">
        <v>73840.33</v>
      </c>
      <c r="AE294" s="274">
        <v>433</v>
      </c>
      <c r="AF294" s="273">
        <v>46004.33</v>
      </c>
      <c r="AG294" s="588"/>
      <c r="AH294" s="273"/>
      <c r="AI294" s="588">
        <v>2</v>
      </c>
      <c r="AJ294" s="273">
        <v>100</v>
      </c>
      <c r="AK294" s="588">
        <v>6</v>
      </c>
      <c r="AL294" s="273">
        <v>7332161.1600000001</v>
      </c>
      <c r="AM294" s="274">
        <v>40339</v>
      </c>
      <c r="AN294" s="588">
        <v>22</v>
      </c>
      <c r="AO294" s="273">
        <v>6675005.3899999997</v>
      </c>
      <c r="AP294" s="274">
        <v>111346</v>
      </c>
      <c r="AQ294" s="588">
        <v>9</v>
      </c>
      <c r="AR294" s="273">
        <v>51771.01</v>
      </c>
      <c r="AS294" s="588">
        <v>2</v>
      </c>
      <c r="AT294" s="273">
        <v>240514</v>
      </c>
      <c r="AW294" s="51">
        <f t="shared" si="41"/>
        <v>1271</v>
      </c>
      <c r="AX294" s="51"/>
      <c r="AY294">
        <v>2025</v>
      </c>
      <c r="AZ294">
        <f t="shared" si="46"/>
        <v>90</v>
      </c>
      <c r="BA294">
        <f t="shared" si="47"/>
        <v>6</v>
      </c>
      <c r="BB294" s="261">
        <f t="shared" si="48"/>
        <v>20170172.890000001</v>
      </c>
      <c r="BC294" s="261">
        <f t="shared" si="49"/>
        <v>7332161.1600000001</v>
      </c>
    </row>
    <row r="295" spans="1:58" x14ac:dyDescent="0.2">
      <c r="A295" s="605"/>
      <c r="B295" s="590" t="s">
        <v>666</v>
      </c>
      <c r="C295" s="588">
        <v>100</v>
      </c>
      <c r="D295" s="273">
        <v>21411436.539999999</v>
      </c>
      <c r="E295" s="426">
        <v>202724</v>
      </c>
      <c r="F295" s="273"/>
      <c r="G295" s="588">
        <v>0</v>
      </c>
      <c r="H295" s="273">
        <v>0</v>
      </c>
      <c r="I295" s="588">
        <v>1</v>
      </c>
      <c r="J295" s="273">
        <v>31000</v>
      </c>
      <c r="K295" s="588">
        <v>6</v>
      </c>
      <c r="L295" s="273">
        <v>219848</v>
      </c>
      <c r="M295" s="588">
        <v>0</v>
      </c>
      <c r="N295" s="273">
        <v>0</v>
      </c>
      <c r="O295" s="588"/>
      <c r="P295" s="273"/>
      <c r="Q295" s="588"/>
      <c r="R295" s="273"/>
      <c r="S295" s="588">
        <v>18</v>
      </c>
      <c r="T295" s="273">
        <v>408529</v>
      </c>
      <c r="U295" s="588">
        <v>4</v>
      </c>
      <c r="V295" s="273">
        <v>18266.05</v>
      </c>
      <c r="W295" s="588">
        <v>0</v>
      </c>
      <c r="X295" s="273">
        <v>0</v>
      </c>
      <c r="Y295" s="274">
        <v>273</v>
      </c>
      <c r="Z295" s="273">
        <v>25159.1</v>
      </c>
      <c r="AA295" s="274">
        <v>20</v>
      </c>
      <c r="AB295" s="273">
        <v>20336.89</v>
      </c>
      <c r="AC295" s="274">
        <v>240</v>
      </c>
      <c r="AD295" s="273">
        <v>40487.879999999997</v>
      </c>
      <c r="AE295" s="274">
        <v>244</v>
      </c>
      <c r="AF295" s="273">
        <v>30367.48</v>
      </c>
      <c r="AG295" s="588"/>
      <c r="AH295" s="273"/>
      <c r="AI295" s="588">
        <v>2</v>
      </c>
      <c r="AJ295" s="273">
        <v>100</v>
      </c>
      <c r="AK295" s="588">
        <v>3</v>
      </c>
      <c r="AL295" s="273">
        <v>3349694</v>
      </c>
      <c r="AM295" s="274">
        <v>11896</v>
      </c>
      <c r="AN295" s="588">
        <v>11</v>
      </c>
      <c r="AO295" s="273">
        <v>2828434.15</v>
      </c>
      <c r="AP295" s="274">
        <v>51503</v>
      </c>
      <c r="AQ295" s="588">
        <v>13</v>
      </c>
      <c r="AR295" s="273">
        <v>121908.22</v>
      </c>
      <c r="AS295" s="588">
        <v>4</v>
      </c>
      <c r="AT295" s="273">
        <v>1323784</v>
      </c>
      <c r="AW295" s="51">
        <f t="shared" si="41"/>
        <v>939</v>
      </c>
      <c r="AX295" s="51"/>
      <c r="AY295">
        <v>2025</v>
      </c>
      <c r="AZ295">
        <f t="shared" si="46"/>
        <v>100</v>
      </c>
      <c r="BA295">
        <f t="shared" si="47"/>
        <v>3</v>
      </c>
      <c r="BB295" s="261">
        <f t="shared" si="48"/>
        <v>21411436.539999999</v>
      </c>
      <c r="BC295" s="261">
        <f t="shared" si="49"/>
        <v>3349694</v>
      </c>
    </row>
    <row r="296" spans="1:58" x14ac:dyDescent="0.2">
      <c r="A296" s="605"/>
      <c r="B296" s="590" t="s">
        <v>667</v>
      </c>
      <c r="C296" s="588">
        <v>137</v>
      </c>
      <c r="D296" s="273">
        <v>31309425</v>
      </c>
      <c r="E296" s="274">
        <v>292313</v>
      </c>
      <c r="F296" s="273"/>
      <c r="G296" s="588">
        <v>48</v>
      </c>
      <c r="H296" s="273">
        <v>7529853</v>
      </c>
      <c r="I296" s="588">
        <v>1</v>
      </c>
      <c r="J296" s="273">
        <v>4600</v>
      </c>
      <c r="K296" s="588">
        <v>8</v>
      </c>
      <c r="L296" s="273">
        <v>434086</v>
      </c>
      <c r="M296" s="588">
        <v>1</v>
      </c>
      <c r="N296" s="273">
        <v>16351</v>
      </c>
      <c r="O296" s="588"/>
      <c r="P296" s="273"/>
      <c r="Q296" s="588"/>
      <c r="R296" s="273"/>
      <c r="S296" s="588">
        <v>32</v>
      </c>
      <c r="T296" s="273">
        <v>678.61900000000003</v>
      </c>
      <c r="U296" s="588">
        <v>8</v>
      </c>
      <c r="V296" s="273">
        <v>70704</v>
      </c>
      <c r="W296" s="588">
        <v>1</v>
      </c>
      <c r="X296" s="273">
        <v>7680</v>
      </c>
      <c r="Y296" s="274">
        <v>320</v>
      </c>
      <c r="Z296" s="602">
        <v>38890</v>
      </c>
      <c r="AA296" s="274">
        <v>39</v>
      </c>
      <c r="AB296" s="273">
        <v>56164</v>
      </c>
      <c r="AC296" s="274">
        <v>256</v>
      </c>
      <c r="AD296" s="273">
        <v>63640</v>
      </c>
      <c r="AE296" s="274">
        <v>414</v>
      </c>
      <c r="AF296" s="273">
        <v>53624</v>
      </c>
      <c r="AG296" s="588"/>
      <c r="AH296" s="273"/>
      <c r="AI296" s="588">
        <v>2</v>
      </c>
      <c r="AJ296" s="273">
        <v>0</v>
      </c>
      <c r="AK296" s="588">
        <v>8</v>
      </c>
      <c r="AL296" s="273">
        <v>15069357</v>
      </c>
      <c r="AM296" s="274">
        <v>32778</v>
      </c>
      <c r="AN296" s="588">
        <v>15</v>
      </c>
      <c r="AO296" s="273">
        <v>7334815</v>
      </c>
      <c r="AP296" s="274">
        <v>97425</v>
      </c>
      <c r="AQ296" s="588">
        <v>9</v>
      </c>
      <c r="AR296" s="273">
        <v>95541</v>
      </c>
      <c r="AS296" s="588">
        <v>7</v>
      </c>
      <c r="AT296" s="273">
        <v>400389</v>
      </c>
      <c r="AW296" s="51">
        <f t="shared" si="41"/>
        <v>1306</v>
      </c>
      <c r="AX296" s="51"/>
      <c r="AY296">
        <v>2025</v>
      </c>
      <c r="AZ296">
        <f t="shared" si="46"/>
        <v>185</v>
      </c>
      <c r="BA296">
        <f t="shared" si="47"/>
        <v>8</v>
      </c>
      <c r="BB296" s="261">
        <f t="shared" si="48"/>
        <v>38839278</v>
      </c>
      <c r="BC296" s="261">
        <f t="shared" si="49"/>
        <v>15069357</v>
      </c>
    </row>
    <row r="297" spans="1:58" x14ac:dyDescent="0.2">
      <c r="A297" s="605"/>
      <c r="B297" s="590" t="s">
        <v>668</v>
      </c>
      <c r="C297" s="588">
        <v>103</v>
      </c>
      <c r="D297" s="273">
        <v>22655891.25</v>
      </c>
      <c r="E297" s="274">
        <v>212988</v>
      </c>
      <c r="F297" s="273"/>
      <c r="G297" s="588">
        <v>16</v>
      </c>
      <c r="H297" s="273">
        <v>2435895</v>
      </c>
      <c r="I297" s="588">
        <v>1</v>
      </c>
      <c r="J297" s="273">
        <v>150000</v>
      </c>
      <c r="K297" s="588">
        <v>12</v>
      </c>
      <c r="L297" s="273">
        <v>452488.66</v>
      </c>
      <c r="M297" s="588">
        <v>4</v>
      </c>
      <c r="N297" s="273">
        <v>129000.36</v>
      </c>
      <c r="O297" s="588"/>
      <c r="P297" s="273"/>
      <c r="Q297" s="588"/>
      <c r="R297" s="273"/>
      <c r="S297" s="588">
        <v>45</v>
      </c>
      <c r="T297" s="273">
        <v>590642.99</v>
      </c>
      <c r="U297" s="588">
        <v>7</v>
      </c>
      <c r="V297" s="273">
        <v>29313</v>
      </c>
      <c r="W297" s="588">
        <v>1</v>
      </c>
      <c r="X297" s="273">
        <v>30000</v>
      </c>
      <c r="Y297" s="274">
        <v>403</v>
      </c>
      <c r="Z297" s="273">
        <v>47686.14</v>
      </c>
      <c r="AA297" s="274">
        <v>32</v>
      </c>
      <c r="AB297" s="273">
        <v>23662.959999999999</v>
      </c>
      <c r="AC297" s="274">
        <v>341</v>
      </c>
      <c r="AD297" s="273">
        <v>72628.850000000006</v>
      </c>
      <c r="AE297" s="274">
        <v>494</v>
      </c>
      <c r="AF297" s="273">
        <v>61266.9</v>
      </c>
      <c r="AG297" s="588"/>
      <c r="AH297" s="273"/>
      <c r="AI297" s="588">
        <v>2</v>
      </c>
      <c r="AJ297" s="273">
        <v>0</v>
      </c>
      <c r="AK297" s="588">
        <v>1</v>
      </c>
      <c r="AL297" s="273">
        <v>851364</v>
      </c>
      <c r="AM297" s="274">
        <v>4680</v>
      </c>
      <c r="AN297" s="588">
        <v>19</v>
      </c>
      <c r="AO297" s="273">
        <v>5366905.62</v>
      </c>
      <c r="AP297" s="274">
        <v>122984</v>
      </c>
      <c r="AQ297" s="588">
        <v>15</v>
      </c>
      <c r="AR297" s="273">
        <v>159540</v>
      </c>
      <c r="AS297" s="588">
        <v>11</v>
      </c>
      <c r="AT297" s="273">
        <v>2891277.1</v>
      </c>
      <c r="AW297" s="51">
        <f t="shared" si="41"/>
        <v>1507</v>
      </c>
      <c r="AX297" s="51"/>
      <c r="AY297">
        <v>2025</v>
      </c>
      <c r="AZ297">
        <f t="shared" si="46"/>
        <v>119</v>
      </c>
      <c r="BA297">
        <f t="shared" si="47"/>
        <v>1</v>
      </c>
      <c r="BB297" s="261">
        <f t="shared" si="48"/>
        <v>25091786.25</v>
      </c>
      <c r="BC297" s="261">
        <f t="shared" si="49"/>
        <v>851364</v>
      </c>
    </row>
    <row r="298" spans="1:58" x14ac:dyDescent="0.2">
      <c r="A298" s="605"/>
      <c r="B298" s="590" t="s">
        <v>669</v>
      </c>
      <c r="C298" s="588">
        <v>97</v>
      </c>
      <c r="D298" s="273">
        <v>22259655.829999998</v>
      </c>
      <c r="E298" s="274">
        <v>210887</v>
      </c>
      <c r="F298" s="273"/>
      <c r="G298" s="588">
        <v>76</v>
      </c>
      <c r="H298" s="273">
        <v>11557507</v>
      </c>
      <c r="I298" s="588">
        <v>1</v>
      </c>
      <c r="J298" s="273">
        <v>6784</v>
      </c>
      <c r="K298" s="588">
        <v>10</v>
      </c>
      <c r="L298" s="273">
        <v>523832.2</v>
      </c>
      <c r="M298" s="588">
        <v>3</v>
      </c>
      <c r="N298" s="273">
        <v>46290.239999999998</v>
      </c>
      <c r="O298" s="588"/>
      <c r="P298" s="273"/>
      <c r="Q298" s="588"/>
      <c r="R298" s="273"/>
      <c r="S298" s="588">
        <v>48</v>
      </c>
      <c r="T298" s="273">
        <v>837087.11</v>
      </c>
      <c r="U298" s="588">
        <v>3</v>
      </c>
      <c r="V298" s="273">
        <v>16000</v>
      </c>
      <c r="W298" s="588">
        <v>0</v>
      </c>
      <c r="X298" s="273">
        <v>0</v>
      </c>
      <c r="Y298" s="274">
        <v>338</v>
      </c>
      <c r="Z298" s="273">
        <v>43189.440000000002</v>
      </c>
      <c r="AA298" s="274">
        <v>32</v>
      </c>
      <c r="AB298" s="273">
        <v>80377.710000000006</v>
      </c>
      <c r="AC298" s="274">
        <v>371</v>
      </c>
      <c r="AD298" s="273">
        <v>71385.759999999995</v>
      </c>
      <c r="AE298" s="274">
        <v>369</v>
      </c>
      <c r="AF298" s="273">
        <v>56715.1</v>
      </c>
      <c r="AG298" s="588"/>
      <c r="AH298" s="273"/>
      <c r="AI298" s="588">
        <v>0</v>
      </c>
      <c r="AJ298" s="273">
        <v>0</v>
      </c>
      <c r="AK298" s="588">
        <v>3</v>
      </c>
      <c r="AL298" s="273">
        <v>2985107</v>
      </c>
      <c r="AM298" s="274">
        <v>5710</v>
      </c>
      <c r="AN298" s="588">
        <v>15</v>
      </c>
      <c r="AO298" s="273">
        <v>4370512.38</v>
      </c>
      <c r="AP298" s="274">
        <v>109357</v>
      </c>
      <c r="AQ298" s="588">
        <v>15</v>
      </c>
      <c r="AR298" s="273">
        <v>179199.97</v>
      </c>
      <c r="AS298" s="588">
        <v>7</v>
      </c>
      <c r="AT298" s="273">
        <v>23410713</v>
      </c>
      <c r="AW298" s="51">
        <f t="shared" si="41"/>
        <v>1388</v>
      </c>
      <c r="AX298" s="51"/>
      <c r="AY298">
        <v>2025</v>
      </c>
      <c r="AZ298">
        <f t="shared" si="46"/>
        <v>173</v>
      </c>
      <c r="BA298">
        <f t="shared" si="47"/>
        <v>3</v>
      </c>
      <c r="BB298" s="261">
        <f t="shared" si="48"/>
        <v>33817162.829999998</v>
      </c>
      <c r="BC298" s="261">
        <f t="shared" si="49"/>
        <v>2985107</v>
      </c>
    </row>
    <row r="299" spans="1:58" x14ac:dyDescent="0.2">
      <c r="A299" s="605"/>
      <c r="B299" s="590" t="s">
        <v>670</v>
      </c>
      <c r="C299" s="588">
        <v>73</v>
      </c>
      <c r="D299" s="273">
        <v>17537527</v>
      </c>
      <c r="E299" s="274">
        <v>162966</v>
      </c>
      <c r="F299" s="273"/>
      <c r="G299" s="588">
        <v>0</v>
      </c>
      <c r="H299" s="273">
        <v>0</v>
      </c>
      <c r="I299" s="588">
        <v>0</v>
      </c>
      <c r="J299" s="273">
        <v>0</v>
      </c>
      <c r="K299" s="588">
        <v>13</v>
      </c>
      <c r="L299" s="273">
        <v>501972</v>
      </c>
      <c r="M299" s="588">
        <v>1</v>
      </c>
      <c r="N299" s="273">
        <v>17052</v>
      </c>
      <c r="O299" s="588"/>
      <c r="P299" s="273"/>
      <c r="Q299" s="588"/>
      <c r="R299" s="273"/>
      <c r="S299" s="588">
        <v>40</v>
      </c>
      <c r="T299" s="273">
        <v>673463</v>
      </c>
      <c r="U299" s="588">
        <v>7</v>
      </c>
      <c r="V299" s="273">
        <v>18436</v>
      </c>
      <c r="W299" s="588">
        <v>2</v>
      </c>
      <c r="X299" s="273">
        <v>40000</v>
      </c>
      <c r="Y299" s="274">
        <v>312</v>
      </c>
      <c r="Z299" s="273">
        <v>37154</v>
      </c>
      <c r="AA299" s="274">
        <v>36</v>
      </c>
      <c r="AB299" s="273">
        <v>35326</v>
      </c>
      <c r="AC299" s="274">
        <v>354</v>
      </c>
      <c r="AD299" s="273">
        <v>72023</v>
      </c>
      <c r="AE299" s="274">
        <v>325</v>
      </c>
      <c r="AF299" s="273">
        <v>47101</v>
      </c>
      <c r="AG299" s="588"/>
      <c r="AH299" s="273"/>
      <c r="AI299" s="588">
        <v>1</v>
      </c>
      <c r="AJ299" s="273">
        <v>0</v>
      </c>
      <c r="AK299" s="588">
        <v>6</v>
      </c>
      <c r="AL299" s="273">
        <v>15117411</v>
      </c>
      <c r="AM299" s="274">
        <v>50910</v>
      </c>
      <c r="AN299" s="588">
        <v>20</v>
      </c>
      <c r="AO299" s="273">
        <v>2689628</v>
      </c>
      <c r="AP299" s="274">
        <v>55002</v>
      </c>
      <c r="AQ299" s="588">
        <v>20</v>
      </c>
      <c r="AR299" s="273">
        <v>262700</v>
      </c>
      <c r="AS299" s="588">
        <v>4</v>
      </c>
      <c r="AT299" s="273">
        <v>715157</v>
      </c>
      <c r="AW299" s="51">
        <f t="shared" si="41"/>
        <v>1214</v>
      </c>
      <c r="AX299" s="51"/>
      <c r="AY299">
        <v>2025</v>
      </c>
      <c r="AZ299">
        <f t="shared" si="46"/>
        <v>73</v>
      </c>
      <c r="BA299">
        <f t="shared" si="47"/>
        <v>6</v>
      </c>
      <c r="BB299" s="261">
        <f t="shared" si="48"/>
        <v>17537527</v>
      </c>
      <c r="BC299" s="261">
        <f t="shared" si="49"/>
        <v>15117411</v>
      </c>
    </row>
    <row r="300" spans="1:58" x14ac:dyDescent="0.2">
      <c r="A300" s="605"/>
      <c r="B300" s="590" t="s">
        <v>671</v>
      </c>
      <c r="C300" s="588">
        <v>98</v>
      </c>
      <c r="D300" s="273">
        <v>23302617</v>
      </c>
      <c r="E300" s="274">
        <v>217034</v>
      </c>
      <c r="F300" s="273"/>
      <c r="G300" s="588">
        <v>36</v>
      </c>
      <c r="H300" s="549">
        <v>5901401</v>
      </c>
      <c r="I300" s="588">
        <v>2</v>
      </c>
      <c r="J300" s="273">
        <v>69000</v>
      </c>
      <c r="K300" s="588">
        <v>11</v>
      </c>
      <c r="L300" s="602">
        <v>652442</v>
      </c>
      <c r="M300" s="601">
        <v>1</v>
      </c>
      <c r="N300" s="273">
        <v>51526</v>
      </c>
      <c r="O300" s="588"/>
      <c r="P300" s="273"/>
      <c r="Q300" s="588"/>
      <c r="R300" s="273"/>
      <c r="S300" s="588">
        <v>38</v>
      </c>
      <c r="T300" s="273">
        <v>767825</v>
      </c>
      <c r="U300" s="588">
        <v>5</v>
      </c>
      <c r="V300" s="273">
        <v>38980</v>
      </c>
      <c r="W300" s="588">
        <v>0</v>
      </c>
      <c r="X300" s="273">
        <v>0</v>
      </c>
      <c r="Y300" s="274">
        <v>314</v>
      </c>
      <c r="Z300" s="273">
        <v>47158</v>
      </c>
      <c r="AA300" s="274">
        <v>17</v>
      </c>
      <c r="AB300" s="273">
        <v>41445</v>
      </c>
      <c r="AC300" s="274">
        <v>388</v>
      </c>
      <c r="AD300" s="273">
        <v>73996</v>
      </c>
      <c r="AE300" s="274">
        <v>270</v>
      </c>
      <c r="AF300" s="273">
        <v>30005</v>
      </c>
      <c r="AG300" s="588"/>
      <c r="AH300" s="273"/>
      <c r="AI300" s="588">
        <v>3</v>
      </c>
      <c r="AJ300" s="273">
        <v>0</v>
      </c>
      <c r="AK300" s="588">
        <v>5</v>
      </c>
      <c r="AL300" s="273">
        <v>16786468</v>
      </c>
      <c r="AM300" s="274">
        <v>106480</v>
      </c>
      <c r="AN300" s="588">
        <v>13</v>
      </c>
      <c r="AO300" s="273">
        <v>4832411</v>
      </c>
      <c r="AP300" s="274">
        <v>64801</v>
      </c>
      <c r="AQ300" s="588">
        <v>29</v>
      </c>
      <c r="AR300" s="273">
        <v>420504</v>
      </c>
      <c r="AS300" s="588">
        <v>5</v>
      </c>
      <c r="AT300" s="273">
        <v>185326</v>
      </c>
      <c r="AW300" s="51">
        <f t="shared" si="41"/>
        <v>1235</v>
      </c>
      <c r="AX300" s="51"/>
      <c r="AY300">
        <v>2025</v>
      </c>
      <c r="AZ300">
        <f t="shared" si="46"/>
        <v>134</v>
      </c>
      <c r="BA300">
        <f t="shared" si="47"/>
        <v>5</v>
      </c>
      <c r="BB300" s="261">
        <f t="shared" si="48"/>
        <v>29204018</v>
      </c>
      <c r="BC300" s="261">
        <f t="shared" si="49"/>
        <v>16786468</v>
      </c>
    </row>
    <row r="301" spans="1:58" x14ac:dyDescent="0.2">
      <c r="A301" s="605"/>
      <c r="B301" s="590" t="s">
        <v>672</v>
      </c>
      <c r="C301" s="588">
        <v>91</v>
      </c>
      <c r="D301" s="273">
        <v>21639152.210000001</v>
      </c>
      <c r="E301" s="274">
        <v>202367</v>
      </c>
      <c r="F301" s="273"/>
      <c r="G301" s="588">
        <v>0</v>
      </c>
      <c r="H301" s="273">
        <v>0</v>
      </c>
      <c r="I301" s="588">
        <v>1</v>
      </c>
      <c r="J301" s="273">
        <v>7500</v>
      </c>
      <c r="K301" s="588">
        <v>10</v>
      </c>
      <c r="L301" s="273">
        <v>321855.90999999997</v>
      </c>
      <c r="M301" s="588">
        <v>0</v>
      </c>
      <c r="N301" s="273">
        <v>0</v>
      </c>
      <c r="O301" s="588"/>
      <c r="P301" s="273"/>
      <c r="Q301" s="588"/>
      <c r="R301" s="273"/>
      <c r="S301" s="588">
        <v>26</v>
      </c>
      <c r="T301" s="273">
        <v>544429.84</v>
      </c>
      <c r="U301" s="588">
        <v>5</v>
      </c>
      <c r="V301" s="273">
        <v>32332.39</v>
      </c>
      <c r="W301" s="588">
        <v>0</v>
      </c>
      <c r="X301" s="273">
        <v>0</v>
      </c>
      <c r="Y301" s="274">
        <v>265</v>
      </c>
      <c r="Z301" s="273">
        <v>27735.98</v>
      </c>
      <c r="AA301" s="274">
        <v>29</v>
      </c>
      <c r="AB301" s="273">
        <v>81134.98</v>
      </c>
      <c r="AC301" s="274">
        <v>257</v>
      </c>
      <c r="AD301" s="273">
        <v>53842.83</v>
      </c>
      <c r="AE301" s="274">
        <v>298</v>
      </c>
      <c r="AF301" s="273">
        <v>48416.94</v>
      </c>
      <c r="AG301" s="588"/>
      <c r="AH301" s="273"/>
      <c r="AI301" s="588">
        <v>4</v>
      </c>
      <c r="AJ301" s="273">
        <v>0</v>
      </c>
      <c r="AK301" s="588">
        <v>7</v>
      </c>
      <c r="AL301" s="273">
        <v>28598768</v>
      </c>
      <c r="AM301" s="274">
        <v>260640</v>
      </c>
      <c r="AN301" s="588">
        <v>15</v>
      </c>
      <c r="AO301" s="273">
        <v>6353697</v>
      </c>
      <c r="AP301" s="274">
        <v>132082</v>
      </c>
      <c r="AQ301" s="588">
        <v>20</v>
      </c>
      <c r="AR301" s="273">
        <v>513538</v>
      </c>
      <c r="AS301" s="588">
        <v>13</v>
      </c>
      <c r="AT301" s="273">
        <v>1076200</v>
      </c>
      <c r="AW301" s="51">
        <f t="shared" si="41"/>
        <v>1041</v>
      </c>
      <c r="AX301" s="51"/>
      <c r="AY301">
        <v>2025</v>
      </c>
      <c r="AZ301">
        <f t="shared" si="46"/>
        <v>91</v>
      </c>
      <c r="BA301">
        <f t="shared" si="47"/>
        <v>7</v>
      </c>
      <c r="BB301" s="261">
        <f t="shared" si="48"/>
        <v>21639152.210000001</v>
      </c>
      <c r="BC301" s="261">
        <f t="shared" si="49"/>
        <v>28598768</v>
      </c>
    </row>
    <row r="302" spans="1:58" x14ac:dyDescent="0.2">
      <c r="A302" s="606"/>
      <c r="B302" s="590" t="s">
        <v>673</v>
      </c>
      <c r="C302" s="588">
        <v>70</v>
      </c>
      <c r="D302" s="273">
        <v>17715068.399999999</v>
      </c>
      <c r="E302" s="274">
        <v>166271</v>
      </c>
      <c r="F302" s="273"/>
      <c r="G302" s="588">
        <v>1</v>
      </c>
      <c r="H302" s="273">
        <v>3937582</v>
      </c>
      <c r="I302" s="588">
        <v>0</v>
      </c>
      <c r="J302" s="273">
        <v>0</v>
      </c>
      <c r="K302" s="588">
        <v>9</v>
      </c>
      <c r="L302" s="273">
        <v>1146985</v>
      </c>
      <c r="M302" s="588">
        <v>4</v>
      </c>
      <c r="N302" s="273">
        <v>403421.82</v>
      </c>
      <c r="O302" s="588"/>
      <c r="P302" s="273"/>
      <c r="Q302" s="588"/>
      <c r="R302" s="273"/>
      <c r="S302" s="588">
        <v>46</v>
      </c>
      <c r="T302" s="273">
        <v>670387.37</v>
      </c>
      <c r="U302" s="588">
        <v>5</v>
      </c>
      <c r="V302" s="273">
        <v>19980</v>
      </c>
      <c r="W302" s="588">
        <v>1</v>
      </c>
      <c r="X302" s="273">
        <v>6400</v>
      </c>
      <c r="Y302" s="274">
        <v>294</v>
      </c>
      <c r="Z302" s="273">
        <v>40075.21</v>
      </c>
      <c r="AA302" s="274">
        <v>21</v>
      </c>
      <c r="AB302" s="273">
        <v>80593.14</v>
      </c>
      <c r="AC302" s="274">
        <v>254</v>
      </c>
      <c r="AD302" s="273">
        <v>51323.11</v>
      </c>
      <c r="AE302" s="274">
        <v>309</v>
      </c>
      <c r="AF302" s="273">
        <v>40405.21</v>
      </c>
      <c r="AG302" s="588"/>
      <c r="AH302" s="273"/>
      <c r="AI302" s="588">
        <v>2</v>
      </c>
      <c r="AJ302" s="273">
        <v>0</v>
      </c>
      <c r="AK302" s="588">
        <v>4</v>
      </c>
      <c r="AL302" s="273">
        <v>20143782</v>
      </c>
      <c r="AM302" s="274">
        <v>73372</v>
      </c>
      <c r="AN302" s="588">
        <v>25</v>
      </c>
      <c r="AO302" s="273">
        <v>15368994.65</v>
      </c>
      <c r="AP302" s="274">
        <v>112529</v>
      </c>
      <c r="AQ302" s="588">
        <v>15</v>
      </c>
      <c r="AR302" s="273">
        <v>119161.32</v>
      </c>
      <c r="AS302" s="588">
        <v>7</v>
      </c>
      <c r="AT302" s="273">
        <v>481170.49</v>
      </c>
      <c r="AW302" s="51">
        <f>SUM(C302,G302,I302,K302,M302,S302,U302,W302,Y302,AA302,AC302,AE302,AG302,AI302,AK302,AN302,AQ302,AS302)</f>
        <v>1067</v>
      </c>
      <c r="AX302" s="51"/>
      <c r="AY302">
        <v>2025</v>
      </c>
      <c r="AZ302">
        <f t="shared" si="46"/>
        <v>71</v>
      </c>
      <c r="BA302">
        <f t="shared" si="47"/>
        <v>4</v>
      </c>
      <c r="BB302" s="261">
        <f t="shared" si="48"/>
        <v>21652650.399999999</v>
      </c>
      <c r="BC302" s="261">
        <f t="shared" si="49"/>
        <v>20143782</v>
      </c>
      <c r="BE302" s="84">
        <f>SUM(BB291:BB302)</f>
        <v>292636286.91999996</v>
      </c>
      <c r="BF302" s="540">
        <f>SUM(C291:C302,G291:G302,I291:I302,K291:K302,M291:M302,S291:S302,U291:U302,W291:W302,U291:U302,Y291:Y302,AA291:AA302,AC291:AC302,AE291:AE302,AG291:AG302,AI291:AI302,AK291:AK302,AN291:AN302,AQ291:AQ302,AS291:AS302,)</f>
        <v>14049</v>
      </c>
    </row>
    <row r="303" spans="1:58" ht="12.75" customHeight="1" x14ac:dyDescent="0.2">
      <c r="A303" s="607" t="s">
        <v>660</v>
      </c>
      <c r="B303" s="280" t="s">
        <v>661</v>
      </c>
      <c r="C303" s="288">
        <v>121</v>
      </c>
      <c r="D303" s="591">
        <v>28420788.649999999</v>
      </c>
      <c r="E303" s="289">
        <v>267038</v>
      </c>
      <c r="F303" s="591"/>
      <c r="G303" s="288">
        <v>0</v>
      </c>
      <c r="H303" s="591">
        <v>0</v>
      </c>
      <c r="I303" s="288">
        <v>1</v>
      </c>
      <c r="J303" s="591">
        <v>40000</v>
      </c>
      <c r="K303" s="288">
        <v>13</v>
      </c>
      <c r="L303" s="591">
        <v>727403.26</v>
      </c>
      <c r="M303" s="288">
        <v>0</v>
      </c>
      <c r="N303" s="591">
        <v>0</v>
      </c>
      <c r="O303" s="288"/>
      <c r="P303" s="591"/>
      <c r="Q303" s="288"/>
      <c r="R303" s="591"/>
      <c r="S303" s="288">
        <v>33</v>
      </c>
      <c r="T303" s="591">
        <v>783601.5</v>
      </c>
      <c r="U303" s="288">
        <v>4</v>
      </c>
      <c r="V303" s="591">
        <v>8000</v>
      </c>
      <c r="W303" s="288">
        <v>3</v>
      </c>
      <c r="X303" s="591">
        <v>243560</v>
      </c>
      <c r="Y303" s="289">
        <v>307</v>
      </c>
      <c r="Z303" s="591">
        <v>45242.98</v>
      </c>
      <c r="AA303" s="289">
        <v>30</v>
      </c>
      <c r="AB303" s="591">
        <v>52980</v>
      </c>
      <c r="AC303" s="289">
        <v>262</v>
      </c>
      <c r="AD303" s="591">
        <v>79960</v>
      </c>
      <c r="AE303" s="289">
        <v>364</v>
      </c>
      <c r="AF303" s="591">
        <v>65545.570000000007</v>
      </c>
      <c r="AG303" s="288"/>
      <c r="AH303" s="591"/>
      <c r="AI303" s="288">
        <v>0</v>
      </c>
      <c r="AJ303" s="591">
        <v>0</v>
      </c>
      <c r="AK303" s="288">
        <v>2</v>
      </c>
      <c r="AL303" s="591">
        <v>8162226</v>
      </c>
      <c r="AM303" s="289">
        <v>124343</v>
      </c>
      <c r="AN303" s="288">
        <v>13</v>
      </c>
      <c r="AO303" s="591">
        <v>10208444</v>
      </c>
      <c r="AP303" s="289">
        <v>100670</v>
      </c>
      <c r="AQ303" s="288">
        <v>17</v>
      </c>
      <c r="AR303" s="591">
        <v>366123.86</v>
      </c>
      <c r="AS303" s="288">
        <v>6</v>
      </c>
      <c r="AT303" s="591">
        <v>660617</v>
      </c>
      <c r="AU303" s="91"/>
      <c r="AV303" s="5"/>
      <c r="AW303" s="51">
        <f t="shared" ref="AW303:AW314" si="50">SUM(C303,G303,I303,K303,M303,S303,U303,W303,Y303,AA303,AC303,AE303,AG303,AI303,AK303,AN303,AQ303,AS303)</f>
        <v>1176</v>
      </c>
      <c r="AX303" s="51"/>
      <c r="AY303">
        <v>2025</v>
      </c>
      <c r="AZ303">
        <f t="shared" si="46"/>
        <v>121</v>
      </c>
      <c r="BA303">
        <f t="shared" si="47"/>
        <v>2</v>
      </c>
      <c r="BB303" s="261">
        <f t="shared" si="48"/>
        <v>28420788.649999999</v>
      </c>
      <c r="BC303" s="261">
        <f t="shared" si="49"/>
        <v>8162226</v>
      </c>
    </row>
    <row r="304" spans="1:58" x14ac:dyDescent="0.2">
      <c r="A304" s="608"/>
      <c r="B304" s="280" t="s">
        <v>674</v>
      </c>
      <c r="C304" s="288"/>
      <c r="D304" s="591"/>
      <c r="E304" s="289"/>
      <c r="F304" s="591"/>
      <c r="G304" s="288"/>
      <c r="H304" s="591"/>
      <c r="I304" s="288"/>
      <c r="J304" s="591"/>
      <c r="K304" s="288"/>
      <c r="L304" s="591"/>
      <c r="M304" s="288"/>
      <c r="N304" s="591"/>
      <c r="O304" s="288"/>
      <c r="P304" s="591"/>
      <c r="Q304" s="288"/>
      <c r="R304" s="591"/>
      <c r="S304" s="288"/>
      <c r="T304" s="591"/>
      <c r="U304" s="288"/>
      <c r="V304" s="591"/>
      <c r="W304" s="288"/>
      <c r="X304" s="591"/>
      <c r="Y304" s="289"/>
      <c r="Z304" s="591"/>
      <c r="AA304" s="289"/>
      <c r="AB304" s="591"/>
      <c r="AC304" s="289"/>
      <c r="AD304" s="591"/>
      <c r="AE304" s="289"/>
      <c r="AF304" s="591"/>
      <c r="AG304" s="288"/>
      <c r="AH304" s="591"/>
      <c r="AI304" s="288"/>
      <c r="AJ304" s="591"/>
      <c r="AK304" s="288"/>
      <c r="AL304" s="591"/>
      <c r="AM304" s="289"/>
      <c r="AN304" s="288"/>
      <c r="AO304" s="591"/>
      <c r="AP304" s="289"/>
      <c r="AQ304" s="288"/>
      <c r="AR304" s="591"/>
      <c r="AS304" s="288"/>
      <c r="AT304" s="591"/>
      <c r="AU304" s="405"/>
      <c r="AV304" s="5"/>
      <c r="AW304" s="51">
        <f t="shared" si="50"/>
        <v>0</v>
      </c>
      <c r="AX304" s="51"/>
      <c r="AY304">
        <v>2025</v>
      </c>
      <c r="AZ304" s="72">
        <f t="shared" si="46"/>
        <v>0</v>
      </c>
      <c r="BA304">
        <f t="shared" si="47"/>
        <v>0</v>
      </c>
      <c r="BB304" s="261">
        <f t="shared" si="48"/>
        <v>0</v>
      </c>
      <c r="BC304" s="261">
        <f t="shared" si="49"/>
        <v>0</v>
      </c>
    </row>
    <row r="305" spans="1:58" x14ac:dyDescent="0.2">
      <c r="A305" s="608"/>
      <c r="B305" s="280" t="s">
        <v>675</v>
      </c>
      <c r="C305" s="288"/>
      <c r="D305" s="591"/>
      <c r="E305" s="289"/>
      <c r="F305" s="591"/>
      <c r="G305" s="288"/>
      <c r="H305" s="591"/>
      <c r="I305" s="288"/>
      <c r="J305" s="591"/>
      <c r="K305" s="288"/>
      <c r="L305" s="591"/>
      <c r="M305" s="288"/>
      <c r="N305" s="591"/>
      <c r="O305" s="288"/>
      <c r="P305" s="591"/>
      <c r="Q305" s="288"/>
      <c r="R305" s="591"/>
      <c r="S305" s="288"/>
      <c r="T305" s="591"/>
      <c r="U305" s="288"/>
      <c r="V305" s="591"/>
      <c r="W305" s="288"/>
      <c r="X305" s="591"/>
      <c r="Y305" s="289"/>
      <c r="Z305" s="591"/>
      <c r="AA305" s="289"/>
      <c r="AB305" s="591"/>
      <c r="AC305" s="289"/>
      <c r="AD305" s="591"/>
      <c r="AE305" s="289"/>
      <c r="AF305" s="591"/>
      <c r="AG305" s="288"/>
      <c r="AH305" s="591"/>
      <c r="AI305" s="288"/>
      <c r="AJ305" s="591"/>
      <c r="AK305" s="288"/>
      <c r="AL305" s="591"/>
      <c r="AM305" s="289"/>
      <c r="AN305" s="288"/>
      <c r="AO305" s="591"/>
      <c r="AP305" s="289"/>
      <c r="AQ305" s="288"/>
      <c r="AR305" s="578"/>
      <c r="AS305" s="288"/>
      <c r="AT305" s="591"/>
      <c r="AU305" s="12"/>
      <c r="AV305" s="5"/>
      <c r="AW305" s="51">
        <f t="shared" si="50"/>
        <v>0</v>
      </c>
      <c r="AX305" s="51"/>
      <c r="AY305">
        <v>2025</v>
      </c>
      <c r="AZ305">
        <f t="shared" si="46"/>
        <v>0</v>
      </c>
      <c r="BA305">
        <f t="shared" si="47"/>
        <v>0</v>
      </c>
      <c r="BB305" s="261">
        <f t="shared" si="48"/>
        <v>0</v>
      </c>
      <c r="BC305" s="261">
        <f t="shared" si="49"/>
        <v>0</v>
      </c>
    </row>
    <row r="306" spans="1:58" x14ac:dyDescent="0.2">
      <c r="A306" s="608"/>
      <c r="B306" s="280" t="s">
        <v>676</v>
      </c>
      <c r="C306" s="288"/>
      <c r="D306" s="591"/>
      <c r="E306" s="289"/>
      <c r="F306" s="591"/>
      <c r="G306" s="288"/>
      <c r="H306" s="591"/>
      <c r="I306" s="288"/>
      <c r="J306" s="591"/>
      <c r="K306" s="288"/>
      <c r="L306" s="591"/>
      <c r="M306" s="288"/>
      <c r="N306" s="578"/>
      <c r="O306" s="288"/>
      <c r="P306" s="591"/>
      <c r="Q306" s="288"/>
      <c r="R306" s="591"/>
      <c r="S306" s="288"/>
      <c r="T306" s="591"/>
      <c r="U306" s="288"/>
      <c r="V306" s="591"/>
      <c r="W306" s="288"/>
      <c r="X306" s="591"/>
      <c r="Y306" s="289"/>
      <c r="Z306" s="591"/>
      <c r="AA306" s="289"/>
      <c r="AB306" s="591"/>
      <c r="AC306" s="289"/>
      <c r="AD306" s="591"/>
      <c r="AE306" s="289"/>
      <c r="AF306" s="591"/>
      <c r="AG306" s="288"/>
      <c r="AH306" s="591"/>
      <c r="AI306" s="288"/>
      <c r="AJ306" s="591"/>
      <c r="AK306" s="288"/>
      <c r="AL306" s="591"/>
      <c r="AM306" s="289"/>
      <c r="AN306" s="288"/>
      <c r="AO306" s="591"/>
      <c r="AP306" s="289"/>
      <c r="AQ306" s="288"/>
      <c r="AR306" s="591"/>
      <c r="AS306" s="288"/>
      <c r="AT306" s="591"/>
      <c r="AU306" s="12"/>
      <c r="AV306" s="5"/>
      <c r="AW306" s="51">
        <f t="shared" si="50"/>
        <v>0</v>
      </c>
      <c r="AX306" s="51"/>
      <c r="AY306">
        <v>2026</v>
      </c>
      <c r="AZ306">
        <f t="shared" si="46"/>
        <v>0</v>
      </c>
      <c r="BA306">
        <f t="shared" si="47"/>
        <v>0</v>
      </c>
      <c r="BB306" s="261">
        <f t="shared" si="48"/>
        <v>0</v>
      </c>
      <c r="BC306" s="261">
        <f t="shared" si="49"/>
        <v>0</v>
      </c>
    </row>
    <row r="307" spans="1:58" x14ac:dyDescent="0.2">
      <c r="A307" s="608"/>
      <c r="B307" s="280" t="s">
        <v>677</v>
      </c>
      <c r="C307" s="288"/>
      <c r="D307" s="591"/>
      <c r="E307" s="289"/>
      <c r="F307" s="591"/>
      <c r="G307" s="288"/>
      <c r="H307" s="591"/>
      <c r="I307" s="288"/>
      <c r="J307" s="591"/>
      <c r="K307" s="288"/>
      <c r="L307" s="591"/>
      <c r="M307" s="288"/>
      <c r="N307" s="591"/>
      <c r="O307" s="288"/>
      <c r="P307" s="591"/>
      <c r="Q307" s="288"/>
      <c r="R307" s="591"/>
      <c r="S307" s="288"/>
      <c r="T307" s="591"/>
      <c r="U307" s="288"/>
      <c r="V307" s="591"/>
      <c r="W307" s="288"/>
      <c r="X307" s="591"/>
      <c r="Y307" s="289"/>
      <c r="Z307" s="591"/>
      <c r="AA307" s="289"/>
      <c r="AB307" s="591"/>
      <c r="AC307" s="289"/>
      <c r="AD307" s="591"/>
      <c r="AE307" s="289"/>
      <c r="AF307" s="591"/>
      <c r="AG307" s="288"/>
      <c r="AH307" s="591"/>
      <c r="AI307" s="288"/>
      <c r="AJ307" s="591"/>
      <c r="AK307" s="288"/>
      <c r="AL307" s="591"/>
      <c r="AM307" s="289"/>
      <c r="AN307" s="288"/>
      <c r="AO307" s="591"/>
      <c r="AP307" s="289"/>
      <c r="AQ307" s="288"/>
      <c r="AR307" s="591"/>
      <c r="AS307" s="288"/>
      <c r="AT307" s="591"/>
      <c r="AW307" s="51">
        <f t="shared" si="50"/>
        <v>0</v>
      </c>
      <c r="AX307" s="51"/>
      <c r="AY307">
        <v>2026</v>
      </c>
      <c r="AZ307">
        <f t="shared" si="46"/>
        <v>0</v>
      </c>
      <c r="BA307">
        <f t="shared" si="47"/>
        <v>0</v>
      </c>
      <c r="BB307" s="261">
        <f t="shared" si="48"/>
        <v>0</v>
      </c>
      <c r="BC307" s="261">
        <f t="shared" si="49"/>
        <v>0</v>
      </c>
    </row>
    <row r="308" spans="1:58" x14ac:dyDescent="0.2">
      <c r="A308" s="608"/>
      <c r="B308" s="280" t="s">
        <v>678</v>
      </c>
      <c r="C308" s="544"/>
      <c r="D308" s="578"/>
      <c r="E308" s="545"/>
      <c r="F308" s="578"/>
      <c r="G308" s="544"/>
      <c r="H308" s="578"/>
      <c r="I308" s="544"/>
      <c r="J308" s="578"/>
      <c r="K308" s="544"/>
      <c r="L308" s="578"/>
      <c r="M308" s="544"/>
      <c r="N308" s="578"/>
      <c r="O308" s="544"/>
      <c r="P308" s="578"/>
      <c r="Q308" s="544"/>
      <c r="R308" s="578"/>
      <c r="S308" s="544"/>
      <c r="T308" s="578"/>
      <c r="U308" s="544"/>
      <c r="V308" s="578"/>
      <c r="W308" s="544"/>
      <c r="X308" s="578"/>
      <c r="Y308" s="545"/>
      <c r="Z308" s="578"/>
      <c r="AA308" s="545"/>
      <c r="AB308" s="578"/>
      <c r="AC308" s="545"/>
      <c r="AD308" s="578"/>
      <c r="AE308" s="545"/>
      <c r="AF308" s="578"/>
      <c r="AG308" s="544"/>
      <c r="AH308" s="578"/>
      <c r="AI308" s="544"/>
      <c r="AJ308" s="578"/>
      <c r="AK308" s="544"/>
      <c r="AL308" s="578"/>
      <c r="AM308" s="545"/>
      <c r="AN308" s="544"/>
      <c r="AO308" s="578"/>
      <c r="AP308" s="545"/>
      <c r="AQ308" s="544"/>
      <c r="AR308" s="578"/>
      <c r="AS308" s="544"/>
      <c r="AT308" s="578"/>
      <c r="AW308" s="51">
        <f t="shared" si="50"/>
        <v>0</v>
      </c>
      <c r="AX308" s="51"/>
      <c r="AY308">
        <v>2026</v>
      </c>
      <c r="AZ308">
        <f t="shared" si="46"/>
        <v>0</v>
      </c>
      <c r="BA308">
        <f t="shared" si="47"/>
        <v>0</v>
      </c>
      <c r="BB308" s="261">
        <f t="shared" si="48"/>
        <v>0</v>
      </c>
      <c r="BC308" s="261">
        <f t="shared" si="49"/>
        <v>0</v>
      </c>
    </row>
    <row r="309" spans="1:58" x14ac:dyDescent="0.2">
      <c r="A309" s="608"/>
      <c r="B309" s="280" t="s">
        <v>679</v>
      </c>
      <c r="C309" s="544"/>
      <c r="D309" s="578"/>
      <c r="E309" s="545"/>
      <c r="F309" s="578"/>
      <c r="G309" s="544"/>
      <c r="H309" s="578"/>
      <c r="I309" s="544"/>
      <c r="J309" s="578"/>
      <c r="K309" s="544"/>
      <c r="L309" s="578"/>
      <c r="M309" s="544"/>
      <c r="N309" s="578"/>
      <c r="O309" s="544"/>
      <c r="P309" s="578"/>
      <c r="Q309" s="544"/>
      <c r="R309" s="578"/>
      <c r="S309" s="544"/>
      <c r="T309" s="578"/>
      <c r="U309" s="544"/>
      <c r="V309" s="578"/>
      <c r="W309" s="544"/>
      <c r="X309" s="578"/>
      <c r="Y309" s="545"/>
      <c r="Z309" s="578"/>
      <c r="AA309" s="545"/>
      <c r="AB309" s="578"/>
      <c r="AC309" s="545"/>
      <c r="AD309" s="578"/>
      <c r="AE309" s="545"/>
      <c r="AF309" s="578"/>
      <c r="AG309" s="544"/>
      <c r="AH309" s="578"/>
      <c r="AI309" s="544"/>
      <c r="AJ309" s="578"/>
      <c r="AK309" s="544"/>
      <c r="AL309" s="578"/>
      <c r="AM309" s="545"/>
      <c r="AN309" s="544"/>
      <c r="AO309" s="578"/>
      <c r="AP309" s="545"/>
      <c r="AQ309" s="544"/>
      <c r="AR309" s="578"/>
      <c r="AS309" s="544"/>
      <c r="AT309" s="578"/>
      <c r="AW309" s="51">
        <f t="shared" si="50"/>
        <v>0</v>
      </c>
      <c r="AX309" s="51"/>
      <c r="AY309">
        <v>2026</v>
      </c>
      <c r="AZ309">
        <f t="shared" si="46"/>
        <v>0</v>
      </c>
      <c r="BA309">
        <f t="shared" si="47"/>
        <v>0</v>
      </c>
      <c r="BB309" s="261">
        <f t="shared" si="48"/>
        <v>0</v>
      </c>
      <c r="BC309" s="261">
        <f t="shared" si="49"/>
        <v>0</v>
      </c>
    </row>
    <row r="310" spans="1:58" x14ac:dyDescent="0.2">
      <c r="A310" s="608"/>
      <c r="B310" s="280" t="s">
        <v>680</v>
      </c>
      <c r="C310" s="544"/>
      <c r="D310" s="578"/>
      <c r="E310" s="545"/>
      <c r="F310" s="578"/>
      <c r="G310" s="544"/>
      <c r="H310" s="578"/>
      <c r="I310" s="544"/>
      <c r="J310" s="578"/>
      <c r="K310" s="544"/>
      <c r="L310" s="578"/>
      <c r="M310" s="544"/>
      <c r="N310" s="578"/>
      <c r="O310" s="544"/>
      <c r="P310" s="578"/>
      <c r="Q310" s="544"/>
      <c r="R310" s="578"/>
      <c r="S310" s="544"/>
      <c r="T310" s="578"/>
      <c r="U310" s="544"/>
      <c r="V310" s="578"/>
      <c r="W310" s="544"/>
      <c r="X310" s="578"/>
      <c r="Y310" s="545"/>
      <c r="Z310" s="578"/>
      <c r="AA310" s="545"/>
      <c r="AB310" s="578"/>
      <c r="AC310" s="545"/>
      <c r="AD310" s="578"/>
      <c r="AE310" s="545"/>
      <c r="AF310" s="578"/>
      <c r="AG310" s="544"/>
      <c r="AH310" s="578"/>
      <c r="AI310" s="544"/>
      <c r="AJ310" s="578"/>
      <c r="AK310" s="544"/>
      <c r="AL310" s="578"/>
      <c r="AM310" s="545"/>
      <c r="AN310" s="544"/>
      <c r="AO310" s="578"/>
      <c r="AP310" s="545"/>
      <c r="AQ310" s="544"/>
      <c r="AR310" s="578"/>
      <c r="AS310" s="544"/>
      <c r="AT310" s="578"/>
      <c r="AW310" s="51">
        <f t="shared" si="50"/>
        <v>0</v>
      </c>
      <c r="AX310" s="51"/>
      <c r="AY310">
        <v>2026</v>
      </c>
      <c r="AZ310">
        <f t="shared" si="46"/>
        <v>0</v>
      </c>
      <c r="BA310">
        <f t="shared" si="47"/>
        <v>0</v>
      </c>
      <c r="BB310" s="261">
        <f t="shared" si="48"/>
        <v>0</v>
      </c>
      <c r="BC310" s="261">
        <f t="shared" si="49"/>
        <v>0</v>
      </c>
    </row>
    <row r="311" spans="1:58" x14ac:dyDescent="0.2">
      <c r="A311" s="608"/>
      <c r="B311" s="280" t="s">
        <v>681</v>
      </c>
      <c r="C311" s="288"/>
      <c r="D311" s="591"/>
      <c r="E311" s="289"/>
      <c r="F311" s="591"/>
      <c r="G311" s="288"/>
      <c r="H311" s="591"/>
      <c r="I311" s="288"/>
      <c r="J311" s="591"/>
      <c r="K311" s="288"/>
      <c r="L311" s="591"/>
      <c r="M311" s="288"/>
      <c r="N311" s="591"/>
      <c r="O311" s="288"/>
      <c r="P311" s="591"/>
      <c r="Q311" s="288"/>
      <c r="R311" s="591"/>
      <c r="S311" s="288"/>
      <c r="T311" s="591"/>
      <c r="U311" s="288"/>
      <c r="V311" s="591"/>
      <c r="W311" s="288"/>
      <c r="X311" s="591"/>
      <c r="Y311" s="289"/>
      <c r="Z311" s="591"/>
      <c r="AA311" s="289"/>
      <c r="AB311" s="591"/>
      <c r="AC311" s="289"/>
      <c r="AD311" s="591"/>
      <c r="AE311" s="289"/>
      <c r="AF311" s="591"/>
      <c r="AG311" s="288"/>
      <c r="AH311" s="591"/>
      <c r="AI311" s="288"/>
      <c r="AJ311" s="591"/>
      <c r="AK311" s="288"/>
      <c r="AL311" s="591"/>
      <c r="AM311" s="289"/>
      <c r="AN311" s="288"/>
      <c r="AO311" s="591"/>
      <c r="AP311" s="289"/>
      <c r="AQ311" s="288"/>
      <c r="AR311" s="591"/>
      <c r="AS311" s="288"/>
      <c r="AT311" s="591"/>
      <c r="AW311" s="51">
        <f t="shared" si="50"/>
        <v>0</v>
      </c>
      <c r="AX311" s="51"/>
      <c r="AY311">
        <v>2026</v>
      </c>
      <c r="AZ311">
        <f t="shared" si="46"/>
        <v>0</v>
      </c>
      <c r="BA311">
        <f t="shared" si="47"/>
        <v>0</v>
      </c>
      <c r="BB311" s="261">
        <f t="shared" si="48"/>
        <v>0</v>
      </c>
      <c r="BC311" s="261">
        <f t="shared" si="49"/>
        <v>0</v>
      </c>
    </row>
    <row r="312" spans="1:58" x14ac:dyDescent="0.2">
      <c r="A312" s="608"/>
      <c r="B312" s="280" t="s">
        <v>682</v>
      </c>
      <c r="C312" s="288"/>
      <c r="D312" s="591"/>
      <c r="E312" s="289"/>
      <c r="F312" s="591"/>
      <c r="G312" s="288"/>
      <c r="H312" s="591"/>
      <c r="I312" s="288"/>
      <c r="J312" s="591"/>
      <c r="K312" s="288"/>
      <c r="L312" s="591"/>
      <c r="M312" s="288"/>
      <c r="N312" s="591"/>
      <c r="O312" s="288"/>
      <c r="P312" s="591"/>
      <c r="Q312" s="288"/>
      <c r="R312" s="591"/>
      <c r="S312" s="288"/>
      <c r="T312" s="591"/>
      <c r="U312" s="288"/>
      <c r="V312" s="591"/>
      <c r="W312" s="288"/>
      <c r="X312" s="591"/>
      <c r="Y312" s="289"/>
      <c r="Z312" s="591"/>
      <c r="AA312" s="289"/>
      <c r="AB312" s="591"/>
      <c r="AC312" s="289"/>
      <c r="AD312" s="591"/>
      <c r="AE312" s="289"/>
      <c r="AF312" s="591"/>
      <c r="AG312" s="288"/>
      <c r="AH312" s="591"/>
      <c r="AI312" s="288"/>
      <c r="AJ312" s="591"/>
      <c r="AK312" s="288"/>
      <c r="AL312" s="591"/>
      <c r="AM312" s="289"/>
      <c r="AN312" s="288"/>
      <c r="AO312" s="591"/>
      <c r="AP312" s="289"/>
      <c r="AQ312" s="288"/>
      <c r="AR312" s="591"/>
      <c r="AS312" s="288"/>
      <c r="AT312" s="591"/>
      <c r="AW312" s="51">
        <f t="shared" si="50"/>
        <v>0</v>
      </c>
      <c r="AX312" s="51"/>
      <c r="AY312">
        <v>2026</v>
      </c>
      <c r="AZ312">
        <f t="shared" si="46"/>
        <v>0</v>
      </c>
      <c r="BA312">
        <f t="shared" si="47"/>
        <v>0</v>
      </c>
      <c r="BB312" s="261">
        <f t="shared" si="48"/>
        <v>0</v>
      </c>
      <c r="BC312" s="261">
        <f t="shared" si="49"/>
        <v>0</v>
      </c>
    </row>
    <row r="313" spans="1:58" x14ac:dyDescent="0.2">
      <c r="A313" s="608"/>
      <c r="B313" s="280" t="s">
        <v>683</v>
      </c>
      <c r="C313" s="288"/>
      <c r="D313" s="591"/>
      <c r="E313" s="289"/>
      <c r="F313" s="591"/>
      <c r="G313" s="288"/>
      <c r="H313" s="591"/>
      <c r="I313" s="288"/>
      <c r="J313" s="591"/>
      <c r="K313" s="288"/>
      <c r="L313" s="591"/>
      <c r="M313" s="288"/>
      <c r="N313" s="591"/>
      <c r="O313" s="288"/>
      <c r="P313" s="591"/>
      <c r="Q313" s="288"/>
      <c r="R313" s="591"/>
      <c r="S313" s="288"/>
      <c r="T313" s="591"/>
      <c r="U313" s="288"/>
      <c r="V313" s="591"/>
      <c r="W313" s="288"/>
      <c r="X313" s="591"/>
      <c r="Y313" s="289"/>
      <c r="Z313" s="591"/>
      <c r="AA313" s="289"/>
      <c r="AB313" s="591"/>
      <c r="AC313" s="289"/>
      <c r="AD313" s="591"/>
      <c r="AE313" s="289"/>
      <c r="AF313" s="591"/>
      <c r="AG313" s="288"/>
      <c r="AH313" s="591"/>
      <c r="AI313" s="288"/>
      <c r="AJ313" s="591"/>
      <c r="AK313" s="288"/>
      <c r="AL313" s="591"/>
      <c r="AM313" s="289"/>
      <c r="AN313" s="288"/>
      <c r="AO313" s="591"/>
      <c r="AP313" s="289"/>
      <c r="AQ313" s="288"/>
      <c r="AR313" s="591"/>
      <c r="AS313" s="288"/>
      <c r="AT313" s="591"/>
      <c r="AW313" s="51">
        <f t="shared" si="50"/>
        <v>0</v>
      </c>
      <c r="AX313" s="51"/>
      <c r="AY313">
        <v>2026</v>
      </c>
      <c r="AZ313">
        <f t="shared" si="46"/>
        <v>0</v>
      </c>
      <c r="BA313">
        <f t="shared" si="47"/>
        <v>0</v>
      </c>
      <c r="BB313" s="261">
        <f t="shared" si="48"/>
        <v>0</v>
      </c>
      <c r="BC313" s="261">
        <f t="shared" si="49"/>
        <v>0</v>
      </c>
    </row>
    <row r="314" spans="1:58" x14ac:dyDescent="0.2">
      <c r="A314" s="609"/>
      <c r="B314" s="280" t="s">
        <v>684</v>
      </c>
      <c r="C314" s="288"/>
      <c r="D314" s="591"/>
      <c r="E314" s="289"/>
      <c r="F314" s="591"/>
      <c r="G314" s="288"/>
      <c r="H314" s="591"/>
      <c r="I314" s="288"/>
      <c r="J314" s="591"/>
      <c r="K314" s="288"/>
      <c r="L314" s="591"/>
      <c r="M314" s="288"/>
      <c r="N314" s="591"/>
      <c r="O314" s="288"/>
      <c r="P314" s="591"/>
      <c r="Q314" s="288"/>
      <c r="R314" s="591"/>
      <c r="S314" s="288"/>
      <c r="T314" s="591"/>
      <c r="U314" s="288"/>
      <c r="V314" s="591"/>
      <c r="W314" s="288"/>
      <c r="X314" s="591"/>
      <c r="Y314" s="289"/>
      <c r="Z314" s="591"/>
      <c r="AA314" s="289"/>
      <c r="AB314" s="591"/>
      <c r="AC314" s="289"/>
      <c r="AD314" s="591"/>
      <c r="AE314" s="289"/>
      <c r="AF314" s="591"/>
      <c r="AG314" s="288"/>
      <c r="AH314" s="591"/>
      <c r="AI314" s="288"/>
      <c r="AJ314" s="591"/>
      <c r="AK314" s="288"/>
      <c r="AL314" s="591"/>
      <c r="AM314" s="289"/>
      <c r="AN314" s="288"/>
      <c r="AO314" s="591"/>
      <c r="AP314" s="289"/>
      <c r="AQ314" s="288"/>
      <c r="AR314" s="591"/>
      <c r="AS314" s="288"/>
      <c r="AT314" s="591"/>
      <c r="AW314" s="55">
        <f t="shared" si="50"/>
        <v>0</v>
      </c>
      <c r="AX314" s="51"/>
      <c r="AY314">
        <v>2026</v>
      </c>
      <c r="AZ314">
        <f t="shared" si="46"/>
        <v>0</v>
      </c>
      <c r="BA314">
        <f t="shared" si="47"/>
        <v>0</v>
      </c>
      <c r="BB314" s="261">
        <f t="shared" si="48"/>
        <v>0</v>
      </c>
      <c r="BC314" s="261">
        <f t="shared" si="49"/>
        <v>0</v>
      </c>
      <c r="BE314" s="84">
        <f>SUM(BB303:BB314)</f>
        <v>28420788.649999999</v>
      </c>
      <c r="BF314" s="51">
        <f>SUM(C303:C314,G303:G314,I303:I314,K303:K314,M303:M314,S303:S314,U303:U314,W303:W314,U303:U314,Y303:Y314,AA303:AA314,AC303:AC314,AE303:AE314,AG303:AG314,AI303:AI314,AK303:AK314,AN303:AN314,AQ303:AQ314,AS303:AS314,)</f>
        <v>1180</v>
      </c>
    </row>
    <row r="315" spans="1:58" x14ac:dyDescent="0.2">
      <c r="B315"/>
      <c r="C315" s="262"/>
      <c r="D315" s="192"/>
      <c r="E315" s="91"/>
      <c r="F315" s="406"/>
      <c r="G315" s="91"/>
      <c r="H315" s="192"/>
      <c r="I315" s="91"/>
      <c r="K315" s="91"/>
      <c r="L315" s="192"/>
      <c r="M315" s="91"/>
      <c r="N315" s="192"/>
      <c r="O315" s="91"/>
      <c r="P315" s="192"/>
      <c r="Q315" s="91"/>
      <c r="R315" s="192"/>
      <c r="S315" s="91"/>
      <c r="T315" s="192"/>
      <c r="U315" s="91"/>
      <c r="V315" s="192"/>
      <c r="W315" s="91"/>
      <c r="X315" s="192"/>
      <c r="Y315" s="91"/>
      <c r="Z315" s="148"/>
      <c r="AA315" s="408"/>
      <c r="AB315" s="148"/>
      <c r="AC315" s="408"/>
      <c r="AD315" s="148"/>
      <c r="AE315" s="408"/>
      <c r="AF315" s="148"/>
      <c r="AG315" s="408"/>
      <c r="AH315" s="192"/>
      <c r="AI315" s="91"/>
      <c r="AJ315" s="192"/>
      <c r="AK315" s="91"/>
      <c r="AL315" s="192"/>
      <c r="AM315" s="91"/>
      <c r="AN315" s="148"/>
      <c r="AO315" s="192"/>
      <c r="AP315" s="91"/>
      <c r="AQ315" s="148"/>
      <c r="AR315" s="192"/>
      <c r="AS315" s="91"/>
      <c r="AT315" s="192"/>
      <c r="AW315" s="12"/>
      <c r="AX315" s="51"/>
    </row>
    <row r="316" spans="1:58" hidden="1" x14ac:dyDescent="0.2">
      <c r="B316"/>
      <c r="C316" s="262"/>
      <c r="D316" s="404"/>
      <c r="E316" s="405"/>
      <c r="F316" s="406"/>
      <c r="G316" s="91"/>
      <c r="H316" s="404"/>
      <c r="I316" s="405"/>
      <c r="J316" s="404"/>
      <c r="K316" s="405"/>
      <c r="L316" s="404"/>
      <c r="M316" s="405"/>
      <c r="N316" s="404"/>
      <c r="O316" s="405"/>
      <c r="P316" s="404"/>
      <c r="Q316" s="405"/>
      <c r="R316" s="404"/>
      <c r="S316" s="405"/>
      <c r="T316" s="404"/>
      <c r="U316" s="405"/>
      <c r="V316" s="404"/>
      <c r="W316" s="405"/>
      <c r="X316" s="404"/>
      <c r="Y316" s="405"/>
      <c r="Z316" s="407"/>
      <c r="AA316" s="408"/>
      <c r="AB316" s="407"/>
      <c r="AC316" s="408"/>
      <c r="AD316" s="407"/>
      <c r="AE316" s="408"/>
      <c r="AF316" s="407"/>
      <c r="AG316" s="408"/>
      <c r="AH316" s="404"/>
      <c r="AI316" s="405"/>
      <c r="AJ316" s="404"/>
      <c r="AK316" s="405"/>
      <c r="AL316" s="404"/>
      <c r="AM316" s="405"/>
      <c r="AN316" s="148"/>
      <c r="AO316" s="404"/>
      <c r="AP316" s="405"/>
      <c r="AQ316" s="148"/>
      <c r="AR316" s="404"/>
      <c r="AS316" s="405"/>
      <c r="AT316" s="404"/>
      <c r="AW316" s="12"/>
      <c r="AX316" s="72" t="s">
        <v>126</v>
      </c>
      <c r="AY316" s="261">
        <v>162837786</v>
      </c>
    </row>
    <row r="317" spans="1:58" hidden="1" x14ac:dyDescent="0.2">
      <c r="B317"/>
      <c r="C317" s="262"/>
      <c r="D317" s="5"/>
      <c r="E317" s="13"/>
      <c r="F317" s="87"/>
      <c r="G317" s="84"/>
      <c r="H317" s="5"/>
      <c r="I317" s="12"/>
      <c r="J317" s="5"/>
      <c r="K317" s="13"/>
      <c r="L317" s="5"/>
      <c r="M317" s="13"/>
      <c r="N317" s="5"/>
      <c r="O317" s="12"/>
      <c r="P317" s="5"/>
      <c r="Q317" s="12"/>
      <c r="R317" s="5"/>
      <c r="S317" s="192"/>
      <c r="T317" s="5"/>
      <c r="U317" s="12"/>
      <c r="V317" s="5"/>
      <c r="W317" s="12"/>
      <c r="X317" s="5"/>
      <c r="Y317" s="12"/>
      <c r="Z317" s="48"/>
      <c r="AA317" s="42"/>
      <c r="AB317" s="48"/>
      <c r="AC317" s="42"/>
      <c r="AD317" s="48"/>
      <c r="AE317" s="42"/>
      <c r="AF317" s="48"/>
      <c r="AG317" s="42"/>
      <c r="AH317" s="5"/>
      <c r="AI317" s="12"/>
      <c r="AJ317" s="5"/>
      <c r="AK317" s="12"/>
      <c r="AL317" s="5"/>
      <c r="AM317" s="12"/>
      <c r="AN317" s="32"/>
      <c r="AO317" s="5"/>
      <c r="AP317" s="12"/>
      <c r="AQ317" s="32"/>
      <c r="AR317" s="5"/>
      <c r="AS317" s="12"/>
      <c r="AT317" s="5"/>
      <c r="AW317" s="12"/>
      <c r="AX317" s="72" t="s">
        <v>142</v>
      </c>
      <c r="AY317" s="261">
        <v>113251069</v>
      </c>
    </row>
    <row r="318" spans="1:58" hidden="1" x14ac:dyDescent="0.2">
      <c r="B318"/>
      <c r="C318" s="262"/>
      <c r="D318" s="5"/>
      <c r="E318" s="13"/>
      <c r="F318" s="87"/>
      <c r="G318" s="84"/>
      <c r="H318" s="5"/>
      <c r="I318" s="12"/>
      <c r="J318" s="5"/>
      <c r="K318" s="13"/>
      <c r="L318" s="5"/>
      <c r="M318" s="13"/>
      <c r="N318" s="5"/>
      <c r="O318" s="12"/>
      <c r="P318" s="5"/>
      <c r="Q318" s="12"/>
      <c r="R318" s="5"/>
      <c r="S318" s="12"/>
      <c r="T318" s="5"/>
      <c r="U318" s="12"/>
      <c r="V318" s="5"/>
      <c r="W318" s="12"/>
      <c r="X318" s="5"/>
      <c r="Y318" s="12"/>
      <c r="Z318" s="48"/>
      <c r="AA318" s="42"/>
      <c r="AB318" s="48"/>
      <c r="AC318" s="42"/>
      <c r="AD318" s="48"/>
      <c r="AE318" s="42"/>
      <c r="AF318" s="48"/>
      <c r="AG318" s="42"/>
      <c r="AH318" s="5"/>
      <c r="AI318" s="12"/>
      <c r="AJ318" s="5"/>
      <c r="AK318" s="12"/>
      <c r="AL318" s="5"/>
      <c r="AM318" s="12"/>
      <c r="AN318" s="32"/>
      <c r="AO318" s="5"/>
      <c r="AP318" s="12"/>
      <c r="AQ318" s="32"/>
      <c r="AR318" s="5"/>
      <c r="AS318" s="12"/>
      <c r="AT318" s="5"/>
      <c r="AX318" s="72" t="s">
        <v>179</v>
      </c>
      <c r="AY318" s="261">
        <v>130573037</v>
      </c>
    </row>
    <row r="319" spans="1:58" hidden="1" x14ac:dyDescent="0.2">
      <c r="B319" s="262"/>
      <c r="AX319" s="72" t="s">
        <v>194</v>
      </c>
      <c r="AY319" s="261">
        <v>120050731</v>
      </c>
    </row>
    <row r="320" spans="1:58" hidden="1" x14ac:dyDescent="0.2">
      <c r="B320" s="262"/>
      <c r="AX320" s="72" t="s">
        <v>221</v>
      </c>
      <c r="AY320" s="261">
        <v>207483740</v>
      </c>
    </row>
    <row r="321" spans="2:51" hidden="1" x14ac:dyDescent="0.2">
      <c r="B321" s="262"/>
      <c r="AX321" s="72" t="s">
        <v>268</v>
      </c>
      <c r="AY321" s="261">
        <v>254887787</v>
      </c>
    </row>
    <row r="322" spans="2:51" hidden="1" x14ac:dyDescent="0.2">
      <c r="B322" s="262"/>
      <c r="AX322" s="72" t="s">
        <v>285</v>
      </c>
      <c r="AY322" s="261">
        <v>252837708</v>
      </c>
    </row>
    <row r="323" spans="2:51" hidden="1" x14ac:dyDescent="0.2">
      <c r="B323" s="262"/>
      <c r="AX323" s="72" t="s">
        <v>304</v>
      </c>
      <c r="AY323" s="261">
        <v>282453563</v>
      </c>
    </row>
    <row r="324" spans="2:51" hidden="1" x14ac:dyDescent="0.2">
      <c r="B324" s="262"/>
      <c r="AX324" s="72" t="s">
        <v>347</v>
      </c>
      <c r="AY324" s="261">
        <v>347591834</v>
      </c>
    </row>
    <row r="325" spans="2:51" hidden="1" x14ac:dyDescent="0.2">
      <c r="B325" s="262"/>
      <c r="AX325" s="72" t="s">
        <v>374</v>
      </c>
      <c r="AY325" s="261">
        <v>435729576</v>
      </c>
    </row>
    <row r="326" spans="2:51" hidden="1" x14ac:dyDescent="0.2">
      <c r="B326" s="262"/>
      <c r="AX326" s="72" t="s">
        <v>422</v>
      </c>
      <c r="AY326" s="261">
        <v>565661628</v>
      </c>
    </row>
    <row r="327" spans="2:51" hidden="1" x14ac:dyDescent="0.2">
      <c r="B327" s="262"/>
      <c r="AX327" s="72" t="s">
        <v>437</v>
      </c>
      <c r="AY327" s="261">
        <v>588634704</v>
      </c>
    </row>
    <row r="328" spans="2:51" x14ac:dyDescent="0.2">
      <c r="B328" s="262"/>
      <c r="AX328" s="72" t="s">
        <v>535</v>
      </c>
      <c r="AY328" s="261">
        <v>552667576</v>
      </c>
    </row>
    <row r="329" spans="2:51" x14ac:dyDescent="0.2">
      <c r="B329" s="262"/>
      <c r="AX329" s="72" t="s">
        <v>499</v>
      </c>
      <c r="AY329" s="261">
        <v>583617028</v>
      </c>
    </row>
    <row r="330" spans="2:51" x14ac:dyDescent="0.2">
      <c r="B330" s="262"/>
      <c r="AX330" s="72" t="s">
        <v>500</v>
      </c>
      <c r="AY330" s="261">
        <f>BE266</f>
        <v>539716421.94000006</v>
      </c>
    </row>
    <row r="331" spans="2:51" x14ac:dyDescent="0.2">
      <c r="AX331" s="72" t="s">
        <v>501</v>
      </c>
      <c r="AY331" s="261">
        <f>BE278</f>
        <v>604100695.16000009</v>
      </c>
    </row>
    <row r="332" spans="2:51" x14ac:dyDescent="0.2">
      <c r="AX332" s="72" t="s">
        <v>502</v>
      </c>
      <c r="AY332" s="261">
        <f>BE290</f>
        <v>349093706.99000001</v>
      </c>
    </row>
    <row r="333" spans="2:51" x14ac:dyDescent="0.2">
      <c r="AX333" s="72" t="s">
        <v>503</v>
      </c>
      <c r="AY333" s="84">
        <f>BE302</f>
        <v>292636286.91999996</v>
      </c>
    </row>
    <row r="334" spans="2:51" x14ac:dyDescent="0.2">
      <c r="AX334" s="72" t="s">
        <v>504</v>
      </c>
      <c r="AY334">
        <f>BE292</f>
        <v>0</v>
      </c>
    </row>
  </sheetData>
  <mergeCells count="26">
    <mergeCell ref="A291:A302"/>
    <mergeCell ref="A303:A314"/>
    <mergeCell ref="A3:A14"/>
    <mergeCell ref="A27:A38"/>
    <mergeCell ref="A39:A50"/>
    <mergeCell ref="A135:A146"/>
    <mergeCell ref="A123:A134"/>
    <mergeCell ref="A15:A26"/>
    <mergeCell ref="A51:A62"/>
    <mergeCell ref="A63:A74"/>
    <mergeCell ref="A75:A86"/>
    <mergeCell ref="A87:A98"/>
    <mergeCell ref="A99:A110"/>
    <mergeCell ref="A111:A122"/>
    <mergeCell ref="A279:A290"/>
    <mergeCell ref="A267:A278"/>
    <mergeCell ref="A255:A266"/>
    <mergeCell ref="A147:A158"/>
    <mergeCell ref="A195:A206"/>
    <mergeCell ref="A183:A194"/>
    <mergeCell ref="A159:A170"/>
    <mergeCell ref="A243:A254"/>
    <mergeCell ref="A231:A242"/>
    <mergeCell ref="A219:A230"/>
    <mergeCell ref="A207:A218"/>
    <mergeCell ref="A171:A182"/>
  </mergeCells>
  <phoneticPr fontId="0" type="noConversion"/>
  <pageMargins left="7.0000000000000007E-2" right="0" top="0.9" bottom="0.5" header="0.14000000000000001" footer="0.26"/>
  <pageSetup paperSize="3" scale="60" orientation="landscape" r:id="rId1"/>
  <headerFooter alignWithMargins="0">
    <oddHeader>&amp;C&amp;"Arial,Bold"&amp;20Meridian Building Department Activity Summary</oddHeader>
    <oddFooter>&amp;LPage &amp;P&amp;R&amp;D</oddFooter>
  </headerFooter>
  <customProperties>
    <customPr name="DrillPoint.Configuration" r:id="rId2"/>
    <customPr name="DrillPoint.FROID" r:id="rId3"/>
    <customPr name="DrillPoint.MIPOrganization" r:id="rId4"/>
    <customPr name="DrillPoint.Mode" r:id="rId5"/>
    <customPr name="DrillPoint.Subsheet" r:id="rId6"/>
    <customPr name="DrillPoint.WorksheetID" r:id="rId7"/>
  </customProperties>
  <drawing r:id="rId8"/>
  <legacy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2"/>
    <pageSetUpPr fitToPage="1"/>
  </sheetPr>
  <dimension ref="A1:CI255"/>
  <sheetViews>
    <sheetView zoomScaleNormal="100" workbookViewId="0">
      <pane xSplit="2" ySplit="1" topLeftCell="BU197" activePane="bottomRight" state="frozen"/>
      <selection pane="topRight" activeCell="C1" sqref="C1"/>
      <selection pane="bottomLeft" activeCell="A2" sqref="A2"/>
      <selection pane="bottomRight" activeCell="CF226" sqref="CF226"/>
    </sheetView>
  </sheetViews>
  <sheetFormatPr defaultColWidth="9.140625" defaultRowHeight="12.75" x14ac:dyDescent="0.2"/>
  <cols>
    <col min="1" max="1" width="3.5703125" style="434" customWidth="1"/>
    <col min="2" max="2" width="20.5703125" style="435" customWidth="1"/>
    <col min="3" max="3" width="4.42578125" style="456" bestFit="1" customWidth="1"/>
    <col min="4" max="4" width="4.42578125" style="456" customWidth="1"/>
    <col min="5" max="5" width="4.42578125" style="436" bestFit="1" customWidth="1"/>
    <col min="6" max="6" width="4.42578125" style="460" customWidth="1"/>
    <col min="7" max="7" width="6.5703125" style="465" bestFit="1" customWidth="1"/>
    <col min="8" max="8" width="7" style="473" bestFit="1" customWidth="1"/>
    <col min="9" max="9" width="4.42578125" style="436" bestFit="1" customWidth="1"/>
    <col min="10" max="10" width="4.42578125" style="460" bestFit="1" customWidth="1"/>
    <col min="11" max="11" width="6.5703125" style="465" bestFit="1" customWidth="1"/>
    <col min="12" max="12" width="7" style="473" bestFit="1" customWidth="1"/>
    <col min="13" max="13" width="4.42578125" style="436" bestFit="1" customWidth="1"/>
    <col min="14" max="14" width="4.42578125" style="460" bestFit="1" customWidth="1"/>
    <col min="15" max="15" width="4.42578125" style="465" customWidth="1"/>
    <col min="16" max="16" width="7" style="473" bestFit="1" customWidth="1"/>
    <col min="17" max="17" width="4.42578125" style="436" bestFit="1" customWidth="1"/>
    <col min="18" max="18" width="4.42578125" style="460" bestFit="1" customWidth="1"/>
    <col min="19" max="19" width="5.5703125" style="465" bestFit="1" customWidth="1"/>
    <col min="20" max="20" width="7" style="473" bestFit="1" customWidth="1"/>
    <col min="21" max="21" width="4.42578125" style="436" bestFit="1" customWidth="1"/>
    <col min="22" max="22" width="4.42578125" style="460" customWidth="1"/>
    <col min="23" max="23" width="4.5703125" style="465" bestFit="1" customWidth="1"/>
    <col min="24" max="24" width="7" style="473" bestFit="1" customWidth="1"/>
    <col min="25" max="25" width="4.42578125" style="436" bestFit="1" customWidth="1"/>
    <col min="26" max="26" width="4.42578125" style="460" bestFit="1" customWidth="1"/>
    <col min="27" max="27" width="6.5703125" style="465" bestFit="1" customWidth="1"/>
    <col min="28" max="28" width="7" style="473" bestFit="1" customWidth="1"/>
    <col min="29" max="29" width="4.42578125" style="436" bestFit="1" customWidth="1"/>
    <col min="30" max="30" width="4.42578125" style="460" bestFit="1" customWidth="1"/>
    <col min="31" max="31" width="6.140625" style="465" bestFit="1" customWidth="1"/>
    <col min="32" max="32" width="7" style="473" bestFit="1" customWidth="1"/>
    <col min="33" max="33" width="4.42578125" style="436" bestFit="1" customWidth="1"/>
    <col min="34" max="34" width="4.42578125" style="460" bestFit="1" customWidth="1"/>
    <col min="35" max="35" width="6.140625" style="465" bestFit="1" customWidth="1"/>
    <col min="36" max="36" width="7" style="473" bestFit="1" customWidth="1"/>
    <col min="37" max="37" width="4.42578125" style="440" bestFit="1" customWidth="1"/>
    <col min="38" max="38" width="4.42578125" style="461" bestFit="1" customWidth="1"/>
    <col min="39" max="39" width="6.5703125" style="467" bestFit="1" customWidth="1"/>
    <col min="40" max="40" width="7" style="473" bestFit="1" customWidth="1"/>
    <col min="41" max="41" width="4.42578125" style="440" bestFit="1" customWidth="1"/>
    <col min="42" max="42" width="4.42578125" style="461" bestFit="1" customWidth="1"/>
    <col min="43" max="43" width="5.5703125" style="467" bestFit="1" customWidth="1"/>
    <col min="44" max="44" width="7" style="473" bestFit="1" customWidth="1"/>
    <col min="45" max="45" width="4.42578125" style="440" bestFit="1" customWidth="1"/>
    <col min="46" max="46" width="4.42578125" style="461" bestFit="1" customWidth="1"/>
    <col min="47" max="47" width="6.5703125" style="467" bestFit="1" customWidth="1"/>
    <col min="48" max="48" width="7" style="473" bestFit="1" customWidth="1"/>
    <col min="49" max="49" width="4.42578125" style="440" bestFit="1" customWidth="1"/>
    <col min="50" max="50" width="4.42578125" style="461" bestFit="1" customWidth="1"/>
    <col min="51" max="51" width="6.5703125" style="467" bestFit="1" customWidth="1"/>
    <col min="52" max="52" width="7" style="473" bestFit="1" customWidth="1"/>
    <col min="53" max="53" width="4.42578125" style="436" bestFit="1" customWidth="1"/>
    <col min="54" max="54" width="4.42578125" style="460" customWidth="1"/>
    <col min="55" max="55" width="5.5703125" style="465" bestFit="1" customWidth="1"/>
    <col min="56" max="56" width="7" style="473" bestFit="1" customWidth="1"/>
    <col min="57" max="57" width="4.42578125" style="436" bestFit="1" customWidth="1"/>
    <col min="58" max="58" width="4.42578125" style="460" bestFit="1" customWidth="1"/>
    <col min="59" max="59" width="5.5703125" style="465" bestFit="1" customWidth="1"/>
    <col min="60" max="60" width="7" style="473" bestFit="1" customWidth="1"/>
    <col min="61" max="61" width="4.42578125" style="436" bestFit="1" customWidth="1"/>
    <col min="62" max="62" width="4.42578125" style="460" bestFit="1" customWidth="1"/>
    <col min="63" max="63" width="5.5703125" style="465" bestFit="1" customWidth="1"/>
    <col min="64" max="64" width="7" style="473" bestFit="1" customWidth="1"/>
    <col min="65" max="65" width="4.42578125" style="436" bestFit="1" customWidth="1"/>
    <col min="66" max="66" width="4.42578125" style="460" bestFit="1" customWidth="1"/>
    <col min="67" max="67" width="5.5703125" style="465" bestFit="1" customWidth="1"/>
    <col min="68" max="68" width="7" style="473" bestFit="1" customWidth="1"/>
    <col min="69" max="69" width="4.42578125" style="436" bestFit="1" customWidth="1"/>
    <col min="70" max="70" width="4.42578125" style="460" bestFit="1" customWidth="1"/>
    <col min="71" max="71" width="5.5703125" style="465" bestFit="1" customWidth="1"/>
    <col min="72" max="72" width="7" style="473" bestFit="1" customWidth="1"/>
    <col min="73" max="73" width="4.42578125" style="436" bestFit="1" customWidth="1"/>
    <col min="74" max="74" width="4.42578125" style="460" customWidth="1"/>
    <col min="75" max="75" width="5.5703125" style="465" bestFit="1" customWidth="1"/>
    <col min="76" max="76" width="7" style="473" bestFit="1" customWidth="1"/>
    <col min="77" max="77" width="5.5703125" style="429" bestFit="1" customWidth="1"/>
    <col min="78" max="78" width="8.5703125" style="470" bestFit="1" customWidth="1"/>
    <col min="79" max="79" width="8.5703125" style="476" bestFit="1" customWidth="1"/>
    <col min="80" max="80" width="6.5703125" style="437" bestFit="1" customWidth="1"/>
    <col min="81" max="81" width="6.85546875" style="482" customWidth="1"/>
    <col min="82" max="82" width="5.5703125" style="482" bestFit="1" customWidth="1"/>
    <col min="83" max="83" width="5.5703125" style="482" customWidth="1"/>
    <col min="84" max="84" width="5.5703125" style="429" bestFit="1" customWidth="1"/>
    <col min="85" max="85" width="6.5703125" style="429" bestFit="1" customWidth="1"/>
    <col min="86" max="87" width="7" style="429" bestFit="1" customWidth="1"/>
    <col min="88" max="88" width="8.140625" style="434" customWidth="1"/>
    <col min="89" max="16384" width="9.140625" style="434"/>
  </cols>
  <sheetData>
    <row r="1" spans="1:87" ht="128.25" x14ac:dyDescent="0.2">
      <c r="A1" s="441"/>
      <c r="B1" s="442"/>
      <c r="C1" s="452" t="s">
        <v>448</v>
      </c>
      <c r="D1" s="452" t="s">
        <v>449</v>
      </c>
      <c r="E1" s="444" t="s">
        <v>0</v>
      </c>
      <c r="F1" s="445" t="s">
        <v>450</v>
      </c>
      <c r="G1" s="462" t="s">
        <v>451</v>
      </c>
      <c r="H1" s="471" t="s">
        <v>452</v>
      </c>
      <c r="I1" s="444" t="s">
        <v>140</v>
      </c>
      <c r="J1" s="445" t="s">
        <v>453</v>
      </c>
      <c r="K1" s="462" t="s">
        <v>454</v>
      </c>
      <c r="L1" s="471" t="s">
        <v>452</v>
      </c>
      <c r="M1" s="444" t="s">
        <v>1</v>
      </c>
      <c r="N1" s="445" t="s">
        <v>455</v>
      </c>
      <c r="O1" s="462" t="s">
        <v>456</v>
      </c>
      <c r="P1" s="471" t="s">
        <v>452</v>
      </c>
      <c r="Q1" s="444" t="s">
        <v>174</v>
      </c>
      <c r="R1" s="445" t="s">
        <v>457</v>
      </c>
      <c r="S1" s="462" t="s">
        <v>458</v>
      </c>
      <c r="T1" s="471" t="s">
        <v>452</v>
      </c>
      <c r="U1" s="444" t="s">
        <v>10</v>
      </c>
      <c r="V1" s="445" t="s">
        <v>459</v>
      </c>
      <c r="W1" s="462" t="s">
        <v>460</v>
      </c>
      <c r="X1" s="471" t="s">
        <v>452</v>
      </c>
      <c r="Y1" s="444" t="s">
        <v>12</v>
      </c>
      <c r="Z1" s="445" t="s">
        <v>461</v>
      </c>
      <c r="AA1" s="462" t="s">
        <v>462</v>
      </c>
      <c r="AB1" s="471" t="s">
        <v>452</v>
      </c>
      <c r="AC1" s="444" t="s">
        <v>3</v>
      </c>
      <c r="AD1" s="445" t="s">
        <v>463</v>
      </c>
      <c r="AE1" s="462" t="s">
        <v>464</v>
      </c>
      <c r="AF1" s="471" t="s">
        <v>452</v>
      </c>
      <c r="AG1" s="444" t="s">
        <v>175</v>
      </c>
      <c r="AH1" s="445" t="s">
        <v>465</v>
      </c>
      <c r="AI1" s="462" t="s">
        <v>466</v>
      </c>
      <c r="AJ1" s="471" t="s">
        <v>452</v>
      </c>
      <c r="AK1" s="443" t="s">
        <v>122</v>
      </c>
      <c r="AL1" s="446" t="s">
        <v>467</v>
      </c>
      <c r="AM1" s="466" t="s">
        <v>468</v>
      </c>
      <c r="AN1" s="471" t="s">
        <v>452</v>
      </c>
      <c r="AO1" s="443" t="s">
        <v>125</v>
      </c>
      <c r="AP1" s="446" t="s">
        <v>469</v>
      </c>
      <c r="AQ1" s="466" t="s">
        <v>470</v>
      </c>
      <c r="AR1" s="471" t="s">
        <v>452</v>
      </c>
      <c r="AS1" s="443" t="s">
        <v>123</v>
      </c>
      <c r="AT1" s="446" t="s">
        <v>471</v>
      </c>
      <c r="AU1" s="466" t="s">
        <v>472</v>
      </c>
      <c r="AV1" s="471" t="s">
        <v>452</v>
      </c>
      <c r="AW1" s="443" t="s">
        <v>124</v>
      </c>
      <c r="AX1" s="446" t="s">
        <v>473</v>
      </c>
      <c r="AY1" s="466" t="s">
        <v>474</v>
      </c>
      <c r="AZ1" s="471" t="s">
        <v>452</v>
      </c>
      <c r="BA1" s="444" t="s">
        <v>4</v>
      </c>
      <c r="BB1" s="445" t="s">
        <v>475</v>
      </c>
      <c r="BC1" s="462" t="s">
        <v>476</v>
      </c>
      <c r="BD1" s="471" t="s">
        <v>452</v>
      </c>
      <c r="BE1" s="444" t="s">
        <v>5</v>
      </c>
      <c r="BF1" s="445" t="s">
        <v>477</v>
      </c>
      <c r="BG1" s="462" t="s">
        <v>478</v>
      </c>
      <c r="BH1" s="471" t="s">
        <v>452</v>
      </c>
      <c r="BI1" s="444" t="s">
        <v>176</v>
      </c>
      <c r="BJ1" s="445" t="s">
        <v>479</v>
      </c>
      <c r="BK1" s="462" t="s">
        <v>480</v>
      </c>
      <c r="BL1" s="471" t="s">
        <v>452</v>
      </c>
      <c r="BM1" s="444" t="s">
        <v>177</v>
      </c>
      <c r="BN1" s="445" t="s">
        <v>481</v>
      </c>
      <c r="BO1" s="462" t="s">
        <v>482</v>
      </c>
      <c r="BP1" s="471" t="s">
        <v>452</v>
      </c>
      <c r="BQ1" s="444" t="s">
        <v>6</v>
      </c>
      <c r="BR1" s="445" t="s">
        <v>465</v>
      </c>
      <c r="BS1" s="462" t="s">
        <v>466</v>
      </c>
      <c r="BT1" s="471" t="s">
        <v>452</v>
      </c>
      <c r="BU1" s="444" t="s">
        <v>7</v>
      </c>
      <c r="BV1" s="445" t="s">
        <v>483</v>
      </c>
      <c r="BW1" s="462" t="s">
        <v>484</v>
      </c>
      <c r="BX1" s="471" t="s">
        <v>452</v>
      </c>
      <c r="BY1" s="477" t="s">
        <v>235</v>
      </c>
      <c r="BZ1" s="468" t="s">
        <v>487</v>
      </c>
      <c r="CA1" s="474" t="s">
        <v>496</v>
      </c>
      <c r="CB1" s="457" t="s">
        <v>488</v>
      </c>
      <c r="CC1" s="479" t="s">
        <v>489</v>
      </c>
      <c r="CD1" s="479" t="s">
        <v>490</v>
      </c>
      <c r="CE1" s="479" t="s">
        <v>513</v>
      </c>
      <c r="CF1" s="477" t="s">
        <v>492</v>
      </c>
      <c r="CG1" s="477" t="s">
        <v>512</v>
      </c>
      <c r="CH1" s="477" t="s">
        <v>493</v>
      </c>
      <c r="CI1" s="477" t="s">
        <v>494</v>
      </c>
    </row>
    <row r="2" spans="1:87" x14ac:dyDescent="0.2">
      <c r="A2" s="441"/>
      <c r="B2" s="442"/>
      <c r="C2" s="453"/>
      <c r="D2" s="453"/>
      <c r="E2" s="447"/>
      <c r="F2" s="458">
        <v>10</v>
      </c>
      <c r="G2" s="463"/>
      <c r="H2" s="472"/>
      <c r="I2" s="447"/>
      <c r="J2" s="458">
        <v>30</v>
      </c>
      <c r="K2" s="463"/>
      <c r="L2" s="472"/>
      <c r="M2" s="447"/>
      <c r="N2" s="458">
        <v>10</v>
      </c>
      <c r="O2" s="463"/>
      <c r="P2" s="472"/>
      <c r="Q2" s="447"/>
      <c r="R2" s="458">
        <v>10</v>
      </c>
      <c r="S2" s="463"/>
      <c r="T2" s="472"/>
      <c r="U2" s="447"/>
      <c r="V2" s="458">
        <v>10</v>
      </c>
      <c r="W2" s="463"/>
      <c r="X2" s="472"/>
      <c r="Y2" s="447"/>
      <c r="Z2" s="458">
        <v>10</v>
      </c>
      <c r="AA2" s="463"/>
      <c r="AB2" s="472"/>
      <c r="AC2" s="447"/>
      <c r="AD2" s="458">
        <v>10</v>
      </c>
      <c r="AE2" s="463"/>
      <c r="AF2" s="472"/>
      <c r="AG2" s="447"/>
      <c r="AH2" s="458">
        <v>10</v>
      </c>
      <c r="AI2" s="463"/>
      <c r="AJ2" s="472"/>
      <c r="AK2" s="447"/>
      <c r="AL2" s="458">
        <v>5</v>
      </c>
      <c r="AM2" s="463"/>
      <c r="AN2" s="472"/>
      <c r="AO2" s="447"/>
      <c r="AP2" s="458">
        <v>5</v>
      </c>
      <c r="AQ2" s="463"/>
      <c r="AR2" s="472"/>
      <c r="AS2" s="447"/>
      <c r="AT2" s="458">
        <v>5</v>
      </c>
      <c r="AU2" s="463"/>
      <c r="AV2" s="472"/>
      <c r="AW2" s="447"/>
      <c r="AX2" s="458">
        <v>5</v>
      </c>
      <c r="AY2" s="463"/>
      <c r="AZ2" s="472"/>
      <c r="BA2" s="447"/>
      <c r="BB2" s="458">
        <v>10</v>
      </c>
      <c r="BC2" s="463"/>
      <c r="BD2" s="472"/>
      <c r="BE2" s="447"/>
      <c r="BF2" s="458">
        <v>5</v>
      </c>
      <c r="BG2" s="463"/>
      <c r="BH2" s="472"/>
      <c r="BI2" s="447"/>
      <c r="BJ2" s="458">
        <v>30</v>
      </c>
      <c r="BK2" s="463"/>
      <c r="BL2" s="472"/>
      <c r="BM2" s="447"/>
      <c r="BN2" s="458">
        <v>30</v>
      </c>
      <c r="BO2" s="463"/>
      <c r="BP2" s="472"/>
      <c r="BQ2" s="447"/>
      <c r="BR2" s="458">
        <v>10</v>
      </c>
      <c r="BS2" s="463"/>
      <c r="BT2" s="472"/>
      <c r="BU2" s="447"/>
      <c r="BV2" s="458">
        <v>15</v>
      </c>
      <c r="BW2" s="463"/>
      <c r="BX2" s="472"/>
      <c r="BY2" s="478"/>
      <c r="BZ2" s="469"/>
      <c r="CA2" s="475"/>
      <c r="CB2" s="448"/>
      <c r="CC2" s="480"/>
      <c r="CD2" s="480"/>
      <c r="CE2" s="480"/>
      <c r="CF2" s="478"/>
      <c r="CG2" s="478"/>
      <c r="CH2" s="478"/>
      <c r="CI2" s="478"/>
    </row>
    <row r="3" spans="1:87" x14ac:dyDescent="0.2">
      <c r="A3" s="639" t="s">
        <v>77</v>
      </c>
      <c r="B3" s="449" t="s">
        <v>75</v>
      </c>
      <c r="C3" s="453"/>
      <c r="D3" s="453"/>
      <c r="E3" s="450">
        <f>'Summary Data'!C3</f>
        <v>56</v>
      </c>
      <c r="F3" s="459">
        <f>+$F$2</f>
        <v>10</v>
      </c>
      <c r="G3" s="464">
        <f t="shared" ref="G3:G62" si="0">E3*F3</f>
        <v>560</v>
      </c>
      <c r="H3" s="472" t="e">
        <f t="shared" ref="H3:H66" si="1">+E3/($C3+$D3)</f>
        <v>#DIV/0!</v>
      </c>
      <c r="I3" s="450">
        <f>'Summary Data'!G3</f>
        <v>2</v>
      </c>
      <c r="J3" s="459">
        <f>+$J$2</f>
        <v>30</v>
      </c>
      <c r="K3" s="464">
        <f t="shared" ref="K3:K62" si="2">I3*J3</f>
        <v>60</v>
      </c>
      <c r="L3" s="472" t="e">
        <f t="shared" ref="L3:L66" si="3">+I3/($C3+$D3)</f>
        <v>#DIV/0!</v>
      </c>
      <c r="M3" s="450">
        <f>'Summary Data'!I3</f>
        <v>1</v>
      </c>
      <c r="N3" s="459">
        <f>+$N$2</f>
        <v>10</v>
      </c>
      <c r="O3" s="464">
        <f t="shared" ref="O3:O62" si="4">M3*N3</f>
        <v>10</v>
      </c>
      <c r="P3" s="472" t="e">
        <f t="shared" ref="P3:P66" si="5">+M3/($C3+$D3)</f>
        <v>#DIV/0!</v>
      </c>
      <c r="Q3" s="450">
        <f>'Summary Data'!K3</f>
        <v>2</v>
      </c>
      <c r="R3" s="459">
        <f>+$R$2</f>
        <v>10</v>
      </c>
      <c r="S3" s="464">
        <f t="shared" ref="S3:S62" si="6">Q3*R3</f>
        <v>20</v>
      </c>
      <c r="T3" s="472" t="e">
        <f t="shared" ref="T3:T66" si="7">+Q3/($C3+$D3)</f>
        <v>#DIV/0!</v>
      </c>
      <c r="U3" s="450">
        <f>'Summary Data'!M3</f>
        <v>1</v>
      </c>
      <c r="V3" s="459">
        <f>+$V$2</f>
        <v>10</v>
      </c>
      <c r="W3" s="464">
        <f t="shared" ref="W3:W62" si="8">U3*V3</f>
        <v>10</v>
      </c>
      <c r="X3" s="472" t="e">
        <f t="shared" ref="X3:X66" si="9">+U3/($C3+$D3)</f>
        <v>#DIV/0!</v>
      </c>
      <c r="Y3" s="450">
        <f>'Summary Data'!S3</f>
        <v>9</v>
      </c>
      <c r="Z3" s="459">
        <f>+$Z$2</f>
        <v>10</v>
      </c>
      <c r="AA3" s="464">
        <f t="shared" ref="AA3:AA62" si="10">Y3*Z3</f>
        <v>90</v>
      </c>
      <c r="AB3" s="472" t="e">
        <f t="shared" ref="AB3:AB66" si="11">+Y3/($C3+$D3)</f>
        <v>#DIV/0!</v>
      </c>
      <c r="AC3" s="450">
        <f>'Summary Data'!U3</f>
        <v>8</v>
      </c>
      <c r="AD3" s="459">
        <f>+$AD$2</f>
        <v>10</v>
      </c>
      <c r="AE3" s="464">
        <f t="shared" ref="AE3:AE62" si="12">AC3*AD3</f>
        <v>80</v>
      </c>
      <c r="AF3" s="472" t="e">
        <f t="shared" ref="AF3:AF66" si="13">+AC3/($C3+$D3)</f>
        <v>#DIV/0!</v>
      </c>
      <c r="AG3" s="450">
        <f>'Summary Data'!W3</f>
        <v>8</v>
      </c>
      <c r="AH3" s="459">
        <f>+$AH$2</f>
        <v>10</v>
      </c>
      <c r="AI3" s="464">
        <f t="shared" ref="AI3:AI62" si="14">AG3*AH3</f>
        <v>80</v>
      </c>
      <c r="AJ3" s="472" t="e">
        <f t="shared" ref="AJ3:AJ66" si="15">+AG3/($C3+$D3)</f>
        <v>#DIV/0!</v>
      </c>
      <c r="AK3" s="450">
        <f>'Summary Data'!Y3</f>
        <v>0</v>
      </c>
      <c r="AL3" s="459">
        <f>+$AL$2</f>
        <v>5</v>
      </c>
      <c r="AM3" s="464">
        <f t="shared" ref="AM3:AM62" si="16">AK3*AL3</f>
        <v>0</v>
      </c>
      <c r="AN3" s="472" t="e">
        <f t="shared" ref="AN3:AN66" si="17">+AK3/($C3+$D3)</f>
        <v>#DIV/0!</v>
      </c>
      <c r="AO3" s="450">
        <f>'Summary Data'!AA3</f>
        <v>0</v>
      </c>
      <c r="AP3" s="459">
        <f>+$AP$2</f>
        <v>5</v>
      </c>
      <c r="AQ3" s="464">
        <f t="shared" ref="AQ3:AQ62" si="18">AO3*AP3</f>
        <v>0</v>
      </c>
      <c r="AR3" s="472" t="e">
        <f t="shared" ref="AR3:AR66" si="19">+AO3/($C3+$D3)</f>
        <v>#DIV/0!</v>
      </c>
      <c r="AS3" s="450">
        <f>'Summary Data'!AC3</f>
        <v>0</v>
      </c>
      <c r="AT3" s="459">
        <f>+$AT$2</f>
        <v>5</v>
      </c>
      <c r="AU3" s="464">
        <f t="shared" ref="AU3:AU62" si="20">AS3*AT3</f>
        <v>0</v>
      </c>
      <c r="AV3" s="472" t="e">
        <f t="shared" ref="AV3:AV66" si="21">+AS3/($C3+$D3)</f>
        <v>#DIV/0!</v>
      </c>
      <c r="AW3" s="450">
        <f>'Summary Data'!AE3</f>
        <v>0</v>
      </c>
      <c r="AX3" s="459">
        <f>+$AX$2</f>
        <v>5</v>
      </c>
      <c r="AY3" s="464">
        <f t="shared" ref="AY3:AY62" si="22">AW3*AX3</f>
        <v>0</v>
      </c>
      <c r="AZ3" s="472" t="e">
        <f t="shared" ref="AZ3:AZ66" si="23">+AW3/($C3+$D3)</f>
        <v>#DIV/0!</v>
      </c>
      <c r="BA3" s="450">
        <f>'Summary Data'!AG3</f>
        <v>10</v>
      </c>
      <c r="BB3" s="459">
        <f>+$BB$2</f>
        <v>10</v>
      </c>
      <c r="BC3" s="464">
        <f t="shared" ref="BC3:BC62" si="24">BA3*BB3</f>
        <v>100</v>
      </c>
      <c r="BD3" s="472" t="e">
        <f t="shared" ref="BD3:BD66" si="25">+BA3/($C3+$D3)</f>
        <v>#DIV/0!</v>
      </c>
      <c r="BE3" s="450">
        <f>'Summary Data'!AI3</f>
        <v>1</v>
      </c>
      <c r="BF3" s="459">
        <f>+$BF$2</f>
        <v>5</v>
      </c>
      <c r="BG3" s="464">
        <f t="shared" ref="BG3:BG62" si="26">BE3*BF3</f>
        <v>5</v>
      </c>
      <c r="BH3" s="472" t="e">
        <f t="shared" ref="BH3:BH66" si="27">+BE3/($C3+$D3)</f>
        <v>#DIV/0!</v>
      </c>
      <c r="BI3" s="450">
        <f>'Summary Data'!AK3</f>
        <v>2</v>
      </c>
      <c r="BJ3" s="459">
        <f>+$BJ$2</f>
        <v>30</v>
      </c>
      <c r="BK3" s="464">
        <f t="shared" ref="BK3:BK62" si="28">BI3*BJ3</f>
        <v>60</v>
      </c>
      <c r="BL3" s="472" t="e">
        <f t="shared" ref="BL3:BL66" si="29">+BI3/($C3+$D3)</f>
        <v>#DIV/0!</v>
      </c>
      <c r="BM3" s="450">
        <f>'Summary Data'!AN3</f>
        <v>2</v>
      </c>
      <c r="BN3" s="459">
        <f>+$BN$2</f>
        <v>30</v>
      </c>
      <c r="BO3" s="464">
        <f t="shared" ref="BO3:BO62" si="30">BM3*BN3</f>
        <v>60</v>
      </c>
      <c r="BP3" s="472" t="e">
        <f t="shared" ref="BP3:BP66" si="31">+BM3/($C3+$D3)</f>
        <v>#DIV/0!</v>
      </c>
      <c r="BQ3" s="450">
        <f>'Summary Data'!AQ3</f>
        <v>8</v>
      </c>
      <c r="BR3" s="459">
        <f>+$BR$2</f>
        <v>10</v>
      </c>
      <c r="BS3" s="464">
        <f t="shared" ref="BS3:BS62" si="32">BQ3*BR3</f>
        <v>80</v>
      </c>
      <c r="BT3" s="472" t="e">
        <f t="shared" ref="BT3:BT66" si="33">+BQ3/($C3+$D3)</f>
        <v>#DIV/0!</v>
      </c>
      <c r="BU3" s="450">
        <f>'Summary Data'!AS3</f>
        <v>12</v>
      </c>
      <c r="BV3" s="459">
        <f>+$BV$2</f>
        <v>15</v>
      </c>
      <c r="BW3" s="464">
        <f t="shared" ref="BW3:BW62" si="34">BU3*BV3</f>
        <v>180</v>
      </c>
      <c r="BX3" s="472" t="e">
        <f t="shared" ref="BX3:BX66" si="35">+BU3/($C3+$D3)</f>
        <v>#DIV/0!</v>
      </c>
      <c r="BY3" s="478">
        <f t="shared" ref="BY3:BY62" si="36">SUM(E3,I3,M3,Q3,U3,Y3,AC3,AG3,AK3,AO3,AS3,AW3,BA3,BE3,BI3,BM3,BQ3,BU3)</f>
        <v>122</v>
      </c>
      <c r="BZ3" s="469">
        <f t="shared" ref="BZ3:BZ62" si="37">SUM(G3,K3,O3,S3,W3,AA3,AE3,AI3,AM3,AQ3,AU3,AY3,BC3,BG3,BK3,BO3,BS3,BW3)</f>
        <v>1395</v>
      </c>
      <c r="CA3" s="475" t="e">
        <f>+BZ3/CF3</f>
        <v>#DIV/0!</v>
      </c>
      <c r="CB3" s="451">
        <f>((19.4166666666667)*(480))*46%</f>
        <v>4287.200000000008</v>
      </c>
      <c r="CC3" s="480">
        <f>1-(BZ3/CB3)</f>
        <v>0.67461280089569009</v>
      </c>
      <c r="CD3" s="480">
        <f>(+G3+K3)/BZ3</f>
        <v>0.44444444444444442</v>
      </c>
      <c r="CE3" s="480" t="e">
        <f>+BZ3/CG3</f>
        <v>#DIV/0!</v>
      </c>
      <c r="CF3" s="478">
        <f>+C3+D3</f>
        <v>0</v>
      </c>
      <c r="CG3" s="478">
        <f>+CF3*CB3</f>
        <v>0</v>
      </c>
      <c r="CH3" s="478" t="e">
        <f>+BY3/CF3</f>
        <v>#DIV/0!</v>
      </c>
      <c r="CI3" s="478">
        <f>AVERAGE(CH63:CH226)</f>
        <v>393.01371951219505</v>
      </c>
    </row>
    <row r="4" spans="1:87" x14ac:dyDescent="0.2">
      <c r="A4" s="640"/>
      <c r="B4" s="442" t="s">
        <v>74</v>
      </c>
      <c r="C4" s="453"/>
      <c r="D4" s="453"/>
      <c r="E4" s="447">
        <f>'Summary Data'!C4</f>
        <v>41</v>
      </c>
      <c r="F4" s="458">
        <f t="shared" ref="F4:F67" si="38">+$F$2</f>
        <v>10</v>
      </c>
      <c r="G4" s="463">
        <f t="shared" si="0"/>
        <v>410</v>
      </c>
      <c r="H4" s="472" t="e">
        <f t="shared" si="1"/>
        <v>#DIV/0!</v>
      </c>
      <c r="I4" s="447">
        <f>'Summary Data'!G4</f>
        <v>0</v>
      </c>
      <c r="J4" s="458">
        <f t="shared" ref="J4:J67" si="39">+$J$2</f>
        <v>30</v>
      </c>
      <c r="K4" s="463">
        <f t="shared" si="2"/>
        <v>0</v>
      </c>
      <c r="L4" s="472" t="e">
        <f t="shared" si="3"/>
        <v>#DIV/0!</v>
      </c>
      <c r="M4" s="447">
        <f>'Summary Data'!I4</f>
        <v>0</v>
      </c>
      <c r="N4" s="458">
        <f t="shared" ref="N4:N67" si="40">+$N$2</f>
        <v>10</v>
      </c>
      <c r="O4" s="463">
        <f t="shared" si="4"/>
        <v>0</v>
      </c>
      <c r="P4" s="472" t="e">
        <f t="shared" si="5"/>
        <v>#DIV/0!</v>
      </c>
      <c r="Q4" s="447">
        <f>'Summary Data'!K4</f>
        <v>4</v>
      </c>
      <c r="R4" s="458">
        <f t="shared" ref="R4:R67" si="41">+$R$2</f>
        <v>10</v>
      </c>
      <c r="S4" s="463">
        <f t="shared" si="6"/>
        <v>40</v>
      </c>
      <c r="T4" s="472" t="e">
        <f t="shared" si="7"/>
        <v>#DIV/0!</v>
      </c>
      <c r="U4" s="447">
        <f>'Summary Data'!M4</f>
        <v>0</v>
      </c>
      <c r="V4" s="458">
        <f t="shared" ref="V4:V67" si="42">+$V$2</f>
        <v>10</v>
      </c>
      <c r="W4" s="463">
        <f t="shared" si="8"/>
        <v>0</v>
      </c>
      <c r="X4" s="472" t="e">
        <f t="shared" si="9"/>
        <v>#DIV/0!</v>
      </c>
      <c r="Y4" s="447">
        <f>'Summary Data'!S4</f>
        <v>7</v>
      </c>
      <c r="Z4" s="458">
        <f t="shared" ref="Z4:Z67" si="43">+$Z$2</f>
        <v>10</v>
      </c>
      <c r="AA4" s="463">
        <f t="shared" si="10"/>
        <v>70</v>
      </c>
      <c r="AB4" s="472" t="e">
        <f t="shared" si="11"/>
        <v>#DIV/0!</v>
      </c>
      <c r="AC4" s="447">
        <f>'Summary Data'!U4</f>
        <v>5</v>
      </c>
      <c r="AD4" s="458">
        <f t="shared" ref="AD4:AD67" si="44">+$AD$2</f>
        <v>10</v>
      </c>
      <c r="AE4" s="463">
        <f t="shared" si="12"/>
        <v>50</v>
      </c>
      <c r="AF4" s="472" t="e">
        <f t="shared" si="13"/>
        <v>#DIV/0!</v>
      </c>
      <c r="AG4" s="447">
        <f>'Summary Data'!W4</f>
        <v>5</v>
      </c>
      <c r="AH4" s="458">
        <f t="shared" ref="AH4:AH67" si="45">+$AH$2</f>
        <v>10</v>
      </c>
      <c r="AI4" s="463">
        <f t="shared" si="14"/>
        <v>50</v>
      </c>
      <c r="AJ4" s="472" t="e">
        <f t="shared" si="15"/>
        <v>#DIV/0!</v>
      </c>
      <c r="AK4" s="447">
        <f>'Summary Data'!Y4</f>
        <v>0</v>
      </c>
      <c r="AL4" s="458">
        <f t="shared" ref="AL4:AL67" si="46">+$AL$2</f>
        <v>5</v>
      </c>
      <c r="AM4" s="463">
        <f t="shared" si="16"/>
        <v>0</v>
      </c>
      <c r="AN4" s="472" t="e">
        <f t="shared" si="17"/>
        <v>#DIV/0!</v>
      </c>
      <c r="AO4" s="447">
        <f>'Summary Data'!AA4</f>
        <v>0</v>
      </c>
      <c r="AP4" s="458">
        <f t="shared" ref="AP4:AP67" si="47">+$AP$2</f>
        <v>5</v>
      </c>
      <c r="AQ4" s="463">
        <f t="shared" si="18"/>
        <v>0</v>
      </c>
      <c r="AR4" s="472" t="e">
        <f t="shared" si="19"/>
        <v>#DIV/0!</v>
      </c>
      <c r="AS4" s="447">
        <f>'Summary Data'!AC4</f>
        <v>0</v>
      </c>
      <c r="AT4" s="458">
        <f t="shared" ref="AT4:AT67" si="48">+$AT$2</f>
        <v>5</v>
      </c>
      <c r="AU4" s="463">
        <f t="shared" si="20"/>
        <v>0</v>
      </c>
      <c r="AV4" s="472" t="e">
        <f t="shared" si="21"/>
        <v>#DIV/0!</v>
      </c>
      <c r="AW4" s="447">
        <f>'Summary Data'!AE4</f>
        <v>0</v>
      </c>
      <c r="AX4" s="458">
        <f t="shared" ref="AX4:AX67" si="49">+$AX$2</f>
        <v>5</v>
      </c>
      <c r="AY4" s="463">
        <f t="shared" si="22"/>
        <v>0</v>
      </c>
      <c r="AZ4" s="472" t="e">
        <f t="shared" si="23"/>
        <v>#DIV/0!</v>
      </c>
      <c r="BA4" s="447">
        <f>'Summary Data'!AG4</f>
        <v>0</v>
      </c>
      <c r="BB4" s="458">
        <f t="shared" ref="BB4:BB67" si="50">+$BB$2</f>
        <v>10</v>
      </c>
      <c r="BC4" s="463">
        <f t="shared" si="24"/>
        <v>0</v>
      </c>
      <c r="BD4" s="472" t="e">
        <f t="shared" si="25"/>
        <v>#DIV/0!</v>
      </c>
      <c r="BE4" s="447">
        <f>'Summary Data'!AI4</f>
        <v>1</v>
      </c>
      <c r="BF4" s="458">
        <f t="shared" ref="BF4:BF67" si="51">+$BF$2</f>
        <v>5</v>
      </c>
      <c r="BG4" s="463">
        <f t="shared" si="26"/>
        <v>5</v>
      </c>
      <c r="BH4" s="472" t="e">
        <f t="shared" si="27"/>
        <v>#DIV/0!</v>
      </c>
      <c r="BI4" s="447">
        <f>'Summary Data'!AK4</f>
        <v>6</v>
      </c>
      <c r="BJ4" s="458">
        <f t="shared" ref="BJ4:BJ67" si="52">+$BJ$2</f>
        <v>30</v>
      </c>
      <c r="BK4" s="463">
        <f t="shared" si="28"/>
        <v>180</v>
      </c>
      <c r="BL4" s="472" t="e">
        <f t="shared" si="29"/>
        <v>#DIV/0!</v>
      </c>
      <c r="BM4" s="447">
        <f>'Summary Data'!AN4</f>
        <v>4</v>
      </c>
      <c r="BN4" s="458">
        <f t="shared" ref="BN4:BN67" si="53">+$BN$2</f>
        <v>30</v>
      </c>
      <c r="BO4" s="463">
        <f t="shared" si="30"/>
        <v>120</v>
      </c>
      <c r="BP4" s="472" t="e">
        <f t="shared" si="31"/>
        <v>#DIV/0!</v>
      </c>
      <c r="BQ4" s="447">
        <f>'Summary Data'!AQ4</f>
        <v>5</v>
      </c>
      <c r="BR4" s="458">
        <f t="shared" ref="BR4:BR67" si="54">+$BR$2</f>
        <v>10</v>
      </c>
      <c r="BS4" s="463">
        <f t="shared" si="32"/>
        <v>50</v>
      </c>
      <c r="BT4" s="472" t="e">
        <f t="shared" si="33"/>
        <v>#DIV/0!</v>
      </c>
      <c r="BU4" s="447">
        <f>'Summary Data'!AS4</f>
        <v>2</v>
      </c>
      <c r="BV4" s="458">
        <f t="shared" ref="BV4:BV67" si="55">+$BV$2</f>
        <v>15</v>
      </c>
      <c r="BW4" s="463">
        <f t="shared" si="34"/>
        <v>30</v>
      </c>
      <c r="BX4" s="472" t="e">
        <f t="shared" si="35"/>
        <v>#DIV/0!</v>
      </c>
      <c r="BY4" s="478">
        <f t="shared" si="36"/>
        <v>80</v>
      </c>
      <c r="BZ4" s="469">
        <f t="shared" si="37"/>
        <v>1005</v>
      </c>
      <c r="CA4" s="475" t="e">
        <f t="shared" ref="CA4:CA67" si="56">+BZ4/CF4</f>
        <v>#DIV/0!</v>
      </c>
      <c r="CB4" s="451">
        <f t="shared" ref="CB4:CB67" si="57">((19.4166666666667)*(480))*46%</f>
        <v>4287.200000000008</v>
      </c>
      <c r="CC4" s="480">
        <f t="shared" ref="CC4:CC17" si="58">1-(BZ4/CB4)</f>
        <v>0.76558126516141112</v>
      </c>
      <c r="CD4" s="480">
        <f t="shared" ref="CD4:CD67" si="59">(+G4+K4)/BZ4</f>
        <v>0.4079601990049751</v>
      </c>
      <c r="CE4" s="480" t="e">
        <f t="shared" ref="CE4:CE67" si="60">+BZ4/CG4</f>
        <v>#DIV/0!</v>
      </c>
      <c r="CF4" s="478">
        <f t="shared" ref="CF4:CF67" si="61">+C4+D4</f>
        <v>0</v>
      </c>
      <c r="CG4" s="478">
        <f t="shared" ref="CG4:CG67" si="62">+CF4*CB4</f>
        <v>0</v>
      </c>
      <c r="CH4" s="478" t="e">
        <f t="shared" ref="CH4:CH67" si="63">+BY4/CF4</f>
        <v>#DIV/0!</v>
      </c>
      <c r="CI4" s="478">
        <f>+CI3</f>
        <v>393.01371951219505</v>
      </c>
    </row>
    <row r="5" spans="1:87" x14ac:dyDescent="0.2">
      <c r="A5" s="640"/>
      <c r="B5" s="449" t="s">
        <v>73</v>
      </c>
      <c r="C5" s="453"/>
      <c r="D5" s="453"/>
      <c r="E5" s="450">
        <f>'Summary Data'!C5</f>
        <v>45</v>
      </c>
      <c r="F5" s="459">
        <f t="shared" si="38"/>
        <v>10</v>
      </c>
      <c r="G5" s="464">
        <f t="shared" si="0"/>
        <v>450</v>
      </c>
      <c r="H5" s="472" t="e">
        <f t="shared" si="1"/>
        <v>#DIV/0!</v>
      </c>
      <c r="I5" s="450">
        <f>'Summary Data'!G5</f>
        <v>3</v>
      </c>
      <c r="J5" s="459">
        <f t="shared" si="39"/>
        <v>30</v>
      </c>
      <c r="K5" s="464">
        <f t="shared" si="2"/>
        <v>90</v>
      </c>
      <c r="L5" s="472" t="e">
        <f t="shared" si="3"/>
        <v>#DIV/0!</v>
      </c>
      <c r="M5" s="450">
        <f>'Summary Data'!I5</f>
        <v>1</v>
      </c>
      <c r="N5" s="459">
        <f t="shared" si="40"/>
        <v>10</v>
      </c>
      <c r="O5" s="464">
        <f t="shared" si="4"/>
        <v>10</v>
      </c>
      <c r="P5" s="472" t="e">
        <f t="shared" si="5"/>
        <v>#DIV/0!</v>
      </c>
      <c r="Q5" s="450">
        <f>'Summary Data'!K5</f>
        <v>1</v>
      </c>
      <c r="R5" s="459">
        <f t="shared" si="41"/>
        <v>10</v>
      </c>
      <c r="S5" s="464">
        <f t="shared" si="6"/>
        <v>10</v>
      </c>
      <c r="T5" s="472" t="e">
        <f t="shared" si="7"/>
        <v>#DIV/0!</v>
      </c>
      <c r="U5" s="450">
        <f>'Summary Data'!M5</f>
        <v>0</v>
      </c>
      <c r="V5" s="459">
        <f t="shared" si="42"/>
        <v>10</v>
      </c>
      <c r="W5" s="464">
        <f t="shared" si="8"/>
        <v>0</v>
      </c>
      <c r="X5" s="472" t="e">
        <f t="shared" si="9"/>
        <v>#DIV/0!</v>
      </c>
      <c r="Y5" s="450">
        <f>'Summary Data'!S5</f>
        <v>1</v>
      </c>
      <c r="Z5" s="459">
        <f t="shared" si="43"/>
        <v>10</v>
      </c>
      <c r="AA5" s="464">
        <f t="shared" si="10"/>
        <v>10</v>
      </c>
      <c r="AB5" s="472" t="e">
        <f t="shared" si="11"/>
        <v>#DIV/0!</v>
      </c>
      <c r="AC5" s="450">
        <f>'Summary Data'!U5</f>
        <v>2</v>
      </c>
      <c r="AD5" s="459">
        <f t="shared" si="44"/>
        <v>10</v>
      </c>
      <c r="AE5" s="464">
        <f t="shared" si="12"/>
        <v>20</v>
      </c>
      <c r="AF5" s="472" t="e">
        <f t="shared" si="13"/>
        <v>#DIV/0!</v>
      </c>
      <c r="AG5" s="450">
        <f>'Summary Data'!W5</f>
        <v>2</v>
      </c>
      <c r="AH5" s="459">
        <f t="shared" si="45"/>
        <v>10</v>
      </c>
      <c r="AI5" s="464">
        <f t="shared" si="14"/>
        <v>20</v>
      </c>
      <c r="AJ5" s="472" t="e">
        <f t="shared" si="15"/>
        <v>#DIV/0!</v>
      </c>
      <c r="AK5" s="450">
        <f>'Summary Data'!Y5</f>
        <v>0</v>
      </c>
      <c r="AL5" s="459">
        <f t="shared" si="46"/>
        <v>5</v>
      </c>
      <c r="AM5" s="464">
        <f t="shared" si="16"/>
        <v>0</v>
      </c>
      <c r="AN5" s="472" t="e">
        <f t="shared" si="17"/>
        <v>#DIV/0!</v>
      </c>
      <c r="AO5" s="450">
        <f>'Summary Data'!AA5</f>
        <v>0</v>
      </c>
      <c r="AP5" s="459">
        <f t="shared" si="47"/>
        <v>5</v>
      </c>
      <c r="AQ5" s="464">
        <f t="shared" si="18"/>
        <v>0</v>
      </c>
      <c r="AR5" s="472" t="e">
        <f t="shared" si="19"/>
        <v>#DIV/0!</v>
      </c>
      <c r="AS5" s="450">
        <f>'Summary Data'!AC5</f>
        <v>0</v>
      </c>
      <c r="AT5" s="459">
        <f t="shared" si="48"/>
        <v>5</v>
      </c>
      <c r="AU5" s="464">
        <f t="shared" si="20"/>
        <v>0</v>
      </c>
      <c r="AV5" s="472" t="e">
        <f t="shared" si="21"/>
        <v>#DIV/0!</v>
      </c>
      <c r="AW5" s="450">
        <f>'Summary Data'!AE5</f>
        <v>0</v>
      </c>
      <c r="AX5" s="459">
        <f t="shared" si="49"/>
        <v>5</v>
      </c>
      <c r="AY5" s="464">
        <f t="shared" si="22"/>
        <v>0</v>
      </c>
      <c r="AZ5" s="472" t="e">
        <f t="shared" si="23"/>
        <v>#DIV/0!</v>
      </c>
      <c r="BA5" s="450">
        <f>'Summary Data'!AG5</f>
        <v>0</v>
      </c>
      <c r="BB5" s="459">
        <f t="shared" si="50"/>
        <v>10</v>
      </c>
      <c r="BC5" s="464">
        <f t="shared" si="24"/>
        <v>0</v>
      </c>
      <c r="BD5" s="472" t="e">
        <f t="shared" si="25"/>
        <v>#DIV/0!</v>
      </c>
      <c r="BE5" s="450">
        <f>'Summary Data'!AI5</f>
        <v>0</v>
      </c>
      <c r="BF5" s="459">
        <f t="shared" si="51"/>
        <v>5</v>
      </c>
      <c r="BG5" s="464">
        <f t="shared" si="26"/>
        <v>0</v>
      </c>
      <c r="BH5" s="472" t="e">
        <f t="shared" si="27"/>
        <v>#DIV/0!</v>
      </c>
      <c r="BI5" s="450">
        <f>'Summary Data'!AK5</f>
        <v>4</v>
      </c>
      <c r="BJ5" s="459">
        <f t="shared" si="52"/>
        <v>30</v>
      </c>
      <c r="BK5" s="464">
        <f t="shared" si="28"/>
        <v>120</v>
      </c>
      <c r="BL5" s="472" t="e">
        <f t="shared" si="29"/>
        <v>#DIV/0!</v>
      </c>
      <c r="BM5" s="450">
        <f>'Summary Data'!AN5</f>
        <v>5</v>
      </c>
      <c r="BN5" s="459">
        <f t="shared" si="53"/>
        <v>30</v>
      </c>
      <c r="BO5" s="464">
        <f t="shared" si="30"/>
        <v>150</v>
      </c>
      <c r="BP5" s="472" t="e">
        <f t="shared" si="31"/>
        <v>#DIV/0!</v>
      </c>
      <c r="BQ5" s="450">
        <f>'Summary Data'!AQ5</f>
        <v>5</v>
      </c>
      <c r="BR5" s="459">
        <f t="shared" si="54"/>
        <v>10</v>
      </c>
      <c r="BS5" s="464">
        <f t="shared" si="32"/>
        <v>50</v>
      </c>
      <c r="BT5" s="472" t="e">
        <f t="shared" si="33"/>
        <v>#DIV/0!</v>
      </c>
      <c r="BU5" s="450">
        <f>'Summary Data'!AS5</f>
        <v>0</v>
      </c>
      <c r="BV5" s="459">
        <f t="shared" si="55"/>
        <v>15</v>
      </c>
      <c r="BW5" s="464">
        <f t="shared" si="34"/>
        <v>0</v>
      </c>
      <c r="BX5" s="472" t="e">
        <f t="shared" si="35"/>
        <v>#DIV/0!</v>
      </c>
      <c r="BY5" s="478">
        <f t="shared" si="36"/>
        <v>69</v>
      </c>
      <c r="BZ5" s="469">
        <f t="shared" si="37"/>
        <v>930</v>
      </c>
      <c r="CA5" s="475" t="e">
        <f t="shared" si="56"/>
        <v>#DIV/0!</v>
      </c>
      <c r="CB5" s="451">
        <f t="shared" si="57"/>
        <v>4287.200000000008</v>
      </c>
      <c r="CC5" s="480">
        <f t="shared" si="58"/>
        <v>0.78307520059712676</v>
      </c>
      <c r="CD5" s="480">
        <f t="shared" si="59"/>
        <v>0.58064516129032262</v>
      </c>
      <c r="CE5" s="480" t="e">
        <f t="shared" si="60"/>
        <v>#DIV/0!</v>
      </c>
      <c r="CF5" s="478">
        <f t="shared" si="61"/>
        <v>0</v>
      </c>
      <c r="CG5" s="478">
        <f t="shared" si="62"/>
        <v>0</v>
      </c>
      <c r="CH5" s="478" t="e">
        <f t="shared" si="63"/>
        <v>#DIV/0!</v>
      </c>
      <c r="CI5" s="478">
        <f t="shared" ref="CI5:CI68" si="64">+CI4</f>
        <v>393.01371951219505</v>
      </c>
    </row>
    <row r="6" spans="1:87" x14ac:dyDescent="0.2">
      <c r="A6" s="640"/>
      <c r="B6" s="442" t="s">
        <v>72</v>
      </c>
      <c r="C6" s="453"/>
      <c r="D6" s="453"/>
      <c r="E6" s="447">
        <f>'Summary Data'!C6</f>
        <v>48</v>
      </c>
      <c r="F6" s="458">
        <f t="shared" si="38"/>
        <v>10</v>
      </c>
      <c r="G6" s="463">
        <f t="shared" si="0"/>
        <v>480</v>
      </c>
      <c r="H6" s="472" t="e">
        <f t="shared" si="1"/>
        <v>#DIV/0!</v>
      </c>
      <c r="I6" s="447">
        <f>'Summary Data'!G6</f>
        <v>0</v>
      </c>
      <c r="J6" s="458">
        <f t="shared" si="39"/>
        <v>30</v>
      </c>
      <c r="K6" s="463">
        <f t="shared" si="2"/>
        <v>0</v>
      </c>
      <c r="L6" s="472" t="e">
        <f t="shared" si="3"/>
        <v>#DIV/0!</v>
      </c>
      <c r="M6" s="447">
        <f>'Summary Data'!I6</f>
        <v>1</v>
      </c>
      <c r="N6" s="458">
        <f t="shared" si="40"/>
        <v>10</v>
      </c>
      <c r="O6" s="463">
        <f t="shared" si="4"/>
        <v>10</v>
      </c>
      <c r="P6" s="472" t="e">
        <f t="shared" si="5"/>
        <v>#DIV/0!</v>
      </c>
      <c r="Q6" s="447">
        <f>'Summary Data'!K6</f>
        <v>2</v>
      </c>
      <c r="R6" s="458">
        <f t="shared" si="41"/>
        <v>10</v>
      </c>
      <c r="S6" s="463">
        <f t="shared" si="6"/>
        <v>20</v>
      </c>
      <c r="T6" s="472" t="e">
        <f t="shared" si="7"/>
        <v>#DIV/0!</v>
      </c>
      <c r="U6" s="447">
        <f>'Summary Data'!M6</f>
        <v>0</v>
      </c>
      <c r="V6" s="458">
        <f t="shared" si="42"/>
        <v>10</v>
      </c>
      <c r="W6" s="463">
        <f t="shared" si="8"/>
        <v>0</v>
      </c>
      <c r="X6" s="472" t="e">
        <f t="shared" si="9"/>
        <v>#DIV/0!</v>
      </c>
      <c r="Y6" s="447">
        <f>'Summary Data'!S6</f>
        <v>1</v>
      </c>
      <c r="Z6" s="458">
        <f t="shared" si="43"/>
        <v>10</v>
      </c>
      <c r="AA6" s="463">
        <f t="shared" si="10"/>
        <v>10</v>
      </c>
      <c r="AB6" s="472" t="e">
        <f t="shared" si="11"/>
        <v>#DIV/0!</v>
      </c>
      <c r="AC6" s="447">
        <f>'Summary Data'!U6</f>
        <v>8</v>
      </c>
      <c r="AD6" s="458">
        <f t="shared" si="44"/>
        <v>10</v>
      </c>
      <c r="AE6" s="463">
        <f t="shared" si="12"/>
        <v>80</v>
      </c>
      <c r="AF6" s="472" t="e">
        <f t="shared" si="13"/>
        <v>#DIV/0!</v>
      </c>
      <c r="AG6" s="447">
        <f>'Summary Data'!W6</f>
        <v>8</v>
      </c>
      <c r="AH6" s="458">
        <f t="shared" si="45"/>
        <v>10</v>
      </c>
      <c r="AI6" s="463">
        <f t="shared" si="14"/>
        <v>80</v>
      </c>
      <c r="AJ6" s="472" t="e">
        <f t="shared" si="15"/>
        <v>#DIV/0!</v>
      </c>
      <c r="AK6" s="447">
        <f>'Summary Data'!Y6</f>
        <v>0</v>
      </c>
      <c r="AL6" s="458">
        <f t="shared" si="46"/>
        <v>5</v>
      </c>
      <c r="AM6" s="463">
        <f t="shared" si="16"/>
        <v>0</v>
      </c>
      <c r="AN6" s="472" t="e">
        <f t="shared" si="17"/>
        <v>#DIV/0!</v>
      </c>
      <c r="AO6" s="447">
        <f>'Summary Data'!AA6</f>
        <v>0</v>
      </c>
      <c r="AP6" s="458">
        <f t="shared" si="47"/>
        <v>5</v>
      </c>
      <c r="AQ6" s="463">
        <f t="shared" si="18"/>
        <v>0</v>
      </c>
      <c r="AR6" s="472" t="e">
        <f t="shared" si="19"/>
        <v>#DIV/0!</v>
      </c>
      <c r="AS6" s="447">
        <f>'Summary Data'!AC6</f>
        <v>0</v>
      </c>
      <c r="AT6" s="458">
        <f t="shared" si="48"/>
        <v>5</v>
      </c>
      <c r="AU6" s="463">
        <f t="shared" si="20"/>
        <v>0</v>
      </c>
      <c r="AV6" s="472" t="e">
        <f t="shared" si="21"/>
        <v>#DIV/0!</v>
      </c>
      <c r="AW6" s="447">
        <f>'Summary Data'!AE6</f>
        <v>0</v>
      </c>
      <c r="AX6" s="458">
        <f t="shared" si="49"/>
        <v>5</v>
      </c>
      <c r="AY6" s="463">
        <f t="shared" si="22"/>
        <v>0</v>
      </c>
      <c r="AZ6" s="472" t="e">
        <f t="shared" si="23"/>
        <v>#DIV/0!</v>
      </c>
      <c r="BA6" s="447">
        <f>'Summary Data'!AG6</f>
        <v>1</v>
      </c>
      <c r="BB6" s="458">
        <f t="shared" si="50"/>
        <v>10</v>
      </c>
      <c r="BC6" s="463">
        <f t="shared" si="24"/>
        <v>10</v>
      </c>
      <c r="BD6" s="472" t="e">
        <f t="shared" si="25"/>
        <v>#DIV/0!</v>
      </c>
      <c r="BE6" s="447">
        <f>'Summary Data'!AI6</f>
        <v>2</v>
      </c>
      <c r="BF6" s="458">
        <f t="shared" si="51"/>
        <v>5</v>
      </c>
      <c r="BG6" s="463">
        <f t="shared" si="26"/>
        <v>10</v>
      </c>
      <c r="BH6" s="472" t="e">
        <f t="shared" si="27"/>
        <v>#DIV/0!</v>
      </c>
      <c r="BI6" s="447">
        <f>'Summary Data'!AK6</f>
        <v>1</v>
      </c>
      <c r="BJ6" s="458">
        <f t="shared" si="52"/>
        <v>30</v>
      </c>
      <c r="BK6" s="463">
        <f t="shared" si="28"/>
        <v>30</v>
      </c>
      <c r="BL6" s="472" t="e">
        <f t="shared" si="29"/>
        <v>#DIV/0!</v>
      </c>
      <c r="BM6" s="447">
        <f>'Summary Data'!AN6</f>
        <v>9</v>
      </c>
      <c r="BN6" s="458">
        <f t="shared" si="53"/>
        <v>30</v>
      </c>
      <c r="BO6" s="463">
        <f t="shared" si="30"/>
        <v>270</v>
      </c>
      <c r="BP6" s="472" t="e">
        <f t="shared" si="31"/>
        <v>#DIV/0!</v>
      </c>
      <c r="BQ6" s="447">
        <f>'Summary Data'!AQ6</f>
        <v>8</v>
      </c>
      <c r="BR6" s="458">
        <f t="shared" si="54"/>
        <v>10</v>
      </c>
      <c r="BS6" s="463">
        <f t="shared" si="32"/>
        <v>80</v>
      </c>
      <c r="BT6" s="472" t="e">
        <f t="shared" si="33"/>
        <v>#DIV/0!</v>
      </c>
      <c r="BU6" s="447">
        <f>'Summary Data'!AS6</f>
        <v>2</v>
      </c>
      <c r="BV6" s="458">
        <f t="shared" si="55"/>
        <v>15</v>
      </c>
      <c r="BW6" s="463">
        <f t="shared" si="34"/>
        <v>30</v>
      </c>
      <c r="BX6" s="472" t="e">
        <f t="shared" si="35"/>
        <v>#DIV/0!</v>
      </c>
      <c r="BY6" s="478">
        <f t="shared" si="36"/>
        <v>91</v>
      </c>
      <c r="BZ6" s="469">
        <f t="shared" si="37"/>
        <v>1110</v>
      </c>
      <c r="CA6" s="475" t="e">
        <f t="shared" si="56"/>
        <v>#DIV/0!</v>
      </c>
      <c r="CB6" s="451">
        <f t="shared" si="57"/>
        <v>4287.200000000008</v>
      </c>
      <c r="CC6" s="480">
        <f t="shared" si="58"/>
        <v>0.74108975555140932</v>
      </c>
      <c r="CD6" s="480">
        <f t="shared" si="59"/>
        <v>0.43243243243243246</v>
      </c>
      <c r="CE6" s="480" t="e">
        <f t="shared" si="60"/>
        <v>#DIV/0!</v>
      </c>
      <c r="CF6" s="478">
        <f t="shared" si="61"/>
        <v>0</v>
      </c>
      <c r="CG6" s="478">
        <f t="shared" si="62"/>
        <v>0</v>
      </c>
      <c r="CH6" s="478" t="e">
        <f t="shared" si="63"/>
        <v>#DIV/0!</v>
      </c>
      <c r="CI6" s="478">
        <f t="shared" si="64"/>
        <v>393.01371951219505</v>
      </c>
    </row>
    <row r="7" spans="1:87" x14ac:dyDescent="0.2">
      <c r="A7" s="640"/>
      <c r="B7" s="449" t="s">
        <v>71</v>
      </c>
      <c r="C7" s="453"/>
      <c r="D7" s="453"/>
      <c r="E7" s="450">
        <f>'Summary Data'!C7</f>
        <v>65</v>
      </c>
      <c r="F7" s="459">
        <f t="shared" si="38"/>
        <v>10</v>
      </c>
      <c r="G7" s="464">
        <f t="shared" si="0"/>
        <v>650</v>
      </c>
      <c r="H7" s="472" t="e">
        <f t="shared" si="1"/>
        <v>#DIV/0!</v>
      </c>
      <c r="I7" s="450">
        <f>'Summary Data'!G7</f>
        <v>0</v>
      </c>
      <c r="J7" s="459">
        <f t="shared" si="39"/>
        <v>30</v>
      </c>
      <c r="K7" s="464">
        <f t="shared" si="2"/>
        <v>0</v>
      </c>
      <c r="L7" s="472" t="e">
        <f t="shared" si="3"/>
        <v>#DIV/0!</v>
      </c>
      <c r="M7" s="450">
        <f>'Summary Data'!I7</f>
        <v>0</v>
      </c>
      <c r="N7" s="459">
        <f t="shared" si="40"/>
        <v>10</v>
      </c>
      <c r="O7" s="464">
        <f t="shared" si="4"/>
        <v>0</v>
      </c>
      <c r="P7" s="472" t="e">
        <f t="shared" si="5"/>
        <v>#DIV/0!</v>
      </c>
      <c r="Q7" s="450">
        <f>'Summary Data'!K7</f>
        <v>0</v>
      </c>
      <c r="R7" s="459">
        <f t="shared" si="41"/>
        <v>10</v>
      </c>
      <c r="S7" s="464">
        <f t="shared" si="6"/>
        <v>0</v>
      </c>
      <c r="T7" s="472" t="e">
        <f t="shared" si="7"/>
        <v>#DIV/0!</v>
      </c>
      <c r="U7" s="450">
        <f>'Summary Data'!M7</f>
        <v>0</v>
      </c>
      <c r="V7" s="459">
        <f t="shared" si="42"/>
        <v>10</v>
      </c>
      <c r="W7" s="464">
        <f t="shared" si="8"/>
        <v>0</v>
      </c>
      <c r="X7" s="472" t="e">
        <f t="shared" si="9"/>
        <v>#DIV/0!</v>
      </c>
      <c r="Y7" s="450">
        <f>'Summary Data'!S7</f>
        <v>4</v>
      </c>
      <c r="Z7" s="459">
        <f t="shared" si="43"/>
        <v>10</v>
      </c>
      <c r="AA7" s="464">
        <f t="shared" si="10"/>
        <v>40</v>
      </c>
      <c r="AB7" s="472" t="e">
        <f t="shared" si="11"/>
        <v>#DIV/0!</v>
      </c>
      <c r="AC7" s="450">
        <f>'Summary Data'!U7</f>
        <v>1</v>
      </c>
      <c r="AD7" s="459">
        <f t="shared" si="44"/>
        <v>10</v>
      </c>
      <c r="AE7" s="464">
        <f t="shared" si="12"/>
        <v>10</v>
      </c>
      <c r="AF7" s="472" t="e">
        <f t="shared" si="13"/>
        <v>#DIV/0!</v>
      </c>
      <c r="AG7" s="450">
        <f>'Summary Data'!W7</f>
        <v>1</v>
      </c>
      <c r="AH7" s="459">
        <f t="shared" si="45"/>
        <v>10</v>
      </c>
      <c r="AI7" s="464">
        <f t="shared" si="14"/>
        <v>10</v>
      </c>
      <c r="AJ7" s="472" t="e">
        <f t="shared" si="15"/>
        <v>#DIV/0!</v>
      </c>
      <c r="AK7" s="450">
        <f>'Summary Data'!Y7</f>
        <v>0</v>
      </c>
      <c r="AL7" s="459">
        <f t="shared" si="46"/>
        <v>5</v>
      </c>
      <c r="AM7" s="464">
        <f t="shared" si="16"/>
        <v>0</v>
      </c>
      <c r="AN7" s="472" t="e">
        <f t="shared" si="17"/>
        <v>#DIV/0!</v>
      </c>
      <c r="AO7" s="450">
        <f>'Summary Data'!AA7</f>
        <v>0</v>
      </c>
      <c r="AP7" s="459">
        <f t="shared" si="47"/>
        <v>5</v>
      </c>
      <c r="AQ7" s="464">
        <f t="shared" si="18"/>
        <v>0</v>
      </c>
      <c r="AR7" s="472" t="e">
        <f t="shared" si="19"/>
        <v>#DIV/0!</v>
      </c>
      <c r="AS7" s="450">
        <f>'Summary Data'!AC7</f>
        <v>0</v>
      </c>
      <c r="AT7" s="459">
        <f t="shared" si="48"/>
        <v>5</v>
      </c>
      <c r="AU7" s="464">
        <f t="shared" si="20"/>
        <v>0</v>
      </c>
      <c r="AV7" s="472" t="e">
        <f t="shared" si="21"/>
        <v>#DIV/0!</v>
      </c>
      <c r="AW7" s="450">
        <f>'Summary Data'!AE7</f>
        <v>0</v>
      </c>
      <c r="AX7" s="459">
        <f t="shared" si="49"/>
        <v>5</v>
      </c>
      <c r="AY7" s="464">
        <f t="shared" si="22"/>
        <v>0</v>
      </c>
      <c r="AZ7" s="472" t="e">
        <f t="shared" si="23"/>
        <v>#DIV/0!</v>
      </c>
      <c r="BA7" s="450">
        <f>'Summary Data'!AG7</f>
        <v>10</v>
      </c>
      <c r="BB7" s="459">
        <f t="shared" si="50"/>
        <v>10</v>
      </c>
      <c r="BC7" s="464">
        <f t="shared" si="24"/>
        <v>100</v>
      </c>
      <c r="BD7" s="472" t="e">
        <f t="shared" si="25"/>
        <v>#DIV/0!</v>
      </c>
      <c r="BE7" s="450">
        <f>'Summary Data'!AI7</f>
        <v>1</v>
      </c>
      <c r="BF7" s="459">
        <f t="shared" si="51"/>
        <v>5</v>
      </c>
      <c r="BG7" s="464">
        <f t="shared" si="26"/>
        <v>5</v>
      </c>
      <c r="BH7" s="472" t="e">
        <f t="shared" si="27"/>
        <v>#DIV/0!</v>
      </c>
      <c r="BI7" s="450">
        <f>'Summary Data'!AK7</f>
        <v>2</v>
      </c>
      <c r="BJ7" s="459">
        <f t="shared" si="52"/>
        <v>30</v>
      </c>
      <c r="BK7" s="464">
        <f t="shared" si="28"/>
        <v>60</v>
      </c>
      <c r="BL7" s="472" t="e">
        <f t="shared" si="29"/>
        <v>#DIV/0!</v>
      </c>
      <c r="BM7" s="450">
        <f>'Summary Data'!AN7</f>
        <v>10</v>
      </c>
      <c r="BN7" s="459">
        <f t="shared" si="53"/>
        <v>30</v>
      </c>
      <c r="BO7" s="464">
        <f t="shared" si="30"/>
        <v>300</v>
      </c>
      <c r="BP7" s="472" t="e">
        <f t="shared" si="31"/>
        <v>#DIV/0!</v>
      </c>
      <c r="BQ7" s="450">
        <f>'Summary Data'!AQ7</f>
        <v>5</v>
      </c>
      <c r="BR7" s="459">
        <f t="shared" si="54"/>
        <v>10</v>
      </c>
      <c r="BS7" s="464">
        <f t="shared" si="32"/>
        <v>50</v>
      </c>
      <c r="BT7" s="472" t="e">
        <f t="shared" si="33"/>
        <v>#DIV/0!</v>
      </c>
      <c r="BU7" s="450">
        <f>'Summary Data'!AS7</f>
        <v>0</v>
      </c>
      <c r="BV7" s="459">
        <f t="shared" si="55"/>
        <v>15</v>
      </c>
      <c r="BW7" s="464">
        <f t="shared" si="34"/>
        <v>0</v>
      </c>
      <c r="BX7" s="472" t="e">
        <f t="shared" si="35"/>
        <v>#DIV/0!</v>
      </c>
      <c r="BY7" s="478">
        <f t="shared" si="36"/>
        <v>99</v>
      </c>
      <c r="BZ7" s="469">
        <f t="shared" si="37"/>
        <v>1225</v>
      </c>
      <c r="CA7" s="475" t="e">
        <f t="shared" si="56"/>
        <v>#DIV/0!</v>
      </c>
      <c r="CB7" s="451">
        <f t="shared" si="57"/>
        <v>4287.200000000008</v>
      </c>
      <c r="CC7" s="480">
        <f t="shared" si="58"/>
        <v>0.71426572121664544</v>
      </c>
      <c r="CD7" s="480">
        <f t="shared" si="59"/>
        <v>0.53061224489795922</v>
      </c>
      <c r="CE7" s="480" t="e">
        <f t="shared" si="60"/>
        <v>#DIV/0!</v>
      </c>
      <c r="CF7" s="478">
        <f t="shared" si="61"/>
        <v>0</v>
      </c>
      <c r="CG7" s="478">
        <f t="shared" si="62"/>
        <v>0</v>
      </c>
      <c r="CH7" s="478" t="e">
        <f t="shared" si="63"/>
        <v>#DIV/0!</v>
      </c>
      <c r="CI7" s="478">
        <f t="shared" si="64"/>
        <v>393.01371951219505</v>
      </c>
    </row>
    <row r="8" spans="1:87" x14ac:dyDescent="0.2">
      <c r="A8" s="640"/>
      <c r="B8" s="442" t="s">
        <v>70</v>
      </c>
      <c r="C8" s="453"/>
      <c r="D8" s="453"/>
      <c r="E8" s="447">
        <f>'Summary Data'!C8</f>
        <v>56</v>
      </c>
      <c r="F8" s="458">
        <f t="shared" si="38"/>
        <v>10</v>
      </c>
      <c r="G8" s="463">
        <f t="shared" si="0"/>
        <v>560</v>
      </c>
      <c r="H8" s="472" t="e">
        <f t="shared" si="1"/>
        <v>#DIV/0!</v>
      </c>
      <c r="I8" s="447">
        <f>'Summary Data'!G8</f>
        <v>15</v>
      </c>
      <c r="J8" s="458">
        <f t="shared" si="39"/>
        <v>30</v>
      </c>
      <c r="K8" s="463">
        <f t="shared" si="2"/>
        <v>450</v>
      </c>
      <c r="L8" s="472" t="e">
        <f t="shared" si="3"/>
        <v>#DIV/0!</v>
      </c>
      <c r="M8" s="447">
        <f>'Summary Data'!I8</f>
        <v>1</v>
      </c>
      <c r="N8" s="458">
        <f t="shared" si="40"/>
        <v>10</v>
      </c>
      <c r="O8" s="463">
        <f t="shared" si="4"/>
        <v>10</v>
      </c>
      <c r="P8" s="472" t="e">
        <f t="shared" si="5"/>
        <v>#DIV/0!</v>
      </c>
      <c r="Q8" s="447">
        <f>'Summary Data'!K8</f>
        <v>3</v>
      </c>
      <c r="R8" s="458">
        <f t="shared" si="41"/>
        <v>10</v>
      </c>
      <c r="S8" s="463">
        <f t="shared" si="6"/>
        <v>30</v>
      </c>
      <c r="T8" s="472" t="e">
        <f t="shared" si="7"/>
        <v>#DIV/0!</v>
      </c>
      <c r="U8" s="447">
        <f>'Summary Data'!M8</f>
        <v>4</v>
      </c>
      <c r="V8" s="458">
        <f t="shared" si="42"/>
        <v>10</v>
      </c>
      <c r="W8" s="463">
        <f t="shared" si="8"/>
        <v>40</v>
      </c>
      <c r="X8" s="472" t="e">
        <f t="shared" si="9"/>
        <v>#DIV/0!</v>
      </c>
      <c r="Y8" s="447">
        <f>'Summary Data'!S8</f>
        <v>3</v>
      </c>
      <c r="Z8" s="458">
        <f t="shared" si="43"/>
        <v>10</v>
      </c>
      <c r="AA8" s="463">
        <f t="shared" si="10"/>
        <v>30</v>
      </c>
      <c r="AB8" s="472" t="e">
        <f t="shared" si="11"/>
        <v>#DIV/0!</v>
      </c>
      <c r="AC8" s="447">
        <f>'Summary Data'!U8</f>
        <v>22</v>
      </c>
      <c r="AD8" s="458">
        <f t="shared" si="44"/>
        <v>10</v>
      </c>
      <c r="AE8" s="463">
        <f t="shared" si="12"/>
        <v>220</v>
      </c>
      <c r="AF8" s="472" t="e">
        <f t="shared" si="13"/>
        <v>#DIV/0!</v>
      </c>
      <c r="AG8" s="447">
        <f>'Summary Data'!W8</f>
        <v>22</v>
      </c>
      <c r="AH8" s="458">
        <f t="shared" si="45"/>
        <v>10</v>
      </c>
      <c r="AI8" s="463">
        <f t="shared" si="14"/>
        <v>220</v>
      </c>
      <c r="AJ8" s="472" t="e">
        <f t="shared" si="15"/>
        <v>#DIV/0!</v>
      </c>
      <c r="AK8" s="447">
        <f>'Summary Data'!Y8</f>
        <v>0</v>
      </c>
      <c r="AL8" s="458">
        <f t="shared" si="46"/>
        <v>5</v>
      </c>
      <c r="AM8" s="463">
        <f t="shared" si="16"/>
        <v>0</v>
      </c>
      <c r="AN8" s="472" t="e">
        <f t="shared" si="17"/>
        <v>#DIV/0!</v>
      </c>
      <c r="AO8" s="447">
        <f>'Summary Data'!AA8</f>
        <v>0</v>
      </c>
      <c r="AP8" s="458">
        <f t="shared" si="47"/>
        <v>5</v>
      </c>
      <c r="AQ8" s="463">
        <f t="shared" si="18"/>
        <v>0</v>
      </c>
      <c r="AR8" s="472" t="e">
        <f t="shared" si="19"/>
        <v>#DIV/0!</v>
      </c>
      <c r="AS8" s="447">
        <f>'Summary Data'!AC8</f>
        <v>0</v>
      </c>
      <c r="AT8" s="458">
        <f t="shared" si="48"/>
        <v>5</v>
      </c>
      <c r="AU8" s="463">
        <f t="shared" si="20"/>
        <v>0</v>
      </c>
      <c r="AV8" s="472" t="e">
        <f t="shared" si="21"/>
        <v>#DIV/0!</v>
      </c>
      <c r="AW8" s="447">
        <f>'Summary Data'!AE8</f>
        <v>0</v>
      </c>
      <c r="AX8" s="458">
        <f t="shared" si="49"/>
        <v>5</v>
      </c>
      <c r="AY8" s="463">
        <f t="shared" si="22"/>
        <v>0</v>
      </c>
      <c r="AZ8" s="472" t="e">
        <f t="shared" si="23"/>
        <v>#DIV/0!</v>
      </c>
      <c r="BA8" s="447">
        <f>'Summary Data'!AG8</f>
        <v>12</v>
      </c>
      <c r="BB8" s="458">
        <f t="shared" si="50"/>
        <v>10</v>
      </c>
      <c r="BC8" s="463">
        <f t="shared" si="24"/>
        <v>120</v>
      </c>
      <c r="BD8" s="472" t="e">
        <f t="shared" si="25"/>
        <v>#DIV/0!</v>
      </c>
      <c r="BE8" s="447">
        <f>'Summary Data'!AI8</f>
        <v>0</v>
      </c>
      <c r="BF8" s="458">
        <f t="shared" si="51"/>
        <v>5</v>
      </c>
      <c r="BG8" s="463">
        <f t="shared" si="26"/>
        <v>0</v>
      </c>
      <c r="BH8" s="472" t="e">
        <f t="shared" si="27"/>
        <v>#DIV/0!</v>
      </c>
      <c r="BI8" s="447">
        <f>'Summary Data'!AK8</f>
        <v>1</v>
      </c>
      <c r="BJ8" s="458">
        <f t="shared" si="52"/>
        <v>30</v>
      </c>
      <c r="BK8" s="463">
        <f t="shared" si="28"/>
        <v>30</v>
      </c>
      <c r="BL8" s="472" t="e">
        <f t="shared" si="29"/>
        <v>#DIV/0!</v>
      </c>
      <c r="BM8" s="447">
        <f>'Summary Data'!AN8</f>
        <v>6</v>
      </c>
      <c r="BN8" s="458">
        <f t="shared" si="53"/>
        <v>30</v>
      </c>
      <c r="BO8" s="463">
        <f t="shared" si="30"/>
        <v>180</v>
      </c>
      <c r="BP8" s="472" t="e">
        <f t="shared" si="31"/>
        <v>#DIV/0!</v>
      </c>
      <c r="BQ8" s="447">
        <f>'Summary Data'!AQ8</f>
        <v>5</v>
      </c>
      <c r="BR8" s="458">
        <f t="shared" si="54"/>
        <v>10</v>
      </c>
      <c r="BS8" s="463">
        <f t="shared" si="32"/>
        <v>50</v>
      </c>
      <c r="BT8" s="472" t="e">
        <f t="shared" si="33"/>
        <v>#DIV/0!</v>
      </c>
      <c r="BU8" s="447">
        <f>'Summary Data'!AS8</f>
        <v>6</v>
      </c>
      <c r="BV8" s="458">
        <f t="shared" si="55"/>
        <v>15</v>
      </c>
      <c r="BW8" s="463">
        <f t="shared" si="34"/>
        <v>90</v>
      </c>
      <c r="BX8" s="472" t="e">
        <f t="shared" si="35"/>
        <v>#DIV/0!</v>
      </c>
      <c r="BY8" s="478">
        <f t="shared" si="36"/>
        <v>156</v>
      </c>
      <c r="BZ8" s="469">
        <f t="shared" si="37"/>
        <v>2030</v>
      </c>
      <c r="CA8" s="475" t="e">
        <f t="shared" si="56"/>
        <v>#DIV/0!</v>
      </c>
      <c r="CB8" s="451">
        <f t="shared" si="57"/>
        <v>4287.200000000008</v>
      </c>
      <c r="CC8" s="480">
        <f t="shared" si="58"/>
        <v>0.52649748087329806</v>
      </c>
      <c r="CD8" s="480">
        <f t="shared" si="59"/>
        <v>0.49753694581280788</v>
      </c>
      <c r="CE8" s="480" t="e">
        <f t="shared" si="60"/>
        <v>#DIV/0!</v>
      </c>
      <c r="CF8" s="478">
        <f t="shared" si="61"/>
        <v>0</v>
      </c>
      <c r="CG8" s="478">
        <f t="shared" si="62"/>
        <v>0</v>
      </c>
      <c r="CH8" s="478" t="e">
        <f t="shared" si="63"/>
        <v>#DIV/0!</v>
      </c>
      <c r="CI8" s="478">
        <f t="shared" si="64"/>
        <v>393.01371951219505</v>
      </c>
    </row>
    <row r="9" spans="1:87" x14ac:dyDescent="0.2">
      <c r="A9" s="640"/>
      <c r="B9" s="449" t="s">
        <v>69</v>
      </c>
      <c r="C9" s="453"/>
      <c r="D9" s="453"/>
      <c r="E9" s="450">
        <f>'Summary Data'!C9</f>
        <v>70</v>
      </c>
      <c r="F9" s="459">
        <f t="shared" si="38"/>
        <v>10</v>
      </c>
      <c r="G9" s="464">
        <f t="shared" si="0"/>
        <v>700</v>
      </c>
      <c r="H9" s="472" t="e">
        <f t="shared" si="1"/>
        <v>#DIV/0!</v>
      </c>
      <c r="I9" s="450">
        <f>'Summary Data'!G9</f>
        <v>4</v>
      </c>
      <c r="J9" s="459">
        <f t="shared" si="39"/>
        <v>30</v>
      </c>
      <c r="K9" s="464">
        <f t="shared" si="2"/>
        <v>120</v>
      </c>
      <c r="L9" s="472" t="e">
        <f t="shared" si="3"/>
        <v>#DIV/0!</v>
      </c>
      <c r="M9" s="450">
        <f>'Summary Data'!I9</f>
        <v>0</v>
      </c>
      <c r="N9" s="459">
        <f t="shared" si="40"/>
        <v>10</v>
      </c>
      <c r="O9" s="464">
        <f t="shared" si="4"/>
        <v>0</v>
      </c>
      <c r="P9" s="472" t="e">
        <f t="shared" si="5"/>
        <v>#DIV/0!</v>
      </c>
      <c r="Q9" s="450">
        <f>'Summary Data'!K9</f>
        <v>6</v>
      </c>
      <c r="R9" s="459">
        <f t="shared" si="41"/>
        <v>10</v>
      </c>
      <c r="S9" s="464">
        <f t="shared" si="6"/>
        <v>60</v>
      </c>
      <c r="T9" s="472" t="e">
        <f t="shared" si="7"/>
        <v>#DIV/0!</v>
      </c>
      <c r="U9" s="450">
        <f>'Summary Data'!M9</f>
        <v>0</v>
      </c>
      <c r="V9" s="459">
        <f t="shared" si="42"/>
        <v>10</v>
      </c>
      <c r="W9" s="464">
        <f t="shared" si="8"/>
        <v>0</v>
      </c>
      <c r="X9" s="472" t="e">
        <f t="shared" si="9"/>
        <v>#DIV/0!</v>
      </c>
      <c r="Y9" s="450">
        <f>'Summary Data'!S9</f>
        <v>5</v>
      </c>
      <c r="Z9" s="459">
        <f t="shared" si="43"/>
        <v>10</v>
      </c>
      <c r="AA9" s="464">
        <f t="shared" si="10"/>
        <v>50</v>
      </c>
      <c r="AB9" s="472" t="e">
        <f t="shared" si="11"/>
        <v>#DIV/0!</v>
      </c>
      <c r="AC9" s="450">
        <f>'Summary Data'!U9</f>
        <v>13</v>
      </c>
      <c r="AD9" s="459">
        <f t="shared" si="44"/>
        <v>10</v>
      </c>
      <c r="AE9" s="464">
        <f t="shared" si="12"/>
        <v>130</v>
      </c>
      <c r="AF9" s="472" t="e">
        <f t="shared" si="13"/>
        <v>#DIV/0!</v>
      </c>
      <c r="AG9" s="450">
        <f>'Summary Data'!W9</f>
        <v>13</v>
      </c>
      <c r="AH9" s="459">
        <f t="shared" si="45"/>
        <v>10</v>
      </c>
      <c r="AI9" s="464">
        <f t="shared" si="14"/>
        <v>130</v>
      </c>
      <c r="AJ9" s="472" t="e">
        <f t="shared" si="15"/>
        <v>#DIV/0!</v>
      </c>
      <c r="AK9" s="450">
        <f>'Summary Data'!Y9</f>
        <v>0</v>
      </c>
      <c r="AL9" s="459">
        <f t="shared" si="46"/>
        <v>5</v>
      </c>
      <c r="AM9" s="464">
        <f t="shared" si="16"/>
        <v>0</v>
      </c>
      <c r="AN9" s="472" t="e">
        <f t="shared" si="17"/>
        <v>#DIV/0!</v>
      </c>
      <c r="AO9" s="450">
        <f>'Summary Data'!AA9</f>
        <v>0</v>
      </c>
      <c r="AP9" s="459">
        <f t="shared" si="47"/>
        <v>5</v>
      </c>
      <c r="AQ9" s="464">
        <f t="shared" si="18"/>
        <v>0</v>
      </c>
      <c r="AR9" s="472" t="e">
        <f t="shared" si="19"/>
        <v>#DIV/0!</v>
      </c>
      <c r="AS9" s="450">
        <f>'Summary Data'!AC9</f>
        <v>0</v>
      </c>
      <c r="AT9" s="459">
        <f t="shared" si="48"/>
        <v>5</v>
      </c>
      <c r="AU9" s="464">
        <f t="shared" si="20"/>
        <v>0</v>
      </c>
      <c r="AV9" s="472" t="e">
        <f t="shared" si="21"/>
        <v>#DIV/0!</v>
      </c>
      <c r="AW9" s="450">
        <f>'Summary Data'!AE9</f>
        <v>0</v>
      </c>
      <c r="AX9" s="459">
        <f t="shared" si="49"/>
        <v>5</v>
      </c>
      <c r="AY9" s="464">
        <f t="shared" si="22"/>
        <v>0</v>
      </c>
      <c r="AZ9" s="472" t="e">
        <f t="shared" si="23"/>
        <v>#DIV/0!</v>
      </c>
      <c r="BA9" s="450">
        <f>'Summary Data'!AG9</f>
        <v>0</v>
      </c>
      <c r="BB9" s="459">
        <f t="shared" si="50"/>
        <v>10</v>
      </c>
      <c r="BC9" s="464">
        <f t="shared" si="24"/>
        <v>0</v>
      </c>
      <c r="BD9" s="472" t="e">
        <f t="shared" si="25"/>
        <v>#DIV/0!</v>
      </c>
      <c r="BE9" s="450">
        <f>'Summary Data'!AI9</f>
        <v>1</v>
      </c>
      <c r="BF9" s="459">
        <f t="shared" si="51"/>
        <v>5</v>
      </c>
      <c r="BG9" s="464">
        <f t="shared" si="26"/>
        <v>5</v>
      </c>
      <c r="BH9" s="472" t="e">
        <f t="shared" si="27"/>
        <v>#DIV/0!</v>
      </c>
      <c r="BI9" s="450">
        <f>'Summary Data'!AK9</f>
        <v>7</v>
      </c>
      <c r="BJ9" s="459">
        <f t="shared" si="52"/>
        <v>30</v>
      </c>
      <c r="BK9" s="464">
        <f t="shared" si="28"/>
        <v>210</v>
      </c>
      <c r="BL9" s="472" t="e">
        <f t="shared" si="29"/>
        <v>#DIV/0!</v>
      </c>
      <c r="BM9" s="450">
        <f>'Summary Data'!AN9</f>
        <v>6</v>
      </c>
      <c r="BN9" s="459">
        <f t="shared" si="53"/>
        <v>30</v>
      </c>
      <c r="BO9" s="464">
        <f t="shared" si="30"/>
        <v>180</v>
      </c>
      <c r="BP9" s="472" t="e">
        <f t="shared" si="31"/>
        <v>#DIV/0!</v>
      </c>
      <c r="BQ9" s="450">
        <f>'Summary Data'!AQ9</f>
        <v>5</v>
      </c>
      <c r="BR9" s="459">
        <f t="shared" si="54"/>
        <v>10</v>
      </c>
      <c r="BS9" s="464">
        <f t="shared" si="32"/>
        <v>50</v>
      </c>
      <c r="BT9" s="472" t="e">
        <f t="shared" si="33"/>
        <v>#DIV/0!</v>
      </c>
      <c r="BU9" s="450">
        <f>'Summary Data'!AS9</f>
        <v>3</v>
      </c>
      <c r="BV9" s="459">
        <f t="shared" si="55"/>
        <v>15</v>
      </c>
      <c r="BW9" s="464">
        <f t="shared" si="34"/>
        <v>45</v>
      </c>
      <c r="BX9" s="472" t="e">
        <f t="shared" si="35"/>
        <v>#DIV/0!</v>
      </c>
      <c r="BY9" s="478">
        <f t="shared" si="36"/>
        <v>133</v>
      </c>
      <c r="BZ9" s="469">
        <f t="shared" si="37"/>
        <v>1680</v>
      </c>
      <c r="CA9" s="475" t="e">
        <f t="shared" si="56"/>
        <v>#DIV/0!</v>
      </c>
      <c r="CB9" s="451">
        <f t="shared" si="57"/>
        <v>4287.200000000008</v>
      </c>
      <c r="CC9" s="480">
        <f t="shared" si="58"/>
        <v>0.60813584623997086</v>
      </c>
      <c r="CD9" s="480">
        <f t="shared" si="59"/>
        <v>0.48809523809523808</v>
      </c>
      <c r="CE9" s="480" t="e">
        <f t="shared" si="60"/>
        <v>#DIV/0!</v>
      </c>
      <c r="CF9" s="478">
        <f t="shared" si="61"/>
        <v>0</v>
      </c>
      <c r="CG9" s="478">
        <f t="shared" si="62"/>
        <v>0</v>
      </c>
      <c r="CH9" s="478" t="e">
        <f t="shared" si="63"/>
        <v>#DIV/0!</v>
      </c>
      <c r="CI9" s="478">
        <f t="shared" si="64"/>
        <v>393.01371951219505</v>
      </c>
    </row>
    <row r="10" spans="1:87" x14ac:dyDescent="0.2">
      <c r="A10" s="640"/>
      <c r="B10" s="442" t="s">
        <v>68</v>
      </c>
      <c r="C10" s="453"/>
      <c r="D10" s="453"/>
      <c r="E10" s="447">
        <f>'Summary Data'!C10</f>
        <v>78</v>
      </c>
      <c r="F10" s="458">
        <f t="shared" si="38"/>
        <v>10</v>
      </c>
      <c r="G10" s="463">
        <f t="shared" si="0"/>
        <v>780</v>
      </c>
      <c r="H10" s="472" t="e">
        <f t="shared" si="1"/>
        <v>#DIV/0!</v>
      </c>
      <c r="I10" s="447">
        <f>'Summary Data'!G10</f>
        <v>1</v>
      </c>
      <c r="J10" s="458">
        <f t="shared" si="39"/>
        <v>30</v>
      </c>
      <c r="K10" s="463">
        <f t="shared" si="2"/>
        <v>30</v>
      </c>
      <c r="L10" s="472" t="e">
        <f t="shared" si="3"/>
        <v>#DIV/0!</v>
      </c>
      <c r="M10" s="447">
        <f>'Summary Data'!I10</f>
        <v>0</v>
      </c>
      <c r="N10" s="458">
        <f t="shared" si="40"/>
        <v>10</v>
      </c>
      <c r="O10" s="463">
        <f t="shared" si="4"/>
        <v>0</v>
      </c>
      <c r="P10" s="472" t="e">
        <f t="shared" si="5"/>
        <v>#DIV/0!</v>
      </c>
      <c r="Q10" s="447">
        <f>'Summary Data'!K10</f>
        <v>6</v>
      </c>
      <c r="R10" s="458">
        <f t="shared" si="41"/>
        <v>10</v>
      </c>
      <c r="S10" s="463">
        <f t="shared" si="6"/>
        <v>60</v>
      </c>
      <c r="T10" s="472" t="e">
        <f t="shared" si="7"/>
        <v>#DIV/0!</v>
      </c>
      <c r="U10" s="447">
        <f>'Summary Data'!M10</f>
        <v>2</v>
      </c>
      <c r="V10" s="458">
        <f t="shared" si="42"/>
        <v>10</v>
      </c>
      <c r="W10" s="463">
        <f t="shared" si="8"/>
        <v>20</v>
      </c>
      <c r="X10" s="472" t="e">
        <f t="shared" si="9"/>
        <v>#DIV/0!</v>
      </c>
      <c r="Y10" s="447">
        <f>'Summary Data'!S10</f>
        <v>6</v>
      </c>
      <c r="Z10" s="458">
        <f t="shared" si="43"/>
        <v>10</v>
      </c>
      <c r="AA10" s="463">
        <f t="shared" si="10"/>
        <v>60</v>
      </c>
      <c r="AB10" s="472" t="e">
        <f t="shared" si="11"/>
        <v>#DIV/0!</v>
      </c>
      <c r="AC10" s="447">
        <f>'Summary Data'!U10</f>
        <v>31</v>
      </c>
      <c r="AD10" s="458">
        <f t="shared" si="44"/>
        <v>10</v>
      </c>
      <c r="AE10" s="463">
        <f t="shared" si="12"/>
        <v>310</v>
      </c>
      <c r="AF10" s="472" t="e">
        <f t="shared" si="13"/>
        <v>#DIV/0!</v>
      </c>
      <c r="AG10" s="447">
        <f>'Summary Data'!W10</f>
        <v>31</v>
      </c>
      <c r="AH10" s="458">
        <f t="shared" si="45"/>
        <v>10</v>
      </c>
      <c r="AI10" s="463">
        <f t="shared" si="14"/>
        <v>310</v>
      </c>
      <c r="AJ10" s="472" t="e">
        <f t="shared" si="15"/>
        <v>#DIV/0!</v>
      </c>
      <c r="AK10" s="447">
        <f>'Summary Data'!Y10</f>
        <v>0</v>
      </c>
      <c r="AL10" s="458">
        <f t="shared" si="46"/>
        <v>5</v>
      </c>
      <c r="AM10" s="463">
        <f t="shared" si="16"/>
        <v>0</v>
      </c>
      <c r="AN10" s="472" t="e">
        <f t="shared" si="17"/>
        <v>#DIV/0!</v>
      </c>
      <c r="AO10" s="447">
        <f>'Summary Data'!AA10</f>
        <v>0</v>
      </c>
      <c r="AP10" s="458">
        <f t="shared" si="47"/>
        <v>5</v>
      </c>
      <c r="AQ10" s="463">
        <f t="shared" si="18"/>
        <v>0</v>
      </c>
      <c r="AR10" s="472" t="e">
        <f t="shared" si="19"/>
        <v>#DIV/0!</v>
      </c>
      <c r="AS10" s="447">
        <f>'Summary Data'!AC10</f>
        <v>0</v>
      </c>
      <c r="AT10" s="458">
        <f t="shared" si="48"/>
        <v>5</v>
      </c>
      <c r="AU10" s="463">
        <f t="shared" si="20"/>
        <v>0</v>
      </c>
      <c r="AV10" s="472" t="e">
        <f t="shared" si="21"/>
        <v>#DIV/0!</v>
      </c>
      <c r="AW10" s="447">
        <f>'Summary Data'!AE10</f>
        <v>0</v>
      </c>
      <c r="AX10" s="458">
        <f t="shared" si="49"/>
        <v>5</v>
      </c>
      <c r="AY10" s="463">
        <f t="shared" si="22"/>
        <v>0</v>
      </c>
      <c r="AZ10" s="472" t="e">
        <f t="shared" si="23"/>
        <v>#DIV/0!</v>
      </c>
      <c r="BA10" s="447">
        <f>'Summary Data'!AG10</f>
        <v>0</v>
      </c>
      <c r="BB10" s="458">
        <f t="shared" si="50"/>
        <v>10</v>
      </c>
      <c r="BC10" s="463">
        <f t="shared" si="24"/>
        <v>0</v>
      </c>
      <c r="BD10" s="472" t="e">
        <f t="shared" si="25"/>
        <v>#DIV/0!</v>
      </c>
      <c r="BE10" s="447">
        <f>'Summary Data'!AI10</f>
        <v>2</v>
      </c>
      <c r="BF10" s="458">
        <f t="shared" si="51"/>
        <v>5</v>
      </c>
      <c r="BG10" s="463">
        <f t="shared" si="26"/>
        <v>10</v>
      </c>
      <c r="BH10" s="472" t="e">
        <f t="shared" si="27"/>
        <v>#DIV/0!</v>
      </c>
      <c r="BI10" s="447">
        <f>'Summary Data'!AK10</f>
        <v>2</v>
      </c>
      <c r="BJ10" s="458">
        <f t="shared" si="52"/>
        <v>30</v>
      </c>
      <c r="BK10" s="463">
        <f t="shared" si="28"/>
        <v>60</v>
      </c>
      <c r="BL10" s="472" t="e">
        <f t="shared" si="29"/>
        <v>#DIV/0!</v>
      </c>
      <c r="BM10" s="447">
        <f>'Summary Data'!AN10</f>
        <v>7</v>
      </c>
      <c r="BN10" s="458">
        <f t="shared" si="53"/>
        <v>30</v>
      </c>
      <c r="BO10" s="463">
        <f t="shared" si="30"/>
        <v>210</v>
      </c>
      <c r="BP10" s="472" t="e">
        <f t="shared" si="31"/>
        <v>#DIV/0!</v>
      </c>
      <c r="BQ10" s="447">
        <f>'Summary Data'!AQ10</f>
        <v>4</v>
      </c>
      <c r="BR10" s="458">
        <f t="shared" si="54"/>
        <v>10</v>
      </c>
      <c r="BS10" s="463">
        <f t="shared" si="32"/>
        <v>40</v>
      </c>
      <c r="BT10" s="472" t="e">
        <f t="shared" si="33"/>
        <v>#DIV/0!</v>
      </c>
      <c r="BU10" s="447">
        <f>'Summary Data'!AS10</f>
        <v>1</v>
      </c>
      <c r="BV10" s="458">
        <f t="shared" si="55"/>
        <v>15</v>
      </c>
      <c r="BW10" s="463">
        <f t="shared" si="34"/>
        <v>15</v>
      </c>
      <c r="BX10" s="472" t="e">
        <f t="shared" si="35"/>
        <v>#DIV/0!</v>
      </c>
      <c r="BY10" s="478">
        <f t="shared" si="36"/>
        <v>171</v>
      </c>
      <c r="BZ10" s="469">
        <f t="shared" si="37"/>
        <v>1905</v>
      </c>
      <c r="CA10" s="475" t="e">
        <f t="shared" si="56"/>
        <v>#DIV/0!</v>
      </c>
      <c r="CB10" s="451">
        <f t="shared" si="57"/>
        <v>4287.200000000008</v>
      </c>
      <c r="CC10" s="480">
        <f t="shared" si="58"/>
        <v>0.55565403993282414</v>
      </c>
      <c r="CD10" s="480">
        <f t="shared" si="59"/>
        <v>0.42519685039370081</v>
      </c>
      <c r="CE10" s="480" t="e">
        <f t="shared" si="60"/>
        <v>#DIV/0!</v>
      </c>
      <c r="CF10" s="478">
        <f t="shared" si="61"/>
        <v>0</v>
      </c>
      <c r="CG10" s="478">
        <f t="shared" si="62"/>
        <v>0</v>
      </c>
      <c r="CH10" s="478" t="e">
        <f t="shared" si="63"/>
        <v>#DIV/0!</v>
      </c>
      <c r="CI10" s="478">
        <f t="shared" si="64"/>
        <v>393.01371951219505</v>
      </c>
    </row>
    <row r="11" spans="1:87" x14ac:dyDescent="0.2">
      <c r="A11" s="640"/>
      <c r="B11" s="449" t="s">
        <v>67</v>
      </c>
      <c r="C11" s="453"/>
      <c r="D11" s="453"/>
      <c r="E11" s="450">
        <f>'Summary Data'!C11</f>
        <v>73</v>
      </c>
      <c r="F11" s="459">
        <f t="shared" si="38"/>
        <v>10</v>
      </c>
      <c r="G11" s="464">
        <f t="shared" si="0"/>
        <v>730</v>
      </c>
      <c r="H11" s="472" t="e">
        <f t="shared" si="1"/>
        <v>#DIV/0!</v>
      </c>
      <c r="I11" s="450">
        <f>'Summary Data'!G11</f>
        <v>5</v>
      </c>
      <c r="J11" s="459">
        <f t="shared" si="39"/>
        <v>30</v>
      </c>
      <c r="K11" s="464">
        <f t="shared" si="2"/>
        <v>150</v>
      </c>
      <c r="L11" s="472" t="e">
        <f t="shared" si="3"/>
        <v>#DIV/0!</v>
      </c>
      <c r="M11" s="450">
        <f>'Summary Data'!I11</f>
        <v>0</v>
      </c>
      <c r="N11" s="459">
        <f t="shared" si="40"/>
        <v>10</v>
      </c>
      <c r="O11" s="464">
        <f t="shared" si="4"/>
        <v>0</v>
      </c>
      <c r="P11" s="472" t="e">
        <f t="shared" si="5"/>
        <v>#DIV/0!</v>
      </c>
      <c r="Q11" s="450">
        <f>'Summary Data'!K11</f>
        <v>6</v>
      </c>
      <c r="R11" s="459">
        <f t="shared" si="41"/>
        <v>10</v>
      </c>
      <c r="S11" s="464">
        <f t="shared" si="6"/>
        <v>60</v>
      </c>
      <c r="T11" s="472" t="e">
        <f t="shared" si="7"/>
        <v>#DIV/0!</v>
      </c>
      <c r="U11" s="450">
        <f>'Summary Data'!M11</f>
        <v>0</v>
      </c>
      <c r="V11" s="459">
        <f t="shared" si="42"/>
        <v>10</v>
      </c>
      <c r="W11" s="464">
        <f t="shared" si="8"/>
        <v>0</v>
      </c>
      <c r="X11" s="472" t="e">
        <f t="shared" si="9"/>
        <v>#DIV/0!</v>
      </c>
      <c r="Y11" s="450">
        <f>'Summary Data'!S11</f>
        <v>13</v>
      </c>
      <c r="Z11" s="459">
        <f t="shared" si="43"/>
        <v>10</v>
      </c>
      <c r="AA11" s="464">
        <f t="shared" si="10"/>
        <v>130</v>
      </c>
      <c r="AB11" s="472" t="e">
        <f t="shared" si="11"/>
        <v>#DIV/0!</v>
      </c>
      <c r="AC11" s="450">
        <f>'Summary Data'!U11</f>
        <v>30</v>
      </c>
      <c r="AD11" s="459">
        <f t="shared" si="44"/>
        <v>10</v>
      </c>
      <c r="AE11" s="464">
        <f t="shared" si="12"/>
        <v>300</v>
      </c>
      <c r="AF11" s="472" t="e">
        <f t="shared" si="13"/>
        <v>#DIV/0!</v>
      </c>
      <c r="AG11" s="450">
        <f>'Summary Data'!W11</f>
        <v>30</v>
      </c>
      <c r="AH11" s="459">
        <f t="shared" si="45"/>
        <v>10</v>
      </c>
      <c r="AI11" s="464">
        <f t="shared" si="14"/>
        <v>300</v>
      </c>
      <c r="AJ11" s="472" t="e">
        <f t="shared" si="15"/>
        <v>#DIV/0!</v>
      </c>
      <c r="AK11" s="450">
        <f>'Summary Data'!Y11</f>
        <v>0</v>
      </c>
      <c r="AL11" s="459">
        <f t="shared" si="46"/>
        <v>5</v>
      </c>
      <c r="AM11" s="464">
        <f t="shared" si="16"/>
        <v>0</v>
      </c>
      <c r="AN11" s="472" t="e">
        <f t="shared" si="17"/>
        <v>#DIV/0!</v>
      </c>
      <c r="AO11" s="450">
        <f>'Summary Data'!AA11</f>
        <v>0</v>
      </c>
      <c r="AP11" s="459">
        <f t="shared" si="47"/>
        <v>5</v>
      </c>
      <c r="AQ11" s="464">
        <f t="shared" si="18"/>
        <v>0</v>
      </c>
      <c r="AR11" s="472" t="e">
        <f t="shared" si="19"/>
        <v>#DIV/0!</v>
      </c>
      <c r="AS11" s="450">
        <f>'Summary Data'!AC11</f>
        <v>0</v>
      </c>
      <c r="AT11" s="459">
        <f t="shared" si="48"/>
        <v>5</v>
      </c>
      <c r="AU11" s="464">
        <f t="shared" si="20"/>
        <v>0</v>
      </c>
      <c r="AV11" s="472" t="e">
        <f t="shared" si="21"/>
        <v>#DIV/0!</v>
      </c>
      <c r="AW11" s="450">
        <f>'Summary Data'!AE11</f>
        <v>0</v>
      </c>
      <c r="AX11" s="459">
        <f t="shared" si="49"/>
        <v>5</v>
      </c>
      <c r="AY11" s="464">
        <f t="shared" si="22"/>
        <v>0</v>
      </c>
      <c r="AZ11" s="472" t="e">
        <f t="shared" si="23"/>
        <v>#DIV/0!</v>
      </c>
      <c r="BA11" s="450">
        <f>'Summary Data'!AG11</f>
        <v>0</v>
      </c>
      <c r="BB11" s="459">
        <f t="shared" si="50"/>
        <v>10</v>
      </c>
      <c r="BC11" s="464">
        <f t="shared" si="24"/>
        <v>0</v>
      </c>
      <c r="BD11" s="472" t="e">
        <f t="shared" si="25"/>
        <v>#DIV/0!</v>
      </c>
      <c r="BE11" s="450">
        <f>'Summary Data'!AI11</f>
        <v>1</v>
      </c>
      <c r="BF11" s="459">
        <f t="shared" si="51"/>
        <v>5</v>
      </c>
      <c r="BG11" s="464">
        <f t="shared" si="26"/>
        <v>5</v>
      </c>
      <c r="BH11" s="472" t="e">
        <f t="shared" si="27"/>
        <v>#DIV/0!</v>
      </c>
      <c r="BI11" s="450">
        <f>'Summary Data'!AK11</f>
        <v>2</v>
      </c>
      <c r="BJ11" s="459">
        <f t="shared" si="52"/>
        <v>30</v>
      </c>
      <c r="BK11" s="464">
        <f t="shared" si="28"/>
        <v>60</v>
      </c>
      <c r="BL11" s="472" t="e">
        <f t="shared" si="29"/>
        <v>#DIV/0!</v>
      </c>
      <c r="BM11" s="450">
        <f>'Summary Data'!AN11</f>
        <v>15</v>
      </c>
      <c r="BN11" s="459">
        <f t="shared" si="53"/>
        <v>30</v>
      </c>
      <c r="BO11" s="464">
        <f t="shared" si="30"/>
        <v>450</v>
      </c>
      <c r="BP11" s="472" t="e">
        <f t="shared" si="31"/>
        <v>#DIV/0!</v>
      </c>
      <c r="BQ11" s="450">
        <f>'Summary Data'!AQ11</f>
        <v>7</v>
      </c>
      <c r="BR11" s="459">
        <f t="shared" si="54"/>
        <v>10</v>
      </c>
      <c r="BS11" s="464">
        <f t="shared" si="32"/>
        <v>70</v>
      </c>
      <c r="BT11" s="472" t="e">
        <f t="shared" si="33"/>
        <v>#DIV/0!</v>
      </c>
      <c r="BU11" s="450">
        <f>'Summary Data'!AS11</f>
        <v>5</v>
      </c>
      <c r="BV11" s="459">
        <f t="shared" si="55"/>
        <v>15</v>
      </c>
      <c r="BW11" s="464">
        <f t="shared" si="34"/>
        <v>75</v>
      </c>
      <c r="BX11" s="472" t="e">
        <f t="shared" si="35"/>
        <v>#DIV/0!</v>
      </c>
      <c r="BY11" s="478">
        <f t="shared" si="36"/>
        <v>187</v>
      </c>
      <c r="BZ11" s="469">
        <f t="shared" si="37"/>
        <v>2330</v>
      </c>
      <c r="CA11" s="475" t="e">
        <f t="shared" si="56"/>
        <v>#DIV/0!</v>
      </c>
      <c r="CB11" s="451">
        <f t="shared" si="57"/>
        <v>4287.200000000008</v>
      </c>
      <c r="CC11" s="480">
        <f t="shared" si="58"/>
        <v>0.45652173913043581</v>
      </c>
      <c r="CD11" s="480">
        <f t="shared" si="59"/>
        <v>0.37768240343347642</v>
      </c>
      <c r="CE11" s="480" t="e">
        <f t="shared" si="60"/>
        <v>#DIV/0!</v>
      </c>
      <c r="CF11" s="478">
        <f t="shared" si="61"/>
        <v>0</v>
      </c>
      <c r="CG11" s="478">
        <f t="shared" si="62"/>
        <v>0</v>
      </c>
      <c r="CH11" s="478" t="e">
        <f t="shared" si="63"/>
        <v>#DIV/0!</v>
      </c>
      <c r="CI11" s="478">
        <f t="shared" si="64"/>
        <v>393.01371951219505</v>
      </c>
    </row>
    <row r="12" spans="1:87" x14ac:dyDescent="0.2">
      <c r="A12" s="640"/>
      <c r="B12" s="442" t="s">
        <v>66</v>
      </c>
      <c r="C12" s="453"/>
      <c r="D12" s="453"/>
      <c r="E12" s="447">
        <f>'Summary Data'!C12</f>
        <v>51</v>
      </c>
      <c r="F12" s="458">
        <f t="shared" si="38"/>
        <v>10</v>
      </c>
      <c r="G12" s="463">
        <f t="shared" si="0"/>
        <v>510</v>
      </c>
      <c r="H12" s="472" t="e">
        <f t="shared" si="1"/>
        <v>#DIV/0!</v>
      </c>
      <c r="I12" s="447">
        <f>'Summary Data'!G12</f>
        <v>0</v>
      </c>
      <c r="J12" s="458">
        <f t="shared" si="39"/>
        <v>30</v>
      </c>
      <c r="K12" s="463">
        <f t="shared" si="2"/>
        <v>0</v>
      </c>
      <c r="L12" s="472" t="e">
        <f t="shared" si="3"/>
        <v>#DIV/0!</v>
      </c>
      <c r="M12" s="447">
        <f>'Summary Data'!I12</f>
        <v>0</v>
      </c>
      <c r="N12" s="458">
        <f t="shared" si="40"/>
        <v>10</v>
      </c>
      <c r="O12" s="463">
        <f t="shared" si="4"/>
        <v>0</v>
      </c>
      <c r="P12" s="472" t="e">
        <f t="shared" si="5"/>
        <v>#DIV/0!</v>
      </c>
      <c r="Q12" s="447">
        <f>'Summary Data'!K12</f>
        <v>6</v>
      </c>
      <c r="R12" s="458">
        <f t="shared" si="41"/>
        <v>10</v>
      </c>
      <c r="S12" s="463">
        <f t="shared" si="6"/>
        <v>60</v>
      </c>
      <c r="T12" s="472" t="e">
        <f t="shared" si="7"/>
        <v>#DIV/0!</v>
      </c>
      <c r="U12" s="447">
        <f>'Summary Data'!M12</f>
        <v>0</v>
      </c>
      <c r="V12" s="458">
        <f t="shared" si="42"/>
        <v>10</v>
      </c>
      <c r="W12" s="463">
        <f t="shared" si="8"/>
        <v>0</v>
      </c>
      <c r="X12" s="472" t="e">
        <f t="shared" si="9"/>
        <v>#DIV/0!</v>
      </c>
      <c r="Y12" s="447">
        <f>'Summary Data'!S12</f>
        <v>9</v>
      </c>
      <c r="Z12" s="458">
        <f t="shared" si="43"/>
        <v>10</v>
      </c>
      <c r="AA12" s="463">
        <f t="shared" si="10"/>
        <v>90</v>
      </c>
      <c r="AB12" s="472" t="e">
        <f t="shared" si="11"/>
        <v>#DIV/0!</v>
      </c>
      <c r="AC12" s="447">
        <f>'Summary Data'!U12</f>
        <v>19</v>
      </c>
      <c r="AD12" s="458">
        <f t="shared" si="44"/>
        <v>10</v>
      </c>
      <c r="AE12" s="463">
        <f t="shared" si="12"/>
        <v>190</v>
      </c>
      <c r="AF12" s="472" t="e">
        <f t="shared" si="13"/>
        <v>#DIV/0!</v>
      </c>
      <c r="AG12" s="447">
        <f>'Summary Data'!W12</f>
        <v>19</v>
      </c>
      <c r="AH12" s="458">
        <f t="shared" si="45"/>
        <v>10</v>
      </c>
      <c r="AI12" s="463">
        <f t="shared" si="14"/>
        <v>190</v>
      </c>
      <c r="AJ12" s="472" t="e">
        <f t="shared" si="15"/>
        <v>#DIV/0!</v>
      </c>
      <c r="AK12" s="447">
        <f>'Summary Data'!Y12</f>
        <v>0</v>
      </c>
      <c r="AL12" s="458">
        <f t="shared" si="46"/>
        <v>5</v>
      </c>
      <c r="AM12" s="463">
        <f t="shared" si="16"/>
        <v>0</v>
      </c>
      <c r="AN12" s="472" t="e">
        <f t="shared" si="17"/>
        <v>#DIV/0!</v>
      </c>
      <c r="AO12" s="447">
        <f>'Summary Data'!AA12</f>
        <v>0</v>
      </c>
      <c r="AP12" s="458">
        <f t="shared" si="47"/>
        <v>5</v>
      </c>
      <c r="AQ12" s="463">
        <f t="shared" si="18"/>
        <v>0</v>
      </c>
      <c r="AR12" s="472" t="e">
        <f t="shared" si="19"/>
        <v>#DIV/0!</v>
      </c>
      <c r="AS12" s="447">
        <f>'Summary Data'!AC12</f>
        <v>0</v>
      </c>
      <c r="AT12" s="458">
        <f t="shared" si="48"/>
        <v>5</v>
      </c>
      <c r="AU12" s="463">
        <f t="shared" si="20"/>
        <v>0</v>
      </c>
      <c r="AV12" s="472" t="e">
        <f t="shared" si="21"/>
        <v>#DIV/0!</v>
      </c>
      <c r="AW12" s="447">
        <f>'Summary Data'!AE12</f>
        <v>0</v>
      </c>
      <c r="AX12" s="458">
        <f t="shared" si="49"/>
        <v>5</v>
      </c>
      <c r="AY12" s="463">
        <f t="shared" si="22"/>
        <v>0</v>
      </c>
      <c r="AZ12" s="472" t="e">
        <f t="shared" si="23"/>
        <v>#DIV/0!</v>
      </c>
      <c r="BA12" s="447">
        <f>'Summary Data'!AG12</f>
        <v>0</v>
      </c>
      <c r="BB12" s="458">
        <f t="shared" si="50"/>
        <v>10</v>
      </c>
      <c r="BC12" s="463">
        <f t="shared" si="24"/>
        <v>0</v>
      </c>
      <c r="BD12" s="472" t="e">
        <f t="shared" si="25"/>
        <v>#DIV/0!</v>
      </c>
      <c r="BE12" s="447">
        <f>'Summary Data'!AI12</f>
        <v>0</v>
      </c>
      <c r="BF12" s="458">
        <f t="shared" si="51"/>
        <v>5</v>
      </c>
      <c r="BG12" s="463">
        <f t="shared" si="26"/>
        <v>0</v>
      </c>
      <c r="BH12" s="472" t="e">
        <f t="shared" si="27"/>
        <v>#DIV/0!</v>
      </c>
      <c r="BI12" s="447">
        <f>'Summary Data'!AK12</f>
        <v>2</v>
      </c>
      <c r="BJ12" s="458">
        <f t="shared" si="52"/>
        <v>30</v>
      </c>
      <c r="BK12" s="463">
        <f t="shared" si="28"/>
        <v>60</v>
      </c>
      <c r="BL12" s="472" t="e">
        <f t="shared" si="29"/>
        <v>#DIV/0!</v>
      </c>
      <c r="BM12" s="447">
        <f>'Summary Data'!AN12</f>
        <v>4</v>
      </c>
      <c r="BN12" s="458">
        <f t="shared" si="53"/>
        <v>30</v>
      </c>
      <c r="BO12" s="463">
        <f t="shared" si="30"/>
        <v>120</v>
      </c>
      <c r="BP12" s="472" t="e">
        <f t="shared" si="31"/>
        <v>#DIV/0!</v>
      </c>
      <c r="BQ12" s="447">
        <f>'Summary Data'!AQ12</f>
        <v>7</v>
      </c>
      <c r="BR12" s="458">
        <f t="shared" si="54"/>
        <v>10</v>
      </c>
      <c r="BS12" s="463">
        <f t="shared" si="32"/>
        <v>70</v>
      </c>
      <c r="BT12" s="472" t="e">
        <f t="shared" si="33"/>
        <v>#DIV/0!</v>
      </c>
      <c r="BU12" s="447">
        <f>'Summary Data'!AS12</f>
        <v>6</v>
      </c>
      <c r="BV12" s="458">
        <f t="shared" si="55"/>
        <v>15</v>
      </c>
      <c r="BW12" s="463">
        <f t="shared" si="34"/>
        <v>90</v>
      </c>
      <c r="BX12" s="472" t="e">
        <f t="shared" si="35"/>
        <v>#DIV/0!</v>
      </c>
      <c r="BY12" s="478">
        <f t="shared" si="36"/>
        <v>123</v>
      </c>
      <c r="BZ12" s="469">
        <f t="shared" si="37"/>
        <v>1380</v>
      </c>
      <c r="CA12" s="475" t="e">
        <f t="shared" si="56"/>
        <v>#DIV/0!</v>
      </c>
      <c r="CB12" s="451">
        <f t="shared" si="57"/>
        <v>4287.200000000008</v>
      </c>
      <c r="CC12" s="480">
        <f t="shared" si="58"/>
        <v>0.67811158798283322</v>
      </c>
      <c r="CD12" s="480">
        <f t="shared" si="59"/>
        <v>0.36956521739130432</v>
      </c>
      <c r="CE12" s="480" t="e">
        <f t="shared" si="60"/>
        <v>#DIV/0!</v>
      </c>
      <c r="CF12" s="478">
        <f t="shared" si="61"/>
        <v>0</v>
      </c>
      <c r="CG12" s="478">
        <f t="shared" si="62"/>
        <v>0</v>
      </c>
      <c r="CH12" s="478" t="e">
        <f t="shared" si="63"/>
        <v>#DIV/0!</v>
      </c>
      <c r="CI12" s="478">
        <f t="shared" si="64"/>
        <v>393.01371951219505</v>
      </c>
    </row>
    <row r="13" spans="1:87" x14ac:dyDescent="0.2">
      <c r="A13" s="640"/>
      <c r="B13" s="449" t="s">
        <v>65</v>
      </c>
      <c r="C13" s="453"/>
      <c r="D13" s="453"/>
      <c r="E13" s="450">
        <f>'Summary Data'!C13</f>
        <v>111</v>
      </c>
      <c r="F13" s="459">
        <f t="shared" si="38"/>
        <v>10</v>
      </c>
      <c r="G13" s="464">
        <f t="shared" si="0"/>
        <v>1110</v>
      </c>
      <c r="H13" s="472" t="e">
        <f t="shared" si="1"/>
        <v>#DIV/0!</v>
      </c>
      <c r="I13" s="450">
        <f>'Summary Data'!G13</f>
        <v>0</v>
      </c>
      <c r="J13" s="459">
        <f t="shared" si="39"/>
        <v>30</v>
      </c>
      <c r="K13" s="464">
        <f t="shared" si="2"/>
        <v>0</v>
      </c>
      <c r="L13" s="472" t="e">
        <f t="shared" si="3"/>
        <v>#DIV/0!</v>
      </c>
      <c r="M13" s="450">
        <f>'Summary Data'!I13</f>
        <v>1</v>
      </c>
      <c r="N13" s="459">
        <f t="shared" si="40"/>
        <v>10</v>
      </c>
      <c r="O13" s="464">
        <f t="shared" si="4"/>
        <v>10</v>
      </c>
      <c r="P13" s="472" t="e">
        <f t="shared" si="5"/>
        <v>#DIV/0!</v>
      </c>
      <c r="Q13" s="450">
        <f>'Summary Data'!K13</f>
        <v>9</v>
      </c>
      <c r="R13" s="459">
        <f t="shared" si="41"/>
        <v>10</v>
      </c>
      <c r="S13" s="464">
        <f t="shared" si="6"/>
        <v>90</v>
      </c>
      <c r="T13" s="472" t="e">
        <f t="shared" si="7"/>
        <v>#DIV/0!</v>
      </c>
      <c r="U13" s="450">
        <f>'Summary Data'!M13</f>
        <v>1</v>
      </c>
      <c r="V13" s="459">
        <f t="shared" si="42"/>
        <v>10</v>
      </c>
      <c r="W13" s="464">
        <f t="shared" si="8"/>
        <v>10</v>
      </c>
      <c r="X13" s="472" t="e">
        <f t="shared" si="9"/>
        <v>#DIV/0!</v>
      </c>
      <c r="Y13" s="450">
        <f>'Summary Data'!S13</f>
        <v>4</v>
      </c>
      <c r="Z13" s="459">
        <f t="shared" si="43"/>
        <v>10</v>
      </c>
      <c r="AA13" s="464">
        <f t="shared" si="10"/>
        <v>40</v>
      </c>
      <c r="AB13" s="472" t="e">
        <f t="shared" si="11"/>
        <v>#DIV/0!</v>
      </c>
      <c r="AC13" s="450">
        <f>'Summary Data'!U13</f>
        <v>25</v>
      </c>
      <c r="AD13" s="459">
        <f t="shared" si="44"/>
        <v>10</v>
      </c>
      <c r="AE13" s="464">
        <f t="shared" si="12"/>
        <v>250</v>
      </c>
      <c r="AF13" s="472" t="e">
        <f t="shared" si="13"/>
        <v>#DIV/0!</v>
      </c>
      <c r="AG13" s="450">
        <f>'Summary Data'!W13</f>
        <v>25</v>
      </c>
      <c r="AH13" s="459">
        <f t="shared" si="45"/>
        <v>10</v>
      </c>
      <c r="AI13" s="464">
        <f t="shared" si="14"/>
        <v>250</v>
      </c>
      <c r="AJ13" s="472" t="e">
        <f t="shared" si="15"/>
        <v>#DIV/0!</v>
      </c>
      <c r="AK13" s="450">
        <f>'Summary Data'!Y13</f>
        <v>0</v>
      </c>
      <c r="AL13" s="459">
        <f t="shared" si="46"/>
        <v>5</v>
      </c>
      <c r="AM13" s="464">
        <f t="shared" si="16"/>
        <v>0</v>
      </c>
      <c r="AN13" s="472" t="e">
        <f t="shared" si="17"/>
        <v>#DIV/0!</v>
      </c>
      <c r="AO13" s="450">
        <f>'Summary Data'!AA13</f>
        <v>0</v>
      </c>
      <c r="AP13" s="459">
        <f t="shared" si="47"/>
        <v>5</v>
      </c>
      <c r="AQ13" s="464">
        <f t="shared" si="18"/>
        <v>0</v>
      </c>
      <c r="AR13" s="472" t="e">
        <f t="shared" si="19"/>
        <v>#DIV/0!</v>
      </c>
      <c r="AS13" s="450">
        <f>'Summary Data'!AC13</f>
        <v>0</v>
      </c>
      <c r="AT13" s="459">
        <f t="shared" si="48"/>
        <v>5</v>
      </c>
      <c r="AU13" s="464">
        <f t="shared" si="20"/>
        <v>0</v>
      </c>
      <c r="AV13" s="472" t="e">
        <f t="shared" si="21"/>
        <v>#DIV/0!</v>
      </c>
      <c r="AW13" s="450">
        <f>'Summary Data'!AE13</f>
        <v>0</v>
      </c>
      <c r="AX13" s="459">
        <f t="shared" si="49"/>
        <v>5</v>
      </c>
      <c r="AY13" s="464">
        <f t="shared" si="22"/>
        <v>0</v>
      </c>
      <c r="AZ13" s="472" t="e">
        <f t="shared" si="23"/>
        <v>#DIV/0!</v>
      </c>
      <c r="BA13" s="450">
        <f>'Summary Data'!AG13</f>
        <v>2</v>
      </c>
      <c r="BB13" s="459">
        <f t="shared" si="50"/>
        <v>10</v>
      </c>
      <c r="BC13" s="464">
        <f t="shared" si="24"/>
        <v>20</v>
      </c>
      <c r="BD13" s="472" t="e">
        <f t="shared" si="25"/>
        <v>#DIV/0!</v>
      </c>
      <c r="BE13" s="450">
        <f>'Summary Data'!AI13</f>
        <v>0</v>
      </c>
      <c r="BF13" s="459">
        <f t="shared" si="51"/>
        <v>5</v>
      </c>
      <c r="BG13" s="464">
        <f t="shared" si="26"/>
        <v>0</v>
      </c>
      <c r="BH13" s="472" t="e">
        <f t="shared" si="27"/>
        <v>#DIV/0!</v>
      </c>
      <c r="BI13" s="450">
        <f>'Summary Data'!AK13</f>
        <v>3</v>
      </c>
      <c r="BJ13" s="459">
        <f t="shared" si="52"/>
        <v>30</v>
      </c>
      <c r="BK13" s="464">
        <f t="shared" si="28"/>
        <v>90</v>
      </c>
      <c r="BL13" s="472" t="e">
        <f t="shared" si="29"/>
        <v>#DIV/0!</v>
      </c>
      <c r="BM13" s="450">
        <f>'Summary Data'!AN13</f>
        <v>8</v>
      </c>
      <c r="BN13" s="459">
        <f t="shared" si="53"/>
        <v>30</v>
      </c>
      <c r="BO13" s="464">
        <f t="shared" si="30"/>
        <v>240</v>
      </c>
      <c r="BP13" s="472" t="e">
        <f t="shared" si="31"/>
        <v>#DIV/0!</v>
      </c>
      <c r="BQ13" s="450">
        <f>'Summary Data'!AQ13</f>
        <v>11</v>
      </c>
      <c r="BR13" s="459">
        <f t="shared" si="54"/>
        <v>10</v>
      </c>
      <c r="BS13" s="464">
        <f t="shared" si="32"/>
        <v>110</v>
      </c>
      <c r="BT13" s="472" t="e">
        <f t="shared" si="33"/>
        <v>#DIV/0!</v>
      </c>
      <c r="BU13" s="450">
        <f>'Summary Data'!AS13</f>
        <v>2</v>
      </c>
      <c r="BV13" s="459">
        <f t="shared" si="55"/>
        <v>15</v>
      </c>
      <c r="BW13" s="464">
        <f t="shared" si="34"/>
        <v>30</v>
      </c>
      <c r="BX13" s="472" t="e">
        <f t="shared" si="35"/>
        <v>#DIV/0!</v>
      </c>
      <c r="BY13" s="478">
        <f t="shared" si="36"/>
        <v>202</v>
      </c>
      <c r="BZ13" s="469">
        <f t="shared" si="37"/>
        <v>2250</v>
      </c>
      <c r="CA13" s="475" t="e">
        <f t="shared" si="56"/>
        <v>#DIV/0!</v>
      </c>
      <c r="CB13" s="451">
        <f t="shared" si="57"/>
        <v>4287.200000000008</v>
      </c>
      <c r="CC13" s="480">
        <f t="shared" si="58"/>
        <v>0.47518193692853239</v>
      </c>
      <c r="CD13" s="480">
        <f t="shared" si="59"/>
        <v>0.49333333333333335</v>
      </c>
      <c r="CE13" s="480" t="e">
        <f t="shared" si="60"/>
        <v>#DIV/0!</v>
      </c>
      <c r="CF13" s="478">
        <f t="shared" si="61"/>
        <v>0</v>
      </c>
      <c r="CG13" s="478">
        <f t="shared" si="62"/>
        <v>0</v>
      </c>
      <c r="CH13" s="478" t="e">
        <f t="shared" si="63"/>
        <v>#DIV/0!</v>
      </c>
      <c r="CI13" s="478">
        <f t="shared" si="64"/>
        <v>393.01371951219505</v>
      </c>
    </row>
    <row r="14" spans="1:87" x14ac:dyDescent="0.2">
      <c r="A14" s="641"/>
      <c r="B14" s="442" t="s">
        <v>64</v>
      </c>
      <c r="C14" s="453"/>
      <c r="D14" s="453"/>
      <c r="E14" s="447">
        <f>'Summary Data'!C14</f>
        <v>83</v>
      </c>
      <c r="F14" s="458">
        <f t="shared" si="38"/>
        <v>10</v>
      </c>
      <c r="G14" s="463">
        <f t="shared" si="0"/>
        <v>830</v>
      </c>
      <c r="H14" s="472" t="e">
        <f t="shared" si="1"/>
        <v>#DIV/0!</v>
      </c>
      <c r="I14" s="447">
        <f>'Summary Data'!G14</f>
        <v>0</v>
      </c>
      <c r="J14" s="458">
        <f t="shared" si="39"/>
        <v>30</v>
      </c>
      <c r="K14" s="463">
        <f t="shared" si="2"/>
        <v>0</v>
      </c>
      <c r="L14" s="472" t="e">
        <f t="shared" si="3"/>
        <v>#DIV/0!</v>
      </c>
      <c r="M14" s="447">
        <f>'Summary Data'!I14</f>
        <v>1</v>
      </c>
      <c r="N14" s="458">
        <f t="shared" si="40"/>
        <v>10</v>
      </c>
      <c r="O14" s="463">
        <f t="shared" si="4"/>
        <v>10</v>
      </c>
      <c r="P14" s="472" t="e">
        <f t="shared" si="5"/>
        <v>#DIV/0!</v>
      </c>
      <c r="Q14" s="447">
        <f>'Summary Data'!K14</f>
        <v>7</v>
      </c>
      <c r="R14" s="458">
        <f t="shared" si="41"/>
        <v>10</v>
      </c>
      <c r="S14" s="463">
        <f t="shared" si="6"/>
        <v>70</v>
      </c>
      <c r="T14" s="472" t="e">
        <f t="shared" si="7"/>
        <v>#DIV/0!</v>
      </c>
      <c r="U14" s="447">
        <f>'Summary Data'!M14</f>
        <v>2</v>
      </c>
      <c r="V14" s="458">
        <f t="shared" si="42"/>
        <v>10</v>
      </c>
      <c r="W14" s="463">
        <f t="shared" si="8"/>
        <v>20</v>
      </c>
      <c r="X14" s="472" t="e">
        <f t="shared" si="9"/>
        <v>#DIV/0!</v>
      </c>
      <c r="Y14" s="447">
        <f>'Summary Data'!S14</f>
        <v>5</v>
      </c>
      <c r="Z14" s="458">
        <f t="shared" si="43"/>
        <v>10</v>
      </c>
      <c r="AA14" s="463">
        <f t="shared" si="10"/>
        <v>50</v>
      </c>
      <c r="AB14" s="472" t="e">
        <f t="shared" si="11"/>
        <v>#DIV/0!</v>
      </c>
      <c r="AC14" s="447">
        <f>'Summary Data'!U14</f>
        <v>12</v>
      </c>
      <c r="AD14" s="458">
        <f t="shared" si="44"/>
        <v>10</v>
      </c>
      <c r="AE14" s="463">
        <f t="shared" si="12"/>
        <v>120</v>
      </c>
      <c r="AF14" s="472" t="e">
        <f t="shared" si="13"/>
        <v>#DIV/0!</v>
      </c>
      <c r="AG14" s="447">
        <f>'Summary Data'!W14</f>
        <v>12</v>
      </c>
      <c r="AH14" s="458">
        <f t="shared" si="45"/>
        <v>10</v>
      </c>
      <c r="AI14" s="463">
        <f t="shared" si="14"/>
        <v>120</v>
      </c>
      <c r="AJ14" s="472" t="e">
        <f t="shared" si="15"/>
        <v>#DIV/0!</v>
      </c>
      <c r="AK14" s="447">
        <f>'Summary Data'!Y14</f>
        <v>0</v>
      </c>
      <c r="AL14" s="458">
        <f t="shared" si="46"/>
        <v>5</v>
      </c>
      <c r="AM14" s="463">
        <f t="shared" si="16"/>
        <v>0</v>
      </c>
      <c r="AN14" s="472" t="e">
        <f t="shared" si="17"/>
        <v>#DIV/0!</v>
      </c>
      <c r="AO14" s="447">
        <f>'Summary Data'!AA14</f>
        <v>0</v>
      </c>
      <c r="AP14" s="458">
        <f t="shared" si="47"/>
        <v>5</v>
      </c>
      <c r="AQ14" s="463">
        <f t="shared" si="18"/>
        <v>0</v>
      </c>
      <c r="AR14" s="472" t="e">
        <f t="shared" si="19"/>
        <v>#DIV/0!</v>
      </c>
      <c r="AS14" s="447">
        <f>'Summary Data'!AC14</f>
        <v>0</v>
      </c>
      <c r="AT14" s="458">
        <f t="shared" si="48"/>
        <v>5</v>
      </c>
      <c r="AU14" s="463">
        <f t="shared" si="20"/>
        <v>0</v>
      </c>
      <c r="AV14" s="472" t="e">
        <f t="shared" si="21"/>
        <v>#DIV/0!</v>
      </c>
      <c r="AW14" s="447">
        <f>'Summary Data'!AE14</f>
        <v>0</v>
      </c>
      <c r="AX14" s="458">
        <f t="shared" si="49"/>
        <v>5</v>
      </c>
      <c r="AY14" s="463">
        <f t="shared" si="22"/>
        <v>0</v>
      </c>
      <c r="AZ14" s="472" t="e">
        <f t="shared" si="23"/>
        <v>#DIV/0!</v>
      </c>
      <c r="BA14" s="447">
        <f>'Summary Data'!AG14</f>
        <v>2</v>
      </c>
      <c r="BB14" s="458">
        <f t="shared" si="50"/>
        <v>10</v>
      </c>
      <c r="BC14" s="463">
        <f t="shared" si="24"/>
        <v>20</v>
      </c>
      <c r="BD14" s="472" t="e">
        <f t="shared" si="25"/>
        <v>#DIV/0!</v>
      </c>
      <c r="BE14" s="447">
        <f>'Summary Data'!AI14</f>
        <v>1</v>
      </c>
      <c r="BF14" s="458">
        <f t="shared" si="51"/>
        <v>5</v>
      </c>
      <c r="BG14" s="463">
        <f t="shared" si="26"/>
        <v>5</v>
      </c>
      <c r="BH14" s="472" t="e">
        <f t="shared" si="27"/>
        <v>#DIV/0!</v>
      </c>
      <c r="BI14" s="447">
        <f>'Summary Data'!AK14</f>
        <v>4</v>
      </c>
      <c r="BJ14" s="458">
        <f t="shared" si="52"/>
        <v>30</v>
      </c>
      <c r="BK14" s="463">
        <f t="shared" si="28"/>
        <v>120</v>
      </c>
      <c r="BL14" s="472" t="e">
        <f t="shared" si="29"/>
        <v>#DIV/0!</v>
      </c>
      <c r="BM14" s="447">
        <f>'Summary Data'!AN14</f>
        <v>4</v>
      </c>
      <c r="BN14" s="458">
        <f t="shared" si="53"/>
        <v>30</v>
      </c>
      <c r="BO14" s="463">
        <f t="shared" si="30"/>
        <v>120</v>
      </c>
      <c r="BP14" s="472" t="e">
        <f t="shared" si="31"/>
        <v>#DIV/0!</v>
      </c>
      <c r="BQ14" s="447">
        <f>'Summary Data'!AQ14</f>
        <v>4</v>
      </c>
      <c r="BR14" s="458">
        <f t="shared" si="54"/>
        <v>10</v>
      </c>
      <c r="BS14" s="463">
        <f t="shared" si="32"/>
        <v>40</v>
      </c>
      <c r="BT14" s="472" t="e">
        <f t="shared" si="33"/>
        <v>#DIV/0!</v>
      </c>
      <c r="BU14" s="447">
        <f>'Summary Data'!AS14</f>
        <v>8</v>
      </c>
      <c r="BV14" s="458">
        <f t="shared" si="55"/>
        <v>15</v>
      </c>
      <c r="BW14" s="463">
        <f t="shared" si="34"/>
        <v>120</v>
      </c>
      <c r="BX14" s="472" t="e">
        <f t="shared" si="35"/>
        <v>#DIV/0!</v>
      </c>
      <c r="BY14" s="478">
        <f t="shared" si="36"/>
        <v>145</v>
      </c>
      <c r="BZ14" s="469">
        <f t="shared" si="37"/>
        <v>1645</v>
      </c>
      <c r="CA14" s="475" t="e">
        <f t="shared" si="56"/>
        <v>#DIV/0!</v>
      </c>
      <c r="CB14" s="451">
        <f t="shared" si="57"/>
        <v>4287.200000000008</v>
      </c>
      <c r="CC14" s="480">
        <f t="shared" si="58"/>
        <v>0.61629968277663816</v>
      </c>
      <c r="CD14" s="480">
        <f t="shared" si="59"/>
        <v>0.50455927051671734</v>
      </c>
      <c r="CE14" s="480" t="e">
        <f t="shared" si="60"/>
        <v>#DIV/0!</v>
      </c>
      <c r="CF14" s="478">
        <f t="shared" si="61"/>
        <v>0</v>
      </c>
      <c r="CG14" s="478">
        <f t="shared" si="62"/>
        <v>0</v>
      </c>
      <c r="CH14" s="478" t="e">
        <f t="shared" si="63"/>
        <v>#DIV/0!</v>
      </c>
      <c r="CI14" s="478">
        <f t="shared" si="64"/>
        <v>393.01371951219505</v>
      </c>
    </row>
    <row r="15" spans="1:87" ht="12.75" customHeight="1" x14ac:dyDescent="0.2">
      <c r="A15" s="639" t="s">
        <v>76</v>
      </c>
      <c r="B15" s="449" t="s">
        <v>63</v>
      </c>
      <c r="C15" s="453"/>
      <c r="D15" s="453"/>
      <c r="E15" s="450">
        <f>'Summary Data'!C15</f>
        <v>61</v>
      </c>
      <c r="F15" s="459">
        <f t="shared" si="38"/>
        <v>10</v>
      </c>
      <c r="G15" s="464">
        <f t="shared" si="0"/>
        <v>610</v>
      </c>
      <c r="H15" s="472" t="e">
        <f t="shared" si="1"/>
        <v>#DIV/0!</v>
      </c>
      <c r="I15" s="450">
        <f>'Summary Data'!G15</f>
        <v>0</v>
      </c>
      <c r="J15" s="459">
        <f t="shared" si="39"/>
        <v>30</v>
      </c>
      <c r="K15" s="464">
        <f t="shared" si="2"/>
        <v>0</v>
      </c>
      <c r="L15" s="472" t="e">
        <f t="shared" si="3"/>
        <v>#DIV/0!</v>
      </c>
      <c r="M15" s="450">
        <f>'Summary Data'!I15</f>
        <v>0</v>
      </c>
      <c r="N15" s="459">
        <f t="shared" si="40"/>
        <v>10</v>
      </c>
      <c r="O15" s="464">
        <f t="shared" si="4"/>
        <v>0</v>
      </c>
      <c r="P15" s="472" t="e">
        <f t="shared" si="5"/>
        <v>#DIV/0!</v>
      </c>
      <c r="Q15" s="450">
        <f>'Summary Data'!K15</f>
        <v>7</v>
      </c>
      <c r="R15" s="459">
        <f t="shared" si="41"/>
        <v>10</v>
      </c>
      <c r="S15" s="464">
        <f t="shared" si="6"/>
        <v>70</v>
      </c>
      <c r="T15" s="472" t="e">
        <f t="shared" si="7"/>
        <v>#DIV/0!</v>
      </c>
      <c r="U15" s="450">
        <f>'Summary Data'!M15</f>
        <v>0</v>
      </c>
      <c r="V15" s="459">
        <f t="shared" si="42"/>
        <v>10</v>
      </c>
      <c r="W15" s="464">
        <f t="shared" si="8"/>
        <v>0</v>
      </c>
      <c r="X15" s="472" t="e">
        <f t="shared" si="9"/>
        <v>#DIV/0!</v>
      </c>
      <c r="Y15" s="450">
        <f>'Summary Data'!S15</f>
        <v>14</v>
      </c>
      <c r="Z15" s="459">
        <f t="shared" si="43"/>
        <v>10</v>
      </c>
      <c r="AA15" s="464">
        <f t="shared" si="10"/>
        <v>140</v>
      </c>
      <c r="AB15" s="472" t="e">
        <f t="shared" si="11"/>
        <v>#DIV/0!</v>
      </c>
      <c r="AC15" s="450">
        <f>'Summary Data'!U15</f>
        <v>11</v>
      </c>
      <c r="AD15" s="459">
        <f t="shared" si="44"/>
        <v>10</v>
      </c>
      <c r="AE15" s="464">
        <f t="shared" si="12"/>
        <v>110</v>
      </c>
      <c r="AF15" s="472" t="e">
        <f t="shared" si="13"/>
        <v>#DIV/0!</v>
      </c>
      <c r="AG15" s="450">
        <f>'Summary Data'!W15</f>
        <v>11</v>
      </c>
      <c r="AH15" s="459">
        <f t="shared" si="45"/>
        <v>10</v>
      </c>
      <c r="AI15" s="464">
        <f t="shared" si="14"/>
        <v>110</v>
      </c>
      <c r="AJ15" s="472" t="e">
        <f t="shared" si="15"/>
        <v>#DIV/0!</v>
      </c>
      <c r="AK15" s="450">
        <f>'Summary Data'!Y15</f>
        <v>0</v>
      </c>
      <c r="AL15" s="459">
        <f t="shared" si="46"/>
        <v>5</v>
      </c>
      <c r="AM15" s="464">
        <f t="shared" si="16"/>
        <v>0</v>
      </c>
      <c r="AN15" s="472" t="e">
        <f t="shared" si="17"/>
        <v>#DIV/0!</v>
      </c>
      <c r="AO15" s="450">
        <f>'Summary Data'!AA15</f>
        <v>0</v>
      </c>
      <c r="AP15" s="459">
        <f t="shared" si="47"/>
        <v>5</v>
      </c>
      <c r="AQ15" s="464">
        <f t="shared" si="18"/>
        <v>0</v>
      </c>
      <c r="AR15" s="472" t="e">
        <f t="shared" si="19"/>
        <v>#DIV/0!</v>
      </c>
      <c r="AS15" s="450">
        <f>'Summary Data'!AC15</f>
        <v>0</v>
      </c>
      <c r="AT15" s="459">
        <f t="shared" si="48"/>
        <v>5</v>
      </c>
      <c r="AU15" s="464">
        <f t="shared" si="20"/>
        <v>0</v>
      </c>
      <c r="AV15" s="472" t="e">
        <f t="shared" si="21"/>
        <v>#DIV/0!</v>
      </c>
      <c r="AW15" s="450">
        <f>'Summary Data'!AE15</f>
        <v>0</v>
      </c>
      <c r="AX15" s="459">
        <f t="shared" si="49"/>
        <v>5</v>
      </c>
      <c r="AY15" s="464">
        <f t="shared" si="22"/>
        <v>0</v>
      </c>
      <c r="AZ15" s="472" t="e">
        <f t="shared" si="23"/>
        <v>#DIV/0!</v>
      </c>
      <c r="BA15" s="450">
        <f>'Summary Data'!AG15</f>
        <v>1</v>
      </c>
      <c r="BB15" s="459">
        <f t="shared" si="50"/>
        <v>10</v>
      </c>
      <c r="BC15" s="464">
        <f t="shared" si="24"/>
        <v>10</v>
      </c>
      <c r="BD15" s="472" t="e">
        <f t="shared" si="25"/>
        <v>#DIV/0!</v>
      </c>
      <c r="BE15" s="450">
        <f>'Summary Data'!AI15</f>
        <v>0</v>
      </c>
      <c r="BF15" s="459">
        <f t="shared" si="51"/>
        <v>5</v>
      </c>
      <c r="BG15" s="464">
        <f t="shared" si="26"/>
        <v>0</v>
      </c>
      <c r="BH15" s="472" t="e">
        <f t="shared" si="27"/>
        <v>#DIV/0!</v>
      </c>
      <c r="BI15" s="450">
        <f>'Summary Data'!AK15</f>
        <v>6</v>
      </c>
      <c r="BJ15" s="459">
        <f t="shared" si="52"/>
        <v>30</v>
      </c>
      <c r="BK15" s="464">
        <f t="shared" si="28"/>
        <v>180</v>
      </c>
      <c r="BL15" s="472" t="e">
        <f t="shared" si="29"/>
        <v>#DIV/0!</v>
      </c>
      <c r="BM15" s="450">
        <f>'Summary Data'!AN15</f>
        <v>4</v>
      </c>
      <c r="BN15" s="459">
        <f t="shared" si="53"/>
        <v>30</v>
      </c>
      <c r="BO15" s="464">
        <f t="shared" si="30"/>
        <v>120</v>
      </c>
      <c r="BP15" s="472" t="e">
        <f t="shared" si="31"/>
        <v>#DIV/0!</v>
      </c>
      <c r="BQ15" s="450">
        <f>'Summary Data'!AQ15</f>
        <v>10</v>
      </c>
      <c r="BR15" s="459">
        <f t="shared" si="54"/>
        <v>10</v>
      </c>
      <c r="BS15" s="464">
        <f t="shared" si="32"/>
        <v>100</v>
      </c>
      <c r="BT15" s="472" t="e">
        <f t="shared" si="33"/>
        <v>#DIV/0!</v>
      </c>
      <c r="BU15" s="450">
        <f>'Summary Data'!AS15</f>
        <v>2</v>
      </c>
      <c r="BV15" s="459">
        <f t="shared" si="55"/>
        <v>15</v>
      </c>
      <c r="BW15" s="464">
        <f t="shared" si="34"/>
        <v>30</v>
      </c>
      <c r="BX15" s="472" t="e">
        <f t="shared" si="35"/>
        <v>#DIV/0!</v>
      </c>
      <c r="BY15" s="478">
        <f t="shared" si="36"/>
        <v>127</v>
      </c>
      <c r="BZ15" s="469">
        <f t="shared" si="37"/>
        <v>1480</v>
      </c>
      <c r="CA15" s="475" t="e">
        <f t="shared" si="56"/>
        <v>#DIV/0!</v>
      </c>
      <c r="CB15" s="451">
        <f t="shared" si="57"/>
        <v>4287.200000000008</v>
      </c>
      <c r="CC15" s="480">
        <f t="shared" si="58"/>
        <v>0.65478634073521236</v>
      </c>
      <c r="CD15" s="480">
        <f t="shared" si="59"/>
        <v>0.41216216216216217</v>
      </c>
      <c r="CE15" s="480" t="e">
        <f t="shared" si="60"/>
        <v>#DIV/0!</v>
      </c>
      <c r="CF15" s="478">
        <f t="shared" si="61"/>
        <v>0</v>
      </c>
      <c r="CG15" s="478">
        <f t="shared" si="62"/>
        <v>0</v>
      </c>
      <c r="CH15" s="478" t="e">
        <f t="shared" si="63"/>
        <v>#DIV/0!</v>
      </c>
      <c r="CI15" s="478">
        <f t="shared" si="64"/>
        <v>393.01371951219505</v>
      </c>
    </row>
    <row r="16" spans="1:87" x14ac:dyDescent="0.2">
      <c r="A16" s="640"/>
      <c r="B16" s="442" t="s">
        <v>62</v>
      </c>
      <c r="C16" s="453"/>
      <c r="D16" s="453"/>
      <c r="E16" s="447">
        <f>'Summary Data'!C16</f>
        <v>49</v>
      </c>
      <c r="F16" s="458">
        <f t="shared" si="38"/>
        <v>10</v>
      </c>
      <c r="G16" s="463">
        <f t="shared" si="0"/>
        <v>490</v>
      </c>
      <c r="H16" s="472" t="e">
        <f t="shared" si="1"/>
        <v>#DIV/0!</v>
      </c>
      <c r="I16" s="447">
        <f>'Summary Data'!G16</f>
        <v>1</v>
      </c>
      <c r="J16" s="458">
        <f t="shared" si="39"/>
        <v>30</v>
      </c>
      <c r="K16" s="463">
        <f t="shared" si="2"/>
        <v>30</v>
      </c>
      <c r="L16" s="472" t="e">
        <f t="shared" si="3"/>
        <v>#DIV/0!</v>
      </c>
      <c r="M16" s="447">
        <f>'Summary Data'!I16</f>
        <v>2</v>
      </c>
      <c r="N16" s="458">
        <f t="shared" si="40"/>
        <v>10</v>
      </c>
      <c r="O16" s="463">
        <f t="shared" si="4"/>
        <v>20</v>
      </c>
      <c r="P16" s="472" t="e">
        <f t="shared" si="5"/>
        <v>#DIV/0!</v>
      </c>
      <c r="Q16" s="447">
        <f>'Summary Data'!K16</f>
        <v>4</v>
      </c>
      <c r="R16" s="458">
        <f t="shared" si="41"/>
        <v>10</v>
      </c>
      <c r="S16" s="463">
        <f t="shared" si="6"/>
        <v>40</v>
      </c>
      <c r="T16" s="472" t="e">
        <f t="shared" si="7"/>
        <v>#DIV/0!</v>
      </c>
      <c r="U16" s="447">
        <f>'Summary Data'!M16</f>
        <v>0</v>
      </c>
      <c r="V16" s="458">
        <f t="shared" si="42"/>
        <v>10</v>
      </c>
      <c r="W16" s="463">
        <f t="shared" si="8"/>
        <v>0</v>
      </c>
      <c r="X16" s="472" t="e">
        <f t="shared" si="9"/>
        <v>#DIV/0!</v>
      </c>
      <c r="Y16" s="447">
        <f>'Summary Data'!S16</f>
        <v>3</v>
      </c>
      <c r="Z16" s="458">
        <f t="shared" si="43"/>
        <v>10</v>
      </c>
      <c r="AA16" s="463">
        <f t="shared" si="10"/>
        <v>30</v>
      </c>
      <c r="AB16" s="472" t="e">
        <f t="shared" si="11"/>
        <v>#DIV/0!</v>
      </c>
      <c r="AC16" s="447">
        <f>'Summary Data'!U16</f>
        <v>10</v>
      </c>
      <c r="AD16" s="458">
        <f t="shared" si="44"/>
        <v>10</v>
      </c>
      <c r="AE16" s="463">
        <f t="shared" si="12"/>
        <v>100</v>
      </c>
      <c r="AF16" s="472" t="e">
        <f t="shared" si="13"/>
        <v>#DIV/0!</v>
      </c>
      <c r="AG16" s="447">
        <f>'Summary Data'!W16</f>
        <v>10</v>
      </c>
      <c r="AH16" s="458">
        <f t="shared" si="45"/>
        <v>10</v>
      </c>
      <c r="AI16" s="463">
        <f t="shared" si="14"/>
        <v>100</v>
      </c>
      <c r="AJ16" s="472" t="e">
        <f t="shared" si="15"/>
        <v>#DIV/0!</v>
      </c>
      <c r="AK16" s="447">
        <f>'Summary Data'!Y16</f>
        <v>0</v>
      </c>
      <c r="AL16" s="458">
        <f t="shared" si="46"/>
        <v>5</v>
      </c>
      <c r="AM16" s="463">
        <f t="shared" si="16"/>
        <v>0</v>
      </c>
      <c r="AN16" s="472" t="e">
        <f t="shared" si="17"/>
        <v>#DIV/0!</v>
      </c>
      <c r="AO16" s="447">
        <f>'Summary Data'!AA16</f>
        <v>0</v>
      </c>
      <c r="AP16" s="458">
        <f t="shared" si="47"/>
        <v>5</v>
      </c>
      <c r="AQ16" s="463">
        <f t="shared" si="18"/>
        <v>0</v>
      </c>
      <c r="AR16" s="472" t="e">
        <f t="shared" si="19"/>
        <v>#DIV/0!</v>
      </c>
      <c r="AS16" s="447">
        <f>'Summary Data'!AC16</f>
        <v>0</v>
      </c>
      <c r="AT16" s="458">
        <f t="shared" si="48"/>
        <v>5</v>
      </c>
      <c r="AU16" s="463">
        <f t="shared" si="20"/>
        <v>0</v>
      </c>
      <c r="AV16" s="472" t="e">
        <f t="shared" si="21"/>
        <v>#DIV/0!</v>
      </c>
      <c r="AW16" s="447">
        <f>'Summary Data'!AE16</f>
        <v>0</v>
      </c>
      <c r="AX16" s="458">
        <f t="shared" si="49"/>
        <v>5</v>
      </c>
      <c r="AY16" s="463">
        <f t="shared" si="22"/>
        <v>0</v>
      </c>
      <c r="AZ16" s="472" t="e">
        <f t="shared" si="23"/>
        <v>#DIV/0!</v>
      </c>
      <c r="BA16" s="447">
        <f>'Summary Data'!AG16</f>
        <v>2</v>
      </c>
      <c r="BB16" s="458">
        <f t="shared" si="50"/>
        <v>10</v>
      </c>
      <c r="BC16" s="463">
        <f t="shared" si="24"/>
        <v>20</v>
      </c>
      <c r="BD16" s="472" t="e">
        <f t="shared" si="25"/>
        <v>#DIV/0!</v>
      </c>
      <c r="BE16" s="447">
        <f>'Summary Data'!AI16</f>
        <v>0</v>
      </c>
      <c r="BF16" s="458">
        <f t="shared" si="51"/>
        <v>5</v>
      </c>
      <c r="BG16" s="463">
        <f t="shared" si="26"/>
        <v>0</v>
      </c>
      <c r="BH16" s="472" t="e">
        <f t="shared" si="27"/>
        <v>#DIV/0!</v>
      </c>
      <c r="BI16" s="447">
        <f>'Summary Data'!AK16</f>
        <v>4</v>
      </c>
      <c r="BJ16" s="458">
        <f t="shared" si="52"/>
        <v>30</v>
      </c>
      <c r="BK16" s="463">
        <f t="shared" si="28"/>
        <v>120</v>
      </c>
      <c r="BL16" s="472" t="e">
        <f t="shared" si="29"/>
        <v>#DIV/0!</v>
      </c>
      <c r="BM16" s="447">
        <f>'Summary Data'!AN16</f>
        <v>6</v>
      </c>
      <c r="BN16" s="458">
        <f t="shared" si="53"/>
        <v>30</v>
      </c>
      <c r="BO16" s="463">
        <f t="shared" si="30"/>
        <v>180</v>
      </c>
      <c r="BP16" s="472" t="e">
        <f t="shared" si="31"/>
        <v>#DIV/0!</v>
      </c>
      <c r="BQ16" s="447">
        <f>'Summary Data'!AQ16</f>
        <v>4</v>
      </c>
      <c r="BR16" s="458">
        <f t="shared" si="54"/>
        <v>10</v>
      </c>
      <c r="BS16" s="463">
        <f t="shared" si="32"/>
        <v>40</v>
      </c>
      <c r="BT16" s="472" t="e">
        <f t="shared" si="33"/>
        <v>#DIV/0!</v>
      </c>
      <c r="BU16" s="447">
        <f>'Summary Data'!AS16</f>
        <v>1</v>
      </c>
      <c r="BV16" s="458">
        <f t="shared" si="55"/>
        <v>15</v>
      </c>
      <c r="BW16" s="463">
        <f t="shared" si="34"/>
        <v>15</v>
      </c>
      <c r="BX16" s="472" t="e">
        <f t="shared" si="35"/>
        <v>#DIV/0!</v>
      </c>
      <c r="BY16" s="478">
        <f t="shared" si="36"/>
        <v>96</v>
      </c>
      <c r="BZ16" s="469">
        <f t="shared" si="37"/>
        <v>1185</v>
      </c>
      <c r="CA16" s="475" t="e">
        <f t="shared" si="56"/>
        <v>#DIV/0!</v>
      </c>
      <c r="CB16" s="451">
        <f t="shared" si="57"/>
        <v>4287.200000000008</v>
      </c>
      <c r="CC16" s="480">
        <f t="shared" si="58"/>
        <v>0.72359582011569379</v>
      </c>
      <c r="CD16" s="480">
        <f t="shared" si="59"/>
        <v>0.43881856540084391</v>
      </c>
      <c r="CE16" s="480" t="e">
        <f t="shared" si="60"/>
        <v>#DIV/0!</v>
      </c>
      <c r="CF16" s="478">
        <f t="shared" si="61"/>
        <v>0</v>
      </c>
      <c r="CG16" s="478">
        <f t="shared" si="62"/>
        <v>0</v>
      </c>
      <c r="CH16" s="478" t="e">
        <f t="shared" si="63"/>
        <v>#DIV/0!</v>
      </c>
      <c r="CI16" s="478">
        <f t="shared" si="64"/>
        <v>393.01371951219505</v>
      </c>
    </row>
    <row r="17" spans="1:87" x14ac:dyDescent="0.2">
      <c r="A17" s="640"/>
      <c r="B17" s="449" t="s">
        <v>61</v>
      </c>
      <c r="C17" s="453"/>
      <c r="D17" s="453"/>
      <c r="E17" s="450">
        <f>'Summary Data'!C17</f>
        <v>67</v>
      </c>
      <c r="F17" s="459">
        <f t="shared" si="38"/>
        <v>10</v>
      </c>
      <c r="G17" s="464">
        <f t="shared" si="0"/>
        <v>670</v>
      </c>
      <c r="H17" s="472" t="e">
        <f t="shared" si="1"/>
        <v>#DIV/0!</v>
      </c>
      <c r="I17" s="450">
        <f>'Summary Data'!G17</f>
        <v>0</v>
      </c>
      <c r="J17" s="459">
        <f t="shared" si="39"/>
        <v>30</v>
      </c>
      <c r="K17" s="464">
        <f t="shared" si="2"/>
        <v>0</v>
      </c>
      <c r="L17" s="472" t="e">
        <f t="shared" si="3"/>
        <v>#DIV/0!</v>
      </c>
      <c r="M17" s="450">
        <f>'Summary Data'!I17</f>
        <v>1</v>
      </c>
      <c r="N17" s="459">
        <f t="shared" si="40"/>
        <v>10</v>
      </c>
      <c r="O17" s="464">
        <f t="shared" si="4"/>
        <v>10</v>
      </c>
      <c r="P17" s="472" t="e">
        <f t="shared" si="5"/>
        <v>#DIV/0!</v>
      </c>
      <c r="Q17" s="450">
        <f>'Summary Data'!K17</f>
        <v>5</v>
      </c>
      <c r="R17" s="459">
        <f t="shared" si="41"/>
        <v>10</v>
      </c>
      <c r="S17" s="464">
        <f t="shared" si="6"/>
        <v>50</v>
      </c>
      <c r="T17" s="472" t="e">
        <f t="shared" si="7"/>
        <v>#DIV/0!</v>
      </c>
      <c r="U17" s="450">
        <f>'Summary Data'!M17</f>
        <v>0</v>
      </c>
      <c r="V17" s="459">
        <f t="shared" si="42"/>
        <v>10</v>
      </c>
      <c r="W17" s="464">
        <f t="shared" si="8"/>
        <v>0</v>
      </c>
      <c r="X17" s="472" t="e">
        <f t="shared" si="9"/>
        <v>#DIV/0!</v>
      </c>
      <c r="Y17" s="450">
        <f>'Summary Data'!S17</f>
        <v>0</v>
      </c>
      <c r="Z17" s="459">
        <f t="shared" si="43"/>
        <v>10</v>
      </c>
      <c r="AA17" s="464">
        <f t="shared" si="10"/>
        <v>0</v>
      </c>
      <c r="AB17" s="472" t="e">
        <f t="shared" si="11"/>
        <v>#DIV/0!</v>
      </c>
      <c r="AC17" s="450">
        <f>'Summary Data'!U17</f>
        <v>6</v>
      </c>
      <c r="AD17" s="459">
        <f t="shared" si="44"/>
        <v>10</v>
      </c>
      <c r="AE17" s="464">
        <f t="shared" si="12"/>
        <v>60</v>
      </c>
      <c r="AF17" s="472" t="e">
        <f t="shared" si="13"/>
        <v>#DIV/0!</v>
      </c>
      <c r="AG17" s="450">
        <f>'Summary Data'!W17</f>
        <v>6</v>
      </c>
      <c r="AH17" s="459">
        <f t="shared" si="45"/>
        <v>10</v>
      </c>
      <c r="AI17" s="464">
        <f t="shared" si="14"/>
        <v>60</v>
      </c>
      <c r="AJ17" s="472" t="e">
        <f t="shared" si="15"/>
        <v>#DIV/0!</v>
      </c>
      <c r="AK17" s="450">
        <f>'Summary Data'!Y17</f>
        <v>0</v>
      </c>
      <c r="AL17" s="459">
        <f t="shared" si="46"/>
        <v>5</v>
      </c>
      <c r="AM17" s="464">
        <f t="shared" si="16"/>
        <v>0</v>
      </c>
      <c r="AN17" s="472" t="e">
        <f t="shared" si="17"/>
        <v>#DIV/0!</v>
      </c>
      <c r="AO17" s="450">
        <f>'Summary Data'!AA17</f>
        <v>0</v>
      </c>
      <c r="AP17" s="459">
        <f t="shared" si="47"/>
        <v>5</v>
      </c>
      <c r="AQ17" s="464">
        <f t="shared" si="18"/>
        <v>0</v>
      </c>
      <c r="AR17" s="472" t="e">
        <f t="shared" si="19"/>
        <v>#DIV/0!</v>
      </c>
      <c r="AS17" s="450">
        <f>'Summary Data'!AC17</f>
        <v>0</v>
      </c>
      <c r="AT17" s="459">
        <f t="shared" si="48"/>
        <v>5</v>
      </c>
      <c r="AU17" s="464">
        <f t="shared" si="20"/>
        <v>0</v>
      </c>
      <c r="AV17" s="472" t="e">
        <f t="shared" si="21"/>
        <v>#DIV/0!</v>
      </c>
      <c r="AW17" s="450">
        <f>'Summary Data'!AE17</f>
        <v>0</v>
      </c>
      <c r="AX17" s="459">
        <f t="shared" si="49"/>
        <v>5</v>
      </c>
      <c r="AY17" s="464">
        <f t="shared" si="22"/>
        <v>0</v>
      </c>
      <c r="AZ17" s="472" t="e">
        <f t="shared" si="23"/>
        <v>#DIV/0!</v>
      </c>
      <c r="BA17" s="450">
        <f>'Summary Data'!AG17</f>
        <v>1</v>
      </c>
      <c r="BB17" s="459">
        <f t="shared" si="50"/>
        <v>10</v>
      </c>
      <c r="BC17" s="464">
        <f t="shared" si="24"/>
        <v>10</v>
      </c>
      <c r="BD17" s="472" t="e">
        <f t="shared" si="25"/>
        <v>#DIV/0!</v>
      </c>
      <c r="BE17" s="450">
        <f>'Summary Data'!AI17</f>
        <v>0</v>
      </c>
      <c r="BF17" s="459">
        <f t="shared" si="51"/>
        <v>5</v>
      </c>
      <c r="BG17" s="464">
        <f t="shared" si="26"/>
        <v>0</v>
      </c>
      <c r="BH17" s="472" t="e">
        <f t="shared" si="27"/>
        <v>#DIV/0!</v>
      </c>
      <c r="BI17" s="450">
        <f>'Summary Data'!AK17</f>
        <v>3</v>
      </c>
      <c r="BJ17" s="459">
        <f t="shared" si="52"/>
        <v>30</v>
      </c>
      <c r="BK17" s="464">
        <f t="shared" si="28"/>
        <v>90</v>
      </c>
      <c r="BL17" s="472" t="e">
        <f t="shared" si="29"/>
        <v>#DIV/0!</v>
      </c>
      <c r="BM17" s="450">
        <f>'Summary Data'!AN17</f>
        <v>8</v>
      </c>
      <c r="BN17" s="459">
        <f t="shared" si="53"/>
        <v>30</v>
      </c>
      <c r="BO17" s="464">
        <f t="shared" si="30"/>
        <v>240</v>
      </c>
      <c r="BP17" s="472" t="e">
        <f t="shared" si="31"/>
        <v>#DIV/0!</v>
      </c>
      <c r="BQ17" s="450">
        <f>'Summary Data'!AQ17</f>
        <v>3</v>
      </c>
      <c r="BR17" s="459">
        <f t="shared" si="54"/>
        <v>10</v>
      </c>
      <c r="BS17" s="464">
        <f t="shared" si="32"/>
        <v>30</v>
      </c>
      <c r="BT17" s="472" t="e">
        <f t="shared" si="33"/>
        <v>#DIV/0!</v>
      </c>
      <c r="BU17" s="450">
        <f>'Summary Data'!AS17</f>
        <v>1</v>
      </c>
      <c r="BV17" s="459">
        <f t="shared" si="55"/>
        <v>15</v>
      </c>
      <c r="BW17" s="464">
        <f t="shared" si="34"/>
        <v>15</v>
      </c>
      <c r="BX17" s="472" t="e">
        <f t="shared" si="35"/>
        <v>#DIV/0!</v>
      </c>
      <c r="BY17" s="478">
        <f t="shared" si="36"/>
        <v>101</v>
      </c>
      <c r="BZ17" s="469">
        <f t="shared" si="37"/>
        <v>1235</v>
      </c>
      <c r="CA17" s="475" t="e">
        <f t="shared" si="56"/>
        <v>#DIV/0!</v>
      </c>
      <c r="CB17" s="451">
        <f t="shared" si="57"/>
        <v>4287.200000000008</v>
      </c>
      <c r="CC17" s="480">
        <f t="shared" si="58"/>
        <v>0.71193319649188336</v>
      </c>
      <c r="CD17" s="480">
        <f t="shared" si="59"/>
        <v>0.54251012145748989</v>
      </c>
      <c r="CE17" s="480" t="e">
        <f t="shared" si="60"/>
        <v>#DIV/0!</v>
      </c>
      <c r="CF17" s="478">
        <f t="shared" si="61"/>
        <v>0</v>
      </c>
      <c r="CG17" s="478">
        <f t="shared" si="62"/>
        <v>0</v>
      </c>
      <c r="CH17" s="478" t="e">
        <f t="shared" si="63"/>
        <v>#DIV/0!</v>
      </c>
      <c r="CI17" s="478">
        <f t="shared" si="64"/>
        <v>393.01371951219505</v>
      </c>
    </row>
    <row r="18" spans="1:87" x14ac:dyDescent="0.2">
      <c r="A18" s="640"/>
      <c r="B18" s="442" t="s">
        <v>60</v>
      </c>
      <c r="C18" s="453"/>
      <c r="D18" s="453"/>
      <c r="E18" s="447">
        <f>'Summary Data'!C18</f>
        <v>50</v>
      </c>
      <c r="F18" s="458">
        <f t="shared" si="38"/>
        <v>10</v>
      </c>
      <c r="G18" s="463">
        <f t="shared" si="0"/>
        <v>500</v>
      </c>
      <c r="H18" s="472" t="e">
        <f t="shared" si="1"/>
        <v>#DIV/0!</v>
      </c>
      <c r="I18" s="447">
        <f>'Summary Data'!G18</f>
        <v>0</v>
      </c>
      <c r="J18" s="458">
        <f t="shared" si="39"/>
        <v>30</v>
      </c>
      <c r="K18" s="463">
        <f t="shared" si="2"/>
        <v>0</v>
      </c>
      <c r="L18" s="472" t="e">
        <f t="shared" si="3"/>
        <v>#DIV/0!</v>
      </c>
      <c r="M18" s="447">
        <f>'Summary Data'!I18</f>
        <v>0</v>
      </c>
      <c r="N18" s="458">
        <f t="shared" si="40"/>
        <v>10</v>
      </c>
      <c r="O18" s="463">
        <f t="shared" si="4"/>
        <v>0</v>
      </c>
      <c r="P18" s="472" t="e">
        <f t="shared" si="5"/>
        <v>#DIV/0!</v>
      </c>
      <c r="Q18" s="447">
        <f>'Summary Data'!K18</f>
        <v>4</v>
      </c>
      <c r="R18" s="458">
        <f t="shared" si="41"/>
        <v>10</v>
      </c>
      <c r="S18" s="463">
        <f t="shared" si="6"/>
        <v>40</v>
      </c>
      <c r="T18" s="472" t="e">
        <f t="shared" si="7"/>
        <v>#DIV/0!</v>
      </c>
      <c r="U18" s="447">
        <f>'Summary Data'!M18</f>
        <v>0</v>
      </c>
      <c r="V18" s="458">
        <f t="shared" si="42"/>
        <v>10</v>
      </c>
      <c r="W18" s="463">
        <f t="shared" si="8"/>
        <v>0</v>
      </c>
      <c r="X18" s="472" t="e">
        <f t="shared" si="9"/>
        <v>#DIV/0!</v>
      </c>
      <c r="Y18" s="447">
        <f>'Summary Data'!S18</f>
        <v>3</v>
      </c>
      <c r="Z18" s="458">
        <f t="shared" si="43"/>
        <v>10</v>
      </c>
      <c r="AA18" s="463">
        <f t="shared" si="10"/>
        <v>30</v>
      </c>
      <c r="AB18" s="472" t="e">
        <f t="shared" si="11"/>
        <v>#DIV/0!</v>
      </c>
      <c r="AC18" s="447">
        <f>'Summary Data'!U18</f>
        <v>3</v>
      </c>
      <c r="AD18" s="458">
        <f t="shared" si="44"/>
        <v>10</v>
      </c>
      <c r="AE18" s="463">
        <f t="shared" si="12"/>
        <v>30</v>
      </c>
      <c r="AF18" s="472" t="e">
        <f t="shared" si="13"/>
        <v>#DIV/0!</v>
      </c>
      <c r="AG18" s="447">
        <f>'Summary Data'!W18</f>
        <v>3</v>
      </c>
      <c r="AH18" s="458">
        <f t="shared" si="45"/>
        <v>10</v>
      </c>
      <c r="AI18" s="463">
        <f t="shared" si="14"/>
        <v>30</v>
      </c>
      <c r="AJ18" s="472" t="e">
        <f t="shared" si="15"/>
        <v>#DIV/0!</v>
      </c>
      <c r="AK18" s="447">
        <f>'Summary Data'!Y18</f>
        <v>0</v>
      </c>
      <c r="AL18" s="458">
        <f t="shared" si="46"/>
        <v>5</v>
      </c>
      <c r="AM18" s="463">
        <f t="shared" si="16"/>
        <v>0</v>
      </c>
      <c r="AN18" s="472" t="e">
        <f t="shared" si="17"/>
        <v>#DIV/0!</v>
      </c>
      <c r="AO18" s="447">
        <f>'Summary Data'!AA18</f>
        <v>0</v>
      </c>
      <c r="AP18" s="458">
        <f t="shared" si="47"/>
        <v>5</v>
      </c>
      <c r="AQ18" s="463">
        <f t="shared" si="18"/>
        <v>0</v>
      </c>
      <c r="AR18" s="472" t="e">
        <f t="shared" si="19"/>
        <v>#DIV/0!</v>
      </c>
      <c r="AS18" s="447">
        <f>'Summary Data'!AC18</f>
        <v>0</v>
      </c>
      <c r="AT18" s="458">
        <f t="shared" si="48"/>
        <v>5</v>
      </c>
      <c r="AU18" s="463">
        <f t="shared" si="20"/>
        <v>0</v>
      </c>
      <c r="AV18" s="472" t="e">
        <f t="shared" si="21"/>
        <v>#DIV/0!</v>
      </c>
      <c r="AW18" s="447">
        <f>'Summary Data'!AE18</f>
        <v>0</v>
      </c>
      <c r="AX18" s="458">
        <f t="shared" si="49"/>
        <v>5</v>
      </c>
      <c r="AY18" s="463">
        <f t="shared" si="22"/>
        <v>0</v>
      </c>
      <c r="AZ18" s="472" t="e">
        <f t="shared" si="23"/>
        <v>#DIV/0!</v>
      </c>
      <c r="BA18" s="447">
        <f>'Summary Data'!AG18</f>
        <v>0</v>
      </c>
      <c r="BB18" s="458">
        <f t="shared" si="50"/>
        <v>10</v>
      </c>
      <c r="BC18" s="463">
        <f t="shared" si="24"/>
        <v>0</v>
      </c>
      <c r="BD18" s="472" t="e">
        <f t="shared" si="25"/>
        <v>#DIV/0!</v>
      </c>
      <c r="BE18" s="447">
        <f>'Summary Data'!AI18</f>
        <v>0</v>
      </c>
      <c r="BF18" s="458">
        <f t="shared" si="51"/>
        <v>5</v>
      </c>
      <c r="BG18" s="463">
        <f t="shared" si="26"/>
        <v>0</v>
      </c>
      <c r="BH18" s="472" t="e">
        <f t="shared" si="27"/>
        <v>#DIV/0!</v>
      </c>
      <c r="BI18" s="447">
        <f>'Summary Data'!AK18</f>
        <v>2</v>
      </c>
      <c r="BJ18" s="458">
        <f t="shared" si="52"/>
        <v>30</v>
      </c>
      <c r="BK18" s="463">
        <f t="shared" si="28"/>
        <v>60</v>
      </c>
      <c r="BL18" s="472" t="e">
        <f t="shared" si="29"/>
        <v>#DIV/0!</v>
      </c>
      <c r="BM18" s="447">
        <f>'Summary Data'!AN18</f>
        <v>11</v>
      </c>
      <c r="BN18" s="458">
        <f t="shared" si="53"/>
        <v>30</v>
      </c>
      <c r="BO18" s="463">
        <f t="shared" si="30"/>
        <v>330</v>
      </c>
      <c r="BP18" s="472" t="e">
        <f t="shared" si="31"/>
        <v>#DIV/0!</v>
      </c>
      <c r="BQ18" s="447">
        <f>'Summary Data'!AQ18</f>
        <v>6</v>
      </c>
      <c r="BR18" s="458">
        <f t="shared" si="54"/>
        <v>10</v>
      </c>
      <c r="BS18" s="463">
        <f t="shared" si="32"/>
        <v>60</v>
      </c>
      <c r="BT18" s="472" t="e">
        <f t="shared" si="33"/>
        <v>#DIV/0!</v>
      </c>
      <c r="BU18" s="447">
        <f>'Summary Data'!AS18</f>
        <v>1</v>
      </c>
      <c r="BV18" s="458">
        <f t="shared" si="55"/>
        <v>15</v>
      </c>
      <c r="BW18" s="463">
        <f t="shared" si="34"/>
        <v>15</v>
      </c>
      <c r="BX18" s="472" t="e">
        <f t="shared" si="35"/>
        <v>#DIV/0!</v>
      </c>
      <c r="BY18" s="478">
        <f t="shared" si="36"/>
        <v>83</v>
      </c>
      <c r="BZ18" s="469">
        <f t="shared" si="37"/>
        <v>1095</v>
      </c>
      <c r="CA18" s="475" t="e">
        <f t="shared" si="56"/>
        <v>#DIV/0!</v>
      </c>
      <c r="CB18" s="451">
        <f t="shared" si="57"/>
        <v>4287.200000000008</v>
      </c>
      <c r="CC18" s="480" t="e">
        <f t="shared" ref="CC18:CC81" si="65">1-(CA18/CB18)</f>
        <v>#DIV/0!</v>
      </c>
      <c r="CD18" s="480">
        <f t="shared" si="59"/>
        <v>0.45662100456621002</v>
      </c>
      <c r="CE18" s="480" t="e">
        <f t="shared" si="60"/>
        <v>#DIV/0!</v>
      </c>
      <c r="CF18" s="478">
        <f t="shared" si="61"/>
        <v>0</v>
      </c>
      <c r="CG18" s="478">
        <f t="shared" si="62"/>
        <v>0</v>
      </c>
      <c r="CH18" s="478" t="e">
        <f t="shared" si="63"/>
        <v>#DIV/0!</v>
      </c>
      <c r="CI18" s="478">
        <f t="shared" si="64"/>
        <v>393.01371951219505</v>
      </c>
    </row>
    <row r="19" spans="1:87" x14ac:dyDescent="0.2">
      <c r="A19" s="640"/>
      <c r="B19" s="449" t="s">
        <v>59</v>
      </c>
      <c r="C19" s="453"/>
      <c r="D19" s="453"/>
      <c r="E19" s="450">
        <f>'Summary Data'!C19</f>
        <v>58</v>
      </c>
      <c r="F19" s="459">
        <f t="shared" si="38"/>
        <v>10</v>
      </c>
      <c r="G19" s="464">
        <f t="shared" si="0"/>
        <v>580</v>
      </c>
      <c r="H19" s="472" t="e">
        <f t="shared" si="1"/>
        <v>#DIV/0!</v>
      </c>
      <c r="I19" s="450">
        <f>'Summary Data'!G19</f>
        <v>0</v>
      </c>
      <c r="J19" s="459">
        <f t="shared" si="39"/>
        <v>30</v>
      </c>
      <c r="K19" s="464">
        <f t="shared" si="2"/>
        <v>0</v>
      </c>
      <c r="L19" s="472" t="e">
        <f t="shared" si="3"/>
        <v>#DIV/0!</v>
      </c>
      <c r="M19" s="450">
        <f>'Summary Data'!I19</f>
        <v>0</v>
      </c>
      <c r="N19" s="459">
        <f t="shared" si="40"/>
        <v>10</v>
      </c>
      <c r="O19" s="464">
        <f t="shared" si="4"/>
        <v>0</v>
      </c>
      <c r="P19" s="472" t="e">
        <f t="shared" si="5"/>
        <v>#DIV/0!</v>
      </c>
      <c r="Q19" s="450">
        <f>'Summary Data'!K19</f>
        <v>5</v>
      </c>
      <c r="R19" s="459">
        <f t="shared" si="41"/>
        <v>10</v>
      </c>
      <c r="S19" s="464">
        <f t="shared" si="6"/>
        <v>50</v>
      </c>
      <c r="T19" s="472" t="e">
        <f t="shared" si="7"/>
        <v>#DIV/0!</v>
      </c>
      <c r="U19" s="450">
        <f>'Summary Data'!M19</f>
        <v>1</v>
      </c>
      <c r="V19" s="459">
        <f t="shared" si="42"/>
        <v>10</v>
      </c>
      <c r="W19" s="464">
        <f t="shared" si="8"/>
        <v>10</v>
      </c>
      <c r="X19" s="472" t="e">
        <f t="shared" si="9"/>
        <v>#DIV/0!</v>
      </c>
      <c r="Y19" s="450">
        <f>'Summary Data'!S19</f>
        <v>6</v>
      </c>
      <c r="Z19" s="459">
        <f t="shared" si="43"/>
        <v>10</v>
      </c>
      <c r="AA19" s="464">
        <f t="shared" si="10"/>
        <v>60</v>
      </c>
      <c r="AB19" s="472" t="e">
        <f t="shared" si="11"/>
        <v>#DIV/0!</v>
      </c>
      <c r="AC19" s="450">
        <f>'Summary Data'!U19</f>
        <v>9</v>
      </c>
      <c r="AD19" s="459">
        <f t="shared" si="44"/>
        <v>10</v>
      </c>
      <c r="AE19" s="464">
        <f t="shared" si="12"/>
        <v>90</v>
      </c>
      <c r="AF19" s="472" t="e">
        <f t="shared" si="13"/>
        <v>#DIV/0!</v>
      </c>
      <c r="AG19" s="450">
        <f>'Summary Data'!W19</f>
        <v>9</v>
      </c>
      <c r="AH19" s="459">
        <f t="shared" si="45"/>
        <v>10</v>
      </c>
      <c r="AI19" s="464">
        <f t="shared" si="14"/>
        <v>90</v>
      </c>
      <c r="AJ19" s="472" t="e">
        <f t="shared" si="15"/>
        <v>#DIV/0!</v>
      </c>
      <c r="AK19" s="450">
        <f>'Summary Data'!Y19</f>
        <v>0</v>
      </c>
      <c r="AL19" s="459">
        <f t="shared" si="46"/>
        <v>5</v>
      </c>
      <c r="AM19" s="464">
        <f t="shared" si="16"/>
        <v>0</v>
      </c>
      <c r="AN19" s="472" t="e">
        <f t="shared" si="17"/>
        <v>#DIV/0!</v>
      </c>
      <c r="AO19" s="450">
        <f>'Summary Data'!AA19</f>
        <v>0</v>
      </c>
      <c r="AP19" s="459">
        <f t="shared" si="47"/>
        <v>5</v>
      </c>
      <c r="AQ19" s="464">
        <f t="shared" si="18"/>
        <v>0</v>
      </c>
      <c r="AR19" s="472" t="e">
        <f t="shared" si="19"/>
        <v>#DIV/0!</v>
      </c>
      <c r="AS19" s="450">
        <f>'Summary Data'!AC19</f>
        <v>0</v>
      </c>
      <c r="AT19" s="459">
        <f t="shared" si="48"/>
        <v>5</v>
      </c>
      <c r="AU19" s="464">
        <f t="shared" si="20"/>
        <v>0</v>
      </c>
      <c r="AV19" s="472" t="e">
        <f t="shared" si="21"/>
        <v>#DIV/0!</v>
      </c>
      <c r="AW19" s="450">
        <f>'Summary Data'!AE19</f>
        <v>0</v>
      </c>
      <c r="AX19" s="459">
        <f t="shared" si="49"/>
        <v>5</v>
      </c>
      <c r="AY19" s="464">
        <f t="shared" si="22"/>
        <v>0</v>
      </c>
      <c r="AZ19" s="472" t="e">
        <f t="shared" si="23"/>
        <v>#DIV/0!</v>
      </c>
      <c r="BA19" s="450">
        <f>'Summary Data'!AG19</f>
        <v>1</v>
      </c>
      <c r="BB19" s="459">
        <f t="shared" si="50"/>
        <v>10</v>
      </c>
      <c r="BC19" s="464">
        <f t="shared" si="24"/>
        <v>10</v>
      </c>
      <c r="BD19" s="472" t="e">
        <f t="shared" si="25"/>
        <v>#DIV/0!</v>
      </c>
      <c r="BE19" s="450">
        <f>'Summary Data'!AI19</f>
        <v>0</v>
      </c>
      <c r="BF19" s="459">
        <f t="shared" si="51"/>
        <v>5</v>
      </c>
      <c r="BG19" s="464">
        <f t="shared" si="26"/>
        <v>0</v>
      </c>
      <c r="BH19" s="472" t="e">
        <f t="shared" si="27"/>
        <v>#DIV/0!</v>
      </c>
      <c r="BI19" s="450">
        <f>'Summary Data'!AK19</f>
        <v>3</v>
      </c>
      <c r="BJ19" s="459">
        <f t="shared" si="52"/>
        <v>30</v>
      </c>
      <c r="BK19" s="464">
        <f t="shared" si="28"/>
        <v>90</v>
      </c>
      <c r="BL19" s="472" t="e">
        <f t="shared" si="29"/>
        <v>#DIV/0!</v>
      </c>
      <c r="BM19" s="450">
        <f>'Summary Data'!AN19</f>
        <v>8</v>
      </c>
      <c r="BN19" s="459">
        <f t="shared" si="53"/>
        <v>30</v>
      </c>
      <c r="BO19" s="464">
        <f t="shared" si="30"/>
        <v>240</v>
      </c>
      <c r="BP19" s="472" t="e">
        <f t="shared" si="31"/>
        <v>#DIV/0!</v>
      </c>
      <c r="BQ19" s="450">
        <f>'Summary Data'!AQ19</f>
        <v>4</v>
      </c>
      <c r="BR19" s="459">
        <f t="shared" si="54"/>
        <v>10</v>
      </c>
      <c r="BS19" s="464">
        <f t="shared" si="32"/>
        <v>40</v>
      </c>
      <c r="BT19" s="472" t="e">
        <f t="shared" si="33"/>
        <v>#DIV/0!</v>
      </c>
      <c r="BU19" s="450">
        <f>'Summary Data'!AS19</f>
        <v>0</v>
      </c>
      <c r="BV19" s="459">
        <f t="shared" si="55"/>
        <v>15</v>
      </c>
      <c r="BW19" s="464">
        <f t="shared" si="34"/>
        <v>0</v>
      </c>
      <c r="BX19" s="472" t="e">
        <f t="shared" si="35"/>
        <v>#DIV/0!</v>
      </c>
      <c r="BY19" s="478">
        <f t="shared" si="36"/>
        <v>104</v>
      </c>
      <c r="BZ19" s="469">
        <f t="shared" si="37"/>
        <v>1260</v>
      </c>
      <c r="CA19" s="475" t="e">
        <f t="shared" si="56"/>
        <v>#DIV/0!</v>
      </c>
      <c r="CB19" s="451">
        <f t="shared" si="57"/>
        <v>4287.200000000008</v>
      </c>
      <c r="CC19" s="480" t="e">
        <f t="shared" si="65"/>
        <v>#DIV/0!</v>
      </c>
      <c r="CD19" s="480">
        <f t="shared" si="59"/>
        <v>0.46031746031746029</v>
      </c>
      <c r="CE19" s="480" t="e">
        <f t="shared" si="60"/>
        <v>#DIV/0!</v>
      </c>
      <c r="CF19" s="478">
        <f t="shared" si="61"/>
        <v>0</v>
      </c>
      <c r="CG19" s="478">
        <f t="shared" si="62"/>
        <v>0</v>
      </c>
      <c r="CH19" s="478" t="e">
        <f t="shared" si="63"/>
        <v>#DIV/0!</v>
      </c>
      <c r="CI19" s="478">
        <f t="shared" si="64"/>
        <v>393.01371951219505</v>
      </c>
    </row>
    <row r="20" spans="1:87" x14ac:dyDescent="0.2">
      <c r="A20" s="640"/>
      <c r="B20" s="442" t="s">
        <v>58</v>
      </c>
      <c r="C20" s="453"/>
      <c r="D20" s="453"/>
      <c r="E20" s="447">
        <f>'Summary Data'!C20</f>
        <v>82</v>
      </c>
      <c r="F20" s="458">
        <f t="shared" si="38"/>
        <v>10</v>
      </c>
      <c r="G20" s="463">
        <f t="shared" si="0"/>
        <v>820</v>
      </c>
      <c r="H20" s="472" t="e">
        <f t="shared" si="1"/>
        <v>#DIV/0!</v>
      </c>
      <c r="I20" s="447">
        <f>'Summary Data'!G20</f>
        <v>0</v>
      </c>
      <c r="J20" s="458">
        <f t="shared" si="39"/>
        <v>30</v>
      </c>
      <c r="K20" s="463">
        <f t="shared" si="2"/>
        <v>0</v>
      </c>
      <c r="L20" s="472" t="e">
        <f t="shared" si="3"/>
        <v>#DIV/0!</v>
      </c>
      <c r="M20" s="447">
        <f>'Summary Data'!I20</f>
        <v>0</v>
      </c>
      <c r="N20" s="458">
        <f t="shared" si="40"/>
        <v>10</v>
      </c>
      <c r="O20" s="463">
        <f t="shared" si="4"/>
        <v>0</v>
      </c>
      <c r="P20" s="472" t="e">
        <f t="shared" si="5"/>
        <v>#DIV/0!</v>
      </c>
      <c r="Q20" s="447">
        <f>'Summary Data'!K20</f>
        <v>6</v>
      </c>
      <c r="R20" s="458">
        <f t="shared" si="41"/>
        <v>10</v>
      </c>
      <c r="S20" s="463">
        <f t="shared" si="6"/>
        <v>60</v>
      </c>
      <c r="T20" s="472" t="e">
        <f t="shared" si="7"/>
        <v>#DIV/0!</v>
      </c>
      <c r="U20" s="447">
        <f>'Summary Data'!M20</f>
        <v>1</v>
      </c>
      <c r="V20" s="458">
        <f t="shared" si="42"/>
        <v>10</v>
      </c>
      <c r="W20" s="463">
        <f t="shared" si="8"/>
        <v>10</v>
      </c>
      <c r="X20" s="472" t="e">
        <f t="shared" si="9"/>
        <v>#DIV/0!</v>
      </c>
      <c r="Y20" s="447">
        <f>'Summary Data'!S20</f>
        <v>9</v>
      </c>
      <c r="Z20" s="458">
        <f t="shared" si="43"/>
        <v>10</v>
      </c>
      <c r="AA20" s="463">
        <f t="shared" si="10"/>
        <v>90</v>
      </c>
      <c r="AB20" s="472" t="e">
        <f t="shared" si="11"/>
        <v>#DIV/0!</v>
      </c>
      <c r="AC20" s="447">
        <f>'Summary Data'!U20</f>
        <v>14</v>
      </c>
      <c r="AD20" s="458">
        <f t="shared" si="44"/>
        <v>10</v>
      </c>
      <c r="AE20" s="463">
        <f t="shared" si="12"/>
        <v>140</v>
      </c>
      <c r="AF20" s="472" t="e">
        <f t="shared" si="13"/>
        <v>#DIV/0!</v>
      </c>
      <c r="AG20" s="447">
        <f>'Summary Data'!W20</f>
        <v>14</v>
      </c>
      <c r="AH20" s="458">
        <f t="shared" si="45"/>
        <v>10</v>
      </c>
      <c r="AI20" s="463">
        <f t="shared" si="14"/>
        <v>140</v>
      </c>
      <c r="AJ20" s="472" t="e">
        <f t="shared" si="15"/>
        <v>#DIV/0!</v>
      </c>
      <c r="AK20" s="447">
        <f>'Summary Data'!Y20</f>
        <v>0</v>
      </c>
      <c r="AL20" s="458">
        <f t="shared" si="46"/>
        <v>5</v>
      </c>
      <c r="AM20" s="463">
        <f t="shared" si="16"/>
        <v>0</v>
      </c>
      <c r="AN20" s="472" t="e">
        <f t="shared" si="17"/>
        <v>#DIV/0!</v>
      </c>
      <c r="AO20" s="447">
        <f>'Summary Data'!AA20</f>
        <v>0</v>
      </c>
      <c r="AP20" s="458">
        <f t="shared" si="47"/>
        <v>5</v>
      </c>
      <c r="AQ20" s="463">
        <f t="shared" si="18"/>
        <v>0</v>
      </c>
      <c r="AR20" s="472" t="e">
        <f t="shared" si="19"/>
        <v>#DIV/0!</v>
      </c>
      <c r="AS20" s="447">
        <f>'Summary Data'!AC20</f>
        <v>0</v>
      </c>
      <c r="AT20" s="458">
        <f t="shared" si="48"/>
        <v>5</v>
      </c>
      <c r="AU20" s="463">
        <f t="shared" si="20"/>
        <v>0</v>
      </c>
      <c r="AV20" s="472" t="e">
        <f t="shared" si="21"/>
        <v>#DIV/0!</v>
      </c>
      <c r="AW20" s="447">
        <f>'Summary Data'!AE20</f>
        <v>0</v>
      </c>
      <c r="AX20" s="458">
        <f t="shared" si="49"/>
        <v>5</v>
      </c>
      <c r="AY20" s="463">
        <f t="shared" si="22"/>
        <v>0</v>
      </c>
      <c r="AZ20" s="472" t="e">
        <f t="shared" si="23"/>
        <v>#DIV/0!</v>
      </c>
      <c r="BA20" s="447">
        <f>'Summary Data'!AG20</f>
        <v>0</v>
      </c>
      <c r="BB20" s="458">
        <f t="shared" si="50"/>
        <v>10</v>
      </c>
      <c r="BC20" s="463">
        <f t="shared" si="24"/>
        <v>0</v>
      </c>
      <c r="BD20" s="472" t="e">
        <f t="shared" si="25"/>
        <v>#DIV/0!</v>
      </c>
      <c r="BE20" s="447">
        <f>'Summary Data'!AI20</f>
        <v>0</v>
      </c>
      <c r="BF20" s="458">
        <f t="shared" si="51"/>
        <v>5</v>
      </c>
      <c r="BG20" s="463">
        <f t="shared" si="26"/>
        <v>0</v>
      </c>
      <c r="BH20" s="472" t="e">
        <f t="shared" si="27"/>
        <v>#DIV/0!</v>
      </c>
      <c r="BI20" s="447">
        <f>'Summary Data'!AK20</f>
        <v>2</v>
      </c>
      <c r="BJ20" s="458">
        <f t="shared" si="52"/>
        <v>30</v>
      </c>
      <c r="BK20" s="463">
        <f t="shared" si="28"/>
        <v>60</v>
      </c>
      <c r="BL20" s="472" t="e">
        <f t="shared" si="29"/>
        <v>#DIV/0!</v>
      </c>
      <c r="BM20" s="447">
        <f>'Summary Data'!AN20</f>
        <v>7</v>
      </c>
      <c r="BN20" s="458">
        <f t="shared" si="53"/>
        <v>30</v>
      </c>
      <c r="BO20" s="463">
        <f t="shared" si="30"/>
        <v>210</v>
      </c>
      <c r="BP20" s="472" t="e">
        <f t="shared" si="31"/>
        <v>#DIV/0!</v>
      </c>
      <c r="BQ20" s="447">
        <f>'Summary Data'!AQ20</f>
        <v>4</v>
      </c>
      <c r="BR20" s="458">
        <f t="shared" si="54"/>
        <v>10</v>
      </c>
      <c r="BS20" s="463">
        <f t="shared" si="32"/>
        <v>40</v>
      </c>
      <c r="BT20" s="472" t="e">
        <f t="shared" si="33"/>
        <v>#DIV/0!</v>
      </c>
      <c r="BU20" s="447">
        <f>'Summary Data'!AS20</f>
        <v>1</v>
      </c>
      <c r="BV20" s="458">
        <f t="shared" si="55"/>
        <v>15</v>
      </c>
      <c r="BW20" s="463">
        <f t="shared" si="34"/>
        <v>15</v>
      </c>
      <c r="BX20" s="472" t="e">
        <f t="shared" si="35"/>
        <v>#DIV/0!</v>
      </c>
      <c r="BY20" s="478">
        <f t="shared" si="36"/>
        <v>140</v>
      </c>
      <c r="BZ20" s="469">
        <f t="shared" si="37"/>
        <v>1585</v>
      </c>
      <c r="CA20" s="475" t="e">
        <f t="shared" si="56"/>
        <v>#DIV/0!</v>
      </c>
      <c r="CB20" s="451">
        <f t="shared" si="57"/>
        <v>4287.200000000008</v>
      </c>
      <c r="CC20" s="480" t="e">
        <f t="shared" si="65"/>
        <v>#DIV/0!</v>
      </c>
      <c r="CD20" s="480">
        <f t="shared" si="59"/>
        <v>0.51735015772870663</v>
      </c>
      <c r="CE20" s="480" t="e">
        <f t="shared" si="60"/>
        <v>#DIV/0!</v>
      </c>
      <c r="CF20" s="478">
        <f t="shared" si="61"/>
        <v>0</v>
      </c>
      <c r="CG20" s="478">
        <f t="shared" si="62"/>
        <v>0</v>
      </c>
      <c r="CH20" s="478" t="e">
        <f t="shared" si="63"/>
        <v>#DIV/0!</v>
      </c>
      <c r="CI20" s="478">
        <f t="shared" si="64"/>
        <v>393.01371951219505</v>
      </c>
    </row>
    <row r="21" spans="1:87" x14ac:dyDescent="0.2">
      <c r="A21" s="640"/>
      <c r="B21" s="449" t="s">
        <v>57</v>
      </c>
      <c r="C21" s="453"/>
      <c r="D21" s="453"/>
      <c r="E21" s="450">
        <f>'Summary Data'!C21</f>
        <v>110</v>
      </c>
      <c r="F21" s="459">
        <f t="shared" si="38"/>
        <v>10</v>
      </c>
      <c r="G21" s="464">
        <f t="shared" si="0"/>
        <v>1100</v>
      </c>
      <c r="H21" s="472" t="e">
        <f t="shared" si="1"/>
        <v>#DIV/0!</v>
      </c>
      <c r="I21" s="450">
        <f>'Summary Data'!G21</f>
        <v>0</v>
      </c>
      <c r="J21" s="459">
        <f t="shared" si="39"/>
        <v>30</v>
      </c>
      <c r="K21" s="464">
        <f t="shared" si="2"/>
        <v>0</v>
      </c>
      <c r="L21" s="472" t="e">
        <f t="shared" si="3"/>
        <v>#DIV/0!</v>
      </c>
      <c r="M21" s="450">
        <f>'Summary Data'!I21</f>
        <v>0</v>
      </c>
      <c r="N21" s="459">
        <f t="shared" si="40"/>
        <v>10</v>
      </c>
      <c r="O21" s="464">
        <f t="shared" si="4"/>
        <v>0</v>
      </c>
      <c r="P21" s="472" t="e">
        <f t="shared" si="5"/>
        <v>#DIV/0!</v>
      </c>
      <c r="Q21" s="450">
        <f>'Summary Data'!K21</f>
        <v>13</v>
      </c>
      <c r="R21" s="459">
        <f t="shared" si="41"/>
        <v>10</v>
      </c>
      <c r="S21" s="464">
        <f t="shared" si="6"/>
        <v>130</v>
      </c>
      <c r="T21" s="472" t="e">
        <f t="shared" si="7"/>
        <v>#DIV/0!</v>
      </c>
      <c r="U21" s="450">
        <f>'Summary Data'!M21</f>
        <v>1</v>
      </c>
      <c r="V21" s="459">
        <f t="shared" si="42"/>
        <v>10</v>
      </c>
      <c r="W21" s="464">
        <f t="shared" si="8"/>
        <v>10</v>
      </c>
      <c r="X21" s="472" t="e">
        <f t="shared" si="9"/>
        <v>#DIV/0!</v>
      </c>
      <c r="Y21" s="450">
        <f>'Summary Data'!S21</f>
        <v>13</v>
      </c>
      <c r="Z21" s="459">
        <f t="shared" si="43"/>
        <v>10</v>
      </c>
      <c r="AA21" s="464">
        <f t="shared" si="10"/>
        <v>130</v>
      </c>
      <c r="AB21" s="472" t="e">
        <f t="shared" si="11"/>
        <v>#DIV/0!</v>
      </c>
      <c r="AC21" s="450">
        <f>'Summary Data'!U21</f>
        <v>21</v>
      </c>
      <c r="AD21" s="459">
        <f t="shared" si="44"/>
        <v>10</v>
      </c>
      <c r="AE21" s="464">
        <f t="shared" si="12"/>
        <v>210</v>
      </c>
      <c r="AF21" s="472" t="e">
        <f t="shared" si="13"/>
        <v>#DIV/0!</v>
      </c>
      <c r="AG21" s="450">
        <f>'Summary Data'!W21</f>
        <v>21</v>
      </c>
      <c r="AH21" s="459">
        <f t="shared" si="45"/>
        <v>10</v>
      </c>
      <c r="AI21" s="464">
        <f t="shared" si="14"/>
        <v>210</v>
      </c>
      <c r="AJ21" s="472" t="e">
        <f t="shared" si="15"/>
        <v>#DIV/0!</v>
      </c>
      <c r="AK21" s="450">
        <f>'Summary Data'!Y21</f>
        <v>0</v>
      </c>
      <c r="AL21" s="459">
        <f t="shared" si="46"/>
        <v>5</v>
      </c>
      <c r="AM21" s="464">
        <f t="shared" si="16"/>
        <v>0</v>
      </c>
      <c r="AN21" s="472" t="e">
        <f t="shared" si="17"/>
        <v>#DIV/0!</v>
      </c>
      <c r="AO21" s="450">
        <f>'Summary Data'!AA21</f>
        <v>0</v>
      </c>
      <c r="AP21" s="459">
        <f t="shared" si="47"/>
        <v>5</v>
      </c>
      <c r="AQ21" s="464">
        <f t="shared" si="18"/>
        <v>0</v>
      </c>
      <c r="AR21" s="472" t="e">
        <f t="shared" si="19"/>
        <v>#DIV/0!</v>
      </c>
      <c r="AS21" s="450">
        <f>'Summary Data'!AC21</f>
        <v>0</v>
      </c>
      <c r="AT21" s="459">
        <f t="shared" si="48"/>
        <v>5</v>
      </c>
      <c r="AU21" s="464">
        <f t="shared" si="20"/>
        <v>0</v>
      </c>
      <c r="AV21" s="472" t="e">
        <f t="shared" si="21"/>
        <v>#DIV/0!</v>
      </c>
      <c r="AW21" s="450">
        <f>'Summary Data'!AE21</f>
        <v>0</v>
      </c>
      <c r="AX21" s="459">
        <f t="shared" si="49"/>
        <v>5</v>
      </c>
      <c r="AY21" s="464">
        <f t="shared" si="22"/>
        <v>0</v>
      </c>
      <c r="AZ21" s="472" t="e">
        <f t="shared" si="23"/>
        <v>#DIV/0!</v>
      </c>
      <c r="BA21" s="450">
        <f>'Summary Data'!AG21</f>
        <v>1</v>
      </c>
      <c r="BB21" s="459">
        <f t="shared" si="50"/>
        <v>10</v>
      </c>
      <c r="BC21" s="464">
        <f t="shared" si="24"/>
        <v>10</v>
      </c>
      <c r="BD21" s="472" t="e">
        <f t="shared" si="25"/>
        <v>#DIV/0!</v>
      </c>
      <c r="BE21" s="450">
        <f>'Summary Data'!AI21</f>
        <v>1</v>
      </c>
      <c r="BF21" s="459">
        <f t="shared" si="51"/>
        <v>5</v>
      </c>
      <c r="BG21" s="464">
        <f t="shared" si="26"/>
        <v>5</v>
      </c>
      <c r="BH21" s="472" t="e">
        <f t="shared" si="27"/>
        <v>#DIV/0!</v>
      </c>
      <c r="BI21" s="450">
        <f>'Summary Data'!AK21</f>
        <v>3</v>
      </c>
      <c r="BJ21" s="459">
        <f t="shared" si="52"/>
        <v>30</v>
      </c>
      <c r="BK21" s="464">
        <f t="shared" si="28"/>
        <v>90</v>
      </c>
      <c r="BL21" s="472" t="e">
        <f t="shared" si="29"/>
        <v>#DIV/0!</v>
      </c>
      <c r="BM21" s="450">
        <f>'Summary Data'!AN21</f>
        <v>7</v>
      </c>
      <c r="BN21" s="459">
        <f t="shared" si="53"/>
        <v>30</v>
      </c>
      <c r="BO21" s="464">
        <f t="shared" si="30"/>
        <v>210</v>
      </c>
      <c r="BP21" s="472" t="e">
        <f t="shared" si="31"/>
        <v>#DIV/0!</v>
      </c>
      <c r="BQ21" s="450">
        <f>'Summary Data'!AQ21</f>
        <v>8</v>
      </c>
      <c r="BR21" s="459">
        <f t="shared" si="54"/>
        <v>10</v>
      </c>
      <c r="BS21" s="464">
        <f t="shared" si="32"/>
        <v>80</v>
      </c>
      <c r="BT21" s="472" t="e">
        <f t="shared" si="33"/>
        <v>#DIV/0!</v>
      </c>
      <c r="BU21" s="450">
        <f>'Summary Data'!AS21</f>
        <v>1</v>
      </c>
      <c r="BV21" s="459">
        <f t="shared" si="55"/>
        <v>15</v>
      </c>
      <c r="BW21" s="464">
        <f t="shared" si="34"/>
        <v>15</v>
      </c>
      <c r="BX21" s="472" t="e">
        <f t="shared" si="35"/>
        <v>#DIV/0!</v>
      </c>
      <c r="BY21" s="478">
        <f t="shared" si="36"/>
        <v>200</v>
      </c>
      <c r="BZ21" s="469">
        <f t="shared" si="37"/>
        <v>2200</v>
      </c>
      <c r="CA21" s="475" t="e">
        <f t="shared" si="56"/>
        <v>#DIV/0!</v>
      </c>
      <c r="CB21" s="451">
        <f t="shared" si="57"/>
        <v>4287.200000000008</v>
      </c>
      <c r="CC21" s="480" t="e">
        <f t="shared" si="65"/>
        <v>#DIV/0!</v>
      </c>
      <c r="CD21" s="480">
        <f t="shared" si="59"/>
        <v>0.5</v>
      </c>
      <c r="CE21" s="480" t="e">
        <f t="shared" si="60"/>
        <v>#DIV/0!</v>
      </c>
      <c r="CF21" s="478">
        <f t="shared" si="61"/>
        <v>0</v>
      </c>
      <c r="CG21" s="478">
        <f t="shared" si="62"/>
        <v>0</v>
      </c>
      <c r="CH21" s="478" t="e">
        <f t="shared" si="63"/>
        <v>#DIV/0!</v>
      </c>
      <c r="CI21" s="478">
        <f t="shared" si="64"/>
        <v>393.01371951219505</v>
      </c>
    </row>
    <row r="22" spans="1:87" x14ac:dyDescent="0.2">
      <c r="A22" s="640"/>
      <c r="B22" s="442" t="s">
        <v>56</v>
      </c>
      <c r="C22" s="453"/>
      <c r="D22" s="453"/>
      <c r="E22" s="447">
        <f>'Summary Data'!C22</f>
        <v>98</v>
      </c>
      <c r="F22" s="458">
        <f t="shared" si="38"/>
        <v>10</v>
      </c>
      <c r="G22" s="463">
        <f t="shared" si="0"/>
        <v>980</v>
      </c>
      <c r="H22" s="472" t="e">
        <f t="shared" si="1"/>
        <v>#DIV/0!</v>
      </c>
      <c r="I22" s="447">
        <f>'Summary Data'!G22</f>
        <v>0</v>
      </c>
      <c r="J22" s="458">
        <f t="shared" si="39"/>
        <v>30</v>
      </c>
      <c r="K22" s="463">
        <f t="shared" si="2"/>
        <v>0</v>
      </c>
      <c r="L22" s="472" t="e">
        <f t="shared" si="3"/>
        <v>#DIV/0!</v>
      </c>
      <c r="M22" s="447">
        <f>'Summary Data'!I22</f>
        <v>0</v>
      </c>
      <c r="N22" s="458">
        <f t="shared" si="40"/>
        <v>10</v>
      </c>
      <c r="O22" s="463">
        <f t="shared" si="4"/>
        <v>0</v>
      </c>
      <c r="P22" s="472" t="e">
        <f t="shared" si="5"/>
        <v>#DIV/0!</v>
      </c>
      <c r="Q22" s="447">
        <f>'Summary Data'!K22</f>
        <v>7</v>
      </c>
      <c r="R22" s="458">
        <f t="shared" si="41"/>
        <v>10</v>
      </c>
      <c r="S22" s="463">
        <f t="shared" si="6"/>
        <v>70</v>
      </c>
      <c r="T22" s="472" t="e">
        <f t="shared" si="7"/>
        <v>#DIV/0!</v>
      </c>
      <c r="U22" s="447">
        <f>'Summary Data'!M22</f>
        <v>1</v>
      </c>
      <c r="V22" s="458">
        <f t="shared" si="42"/>
        <v>10</v>
      </c>
      <c r="W22" s="463">
        <f t="shared" si="8"/>
        <v>10</v>
      </c>
      <c r="X22" s="472" t="e">
        <f t="shared" si="9"/>
        <v>#DIV/0!</v>
      </c>
      <c r="Y22" s="447">
        <f>'Summary Data'!S22</f>
        <v>19</v>
      </c>
      <c r="Z22" s="458">
        <f t="shared" si="43"/>
        <v>10</v>
      </c>
      <c r="AA22" s="463">
        <f t="shared" si="10"/>
        <v>190</v>
      </c>
      <c r="AB22" s="472" t="e">
        <f t="shared" si="11"/>
        <v>#DIV/0!</v>
      </c>
      <c r="AC22" s="447">
        <f>'Summary Data'!U22</f>
        <v>19</v>
      </c>
      <c r="AD22" s="458">
        <f t="shared" si="44"/>
        <v>10</v>
      </c>
      <c r="AE22" s="463">
        <f t="shared" si="12"/>
        <v>190</v>
      </c>
      <c r="AF22" s="472" t="e">
        <f t="shared" si="13"/>
        <v>#DIV/0!</v>
      </c>
      <c r="AG22" s="447">
        <f>'Summary Data'!W22</f>
        <v>19</v>
      </c>
      <c r="AH22" s="458">
        <f t="shared" si="45"/>
        <v>10</v>
      </c>
      <c r="AI22" s="463">
        <f t="shared" si="14"/>
        <v>190</v>
      </c>
      <c r="AJ22" s="472" t="e">
        <f t="shared" si="15"/>
        <v>#DIV/0!</v>
      </c>
      <c r="AK22" s="447">
        <f>'Summary Data'!Y22</f>
        <v>0</v>
      </c>
      <c r="AL22" s="458">
        <f t="shared" si="46"/>
        <v>5</v>
      </c>
      <c r="AM22" s="463">
        <f t="shared" si="16"/>
        <v>0</v>
      </c>
      <c r="AN22" s="472" t="e">
        <f t="shared" si="17"/>
        <v>#DIV/0!</v>
      </c>
      <c r="AO22" s="447">
        <f>'Summary Data'!AA22</f>
        <v>0</v>
      </c>
      <c r="AP22" s="458">
        <f t="shared" si="47"/>
        <v>5</v>
      </c>
      <c r="AQ22" s="463">
        <f t="shared" si="18"/>
        <v>0</v>
      </c>
      <c r="AR22" s="472" t="e">
        <f t="shared" si="19"/>
        <v>#DIV/0!</v>
      </c>
      <c r="AS22" s="447">
        <f>'Summary Data'!AC22</f>
        <v>0</v>
      </c>
      <c r="AT22" s="458">
        <f t="shared" si="48"/>
        <v>5</v>
      </c>
      <c r="AU22" s="463">
        <f t="shared" si="20"/>
        <v>0</v>
      </c>
      <c r="AV22" s="472" t="e">
        <f t="shared" si="21"/>
        <v>#DIV/0!</v>
      </c>
      <c r="AW22" s="447">
        <f>'Summary Data'!AE22</f>
        <v>0</v>
      </c>
      <c r="AX22" s="458">
        <f t="shared" si="49"/>
        <v>5</v>
      </c>
      <c r="AY22" s="463">
        <f t="shared" si="22"/>
        <v>0</v>
      </c>
      <c r="AZ22" s="472" t="e">
        <f t="shared" si="23"/>
        <v>#DIV/0!</v>
      </c>
      <c r="BA22" s="447">
        <f>'Summary Data'!AG22</f>
        <v>1</v>
      </c>
      <c r="BB22" s="458">
        <f t="shared" si="50"/>
        <v>10</v>
      </c>
      <c r="BC22" s="463">
        <f t="shared" si="24"/>
        <v>10</v>
      </c>
      <c r="BD22" s="472" t="e">
        <f t="shared" si="25"/>
        <v>#DIV/0!</v>
      </c>
      <c r="BE22" s="447">
        <f>'Summary Data'!AI22</f>
        <v>0</v>
      </c>
      <c r="BF22" s="458">
        <f t="shared" si="51"/>
        <v>5</v>
      </c>
      <c r="BG22" s="463">
        <f t="shared" si="26"/>
        <v>0</v>
      </c>
      <c r="BH22" s="472" t="e">
        <f t="shared" si="27"/>
        <v>#DIV/0!</v>
      </c>
      <c r="BI22" s="447">
        <f>'Summary Data'!AK22</f>
        <v>6</v>
      </c>
      <c r="BJ22" s="458">
        <f t="shared" si="52"/>
        <v>30</v>
      </c>
      <c r="BK22" s="463">
        <f t="shared" si="28"/>
        <v>180</v>
      </c>
      <c r="BL22" s="472" t="e">
        <f t="shared" si="29"/>
        <v>#DIV/0!</v>
      </c>
      <c r="BM22" s="447">
        <f>'Summary Data'!AN22</f>
        <v>10</v>
      </c>
      <c r="BN22" s="458">
        <f t="shared" si="53"/>
        <v>30</v>
      </c>
      <c r="BO22" s="463">
        <f t="shared" si="30"/>
        <v>300</v>
      </c>
      <c r="BP22" s="472" t="e">
        <f t="shared" si="31"/>
        <v>#DIV/0!</v>
      </c>
      <c r="BQ22" s="447">
        <f>'Summary Data'!AQ22</f>
        <v>9</v>
      </c>
      <c r="BR22" s="458">
        <f t="shared" si="54"/>
        <v>10</v>
      </c>
      <c r="BS22" s="463">
        <f t="shared" si="32"/>
        <v>90</v>
      </c>
      <c r="BT22" s="472" t="e">
        <f t="shared" si="33"/>
        <v>#DIV/0!</v>
      </c>
      <c r="BU22" s="447">
        <f>'Summary Data'!AS22</f>
        <v>2</v>
      </c>
      <c r="BV22" s="458">
        <f t="shared" si="55"/>
        <v>15</v>
      </c>
      <c r="BW22" s="463">
        <f t="shared" si="34"/>
        <v>30</v>
      </c>
      <c r="BX22" s="472" t="e">
        <f t="shared" si="35"/>
        <v>#DIV/0!</v>
      </c>
      <c r="BY22" s="478">
        <f t="shared" si="36"/>
        <v>191</v>
      </c>
      <c r="BZ22" s="469">
        <f t="shared" si="37"/>
        <v>2240</v>
      </c>
      <c r="CA22" s="475" t="e">
        <f t="shared" si="56"/>
        <v>#DIV/0!</v>
      </c>
      <c r="CB22" s="451">
        <f t="shared" si="57"/>
        <v>4287.200000000008</v>
      </c>
      <c r="CC22" s="480" t="e">
        <f t="shared" si="65"/>
        <v>#DIV/0!</v>
      </c>
      <c r="CD22" s="480">
        <f t="shared" si="59"/>
        <v>0.4375</v>
      </c>
      <c r="CE22" s="480" t="e">
        <f t="shared" si="60"/>
        <v>#DIV/0!</v>
      </c>
      <c r="CF22" s="478">
        <f t="shared" si="61"/>
        <v>0</v>
      </c>
      <c r="CG22" s="478">
        <f t="shared" si="62"/>
        <v>0</v>
      </c>
      <c r="CH22" s="478" t="e">
        <f t="shared" si="63"/>
        <v>#DIV/0!</v>
      </c>
      <c r="CI22" s="478">
        <f t="shared" si="64"/>
        <v>393.01371951219505</v>
      </c>
    </row>
    <row r="23" spans="1:87" x14ac:dyDescent="0.2">
      <c r="A23" s="640"/>
      <c r="B23" s="449" t="s">
        <v>55</v>
      </c>
      <c r="C23" s="453"/>
      <c r="D23" s="453"/>
      <c r="E23" s="450">
        <f>'Summary Data'!C23</f>
        <v>94</v>
      </c>
      <c r="F23" s="459">
        <f t="shared" si="38"/>
        <v>10</v>
      </c>
      <c r="G23" s="464">
        <f t="shared" si="0"/>
        <v>940</v>
      </c>
      <c r="H23" s="472" t="e">
        <f t="shared" si="1"/>
        <v>#DIV/0!</v>
      </c>
      <c r="I23" s="450">
        <f>'Summary Data'!G23</f>
        <v>0</v>
      </c>
      <c r="J23" s="459">
        <f t="shared" si="39"/>
        <v>30</v>
      </c>
      <c r="K23" s="464">
        <f t="shared" si="2"/>
        <v>0</v>
      </c>
      <c r="L23" s="472" t="e">
        <f t="shared" si="3"/>
        <v>#DIV/0!</v>
      </c>
      <c r="M23" s="450">
        <f>'Summary Data'!I23</f>
        <v>3</v>
      </c>
      <c r="N23" s="459">
        <f t="shared" si="40"/>
        <v>10</v>
      </c>
      <c r="O23" s="464">
        <f t="shared" si="4"/>
        <v>30</v>
      </c>
      <c r="P23" s="472" t="e">
        <f t="shared" si="5"/>
        <v>#DIV/0!</v>
      </c>
      <c r="Q23" s="450">
        <f>'Summary Data'!K23</f>
        <v>5</v>
      </c>
      <c r="R23" s="459">
        <f t="shared" si="41"/>
        <v>10</v>
      </c>
      <c r="S23" s="464">
        <f t="shared" si="6"/>
        <v>50</v>
      </c>
      <c r="T23" s="472" t="e">
        <f t="shared" si="7"/>
        <v>#DIV/0!</v>
      </c>
      <c r="U23" s="450">
        <f>'Summary Data'!M23</f>
        <v>0</v>
      </c>
      <c r="V23" s="459">
        <f t="shared" si="42"/>
        <v>10</v>
      </c>
      <c r="W23" s="464">
        <f t="shared" si="8"/>
        <v>0</v>
      </c>
      <c r="X23" s="472" t="e">
        <f t="shared" si="9"/>
        <v>#DIV/0!</v>
      </c>
      <c r="Y23" s="450">
        <f>'Summary Data'!S23</f>
        <v>23</v>
      </c>
      <c r="Z23" s="459">
        <f t="shared" si="43"/>
        <v>10</v>
      </c>
      <c r="AA23" s="464">
        <f t="shared" si="10"/>
        <v>230</v>
      </c>
      <c r="AB23" s="472" t="e">
        <f t="shared" si="11"/>
        <v>#DIV/0!</v>
      </c>
      <c r="AC23" s="450">
        <f>'Summary Data'!U23</f>
        <v>14</v>
      </c>
      <c r="AD23" s="459">
        <f t="shared" si="44"/>
        <v>10</v>
      </c>
      <c r="AE23" s="464">
        <f t="shared" si="12"/>
        <v>140</v>
      </c>
      <c r="AF23" s="472" t="e">
        <f t="shared" si="13"/>
        <v>#DIV/0!</v>
      </c>
      <c r="AG23" s="450">
        <f>'Summary Data'!W23</f>
        <v>14</v>
      </c>
      <c r="AH23" s="459">
        <f t="shared" si="45"/>
        <v>10</v>
      </c>
      <c r="AI23" s="464">
        <f t="shared" si="14"/>
        <v>140</v>
      </c>
      <c r="AJ23" s="472" t="e">
        <f t="shared" si="15"/>
        <v>#DIV/0!</v>
      </c>
      <c r="AK23" s="450">
        <f>'Summary Data'!Y23</f>
        <v>0</v>
      </c>
      <c r="AL23" s="459">
        <f t="shared" si="46"/>
        <v>5</v>
      </c>
      <c r="AM23" s="464">
        <f t="shared" si="16"/>
        <v>0</v>
      </c>
      <c r="AN23" s="472" t="e">
        <f t="shared" si="17"/>
        <v>#DIV/0!</v>
      </c>
      <c r="AO23" s="450">
        <f>'Summary Data'!AA23</f>
        <v>0</v>
      </c>
      <c r="AP23" s="459">
        <f t="shared" si="47"/>
        <v>5</v>
      </c>
      <c r="AQ23" s="464">
        <f t="shared" si="18"/>
        <v>0</v>
      </c>
      <c r="AR23" s="472" t="e">
        <f t="shared" si="19"/>
        <v>#DIV/0!</v>
      </c>
      <c r="AS23" s="450">
        <f>'Summary Data'!AC23</f>
        <v>0</v>
      </c>
      <c r="AT23" s="459">
        <f t="shared" si="48"/>
        <v>5</v>
      </c>
      <c r="AU23" s="464">
        <f t="shared" si="20"/>
        <v>0</v>
      </c>
      <c r="AV23" s="472" t="e">
        <f t="shared" si="21"/>
        <v>#DIV/0!</v>
      </c>
      <c r="AW23" s="450">
        <f>'Summary Data'!AE23</f>
        <v>0</v>
      </c>
      <c r="AX23" s="459">
        <f t="shared" si="49"/>
        <v>5</v>
      </c>
      <c r="AY23" s="464">
        <f t="shared" si="22"/>
        <v>0</v>
      </c>
      <c r="AZ23" s="472" t="e">
        <f t="shared" si="23"/>
        <v>#DIV/0!</v>
      </c>
      <c r="BA23" s="450">
        <f>'Summary Data'!AG23</f>
        <v>0</v>
      </c>
      <c r="BB23" s="459">
        <f t="shared" si="50"/>
        <v>10</v>
      </c>
      <c r="BC23" s="464">
        <f t="shared" si="24"/>
        <v>0</v>
      </c>
      <c r="BD23" s="472" t="e">
        <f t="shared" si="25"/>
        <v>#DIV/0!</v>
      </c>
      <c r="BE23" s="450">
        <f>'Summary Data'!AI23</f>
        <v>0</v>
      </c>
      <c r="BF23" s="459">
        <f t="shared" si="51"/>
        <v>5</v>
      </c>
      <c r="BG23" s="464">
        <f t="shared" si="26"/>
        <v>0</v>
      </c>
      <c r="BH23" s="472" t="e">
        <f t="shared" si="27"/>
        <v>#DIV/0!</v>
      </c>
      <c r="BI23" s="450">
        <f>'Summary Data'!AK23</f>
        <v>2</v>
      </c>
      <c r="BJ23" s="459">
        <f t="shared" si="52"/>
        <v>30</v>
      </c>
      <c r="BK23" s="464">
        <f t="shared" si="28"/>
        <v>60</v>
      </c>
      <c r="BL23" s="472" t="e">
        <f t="shared" si="29"/>
        <v>#DIV/0!</v>
      </c>
      <c r="BM23" s="450">
        <f>'Summary Data'!AN23</f>
        <v>6</v>
      </c>
      <c r="BN23" s="459">
        <f t="shared" si="53"/>
        <v>30</v>
      </c>
      <c r="BO23" s="464">
        <f t="shared" si="30"/>
        <v>180</v>
      </c>
      <c r="BP23" s="472" t="e">
        <f t="shared" si="31"/>
        <v>#DIV/0!</v>
      </c>
      <c r="BQ23" s="450">
        <f>'Summary Data'!AQ23</f>
        <v>4</v>
      </c>
      <c r="BR23" s="459">
        <f t="shared" si="54"/>
        <v>10</v>
      </c>
      <c r="BS23" s="464">
        <f t="shared" si="32"/>
        <v>40</v>
      </c>
      <c r="BT23" s="472" t="e">
        <f t="shared" si="33"/>
        <v>#DIV/0!</v>
      </c>
      <c r="BU23" s="450">
        <f>'Summary Data'!AS23</f>
        <v>2</v>
      </c>
      <c r="BV23" s="459">
        <f t="shared" si="55"/>
        <v>15</v>
      </c>
      <c r="BW23" s="464">
        <f t="shared" si="34"/>
        <v>30</v>
      </c>
      <c r="BX23" s="472" t="e">
        <f t="shared" si="35"/>
        <v>#DIV/0!</v>
      </c>
      <c r="BY23" s="478">
        <f t="shared" si="36"/>
        <v>167</v>
      </c>
      <c r="BZ23" s="469">
        <f t="shared" si="37"/>
        <v>1840</v>
      </c>
      <c r="CA23" s="475" t="e">
        <f t="shared" si="56"/>
        <v>#DIV/0!</v>
      </c>
      <c r="CB23" s="451">
        <f t="shared" si="57"/>
        <v>4287.200000000008</v>
      </c>
      <c r="CC23" s="480" t="e">
        <f t="shared" si="65"/>
        <v>#DIV/0!</v>
      </c>
      <c r="CD23" s="480">
        <f t="shared" si="59"/>
        <v>0.51086956521739135</v>
      </c>
      <c r="CE23" s="480" t="e">
        <f t="shared" si="60"/>
        <v>#DIV/0!</v>
      </c>
      <c r="CF23" s="478">
        <f t="shared" si="61"/>
        <v>0</v>
      </c>
      <c r="CG23" s="478">
        <f t="shared" si="62"/>
        <v>0</v>
      </c>
      <c r="CH23" s="478" t="e">
        <f t="shared" si="63"/>
        <v>#DIV/0!</v>
      </c>
      <c r="CI23" s="478">
        <f t="shared" si="64"/>
        <v>393.01371951219505</v>
      </c>
    </row>
    <row r="24" spans="1:87" x14ac:dyDescent="0.2">
      <c r="A24" s="640"/>
      <c r="B24" s="442" t="s">
        <v>54</v>
      </c>
      <c r="C24" s="453"/>
      <c r="D24" s="453"/>
      <c r="E24" s="447">
        <f>'Summary Data'!C24</f>
        <v>97</v>
      </c>
      <c r="F24" s="458">
        <f t="shared" si="38"/>
        <v>10</v>
      </c>
      <c r="G24" s="463">
        <f t="shared" si="0"/>
        <v>970</v>
      </c>
      <c r="H24" s="472" t="e">
        <f t="shared" si="1"/>
        <v>#DIV/0!</v>
      </c>
      <c r="I24" s="447">
        <f>'Summary Data'!G24</f>
        <v>0</v>
      </c>
      <c r="J24" s="458">
        <f t="shared" si="39"/>
        <v>30</v>
      </c>
      <c r="K24" s="463">
        <f t="shared" si="2"/>
        <v>0</v>
      </c>
      <c r="L24" s="472" t="e">
        <f t="shared" si="3"/>
        <v>#DIV/0!</v>
      </c>
      <c r="M24" s="447">
        <f>'Summary Data'!I24</f>
        <v>1</v>
      </c>
      <c r="N24" s="458">
        <f t="shared" si="40"/>
        <v>10</v>
      </c>
      <c r="O24" s="463">
        <f t="shared" si="4"/>
        <v>10</v>
      </c>
      <c r="P24" s="472" t="e">
        <f t="shared" si="5"/>
        <v>#DIV/0!</v>
      </c>
      <c r="Q24" s="447">
        <f>'Summary Data'!K24</f>
        <v>9</v>
      </c>
      <c r="R24" s="458">
        <f t="shared" si="41"/>
        <v>10</v>
      </c>
      <c r="S24" s="463">
        <f t="shared" si="6"/>
        <v>90</v>
      </c>
      <c r="T24" s="472" t="e">
        <f t="shared" si="7"/>
        <v>#DIV/0!</v>
      </c>
      <c r="U24" s="447">
        <f>'Summary Data'!M24</f>
        <v>1</v>
      </c>
      <c r="V24" s="458">
        <f t="shared" si="42"/>
        <v>10</v>
      </c>
      <c r="W24" s="463">
        <f t="shared" si="8"/>
        <v>10</v>
      </c>
      <c r="X24" s="472" t="e">
        <f t="shared" si="9"/>
        <v>#DIV/0!</v>
      </c>
      <c r="Y24" s="447">
        <f>'Summary Data'!S24</f>
        <v>35</v>
      </c>
      <c r="Z24" s="458">
        <f t="shared" si="43"/>
        <v>10</v>
      </c>
      <c r="AA24" s="463">
        <f t="shared" si="10"/>
        <v>350</v>
      </c>
      <c r="AB24" s="472" t="e">
        <f t="shared" si="11"/>
        <v>#DIV/0!</v>
      </c>
      <c r="AC24" s="447">
        <f>'Summary Data'!U24</f>
        <v>22</v>
      </c>
      <c r="AD24" s="458">
        <f t="shared" si="44"/>
        <v>10</v>
      </c>
      <c r="AE24" s="463">
        <f t="shared" si="12"/>
        <v>220</v>
      </c>
      <c r="AF24" s="472" t="e">
        <f t="shared" si="13"/>
        <v>#DIV/0!</v>
      </c>
      <c r="AG24" s="447">
        <f>'Summary Data'!W24</f>
        <v>22</v>
      </c>
      <c r="AH24" s="458">
        <f t="shared" si="45"/>
        <v>10</v>
      </c>
      <c r="AI24" s="463">
        <f t="shared" si="14"/>
        <v>220</v>
      </c>
      <c r="AJ24" s="472" t="e">
        <f t="shared" si="15"/>
        <v>#DIV/0!</v>
      </c>
      <c r="AK24" s="447">
        <f>'Summary Data'!Y24</f>
        <v>0</v>
      </c>
      <c r="AL24" s="458">
        <f t="shared" si="46"/>
        <v>5</v>
      </c>
      <c r="AM24" s="463">
        <f t="shared" si="16"/>
        <v>0</v>
      </c>
      <c r="AN24" s="472" t="e">
        <f t="shared" si="17"/>
        <v>#DIV/0!</v>
      </c>
      <c r="AO24" s="447">
        <f>'Summary Data'!AA24</f>
        <v>0</v>
      </c>
      <c r="AP24" s="458">
        <f t="shared" si="47"/>
        <v>5</v>
      </c>
      <c r="AQ24" s="463">
        <f t="shared" si="18"/>
        <v>0</v>
      </c>
      <c r="AR24" s="472" t="e">
        <f t="shared" si="19"/>
        <v>#DIV/0!</v>
      </c>
      <c r="AS24" s="447">
        <f>'Summary Data'!AC24</f>
        <v>0</v>
      </c>
      <c r="AT24" s="458">
        <f t="shared" si="48"/>
        <v>5</v>
      </c>
      <c r="AU24" s="463">
        <f t="shared" si="20"/>
        <v>0</v>
      </c>
      <c r="AV24" s="472" t="e">
        <f t="shared" si="21"/>
        <v>#DIV/0!</v>
      </c>
      <c r="AW24" s="447">
        <f>'Summary Data'!AE24</f>
        <v>0</v>
      </c>
      <c r="AX24" s="458">
        <f t="shared" si="49"/>
        <v>5</v>
      </c>
      <c r="AY24" s="463">
        <f t="shared" si="22"/>
        <v>0</v>
      </c>
      <c r="AZ24" s="472" t="e">
        <f t="shared" si="23"/>
        <v>#DIV/0!</v>
      </c>
      <c r="BA24" s="447">
        <f>'Summary Data'!AG24</f>
        <v>0</v>
      </c>
      <c r="BB24" s="458">
        <f t="shared" si="50"/>
        <v>10</v>
      </c>
      <c r="BC24" s="463">
        <f t="shared" si="24"/>
        <v>0</v>
      </c>
      <c r="BD24" s="472" t="e">
        <f t="shared" si="25"/>
        <v>#DIV/0!</v>
      </c>
      <c r="BE24" s="447">
        <f>'Summary Data'!AI24</f>
        <v>1</v>
      </c>
      <c r="BF24" s="458">
        <f t="shared" si="51"/>
        <v>5</v>
      </c>
      <c r="BG24" s="463">
        <f t="shared" si="26"/>
        <v>5</v>
      </c>
      <c r="BH24" s="472" t="e">
        <f t="shared" si="27"/>
        <v>#DIV/0!</v>
      </c>
      <c r="BI24" s="447">
        <f>'Summary Data'!AK24</f>
        <v>3</v>
      </c>
      <c r="BJ24" s="458">
        <f t="shared" si="52"/>
        <v>30</v>
      </c>
      <c r="BK24" s="463">
        <f t="shared" si="28"/>
        <v>90</v>
      </c>
      <c r="BL24" s="472" t="e">
        <f t="shared" si="29"/>
        <v>#DIV/0!</v>
      </c>
      <c r="BM24" s="447">
        <f>'Summary Data'!AN24</f>
        <v>12</v>
      </c>
      <c r="BN24" s="458">
        <f t="shared" si="53"/>
        <v>30</v>
      </c>
      <c r="BO24" s="463">
        <f t="shared" si="30"/>
        <v>360</v>
      </c>
      <c r="BP24" s="472" t="e">
        <f t="shared" si="31"/>
        <v>#DIV/0!</v>
      </c>
      <c r="BQ24" s="447">
        <f>'Summary Data'!AQ24</f>
        <v>5</v>
      </c>
      <c r="BR24" s="458">
        <f t="shared" si="54"/>
        <v>10</v>
      </c>
      <c r="BS24" s="463">
        <f t="shared" si="32"/>
        <v>50</v>
      </c>
      <c r="BT24" s="472" t="e">
        <f t="shared" si="33"/>
        <v>#DIV/0!</v>
      </c>
      <c r="BU24" s="447">
        <f>'Summary Data'!AS24</f>
        <v>2</v>
      </c>
      <c r="BV24" s="458">
        <f t="shared" si="55"/>
        <v>15</v>
      </c>
      <c r="BW24" s="463">
        <f t="shared" si="34"/>
        <v>30</v>
      </c>
      <c r="BX24" s="472" t="e">
        <f t="shared" si="35"/>
        <v>#DIV/0!</v>
      </c>
      <c r="BY24" s="478">
        <f t="shared" si="36"/>
        <v>210</v>
      </c>
      <c r="BZ24" s="469">
        <f t="shared" si="37"/>
        <v>2405</v>
      </c>
      <c r="CA24" s="475" t="e">
        <f t="shared" si="56"/>
        <v>#DIV/0!</v>
      </c>
      <c r="CB24" s="451">
        <f t="shared" si="57"/>
        <v>4287.200000000008</v>
      </c>
      <c r="CC24" s="480" t="e">
        <f t="shared" si="65"/>
        <v>#DIV/0!</v>
      </c>
      <c r="CD24" s="480">
        <f t="shared" si="59"/>
        <v>0.40332640332640335</v>
      </c>
      <c r="CE24" s="480" t="e">
        <f t="shared" si="60"/>
        <v>#DIV/0!</v>
      </c>
      <c r="CF24" s="478">
        <f t="shared" si="61"/>
        <v>0</v>
      </c>
      <c r="CG24" s="478">
        <f t="shared" si="62"/>
        <v>0</v>
      </c>
      <c r="CH24" s="478" t="e">
        <f t="shared" si="63"/>
        <v>#DIV/0!</v>
      </c>
      <c r="CI24" s="478">
        <f t="shared" si="64"/>
        <v>393.01371951219505</v>
      </c>
    </row>
    <row r="25" spans="1:87" x14ac:dyDescent="0.2">
      <c r="A25" s="640"/>
      <c r="B25" s="449" t="s">
        <v>53</v>
      </c>
      <c r="C25" s="453"/>
      <c r="D25" s="453"/>
      <c r="E25" s="450">
        <f>'Summary Data'!C25</f>
        <v>77</v>
      </c>
      <c r="F25" s="459">
        <f t="shared" si="38"/>
        <v>10</v>
      </c>
      <c r="G25" s="464">
        <f t="shared" si="0"/>
        <v>770</v>
      </c>
      <c r="H25" s="472" t="e">
        <f t="shared" si="1"/>
        <v>#DIV/0!</v>
      </c>
      <c r="I25" s="450">
        <f>'Summary Data'!G25</f>
        <v>0</v>
      </c>
      <c r="J25" s="459">
        <f t="shared" si="39"/>
        <v>30</v>
      </c>
      <c r="K25" s="464">
        <f t="shared" si="2"/>
        <v>0</v>
      </c>
      <c r="L25" s="472" t="e">
        <f t="shared" si="3"/>
        <v>#DIV/0!</v>
      </c>
      <c r="M25" s="450">
        <f>'Summary Data'!I25</f>
        <v>0</v>
      </c>
      <c r="N25" s="459">
        <f t="shared" si="40"/>
        <v>10</v>
      </c>
      <c r="O25" s="464">
        <f t="shared" si="4"/>
        <v>0</v>
      </c>
      <c r="P25" s="472" t="e">
        <f t="shared" si="5"/>
        <v>#DIV/0!</v>
      </c>
      <c r="Q25" s="450">
        <f>'Summary Data'!K25</f>
        <v>6</v>
      </c>
      <c r="R25" s="459">
        <f t="shared" si="41"/>
        <v>10</v>
      </c>
      <c r="S25" s="464">
        <f t="shared" si="6"/>
        <v>60</v>
      </c>
      <c r="T25" s="472" t="e">
        <f t="shared" si="7"/>
        <v>#DIV/0!</v>
      </c>
      <c r="U25" s="450">
        <f>'Summary Data'!M25</f>
        <v>1</v>
      </c>
      <c r="V25" s="459">
        <f t="shared" si="42"/>
        <v>10</v>
      </c>
      <c r="W25" s="464">
        <f t="shared" si="8"/>
        <v>10</v>
      </c>
      <c r="X25" s="472" t="e">
        <f t="shared" si="9"/>
        <v>#DIV/0!</v>
      </c>
      <c r="Y25" s="450">
        <f>'Summary Data'!S25</f>
        <v>36</v>
      </c>
      <c r="Z25" s="459">
        <f t="shared" si="43"/>
        <v>10</v>
      </c>
      <c r="AA25" s="464">
        <f t="shared" si="10"/>
        <v>360</v>
      </c>
      <c r="AB25" s="472" t="e">
        <f t="shared" si="11"/>
        <v>#DIV/0!</v>
      </c>
      <c r="AC25" s="450">
        <f>'Summary Data'!U25</f>
        <v>14</v>
      </c>
      <c r="AD25" s="459">
        <f t="shared" si="44"/>
        <v>10</v>
      </c>
      <c r="AE25" s="464">
        <f t="shared" si="12"/>
        <v>140</v>
      </c>
      <c r="AF25" s="472" t="e">
        <f t="shared" si="13"/>
        <v>#DIV/0!</v>
      </c>
      <c r="AG25" s="450">
        <f>'Summary Data'!W25</f>
        <v>14</v>
      </c>
      <c r="AH25" s="459">
        <f t="shared" si="45"/>
        <v>10</v>
      </c>
      <c r="AI25" s="464">
        <f t="shared" si="14"/>
        <v>140</v>
      </c>
      <c r="AJ25" s="472" t="e">
        <f t="shared" si="15"/>
        <v>#DIV/0!</v>
      </c>
      <c r="AK25" s="450">
        <f>'Summary Data'!Y25</f>
        <v>0</v>
      </c>
      <c r="AL25" s="459">
        <f t="shared" si="46"/>
        <v>5</v>
      </c>
      <c r="AM25" s="464">
        <f t="shared" si="16"/>
        <v>0</v>
      </c>
      <c r="AN25" s="472" t="e">
        <f t="shared" si="17"/>
        <v>#DIV/0!</v>
      </c>
      <c r="AO25" s="450">
        <f>'Summary Data'!AA25</f>
        <v>0</v>
      </c>
      <c r="AP25" s="459">
        <f t="shared" si="47"/>
        <v>5</v>
      </c>
      <c r="AQ25" s="464">
        <f t="shared" si="18"/>
        <v>0</v>
      </c>
      <c r="AR25" s="472" t="e">
        <f t="shared" si="19"/>
        <v>#DIV/0!</v>
      </c>
      <c r="AS25" s="450">
        <f>'Summary Data'!AC25</f>
        <v>0</v>
      </c>
      <c r="AT25" s="459">
        <f t="shared" si="48"/>
        <v>5</v>
      </c>
      <c r="AU25" s="464">
        <f t="shared" si="20"/>
        <v>0</v>
      </c>
      <c r="AV25" s="472" t="e">
        <f t="shared" si="21"/>
        <v>#DIV/0!</v>
      </c>
      <c r="AW25" s="450">
        <f>'Summary Data'!AE25</f>
        <v>0</v>
      </c>
      <c r="AX25" s="459">
        <f t="shared" si="49"/>
        <v>5</v>
      </c>
      <c r="AY25" s="464">
        <f t="shared" si="22"/>
        <v>0</v>
      </c>
      <c r="AZ25" s="472" t="e">
        <f t="shared" si="23"/>
        <v>#DIV/0!</v>
      </c>
      <c r="BA25" s="450">
        <f>'Summary Data'!AG25</f>
        <v>0</v>
      </c>
      <c r="BB25" s="459">
        <f t="shared" si="50"/>
        <v>10</v>
      </c>
      <c r="BC25" s="464">
        <f t="shared" si="24"/>
        <v>0</v>
      </c>
      <c r="BD25" s="472" t="e">
        <f t="shared" si="25"/>
        <v>#DIV/0!</v>
      </c>
      <c r="BE25" s="450">
        <f>'Summary Data'!AI25</f>
        <v>1</v>
      </c>
      <c r="BF25" s="459">
        <f t="shared" si="51"/>
        <v>5</v>
      </c>
      <c r="BG25" s="464">
        <f t="shared" si="26"/>
        <v>5</v>
      </c>
      <c r="BH25" s="472" t="e">
        <f t="shared" si="27"/>
        <v>#DIV/0!</v>
      </c>
      <c r="BI25" s="450">
        <f>'Summary Data'!AK25</f>
        <v>1</v>
      </c>
      <c r="BJ25" s="459">
        <f t="shared" si="52"/>
        <v>30</v>
      </c>
      <c r="BK25" s="464">
        <f t="shared" si="28"/>
        <v>30</v>
      </c>
      <c r="BL25" s="472" t="e">
        <f t="shared" si="29"/>
        <v>#DIV/0!</v>
      </c>
      <c r="BM25" s="450">
        <f>'Summary Data'!AN25</f>
        <v>6</v>
      </c>
      <c r="BN25" s="459">
        <f t="shared" si="53"/>
        <v>30</v>
      </c>
      <c r="BO25" s="464">
        <f t="shared" si="30"/>
        <v>180</v>
      </c>
      <c r="BP25" s="472" t="e">
        <f t="shared" si="31"/>
        <v>#DIV/0!</v>
      </c>
      <c r="BQ25" s="450">
        <f>'Summary Data'!AQ25</f>
        <v>7</v>
      </c>
      <c r="BR25" s="459">
        <f t="shared" si="54"/>
        <v>10</v>
      </c>
      <c r="BS25" s="464">
        <f t="shared" si="32"/>
        <v>70</v>
      </c>
      <c r="BT25" s="472" t="e">
        <f t="shared" si="33"/>
        <v>#DIV/0!</v>
      </c>
      <c r="BU25" s="450">
        <f>'Summary Data'!AS25</f>
        <v>1</v>
      </c>
      <c r="BV25" s="459">
        <f t="shared" si="55"/>
        <v>15</v>
      </c>
      <c r="BW25" s="464">
        <f t="shared" si="34"/>
        <v>15</v>
      </c>
      <c r="BX25" s="472" t="e">
        <f t="shared" si="35"/>
        <v>#DIV/0!</v>
      </c>
      <c r="BY25" s="478">
        <f t="shared" si="36"/>
        <v>164</v>
      </c>
      <c r="BZ25" s="469">
        <f t="shared" si="37"/>
        <v>1780</v>
      </c>
      <c r="CA25" s="475" t="e">
        <f t="shared" si="56"/>
        <v>#DIV/0!</v>
      </c>
      <c r="CB25" s="451">
        <f t="shared" si="57"/>
        <v>4287.200000000008</v>
      </c>
      <c r="CC25" s="480" t="e">
        <f t="shared" si="65"/>
        <v>#DIV/0!</v>
      </c>
      <c r="CD25" s="480">
        <f t="shared" si="59"/>
        <v>0.43258426966292135</v>
      </c>
      <c r="CE25" s="480" t="e">
        <f t="shared" si="60"/>
        <v>#DIV/0!</v>
      </c>
      <c r="CF25" s="478">
        <f t="shared" si="61"/>
        <v>0</v>
      </c>
      <c r="CG25" s="478">
        <f t="shared" si="62"/>
        <v>0</v>
      </c>
      <c r="CH25" s="478" t="e">
        <f t="shared" si="63"/>
        <v>#DIV/0!</v>
      </c>
      <c r="CI25" s="478">
        <f t="shared" si="64"/>
        <v>393.01371951219505</v>
      </c>
    </row>
    <row r="26" spans="1:87" x14ac:dyDescent="0.2">
      <c r="A26" s="641"/>
      <c r="B26" s="442" t="s">
        <v>52</v>
      </c>
      <c r="C26" s="453"/>
      <c r="D26" s="453"/>
      <c r="E26" s="447">
        <f>'Summary Data'!C26</f>
        <v>74</v>
      </c>
      <c r="F26" s="458">
        <f t="shared" si="38"/>
        <v>10</v>
      </c>
      <c r="G26" s="463">
        <f t="shared" si="0"/>
        <v>740</v>
      </c>
      <c r="H26" s="472" t="e">
        <f t="shared" si="1"/>
        <v>#DIV/0!</v>
      </c>
      <c r="I26" s="447">
        <f>'Summary Data'!G26</f>
        <v>0</v>
      </c>
      <c r="J26" s="458">
        <f t="shared" si="39"/>
        <v>30</v>
      </c>
      <c r="K26" s="463">
        <f t="shared" si="2"/>
        <v>0</v>
      </c>
      <c r="L26" s="472" t="e">
        <f t="shared" si="3"/>
        <v>#DIV/0!</v>
      </c>
      <c r="M26" s="447">
        <f>'Summary Data'!I26</f>
        <v>0</v>
      </c>
      <c r="N26" s="458">
        <f t="shared" si="40"/>
        <v>10</v>
      </c>
      <c r="O26" s="463">
        <f t="shared" si="4"/>
        <v>0</v>
      </c>
      <c r="P26" s="472" t="e">
        <f t="shared" si="5"/>
        <v>#DIV/0!</v>
      </c>
      <c r="Q26" s="447">
        <f>'Summary Data'!K26</f>
        <v>5</v>
      </c>
      <c r="R26" s="458">
        <f t="shared" si="41"/>
        <v>10</v>
      </c>
      <c r="S26" s="463">
        <f t="shared" si="6"/>
        <v>50</v>
      </c>
      <c r="T26" s="472" t="e">
        <f t="shared" si="7"/>
        <v>#DIV/0!</v>
      </c>
      <c r="U26" s="447">
        <f>'Summary Data'!M26</f>
        <v>2</v>
      </c>
      <c r="V26" s="458">
        <f t="shared" si="42"/>
        <v>10</v>
      </c>
      <c r="W26" s="463">
        <f t="shared" si="8"/>
        <v>20</v>
      </c>
      <c r="X26" s="472" t="e">
        <f t="shared" si="9"/>
        <v>#DIV/0!</v>
      </c>
      <c r="Y26" s="447">
        <f>'Summary Data'!S26</f>
        <v>37</v>
      </c>
      <c r="Z26" s="458">
        <f t="shared" si="43"/>
        <v>10</v>
      </c>
      <c r="AA26" s="463">
        <f t="shared" si="10"/>
        <v>370</v>
      </c>
      <c r="AB26" s="472" t="e">
        <f t="shared" si="11"/>
        <v>#DIV/0!</v>
      </c>
      <c r="AC26" s="447">
        <f>'Summary Data'!U26</f>
        <v>16</v>
      </c>
      <c r="AD26" s="458">
        <f t="shared" si="44"/>
        <v>10</v>
      </c>
      <c r="AE26" s="463">
        <f t="shared" si="12"/>
        <v>160</v>
      </c>
      <c r="AF26" s="472" t="e">
        <f t="shared" si="13"/>
        <v>#DIV/0!</v>
      </c>
      <c r="AG26" s="447">
        <f>'Summary Data'!W26</f>
        <v>16</v>
      </c>
      <c r="AH26" s="458">
        <f t="shared" si="45"/>
        <v>10</v>
      </c>
      <c r="AI26" s="463">
        <f t="shared" si="14"/>
        <v>160</v>
      </c>
      <c r="AJ26" s="472" t="e">
        <f t="shared" si="15"/>
        <v>#DIV/0!</v>
      </c>
      <c r="AK26" s="447">
        <f>'Summary Data'!Y26</f>
        <v>0</v>
      </c>
      <c r="AL26" s="458">
        <f t="shared" si="46"/>
        <v>5</v>
      </c>
      <c r="AM26" s="463">
        <f t="shared" si="16"/>
        <v>0</v>
      </c>
      <c r="AN26" s="472" t="e">
        <f t="shared" si="17"/>
        <v>#DIV/0!</v>
      </c>
      <c r="AO26" s="447">
        <f>'Summary Data'!AA26</f>
        <v>0</v>
      </c>
      <c r="AP26" s="458">
        <f t="shared" si="47"/>
        <v>5</v>
      </c>
      <c r="AQ26" s="463">
        <f t="shared" si="18"/>
        <v>0</v>
      </c>
      <c r="AR26" s="472" t="e">
        <f t="shared" si="19"/>
        <v>#DIV/0!</v>
      </c>
      <c r="AS26" s="447">
        <f>'Summary Data'!AC26</f>
        <v>0</v>
      </c>
      <c r="AT26" s="458">
        <f t="shared" si="48"/>
        <v>5</v>
      </c>
      <c r="AU26" s="463">
        <f t="shared" si="20"/>
        <v>0</v>
      </c>
      <c r="AV26" s="472" t="e">
        <f t="shared" si="21"/>
        <v>#DIV/0!</v>
      </c>
      <c r="AW26" s="447">
        <f>'Summary Data'!AE26</f>
        <v>0</v>
      </c>
      <c r="AX26" s="458">
        <f t="shared" si="49"/>
        <v>5</v>
      </c>
      <c r="AY26" s="463">
        <f t="shared" si="22"/>
        <v>0</v>
      </c>
      <c r="AZ26" s="472" t="e">
        <f t="shared" si="23"/>
        <v>#DIV/0!</v>
      </c>
      <c r="BA26" s="447">
        <f>'Summary Data'!AG26</f>
        <v>2</v>
      </c>
      <c r="BB26" s="458">
        <f t="shared" si="50"/>
        <v>10</v>
      </c>
      <c r="BC26" s="463">
        <f t="shared" si="24"/>
        <v>20</v>
      </c>
      <c r="BD26" s="472" t="e">
        <f t="shared" si="25"/>
        <v>#DIV/0!</v>
      </c>
      <c r="BE26" s="447">
        <f>'Summary Data'!AI26</f>
        <v>0</v>
      </c>
      <c r="BF26" s="458">
        <f t="shared" si="51"/>
        <v>5</v>
      </c>
      <c r="BG26" s="463">
        <f t="shared" si="26"/>
        <v>0</v>
      </c>
      <c r="BH26" s="472" t="e">
        <f t="shared" si="27"/>
        <v>#DIV/0!</v>
      </c>
      <c r="BI26" s="447">
        <f>'Summary Data'!AK26</f>
        <v>3</v>
      </c>
      <c r="BJ26" s="458">
        <f t="shared" si="52"/>
        <v>30</v>
      </c>
      <c r="BK26" s="463">
        <f t="shared" si="28"/>
        <v>90</v>
      </c>
      <c r="BL26" s="472" t="e">
        <f t="shared" si="29"/>
        <v>#DIV/0!</v>
      </c>
      <c r="BM26" s="447">
        <f>'Summary Data'!AN26</f>
        <v>11</v>
      </c>
      <c r="BN26" s="458">
        <f t="shared" si="53"/>
        <v>30</v>
      </c>
      <c r="BO26" s="463">
        <f t="shared" si="30"/>
        <v>330</v>
      </c>
      <c r="BP26" s="472" t="e">
        <f t="shared" si="31"/>
        <v>#DIV/0!</v>
      </c>
      <c r="BQ26" s="447">
        <f>'Summary Data'!AQ26</f>
        <v>5</v>
      </c>
      <c r="BR26" s="458">
        <f t="shared" si="54"/>
        <v>10</v>
      </c>
      <c r="BS26" s="463">
        <f t="shared" si="32"/>
        <v>50</v>
      </c>
      <c r="BT26" s="472" t="e">
        <f t="shared" si="33"/>
        <v>#DIV/0!</v>
      </c>
      <c r="BU26" s="447">
        <f>'Summary Data'!AS26</f>
        <v>1</v>
      </c>
      <c r="BV26" s="458">
        <f t="shared" si="55"/>
        <v>15</v>
      </c>
      <c r="BW26" s="463">
        <f t="shared" si="34"/>
        <v>15</v>
      </c>
      <c r="BX26" s="472" t="e">
        <f t="shared" si="35"/>
        <v>#DIV/0!</v>
      </c>
      <c r="BY26" s="478">
        <f t="shared" si="36"/>
        <v>172</v>
      </c>
      <c r="BZ26" s="469">
        <f t="shared" si="37"/>
        <v>2005</v>
      </c>
      <c r="CA26" s="475" t="e">
        <f t="shared" si="56"/>
        <v>#DIV/0!</v>
      </c>
      <c r="CB26" s="451">
        <f t="shared" si="57"/>
        <v>4287.200000000008</v>
      </c>
      <c r="CC26" s="480" t="e">
        <f t="shared" si="65"/>
        <v>#DIV/0!</v>
      </c>
      <c r="CD26" s="480">
        <f t="shared" si="59"/>
        <v>0.36907730673316708</v>
      </c>
      <c r="CE26" s="480" t="e">
        <f t="shared" si="60"/>
        <v>#DIV/0!</v>
      </c>
      <c r="CF26" s="478">
        <f t="shared" si="61"/>
        <v>0</v>
      </c>
      <c r="CG26" s="478">
        <f t="shared" si="62"/>
        <v>0</v>
      </c>
      <c r="CH26" s="478" t="e">
        <f t="shared" si="63"/>
        <v>#DIV/0!</v>
      </c>
      <c r="CI26" s="478">
        <f t="shared" si="64"/>
        <v>393.01371951219505</v>
      </c>
    </row>
    <row r="27" spans="1:87" x14ac:dyDescent="0.2">
      <c r="A27" s="639" t="s">
        <v>27</v>
      </c>
      <c r="B27" s="449" t="s">
        <v>51</v>
      </c>
      <c r="C27" s="453"/>
      <c r="D27" s="453"/>
      <c r="E27" s="450">
        <f>'Summary Data'!C27</f>
        <v>64</v>
      </c>
      <c r="F27" s="459">
        <f t="shared" si="38"/>
        <v>10</v>
      </c>
      <c r="G27" s="464">
        <f t="shared" si="0"/>
        <v>640</v>
      </c>
      <c r="H27" s="472" t="e">
        <f t="shared" si="1"/>
        <v>#DIV/0!</v>
      </c>
      <c r="I27" s="450">
        <f>'Summary Data'!G27</f>
        <v>2</v>
      </c>
      <c r="J27" s="459">
        <f t="shared" si="39"/>
        <v>30</v>
      </c>
      <c r="K27" s="464">
        <f t="shared" si="2"/>
        <v>60</v>
      </c>
      <c r="L27" s="472" t="e">
        <f t="shared" si="3"/>
        <v>#DIV/0!</v>
      </c>
      <c r="M27" s="450">
        <f>'Summary Data'!I27</f>
        <v>0</v>
      </c>
      <c r="N27" s="459">
        <f t="shared" si="40"/>
        <v>10</v>
      </c>
      <c r="O27" s="464">
        <f t="shared" si="4"/>
        <v>0</v>
      </c>
      <c r="P27" s="472" t="e">
        <f t="shared" si="5"/>
        <v>#DIV/0!</v>
      </c>
      <c r="Q27" s="450">
        <f>'Summary Data'!K27</f>
        <v>6</v>
      </c>
      <c r="R27" s="459">
        <f t="shared" si="41"/>
        <v>10</v>
      </c>
      <c r="S27" s="464">
        <f t="shared" si="6"/>
        <v>60</v>
      </c>
      <c r="T27" s="472" t="e">
        <f t="shared" si="7"/>
        <v>#DIV/0!</v>
      </c>
      <c r="U27" s="450">
        <f>'Summary Data'!M27</f>
        <v>1</v>
      </c>
      <c r="V27" s="459">
        <f t="shared" si="42"/>
        <v>10</v>
      </c>
      <c r="W27" s="464">
        <f t="shared" si="8"/>
        <v>10</v>
      </c>
      <c r="X27" s="472" t="e">
        <f t="shared" si="9"/>
        <v>#DIV/0!</v>
      </c>
      <c r="Y27" s="450">
        <f>'Summary Data'!S27</f>
        <v>41</v>
      </c>
      <c r="Z27" s="459">
        <f t="shared" si="43"/>
        <v>10</v>
      </c>
      <c r="AA27" s="464">
        <f t="shared" si="10"/>
        <v>410</v>
      </c>
      <c r="AB27" s="472" t="e">
        <f t="shared" si="11"/>
        <v>#DIV/0!</v>
      </c>
      <c r="AC27" s="450">
        <f>'Summary Data'!U27</f>
        <v>12</v>
      </c>
      <c r="AD27" s="459">
        <f t="shared" si="44"/>
        <v>10</v>
      </c>
      <c r="AE27" s="464">
        <f t="shared" si="12"/>
        <v>120</v>
      </c>
      <c r="AF27" s="472" t="e">
        <f t="shared" si="13"/>
        <v>#DIV/0!</v>
      </c>
      <c r="AG27" s="450">
        <f>'Summary Data'!W27</f>
        <v>12</v>
      </c>
      <c r="AH27" s="459">
        <f t="shared" si="45"/>
        <v>10</v>
      </c>
      <c r="AI27" s="464">
        <f t="shared" si="14"/>
        <v>120</v>
      </c>
      <c r="AJ27" s="472" t="e">
        <f t="shared" si="15"/>
        <v>#DIV/0!</v>
      </c>
      <c r="AK27" s="450">
        <f>'Summary Data'!Y27</f>
        <v>0</v>
      </c>
      <c r="AL27" s="459">
        <f t="shared" si="46"/>
        <v>5</v>
      </c>
      <c r="AM27" s="464">
        <f t="shared" si="16"/>
        <v>0</v>
      </c>
      <c r="AN27" s="472" t="e">
        <f t="shared" si="17"/>
        <v>#DIV/0!</v>
      </c>
      <c r="AO27" s="450">
        <f>'Summary Data'!AA27</f>
        <v>0</v>
      </c>
      <c r="AP27" s="459">
        <f t="shared" si="47"/>
        <v>5</v>
      </c>
      <c r="AQ27" s="464">
        <f t="shared" si="18"/>
        <v>0</v>
      </c>
      <c r="AR27" s="472" t="e">
        <f t="shared" si="19"/>
        <v>#DIV/0!</v>
      </c>
      <c r="AS27" s="450">
        <f>'Summary Data'!AC27</f>
        <v>0</v>
      </c>
      <c r="AT27" s="459">
        <f t="shared" si="48"/>
        <v>5</v>
      </c>
      <c r="AU27" s="464">
        <f t="shared" si="20"/>
        <v>0</v>
      </c>
      <c r="AV27" s="472" t="e">
        <f t="shared" si="21"/>
        <v>#DIV/0!</v>
      </c>
      <c r="AW27" s="450">
        <f>'Summary Data'!AE27</f>
        <v>0</v>
      </c>
      <c r="AX27" s="459">
        <f t="shared" si="49"/>
        <v>5</v>
      </c>
      <c r="AY27" s="464">
        <f t="shared" si="22"/>
        <v>0</v>
      </c>
      <c r="AZ27" s="472" t="e">
        <f t="shared" si="23"/>
        <v>#DIV/0!</v>
      </c>
      <c r="BA27" s="450">
        <f>'Summary Data'!AG27</f>
        <v>1</v>
      </c>
      <c r="BB27" s="459">
        <f t="shared" si="50"/>
        <v>10</v>
      </c>
      <c r="BC27" s="464">
        <f t="shared" si="24"/>
        <v>10</v>
      </c>
      <c r="BD27" s="472" t="e">
        <f t="shared" si="25"/>
        <v>#DIV/0!</v>
      </c>
      <c r="BE27" s="450">
        <f>'Summary Data'!AI27</f>
        <v>0</v>
      </c>
      <c r="BF27" s="459">
        <f t="shared" si="51"/>
        <v>5</v>
      </c>
      <c r="BG27" s="464">
        <f t="shared" si="26"/>
        <v>0</v>
      </c>
      <c r="BH27" s="472" t="e">
        <f t="shared" si="27"/>
        <v>#DIV/0!</v>
      </c>
      <c r="BI27" s="450">
        <f>'Summary Data'!AK27</f>
        <v>6</v>
      </c>
      <c r="BJ27" s="459">
        <f t="shared" si="52"/>
        <v>30</v>
      </c>
      <c r="BK27" s="464">
        <f t="shared" si="28"/>
        <v>180</v>
      </c>
      <c r="BL27" s="472" t="e">
        <f t="shared" si="29"/>
        <v>#DIV/0!</v>
      </c>
      <c r="BM27" s="450">
        <f>'Summary Data'!AN27</f>
        <v>8</v>
      </c>
      <c r="BN27" s="459">
        <f t="shared" si="53"/>
        <v>30</v>
      </c>
      <c r="BO27" s="464">
        <f t="shared" si="30"/>
        <v>240</v>
      </c>
      <c r="BP27" s="472" t="e">
        <f t="shared" si="31"/>
        <v>#DIV/0!</v>
      </c>
      <c r="BQ27" s="450">
        <f>'Summary Data'!AQ27</f>
        <v>6</v>
      </c>
      <c r="BR27" s="459">
        <f t="shared" si="54"/>
        <v>10</v>
      </c>
      <c r="BS27" s="464">
        <f t="shared" si="32"/>
        <v>60</v>
      </c>
      <c r="BT27" s="472" t="e">
        <f t="shared" si="33"/>
        <v>#DIV/0!</v>
      </c>
      <c r="BU27" s="450">
        <f>'Summary Data'!AS27</f>
        <v>2</v>
      </c>
      <c r="BV27" s="459">
        <f t="shared" si="55"/>
        <v>15</v>
      </c>
      <c r="BW27" s="464">
        <f t="shared" si="34"/>
        <v>30</v>
      </c>
      <c r="BX27" s="472" t="e">
        <f t="shared" si="35"/>
        <v>#DIV/0!</v>
      </c>
      <c r="BY27" s="478">
        <f t="shared" si="36"/>
        <v>161</v>
      </c>
      <c r="BZ27" s="469">
        <f t="shared" si="37"/>
        <v>1940</v>
      </c>
      <c r="CA27" s="475" t="e">
        <f t="shared" si="56"/>
        <v>#DIV/0!</v>
      </c>
      <c r="CB27" s="451">
        <f t="shared" si="57"/>
        <v>4287.200000000008</v>
      </c>
      <c r="CC27" s="480" t="e">
        <f t="shared" si="65"/>
        <v>#DIV/0!</v>
      </c>
      <c r="CD27" s="480">
        <f t="shared" si="59"/>
        <v>0.36082474226804123</v>
      </c>
      <c r="CE27" s="480" t="e">
        <f t="shared" si="60"/>
        <v>#DIV/0!</v>
      </c>
      <c r="CF27" s="478">
        <f t="shared" si="61"/>
        <v>0</v>
      </c>
      <c r="CG27" s="478">
        <f t="shared" si="62"/>
        <v>0</v>
      </c>
      <c r="CH27" s="478" t="e">
        <f t="shared" si="63"/>
        <v>#DIV/0!</v>
      </c>
      <c r="CI27" s="478">
        <f t="shared" si="64"/>
        <v>393.01371951219505</v>
      </c>
    </row>
    <row r="28" spans="1:87" x14ac:dyDescent="0.2">
      <c r="A28" s="640"/>
      <c r="B28" s="442" t="s">
        <v>50</v>
      </c>
      <c r="C28" s="453"/>
      <c r="D28" s="453"/>
      <c r="E28" s="447">
        <f>'Summary Data'!C28</f>
        <v>55</v>
      </c>
      <c r="F28" s="458">
        <f t="shared" si="38"/>
        <v>10</v>
      </c>
      <c r="G28" s="463">
        <f t="shared" si="0"/>
        <v>550</v>
      </c>
      <c r="H28" s="472" t="e">
        <f t="shared" si="1"/>
        <v>#DIV/0!</v>
      </c>
      <c r="I28" s="447">
        <f>'Summary Data'!G28</f>
        <v>0</v>
      </c>
      <c r="J28" s="458">
        <f t="shared" si="39"/>
        <v>30</v>
      </c>
      <c r="K28" s="463">
        <f t="shared" si="2"/>
        <v>0</v>
      </c>
      <c r="L28" s="472" t="e">
        <f t="shared" si="3"/>
        <v>#DIV/0!</v>
      </c>
      <c r="M28" s="447">
        <f>'Summary Data'!I28</f>
        <v>1</v>
      </c>
      <c r="N28" s="458">
        <f t="shared" si="40"/>
        <v>10</v>
      </c>
      <c r="O28" s="463">
        <f t="shared" si="4"/>
        <v>10</v>
      </c>
      <c r="P28" s="472" t="e">
        <f t="shared" si="5"/>
        <v>#DIV/0!</v>
      </c>
      <c r="Q28" s="447">
        <f>'Summary Data'!K28</f>
        <v>2</v>
      </c>
      <c r="R28" s="458">
        <f t="shared" si="41"/>
        <v>10</v>
      </c>
      <c r="S28" s="463">
        <f t="shared" si="6"/>
        <v>20</v>
      </c>
      <c r="T28" s="472" t="e">
        <f t="shared" si="7"/>
        <v>#DIV/0!</v>
      </c>
      <c r="U28" s="447">
        <f>'Summary Data'!M28</f>
        <v>1</v>
      </c>
      <c r="V28" s="458">
        <f t="shared" si="42"/>
        <v>10</v>
      </c>
      <c r="W28" s="463">
        <f t="shared" si="8"/>
        <v>10</v>
      </c>
      <c r="X28" s="472" t="e">
        <f t="shared" si="9"/>
        <v>#DIV/0!</v>
      </c>
      <c r="Y28" s="447">
        <f>'Summary Data'!S28</f>
        <v>41</v>
      </c>
      <c r="Z28" s="458">
        <f t="shared" si="43"/>
        <v>10</v>
      </c>
      <c r="AA28" s="463">
        <f t="shared" si="10"/>
        <v>410</v>
      </c>
      <c r="AB28" s="472" t="e">
        <f t="shared" si="11"/>
        <v>#DIV/0!</v>
      </c>
      <c r="AC28" s="447">
        <f>'Summary Data'!U28</f>
        <v>9</v>
      </c>
      <c r="AD28" s="458">
        <f t="shared" si="44"/>
        <v>10</v>
      </c>
      <c r="AE28" s="463">
        <f t="shared" si="12"/>
        <v>90</v>
      </c>
      <c r="AF28" s="472" t="e">
        <f t="shared" si="13"/>
        <v>#DIV/0!</v>
      </c>
      <c r="AG28" s="447">
        <f>'Summary Data'!W28</f>
        <v>9</v>
      </c>
      <c r="AH28" s="458">
        <f t="shared" si="45"/>
        <v>10</v>
      </c>
      <c r="AI28" s="463">
        <f t="shared" si="14"/>
        <v>90</v>
      </c>
      <c r="AJ28" s="472" t="e">
        <f t="shared" si="15"/>
        <v>#DIV/0!</v>
      </c>
      <c r="AK28" s="447">
        <f>'Summary Data'!Y28</f>
        <v>0</v>
      </c>
      <c r="AL28" s="458">
        <f t="shared" si="46"/>
        <v>5</v>
      </c>
      <c r="AM28" s="463">
        <f t="shared" si="16"/>
        <v>0</v>
      </c>
      <c r="AN28" s="472" t="e">
        <f t="shared" si="17"/>
        <v>#DIV/0!</v>
      </c>
      <c r="AO28" s="447">
        <f>'Summary Data'!AA28</f>
        <v>0</v>
      </c>
      <c r="AP28" s="458">
        <f t="shared" si="47"/>
        <v>5</v>
      </c>
      <c r="AQ28" s="463">
        <f t="shared" si="18"/>
        <v>0</v>
      </c>
      <c r="AR28" s="472" t="e">
        <f t="shared" si="19"/>
        <v>#DIV/0!</v>
      </c>
      <c r="AS28" s="447">
        <f>'Summary Data'!AC28</f>
        <v>0</v>
      </c>
      <c r="AT28" s="458">
        <f t="shared" si="48"/>
        <v>5</v>
      </c>
      <c r="AU28" s="463">
        <f t="shared" si="20"/>
        <v>0</v>
      </c>
      <c r="AV28" s="472" t="e">
        <f t="shared" si="21"/>
        <v>#DIV/0!</v>
      </c>
      <c r="AW28" s="447">
        <f>'Summary Data'!AE28</f>
        <v>0</v>
      </c>
      <c r="AX28" s="458">
        <f t="shared" si="49"/>
        <v>5</v>
      </c>
      <c r="AY28" s="463">
        <f t="shared" si="22"/>
        <v>0</v>
      </c>
      <c r="AZ28" s="472" t="e">
        <f t="shared" si="23"/>
        <v>#DIV/0!</v>
      </c>
      <c r="BA28" s="447">
        <f>'Summary Data'!AG28</f>
        <v>2</v>
      </c>
      <c r="BB28" s="458">
        <f t="shared" si="50"/>
        <v>10</v>
      </c>
      <c r="BC28" s="463">
        <f t="shared" si="24"/>
        <v>20</v>
      </c>
      <c r="BD28" s="472" t="e">
        <f t="shared" si="25"/>
        <v>#DIV/0!</v>
      </c>
      <c r="BE28" s="447">
        <f>'Summary Data'!AI28</f>
        <v>2</v>
      </c>
      <c r="BF28" s="458">
        <f t="shared" si="51"/>
        <v>5</v>
      </c>
      <c r="BG28" s="463">
        <f t="shared" si="26"/>
        <v>10</v>
      </c>
      <c r="BH28" s="472" t="e">
        <f t="shared" si="27"/>
        <v>#DIV/0!</v>
      </c>
      <c r="BI28" s="447">
        <f>'Summary Data'!AK28</f>
        <v>4</v>
      </c>
      <c r="BJ28" s="458">
        <f t="shared" si="52"/>
        <v>30</v>
      </c>
      <c r="BK28" s="463">
        <f t="shared" si="28"/>
        <v>120</v>
      </c>
      <c r="BL28" s="472" t="e">
        <f t="shared" si="29"/>
        <v>#DIV/0!</v>
      </c>
      <c r="BM28" s="447">
        <f>'Summary Data'!AN28</f>
        <v>6</v>
      </c>
      <c r="BN28" s="458">
        <f t="shared" si="53"/>
        <v>30</v>
      </c>
      <c r="BO28" s="463">
        <f t="shared" si="30"/>
        <v>180</v>
      </c>
      <c r="BP28" s="472" t="e">
        <f t="shared" si="31"/>
        <v>#DIV/0!</v>
      </c>
      <c r="BQ28" s="447">
        <f>'Summary Data'!AQ28</f>
        <v>4</v>
      </c>
      <c r="BR28" s="458">
        <f t="shared" si="54"/>
        <v>10</v>
      </c>
      <c r="BS28" s="463">
        <f t="shared" si="32"/>
        <v>40</v>
      </c>
      <c r="BT28" s="472" t="e">
        <f t="shared" si="33"/>
        <v>#DIV/0!</v>
      </c>
      <c r="BU28" s="447">
        <f>'Summary Data'!AS28</f>
        <v>1</v>
      </c>
      <c r="BV28" s="458">
        <f t="shared" si="55"/>
        <v>15</v>
      </c>
      <c r="BW28" s="463">
        <f t="shared" si="34"/>
        <v>15</v>
      </c>
      <c r="BX28" s="472" t="e">
        <f t="shared" si="35"/>
        <v>#DIV/0!</v>
      </c>
      <c r="BY28" s="478">
        <f t="shared" si="36"/>
        <v>137</v>
      </c>
      <c r="BZ28" s="469">
        <f t="shared" si="37"/>
        <v>1565</v>
      </c>
      <c r="CA28" s="475" t="e">
        <f t="shared" si="56"/>
        <v>#DIV/0!</v>
      </c>
      <c r="CB28" s="451">
        <f t="shared" si="57"/>
        <v>4287.200000000008</v>
      </c>
      <c r="CC28" s="480" t="e">
        <f t="shared" si="65"/>
        <v>#DIV/0!</v>
      </c>
      <c r="CD28" s="480">
        <f t="shared" si="59"/>
        <v>0.3514376996805112</v>
      </c>
      <c r="CE28" s="480" t="e">
        <f t="shared" si="60"/>
        <v>#DIV/0!</v>
      </c>
      <c r="CF28" s="478">
        <f t="shared" si="61"/>
        <v>0</v>
      </c>
      <c r="CG28" s="478">
        <f t="shared" si="62"/>
        <v>0</v>
      </c>
      <c r="CH28" s="478" t="e">
        <f t="shared" si="63"/>
        <v>#DIV/0!</v>
      </c>
      <c r="CI28" s="478">
        <f t="shared" si="64"/>
        <v>393.01371951219505</v>
      </c>
    </row>
    <row r="29" spans="1:87" x14ac:dyDescent="0.2">
      <c r="A29" s="640"/>
      <c r="B29" s="449" t="s">
        <v>49</v>
      </c>
      <c r="C29" s="453"/>
      <c r="D29" s="453"/>
      <c r="E29" s="450">
        <f>'Summary Data'!C29</f>
        <v>79</v>
      </c>
      <c r="F29" s="459">
        <f t="shared" si="38"/>
        <v>10</v>
      </c>
      <c r="G29" s="464">
        <f t="shared" si="0"/>
        <v>790</v>
      </c>
      <c r="H29" s="472" t="e">
        <f t="shared" si="1"/>
        <v>#DIV/0!</v>
      </c>
      <c r="I29" s="450">
        <f>'Summary Data'!G29</f>
        <v>0</v>
      </c>
      <c r="J29" s="459">
        <f t="shared" si="39"/>
        <v>30</v>
      </c>
      <c r="K29" s="464">
        <f t="shared" si="2"/>
        <v>0</v>
      </c>
      <c r="L29" s="472" t="e">
        <f t="shared" si="3"/>
        <v>#DIV/0!</v>
      </c>
      <c r="M29" s="450">
        <f>'Summary Data'!I29</f>
        <v>0</v>
      </c>
      <c r="N29" s="459">
        <f t="shared" si="40"/>
        <v>10</v>
      </c>
      <c r="O29" s="464">
        <f t="shared" si="4"/>
        <v>0</v>
      </c>
      <c r="P29" s="472" t="e">
        <f t="shared" si="5"/>
        <v>#DIV/0!</v>
      </c>
      <c r="Q29" s="450">
        <f>'Summary Data'!K29</f>
        <v>1</v>
      </c>
      <c r="R29" s="459">
        <f t="shared" si="41"/>
        <v>10</v>
      </c>
      <c r="S29" s="464">
        <f t="shared" si="6"/>
        <v>10</v>
      </c>
      <c r="T29" s="472" t="e">
        <f t="shared" si="7"/>
        <v>#DIV/0!</v>
      </c>
      <c r="U29" s="450">
        <f>'Summary Data'!M29</f>
        <v>0</v>
      </c>
      <c r="V29" s="459">
        <f t="shared" si="42"/>
        <v>10</v>
      </c>
      <c r="W29" s="464">
        <f t="shared" si="8"/>
        <v>0</v>
      </c>
      <c r="X29" s="472" t="e">
        <f t="shared" si="9"/>
        <v>#DIV/0!</v>
      </c>
      <c r="Y29" s="450">
        <f>'Summary Data'!S29</f>
        <v>42</v>
      </c>
      <c r="Z29" s="459">
        <f t="shared" si="43"/>
        <v>10</v>
      </c>
      <c r="AA29" s="464">
        <f t="shared" si="10"/>
        <v>420</v>
      </c>
      <c r="AB29" s="472" t="e">
        <f t="shared" si="11"/>
        <v>#DIV/0!</v>
      </c>
      <c r="AC29" s="450">
        <f>'Summary Data'!U29</f>
        <v>10</v>
      </c>
      <c r="AD29" s="459">
        <f t="shared" si="44"/>
        <v>10</v>
      </c>
      <c r="AE29" s="464">
        <f t="shared" si="12"/>
        <v>100</v>
      </c>
      <c r="AF29" s="472" t="e">
        <f t="shared" si="13"/>
        <v>#DIV/0!</v>
      </c>
      <c r="AG29" s="450">
        <f>'Summary Data'!W29</f>
        <v>10</v>
      </c>
      <c r="AH29" s="459">
        <f t="shared" si="45"/>
        <v>10</v>
      </c>
      <c r="AI29" s="464">
        <f t="shared" si="14"/>
        <v>100</v>
      </c>
      <c r="AJ29" s="472" t="e">
        <f t="shared" si="15"/>
        <v>#DIV/0!</v>
      </c>
      <c r="AK29" s="450">
        <f>'Summary Data'!Y29</f>
        <v>0</v>
      </c>
      <c r="AL29" s="459">
        <f t="shared" si="46"/>
        <v>5</v>
      </c>
      <c r="AM29" s="464">
        <f t="shared" si="16"/>
        <v>0</v>
      </c>
      <c r="AN29" s="472" t="e">
        <f t="shared" si="17"/>
        <v>#DIV/0!</v>
      </c>
      <c r="AO29" s="450">
        <f>'Summary Data'!AA29</f>
        <v>0</v>
      </c>
      <c r="AP29" s="459">
        <f t="shared" si="47"/>
        <v>5</v>
      </c>
      <c r="AQ29" s="464">
        <f t="shared" si="18"/>
        <v>0</v>
      </c>
      <c r="AR29" s="472" t="e">
        <f t="shared" si="19"/>
        <v>#DIV/0!</v>
      </c>
      <c r="AS29" s="450">
        <f>'Summary Data'!AC29</f>
        <v>0</v>
      </c>
      <c r="AT29" s="459">
        <f t="shared" si="48"/>
        <v>5</v>
      </c>
      <c r="AU29" s="464">
        <f t="shared" si="20"/>
        <v>0</v>
      </c>
      <c r="AV29" s="472" t="e">
        <f t="shared" si="21"/>
        <v>#DIV/0!</v>
      </c>
      <c r="AW29" s="450">
        <f>'Summary Data'!AE29</f>
        <v>0</v>
      </c>
      <c r="AX29" s="459">
        <f t="shared" si="49"/>
        <v>5</v>
      </c>
      <c r="AY29" s="464">
        <f t="shared" si="22"/>
        <v>0</v>
      </c>
      <c r="AZ29" s="472" t="e">
        <f t="shared" si="23"/>
        <v>#DIV/0!</v>
      </c>
      <c r="BA29" s="450">
        <f>'Summary Data'!AG29</f>
        <v>4</v>
      </c>
      <c r="BB29" s="459">
        <f t="shared" si="50"/>
        <v>10</v>
      </c>
      <c r="BC29" s="464">
        <f t="shared" si="24"/>
        <v>40</v>
      </c>
      <c r="BD29" s="472" t="e">
        <f t="shared" si="25"/>
        <v>#DIV/0!</v>
      </c>
      <c r="BE29" s="450">
        <f>'Summary Data'!AI29</f>
        <v>3</v>
      </c>
      <c r="BF29" s="459">
        <f t="shared" si="51"/>
        <v>5</v>
      </c>
      <c r="BG29" s="464">
        <f t="shared" si="26"/>
        <v>15</v>
      </c>
      <c r="BH29" s="472" t="e">
        <f t="shared" si="27"/>
        <v>#DIV/0!</v>
      </c>
      <c r="BI29" s="450">
        <f>'Summary Data'!AK29</f>
        <v>3</v>
      </c>
      <c r="BJ29" s="459">
        <f t="shared" si="52"/>
        <v>30</v>
      </c>
      <c r="BK29" s="464">
        <f t="shared" si="28"/>
        <v>90</v>
      </c>
      <c r="BL29" s="472" t="e">
        <f t="shared" si="29"/>
        <v>#DIV/0!</v>
      </c>
      <c r="BM29" s="450">
        <f>'Summary Data'!AN29</f>
        <v>6</v>
      </c>
      <c r="BN29" s="459">
        <f t="shared" si="53"/>
        <v>30</v>
      </c>
      <c r="BO29" s="464">
        <f t="shared" si="30"/>
        <v>180</v>
      </c>
      <c r="BP29" s="472" t="e">
        <f t="shared" si="31"/>
        <v>#DIV/0!</v>
      </c>
      <c r="BQ29" s="450">
        <f>'Summary Data'!AQ29</f>
        <v>6</v>
      </c>
      <c r="BR29" s="459">
        <f t="shared" si="54"/>
        <v>10</v>
      </c>
      <c r="BS29" s="464">
        <f t="shared" si="32"/>
        <v>60</v>
      </c>
      <c r="BT29" s="472" t="e">
        <f t="shared" si="33"/>
        <v>#DIV/0!</v>
      </c>
      <c r="BU29" s="450">
        <f>'Summary Data'!AS29</f>
        <v>1</v>
      </c>
      <c r="BV29" s="459">
        <f t="shared" si="55"/>
        <v>15</v>
      </c>
      <c r="BW29" s="464">
        <f t="shared" si="34"/>
        <v>15</v>
      </c>
      <c r="BX29" s="472" t="e">
        <f t="shared" si="35"/>
        <v>#DIV/0!</v>
      </c>
      <c r="BY29" s="478">
        <f t="shared" si="36"/>
        <v>165</v>
      </c>
      <c r="BZ29" s="469">
        <f t="shared" si="37"/>
        <v>1820</v>
      </c>
      <c r="CA29" s="475" t="e">
        <f t="shared" si="56"/>
        <v>#DIV/0!</v>
      </c>
      <c r="CB29" s="451">
        <f t="shared" si="57"/>
        <v>4287.200000000008</v>
      </c>
      <c r="CC29" s="480" t="e">
        <f t="shared" si="65"/>
        <v>#DIV/0!</v>
      </c>
      <c r="CD29" s="480">
        <f t="shared" si="59"/>
        <v>0.43406593406593408</v>
      </c>
      <c r="CE29" s="480" t="e">
        <f t="shared" si="60"/>
        <v>#DIV/0!</v>
      </c>
      <c r="CF29" s="478">
        <f t="shared" si="61"/>
        <v>0</v>
      </c>
      <c r="CG29" s="478">
        <f t="shared" si="62"/>
        <v>0</v>
      </c>
      <c r="CH29" s="478" t="e">
        <f t="shared" si="63"/>
        <v>#DIV/0!</v>
      </c>
      <c r="CI29" s="478">
        <f t="shared" si="64"/>
        <v>393.01371951219505</v>
      </c>
    </row>
    <row r="30" spans="1:87" x14ac:dyDescent="0.2">
      <c r="A30" s="640"/>
      <c r="B30" s="442" t="s">
        <v>48</v>
      </c>
      <c r="C30" s="453"/>
      <c r="D30" s="453"/>
      <c r="E30" s="447">
        <f>'Summary Data'!C30</f>
        <v>124</v>
      </c>
      <c r="F30" s="458">
        <f t="shared" si="38"/>
        <v>10</v>
      </c>
      <c r="G30" s="463">
        <f t="shared" si="0"/>
        <v>1240</v>
      </c>
      <c r="H30" s="472" t="e">
        <f t="shared" si="1"/>
        <v>#DIV/0!</v>
      </c>
      <c r="I30" s="447">
        <f>'Summary Data'!G30</f>
        <v>0</v>
      </c>
      <c r="J30" s="458">
        <f t="shared" si="39"/>
        <v>30</v>
      </c>
      <c r="K30" s="463">
        <f t="shared" si="2"/>
        <v>0</v>
      </c>
      <c r="L30" s="472" t="e">
        <f t="shared" si="3"/>
        <v>#DIV/0!</v>
      </c>
      <c r="M30" s="447">
        <f>'Summary Data'!I30</f>
        <v>0</v>
      </c>
      <c r="N30" s="458">
        <f t="shared" si="40"/>
        <v>10</v>
      </c>
      <c r="O30" s="463">
        <f t="shared" si="4"/>
        <v>0</v>
      </c>
      <c r="P30" s="472" t="e">
        <f t="shared" si="5"/>
        <v>#DIV/0!</v>
      </c>
      <c r="Q30" s="447">
        <f>'Summary Data'!K30</f>
        <v>6</v>
      </c>
      <c r="R30" s="458">
        <f t="shared" si="41"/>
        <v>10</v>
      </c>
      <c r="S30" s="463">
        <f t="shared" si="6"/>
        <v>60</v>
      </c>
      <c r="T30" s="472" t="e">
        <f t="shared" si="7"/>
        <v>#DIV/0!</v>
      </c>
      <c r="U30" s="447">
        <f>'Summary Data'!M30</f>
        <v>0</v>
      </c>
      <c r="V30" s="458">
        <f t="shared" si="42"/>
        <v>10</v>
      </c>
      <c r="W30" s="463">
        <f t="shared" si="8"/>
        <v>0</v>
      </c>
      <c r="X30" s="472" t="e">
        <f t="shared" si="9"/>
        <v>#DIV/0!</v>
      </c>
      <c r="Y30" s="447">
        <f>'Summary Data'!S30</f>
        <v>46</v>
      </c>
      <c r="Z30" s="458">
        <f t="shared" si="43"/>
        <v>10</v>
      </c>
      <c r="AA30" s="463">
        <f t="shared" si="10"/>
        <v>460</v>
      </c>
      <c r="AB30" s="472" t="e">
        <f t="shared" si="11"/>
        <v>#DIV/0!</v>
      </c>
      <c r="AC30" s="447">
        <f>'Summary Data'!U30</f>
        <v>5</v>
      </c>
      <c r="AD30" s="458">
        <f t="shared" si="44"/>
        <v>10</v>
      </c>
      <c r="AE30" s="463">
        <f t="shared" si="12"/>
        <v>50</v>
      </c>
      <c r="AF30" s="472" t="e">
        <f t="shared" si="13"/>
        <v>#DIV/0!</v>
      </c>
      <c r="AG30" s="447">
        <f>'Summary Data'!W30</f>
        <v>5</v>
      </c>
      <c r="AH30" s="458">
        <f t="shared" si="45"/>
        <v>10</v>
      </c>
      <c r="AI30" s="463">
        <f t="shared" si="14"/>
        <v>50</v>
      </c>
      <c r="AJ30" s="472" t="e">
        <f t="shared" si="15"/>
        <v>#DIV/0!</v>
      </c>
      <c r="AK30" s="447">
        <f>'Summary Data'!Y30</f>
        <v>0</v>
      </c>
      <c r="AL30" s="458">
        <f t="shared" si="46"/>
        <v>5</v>
      </c>
      <c r="AM30" s="463">
        <f t="shared" si="16"/>
        <v>0</v>
      </c>
      <c r="AN30" s="472" t="e">
        <f t="shared" si="17"/>
        <v>#DIV/0!</v>
      </c>
      <c r="AO30" s="447">
        <f>'Summary Data'!AA30</f>
        <v>0</v>
      </c>
      <c r="AP30" s="458">
        <f t="shared" si="47"/>
        <v>5</v>
      </c>
      <c r="AQ30" s="463">
        <f t="shared" si="18"/>
        <v>0</v>
      </c>
      <c r="AR30" s="472" t="e">
        <f t="shared" si="19"/>
        <v>#DIV/0!</v>
      </c>
      <c r="AS30" s="447">
        <f>'Summary Data'!AC30</f>
        <v>0</v>
      </c>
      <c r="AT30" s="458">
        <f t="shared" si="48"/>
        <v>5</v>
      </c>
      <c r="AU30" s="463">
        <f t="shared" si="20"/>
        <v>0</v>
      </c>
      <c r="AV30" s="472" t="e">
        <f t="shared" si="21"/>
        <v>#DIV/0!</v>
      </c>
      <c r="AW30" s="447">
        <f>'Summary Data'!AE30</f>
        <v>0</v>
      </c>
      <c r="AX30" s="458">
        <f t="shared" si="49"/>
        <v>5</v>
      </c>
      <c r="AY30" s="463">
        <f t="shared" si="22"/>
        <v>0</v>
      </c>
      <c r="AZ30" s="472" t="e">
        <f t="shared" si="23"/>
        <v>#DIV/0!</v>
      </c>
      <c r="BA30" s="447">
        <f>'Summary Data'!AG30</f>
        <v>0</v>
      </c>
      <c r="BB30" s="458">
        <f t="shared" si="50"/>
        <v>10</v>
      </c>
      <c r="BC30" s="463">
        <f t="shared" si="24"/>
        <v>0</v>
      </c>
      <c r="BD30" s="472" t="e">
        <f t="shared" si="25"/>
        <v>#DIV/0!</v>
      </c>
      <c r="BE30" s="447">
        <f>'Summary Data'!AI30</f>
        <v>1</v>
      </c>
      <c r="BF30" s="458">
        <f t="shared" si="51"/>
        <v>5</v>
      </c>
      <c r="BG30" s="463">
        <f t="shared" si="26"/>
        <v>5</v>
      </c>
      <c r="BH30" s="472" t="e">
        <f t="shared" si="27"/>
        <v>#DIV/0!</v>
      </c>
      <c r="BI30" s="447">
        <f>'Summary Data'!AK30</f>
        <v>10</v>
      </c>
      <c r="BJ30" s="458">
        <f t="shared" si="52"/>
        <v>30</v>
      </c>
      <c r="BK30" s="463">
        <f t="shared" si="28"/>
        <v>300</v>
      </c>
      <c r="BL30" s="472" t="e">
        <f t="shared" si="29"/>
        <v>#DIV/0!</v>
      </c>
      <c r="BM30" s="447">
        <f>'Summary Data'!AN30</f>
        <v>9</v>
      </c>
      <c r="BN30" s="458">
        <f t="shared" si="53"/>
        <v>30</v>
      </c>
      <c r="BO30" s="463">
        <f t="shared" si="30"/>
        <v>270</v>
      </c>
      <c r="BP30" s="472" t="e">
        <f t="shared" si="31"/>
        <v>#DIV/0!</v>
      </c>
      <c r="BQ30" s="447">
        <f>'Summary Data'!AQ30</f>
        <v>6</v>
      </c>
      <c r="BR30" s="458">
        <f t="shared" si="54"/>
        <v>10</v>
      </c>
      <c r="BS30" s="463">
        <f t="shared" si="32"/>
        <v>60</v>
      </c>
      <c r="BT30" s="472" t="e">
        <f t="shared" si="33"/>
        <v>#DIV/0!</v>
      </c>
      <c r="BU30" s="447">
        <f>'Summary Data'!AS30</f>
        <v>0</v>
      </c>
      <c r="BV30" s="458">
        <f t="shared" si="55"/>
        <v>15</v>
      </c>
      <c r="BW30" s="463">
        <f t="shared" si="34"/>
        <v>0</v>
      </c>
      <c r="BX30" s="472" t="e">
        <f t="shared" si="35"/>
        <v>#DIV/0!</v>
      </c>
      <c r="BY30" s="478">
        <f t="shared" si="36"/>
        <v>212</v>
      </c>
      <c r="BZ30" s="469">
        <f t="shared" si="37"/>
        <v>2495</v>
      </c>
      <c r="CA30" s="475" t="e">
        <f t="shared" si="56"/>
        <v>#DIV/0!</v>
      </c>
      <c r="CB30" s="451">
        <f t="shared" si="57"/>
        <v>4287.200000000008</v>
      </c>
      <c r="CC30" s="480" t="e">
        <f t="shared" si="65"/>
        <v>#DIV/0!</v>
      </c>
      <c r="CD30" s="480">
        <f t="shared" si="59"/>
        <v>0.4969939879759519</v>
      </c>
      <c r="CE30" s="480" t="e">
        <f t="shared" si="60"/>
        <v>#DIV/0!</v>
      </c>
      <c r="CF30" s="478">
        <f t="shared" si="61"/>
        <v>0</v>
      </c>
      <c r="CG30" s="478">
        <f t="shared" si="62"/>
        <v>0</v>
      </c>
      <c r="CH30" s="478" t="e">
        <f t="shared" si="63"/>
        <v>#DIV/0!</v>
      </c>
      <c r="CI30" s="478">
        <f t="shared" si="64"/>
        <v>393.01371951219505</v>
      </c>
    </row>
    <row r="31" spans="1:87" x14ac:dyDescent="0.2">
      <c r="A31" s="640"/>
      <c r="B31" s="449" t="s">
        <v>47</v>
      </c>
      <c r="C31" s="453"/>
      <c r="D31" s="453"/>
      <c r="E31" s="450">
        <f>'Summary Data'!C31</f>
        <v>83</v>
      </c>
      <c r="F31" s="459">
        <f t="shared" si="38"/>
        <v>10</v>
      </c>
      <c r="G31" s="464">
        <f t="shared" si="0"/>
        <v>830</v>
      </c>
      <c r="H31" s="472" t="e">
        <f t="shared" si="1"/>
        <v>#DIV/0!</v>
      </c>
      <c r="I31" s="450">
        <f>'Summary Data'!G31</f>
        <v>0</v>
      </c>
      <c r="J31" s="459">
        <f t="shared" si="39"/>
        <v>30</v>
      </c>
      <c r="K31" s="464">
        <f t="shared" si="2"/>
        <v>0</v>
      </c>
      <c r="L31" s="472" t="e">
        <f t="shared" si="3"/>
        <v>#DIV/0!</v>
      </c>
      <c r="M31" s="450">
        <f>'Summary Data'!I31</f>
        <v>1</v>
      </c>
      <c r="N31" s="459">
        <f t="shared" si="40"/>
        <v>10</v>
      </c>
      <c r="O31" s="464">
        <f t="shared" si="4"/>
        <v>10</v>
      </c>
      <c r="P31" s="472" t="e">
        <f t="shared" si="5"/>
        <v>#DIV/0!</v>
      </c>
      <c r="Q31" s="450">
        <f>'Summary Data'!K31</f>
        <v>7</v>
      </c>
      <c r="R31" s="459">
        <f t="shared" si="41"/>
        <v>10</v>
      </c>
      <c r="S31" s="464">
        <f t="shared" si="6"/>
        <v>70</v>
      </c>
      <c r="T31" s="472" t="e">
        <f t="shared" si="7"/>
        <v>#DIV/0!</v>
      </c>
      <c r="U31" s="450">
        <f>'Summary Data'!M31</f>
        <v>1</v>
      </c>
      <c r="V31" s="459">
        <f t="shared" si="42"/>
        <v>10</v>
      </c>
      <c r="W31" s="464">
        <f t="shared" si="8"/>
        <v>10</v>
      </c>
      <c r="X31" s="472" t="e">
        <f t="shared" si="9"/>
        <v>#DIV/0!</v>
      </c>
      <c r="Y31" s="450">
        <f>'Summary Data'!S31</f>
        <v>46</v>
      </c>
      <c r="Z31" s="459">
        <f t="shared" si="43"/>
        <v>10</v>
      </c>
      <c r="AA31" s="464">
        <f t="shared" si="10"/>
        <v>460</v>
      </c>
      <c r="AB31" s="472" t="e">
        <f t="shared" si="11"/>
        <v>#DIV/0!</v>
      </c>
      <c r="AC31" s="450">
        <f>'Summary Data'!U31</f>
        <v>8</v>
      </c>
      <c r="AD31" s="459">
        <f t="shared" si="44"/>
        <v>10</v>
      </c>
      <c r="AE31" s="464">
        <f t="shared" si="12"/>
        <v>80</v>
      </c>
      <c r="AF31" s="472" t="e">
        <f t="shared" si="13"/>
        <v>#DIV/0!</v>
      </c>
      <c r="AG31" s="450">
        <f>'Summary Data'!W31</f>
        <v>8</v>
      </c>
      <c r="AH31" s="459">
        <f t="shared" si="45"/>
        <v>10</v>
      </c>
      <c r="AI31" s="464">
        <f t="shared" si="14"/>
        <v>80</v>
      </c>
      <c r="AJ31" s="472" t="e">
        <f t="shared" si="15"/>
        <v>#DIV/0!</v>
      </c>
      <c r="AK31" s="450">
        <f>'Summary Data'!Y31</f>
        <v>0</v>
      </c>
      <c r="AL31" s="459">
        <f t="shared" si="46"/>
        <v>5</v>
      </c>
      <c r="AM31" s="464">
        <f t="shared" si="16"/>
        <v>0</v>
      </c>
      <c r="AN31" s="472" t="e">
        <f t="shared" si="17"/>
        <v>#DIV/0!</v>
      </c>
      <c r="AO31" s="450">
        <f>'Summary Data'!AA31</f>
        <v>0</v>
      </c>
      <c r="AP31" s="459">
        <f t="shared" si="47"/>
        <v>5</v>
      </c>
      <c r="AQ31" s="464">
        <f t="shared" si="18"/>
        <v>0</v>
      </c>
      <c r="AR31" s="472" t="e">
        <f t="shared" si="19"/>
        <v>#DIV/0!</v>
      </c>
      <c r="AS31" s="450">
        <f>'Summary Data'!AC31</f>
        <v>0</v>
      </c>
      <c r="AT31" s="459">
        <f t="shared" si="48"/>
        <v>5</v>
      </c>
      <c r="AU31" s="464">
        <f t="shared" si="20"/>
        <v>0</v>
      </c>
      <c r="AV31" s="472" t="e">
        <f t="shared" si="21"/>
        <v>#DIV/0!</v>
      </c>
      <c r="AW31" s="450">
        <f>'Summary Data'!AE31</f>
        <v>0</v>
      </c>
      <c r="AX31" s="459">
        <f t="shared" si="49"/>
        <v>5</v>
      </c>
      <c r="AY31" s="464">
        <f t="shared" si="22"/>
        <v>0</v>
      </c>
      <c r="AZ31" s="472" t="e">
        <f t="shared" si="23"/>
        <v>#DIV/0!</v>
      </c>
      <c r="BA31" s="450">
        <f>'Summary Data'!AG31</f>
        <v>2</v>
      </c>
      <c r="BB31" s="459">
        <f t="shared" si="50"/>
        <v>10</v>
      </c>
      <c r="BC31" s="464">
        <f t="shared" si="24"/>
        <v>20</v>
      </c>
      <c r="BD31" s="472" t="e">
        <f t="shared" si="25"/>
        <v>#DIV/0!</v>
      </c>
      <c r="BE31" s="450">
        <f>'Summary Data'!AI31</f>
        <v>0</v>
      </c>
      <c r="BF31" s="459">
        <f t="shared" si="51"/>
        <v>5</v>
      </c>
      <c r="BG31" s="464">
        <f t="shared" si="26"/>
        <v>0</v>
      </c>
      <c r="BH31" s="472" t="e">
        <f t="shared" si="27"/>
        <v>#DIV/0!</v>
      </c>
      <c r="BI31" s="450">
        <f>'Summary Data'!AK31</f>
        <v>5</v>
      </c>
      <c r="BJ31" s="459">
        <f t="shared" si="52"/>
        <v>30</v>
      </c>
      <c r="BK31" s="464">
        <f t="shared" si="28"/>
        <v>150</v>
      </c>
      <c r="BL31" s="472" t="e">
        <f t="shared" si="29"/>
        <v>#DIV/0!</v>
      </c>
      <c r="BM31" s="450">
        <f>'Summary Data'!AN31</f>
        <v>5</v>
      </c>
      <c r="BN31" s="459">
        <f t="shared" si="53"/>
        <v>30</v>
      </c>
      <c r="BO31" s="464">
        <f t="shared" si="30"/>
        <v>150</v>
      </c>
      <c r="BP31" s="472" t="e">
        <f t="shared" si="31"/>
        <v>#DIV/0!</v>
      </c>
      <c r="BQ31" s="450">
        <f>'Summary Data'!AQ31</f>
        <v>4</v>
      </c>
      <c r="BR31" s="459">
        <f t="shared" si="54"/>
        <v>10</v>
      </c>
      <c r="BS31" s="464">
        <f t="shared" si="32"/>
        <v>40</v>
      </c>
      <c r="BT31" s="472" t="e">
        <f t="shared" si="33"/>
        <v>#DIV/0!</v>
      </c>
      <c r="BU31" s="450">
        <f>'Summary Data'!AS31</f>
        <v>0</v>
      </c>
      <c r="BV31" s="459">
        <f t="shared" si="55"/>
        <v>15</v>
      </c>
      <c r="BW31" s="464">
        <f t="shared" si="34"/>
        <v>0</v>
      </c>
      <c r="BX31" s="472" t="e">
        <f t="shared" si="35"/>
        <v>#DIV/0!</v>
      </c>
      <c r="BY31" s="478">
        <f t="shared" si="36"/>
        <v>170</v>
      </c>
      <c r="BZ31" s="469">
        <f t="shared" si="37"/>
        <v>1900</v>
      </c>
      <c r="CA31" s="475" t="e">
        <f t="shared" si="56"/>
        <v>#DIV/0!</v>
      </c>
      <c r="CB31" s="451">
        <f t="shared" si="57"/>
        <v>4287.200000000008</v>
      </c>
      <c r="CC31" s="480" t="e">
        <f t="shared" si="65"/>
        <v>#DIV/0!</v>
      </c>
      <c r="CD31" s="480">
        <f t="shared" si="59"/>
        <v>0.43684210526315792</v>
      </c>
      <c r="CE31" s="480" t="e">
        <f t="shared" si="60"/>
        <v>#DIV/0!</v>
      </c>
      <c r="CF31" s="478">
        <f t="shared" si="61"/>
        <v>0</v>
      </c>
      <c r="CG31" s="478">
        <f t="shared" si="62"/>
        <v>0</v>
      </c>
      <c r="CH31" s="478" t="e">
        <f t="shared" si="63"/>
        <v>#DIV/0!</v>
      </c>
      <c r="CI31" s="478">
        <f t="shared" si="64"/>
        <v>393.01371951219505</v>
      </c>
    </row>
    <row r="32" spans="1:87" x14ac:dyDescent="0.2">
      <c r="A32" s="640"/>
      <c r="B32" s="442" t="s">
        <v>46</v>
      </c>
      <c r="C32" s="453"/>
      <c r="D32" s="453"/>
      <c r="E32" s="447">
        <f>'Summary Data'!C32</f>
        <v>106</v>
      </c>
      <c r="F32" s="458">
        <f t="shared" si="38"/>
        <v>10</v>
      </c>
      <c r="G32" s="463">
        <f t="shared" si="0"/>
        <v>1060</v>
      </c>
      <c r="H32" s="472" t="e">
        <f t="shared" si="1"/>
        <v>#DIV/0!</v>
      </c>
      <c r="I32" s="447">
        <f>'Summary Data'!G32</f>
        <v>0</v>
      </c>
      <c r="J32" s="458">
        <f t="shared" si="39"/>
        <v>30</v>
      </c>
      <c r="K32" s="463">
        <f t="shared" si="2"/>
        <v>0</v>
      </c>
      <c r="L32" s="472" t="e">
        <f t="shared" si="3"/>
        <v>#DIV/0!</v>
      </c>
      <c r="M32" s="447">
        <f>'Summary Data'!I32</f>
        <v>0</v>
      </c>
      <c r="N32" s="458">
        <f t="shared" si="40"/>
        <v>10</v>
      </c>
      <c r="O32" s="463">
        <f t="shared" si="4"/>
        <v>0</v>
      </c>
      <c r="P32" s="472" t="e">
        <f t="shared" si="5"/>
        <v>#DIV/0!</v>
      </c>
      <c r="Q32" s="447">
        <f>'Summary Data'!K32</f>
        <v>6</v>
      </c>
      <c r="R32" s="458">
        <f t="shared" si="41"/>
        <v>10</v>
      </c>
      <c r="S32" s="463">
        <f t="shared" si="6"/>
        <v>60</v>
      </c>
      <c r="T32" s="472" t="e">
        <f t="shared" si="7"/>
        <v>#DIV/0!</v>
      </c>
      <c r="U32" s="447">
        <f>'Summary Data'!M32</f>
        <v>0</v>
      </c>
      <c r="V32" s="458">
        <f t="shared" si="42"/>
        <v>10</v>
      </c>
      <c r="W32" s="463">
        <f t="shared" si="8"/>
        <v>0</v>
      </c>
      <c r="X32" s="472" t="e">
        <f t="shared" si="9"/>
        <v>#DIV/0!</v>
      </c>
      <c r="Y32" s="447">
        <f>'Summary Data'!S32</f>
        <v>51</v>
      </c>
      <c r="Z32" s="458">
        <f t="shared" si="43"/>
        <v>10</v>
      </c>
      <c r="AA32" s="463">
        <f t="shared" si="10"/>
        <v>510</v>
      </c>
      <c r="AB32" s="472" t="e">
        <f t="shared" si="11"/>
        <v>#DIV/0!</v>
      </c>
      <c r="AC32" s="447">
        <f>'Summary Data'!U32</f>
        <v>21</v>
      </c>
      <c r="AD32" s="458">
        <f t="shared" si="44"/>
        <v>10</v>
      </c>
      <c r="AE32" s="463">
        <f t="shared" si="12"/>
        <v>210</v>
      </c>
      <c r="AF32" s="472" t="e">
        <f t="shared" si="13"/>
        <v>#DIV/0!</v>
      </c>
      <c r="AG32" s="447">
        <f>'Summary Data'!W32</f>
        <v>21</v>
      </c>
      <c r="AH32" s="458">
        <f t="shared" si="45"/>
        <v>10</v>
      </c>
      <c r="AI32" s="463">
        <f t="shared" si="14"/>
        <v>210</v>
      </c>
      <c r="AJ32" s="472" t="e">
        <f t="shared" si="15"/>
        <v>#DIV/0!</v>
      </c>
      <c r="AK32" s="447">
        <f>'Summary Data'!Y32</f>
        <v>0</v>
      </c>
      <c r="AL32" s="458">
        <f t="shared" si="46"/>
        <v>5</v>
      </c>
      <c r="AM32" s="463">
        <f t="shared" si="16"/>
        <v>0</v>
      </c>
      <c r="AN32" s="472" t="e">
        <f t="shared" si="17"/>
        <v>#DIV/0!</v>
      </c>
      <c r="AO32" s="447">
        <f>'Summary Data'!AA32</f>
        <v>0</v>
      </c>
      <c r="AP32" s="458">
        <f t="shared" si="47"/>
        <v>5</v>
      </c>
      <c r="AQ32" s="463">
        <f t="shared" si="18"/>
        <v>0</v>
      </c>
      <c r="AR32" s="472" t="e">
        <f t="shared" si="19"/>
        <v>#DIV/0!</v>
      </c>
      <c r="AS32" s="447">
        <f>'Summary Data'!AC32</f>
        <v>0</v>
      </c>
      <c r="AT32" s="458">
        <f t="shared" si="48"/>
        <v>5</v>
      </c>
      <c r="AU32" s="463">
        <f t="shared" si="20"/>
        <v>0</v>
      </c>
      <c r="AV32" s="472" t="e">
        <f t="shared" si="21"/>
        <v>#DIV/0!</v>
      </c>
      <c r="AW32" s="447">
        <f>'Summary Data'!AE32</f>
        <v>0</v>
      </c>
      <c r="AX32" s="458">
        <f t="shared" si="49"/>
        <v>5</v>
      </c>
      <c r="AY32" s="463">
        <f t="shared" si="22"/>
        <v>0</v>
      </c>
      <c r="AZ32" s="472" t="e">
        <f t="shared" si="23"/>
        <v>#DIV/0!</v>
      </c>
      <c r="BA32" s="447">
        <f>'Summary Data'!AG32</f>
        <v>1</v>
      </c>
      <c r="BB32" s="458">
        <f t="shared" si="50"/>
        <v>10</v>
      </c>
      <c r="BC32" s="463">
        <f t="shared" si="24"/>
        <v>10</v>
      </c>
      <c r="BD32" s="472" t="e">
        <f t="shared" si="25"/>
        <v>#DIV/0!</v>
      </c>
      <c r="BE32" s="447">
        <f>'Summary Data'!AI32</f>
        <v>0</v>
      </c>
      <c r="BF32" s="458">
        <f t="shared" si="51"/>
        <v>5</v>
      </c>
      <c r="BG32" s="463">
        <f t="shared" si="26"/>
        <v>0</v>
      </c>
      <c r="BH32" s="472" t="e">
        <f t="shared" si="27"/>
        <v>#DIV/0!</v>
      </c>
      <c r="BI32" s="447">
        <f>'Summary Data'!AK32</f>
        <v>1</v>
      </c>
      <c r="BJ32" s="458">
        <f t="shared" si="52"/>
        <v>30</v>
      </c>
      <c r="BK32" s="463">
        <f t="shared" si="28"/>
        <v>30</v>
      </c>
      <c r="BL32" s="472" t="e">
        <f t="shared" si="29"/>
        <v>#DIV/0!</v>
      </c>
      <c r="BM32" s="447">
        <f>'Summary Data'!AN32</f>
        <v>9</v>
      </c>
      <c r="BN32" s="458">
        <f t="shared" si="53"/>
        <v>30</v>
      </c>
      <c r="BO32" s="463">
        <f t="shared" si="30"/>
        <v>270</v>
      </c>
      <c r="BP32" s="472" t="e">
        <f t="shared" si="31"/>
        <v>#DIV/0!</v>
      </c>
      <c r="BQ32" s="447">
        <f>'Summary Data'!AQ32</f>
        <v>3</v>
      </c>
      <c r="BR32" s="458">
        <f t="shared" si="54"/>
        <v>10</v>
      </c>
      <c r="BS32" s="463">
        <f t="shared" si="32"/>
        <v>30</v>
      </c>
      <c r="BT32" s="472" t="e">
        <f t="shared" si="33"/>
        <v>#DIV/0!</v>
      </c>
      <c r="BU32" s="447">
        <f>'Summary Data'!AS32</f>
        <v>2</v>
      </c>
      <c r="BV32" s="458">
        <f t="shared" si="55"/>
        <v>15</v>
      </c>
      <c r="BW32" s="463">
        <f t="shared" si="34"/>
        <v>30</v>
      </c>
      <c r="BX32" s="472" t="e">
        <f t="shared" si="35"/>
        <v>#DIV/0!</v>
      </c>
      <c r="BY32" s="478">
        <f t="shared" si="36"/>
        <v>221</v>
      </c>
      <c r="BZ32" s="469">
        <f t="shared" si="37"/>
        <v>2420</v>
      </c>
      <c r="CA32" s="475" t="e">
        <f t="shared" si="56"/>
        <v>#DIV/0!</v>
      </c>
      <c r="CB32" s="451">
        <f t="shared" si="57"/>
        <v>4287.200000000008</v>
      </c>
      <c r="CC32" s="480" t="e">
        <f t="shared" si="65"/>
        <v>#DIV/0!</v>
      </c>
      <c r="CD32" s="480">
        <f t="shared" si="59"/>
        <v>0.43801652892561982</v>
      </c>
      <c r="CE32" s="480" t="e">
        <f t="shared" si="60"/>
        <v>#DIV/0!</v>
      </c>
      <c r="CF32" s="478">
        <f t="shared" si="61"/>
        <v>0</v>
      </c>
      <c r="CG32" s="478">
        <f t="shared" si="62"/>
        <v>0</v>
      </c>
      <c r="CH32" s="478" t="e">
        <f t="shared" si="63"/>
        <v>#DIV/0!</v>
      </c>
      <c r="CI32" s="478">
        <f t="shared" si="64"/>
        <v>393.01371951219505</v>
      </c>
    </row>
    <row r="33" spans="1:87" x14ac:dyDescent="0.2">
      <c r="A33" s="640"/>
      <c r="B33" s="449" t="s">
        <v>45</v>
      </c>
      <c r="C33" s="453"/>
      <c r="D33" s="453"/>
      <c r="E33" s="450">
        <f>'Summary Data'!C33</f>
        <v>101</v>
      </c>
      <c r="F33" s="459">
        <f t="shared" si="38"/>
        <v>10</v>
      </c>
      <c r="G33" s="464">
        <f t="shared" si="0"/>
        <v>1010</v>
      </c>
      <c r="H33" s="472" t="e">
        <f t="shared" si="1"/>
        <v>#DIV/0!</v>
      </c>
      <c r="I33" s="450">
        <f>'Summary Data'!G33</f>
        <v>4</v>
      </c>
      <c r="J33" s="459">
        <f t="shared" si="39"/>
        <v>30</v>
      </c>
      <c r="K33" s="464">
        <f t="shared" si="2"/>
        <v>120</v>
      </c>
      <c r="L33" s="472" t="e">
        <f t="shared" si="3"/>
        <v>#DIV/0!</v>
      </c>
      <c r="M33" s="450">
        <f>'Summary Data'!I33</f>
        <v>0</v>
      </c>
      <c r="N33" s="459">
        <f t="shared" si="40"/>
        <v>10</v>
      </c>
      <c r="O33" s="464">
        <f t="shared" si="4"/>
        <v>0</v>
      </c>
      <c r="P33" s="472" t="e">
        <f t="shared" si="5"/>
        <v>#DIV/0!</v>
      </c>
      <c r="Q33" s="450">
        <f>'Summary Data'!K33</f>
        <v>6</v>
      </c>
      <c r="R33" s="459">
        <f t="shared" si="41"/>
        <v>10</v>
      </c>
      <c r="S33" s="464">
        <f t="shared" si="6"/>
        <v>60</v>
      </c>
      <c r="T33" s="472" t="e">
        <f t="shared" si="7"/>
        <v>#DIV/0!</v>
      </c>
      <c r="U33" s="450">
        <f>'Summary Data'!M33</f>
        <v>1</v>
      </c>
      <c r="V33" s="459">
        <f t="shared" si="42"/>
        <v>10</v>
      </c>
      <c r="W33" s="464">
        <f t="shared" si="8"/>
        <v>10</v>
      </c>
      <c r="X33" s="472" t="e">
        <f t="shared" si="9"/>
        <v>#DIV/0!</v>
      </c>
      <c r="Y33" s="450">
        <f>'Summary Data'!S33</f>
        <v>4</v>
      </c>
      <c r="Z33" s="459">
        <f t="shared" si="43"/>
        <v>10</v>
      </c>
      <c r="AA33" s="464">
        <f t="shared" si="10"/>
        <v>40</v>
      </c>
      <c r="AB33" s="472" t="e">
        <f t="shared" si="11"/>
        <v>#DIV/0!</v>
      </c>
      <c r="AC33" s="450">
        <f>'Summary Data'!U33</f>
        <v>41</v>
      </c>
      <c r="AD33" s="459">
        <f t="shared" si="44"/>
        <v>10</v>
      </c>
      <c r="AE33" s="464">
        <f t="shared" si="12"/>
        <v>410</v>
      </c>
      <c r="AF33" s="472" t="e">
        <f t="shared" si="13"/>
        <v>#DIV/0!</v>
      </c>
      <c r="AG33" s="450">
        <f>'Summary Data'!W33</f>
        <v>41</v>
      </c>
      <c r="AH33" s="459">
        <f t="shared" si="45"/>
        <v>10</v>
      </c>
      <c r="AI33" s="464">
        <f t="shared" si="14"/>
        <v>410</v>
      </c>
      <c r="AJ33" s="472" t="e">
        <f t="shared" si="15"/>
        <v>#DIV/0!</v>
      </c>
      <c r="AK33" s="450">
        <f>'Summary Data'!Y33</f>
        <v>0</v>
      </c>
      <c r="AL33" s="459">
        <f t="shared" si="46"/>
        <v>5</v>
      </c>
      <c r="AM33" s="464">
        <f t="shared" si="16"/>
        <v>0</v>
      </c>
      <c r="AN33" s="472" t="e">
        <f t="shared" si="17"/>
        <v>#DIV/0!</v>
      </c>
      <c r="AO33" s="450">
        <f>'Summary Data'!AA33</f>
        <v>0</v>
      </c>
      <c r="AP33" s="459">
        <f t="shared" si="47"/>
        <v>5</v>
      </c>
      <c r="AQ33" s="464">
        <f t="shared" si="18"/>
        <v>0</v>
      </c>
      <c r="AR33" s="472" t="e">
        <f t="shared" si="19"/>
        <v>#DIV/0!</v>
      </c>
      <c r="AS33" s="450">
        <f>'Summary Data'!AC33</f>
        <v>0</v>
      </c>
      <c r="AT33" s="459">
        <f t="shared" si="48"/>
        <v>5</v>
      </c>
      <c r="AU33" s="464">
        <f t="shared" si="20"/>
        <v>0</v>
      </c>
      <c r="AV33" s="472" t="e">
        <f t="shared" si="21"/>
        <v>#DIV/0!</v>
      </c>
      <c r="AW33" s="450">
        <f>'Summary Data'!AE33</f>
        <v>0</v>
      </c>
      <c r="AX33" s="459">
        <f t="shared" si="49"/>
        <v>5</v>
      </c>
      <c r="AY33" s="464">
        <f t="shared" si="22"/>
        <v>0</v>
      </c>
      <c r="AZ33" s="472" t="e">
        <f t="shared" si="23"/>
        <v>#DIV/0!</v>
      </c>
      <c r="BA33" s="450">
        <f>'Summary Data'!AG33</f>
        <v>1</v>
      </c>
      <c r="BB33" s="459">
        <f t="shared" si="50"/>
        <v>10</v>
      </c>
      <c r="BC33" s="464">
        <f t="shared" si="24"/>
        <v>10</v>
      </c>
      <c r="BD33" s="472" t="e">
        <f t="shared" si="25"/>
        <v>#DIV/0!</v>
      </c>
      <c r="BE33" s="450">
        <f>'Summary Data'!AI33</f>
        <v>0</v>
      </c>
      <c r="BF33" s="459">
        <f t="shared" si="51"/>
        <v>5</v>
      </c>
      <c r="BG33" s="464">
        <f t="shared" si="26"/>
        <v>0</v>
      </c>
      <c r="BH33" s="472" t="e">
        <f t="shared" si="27"/>
        <v>#DIV/0!</v>
      </c>
      <c r="BI33" s="450">
        <f>'Summary Data'!AK33</f>
        <v>6</v>
      </c>
      <c r="BJ33" s="459">
        <f t="shared" si="52"/>
        <v>30</v>
      </c>
      <c r="BK33" s="464">
        <f t="shared" si="28"/>
        <v>180</v>
      </c>
      <c r="BL33" s="472" t="e">
        <f t="shared" si="29"/>
        <v>#DIV/0!</v>
      </c>
      <c r="BM33" s="450">
        <f>'Summary Data'!AN33</f>
        <v>11</v>
      </c>
      <c r="BN33" s="459">
        <f t="shared" si="53"/>
        <v>30</v>
      </c>
      <c r="BO33" s="464">
        <f t="shared" si="30"/>
        <v>330</v>
      </c>
      <c r="BP33" s="472" t="e">
        <f t="shared" si="31"/>
        <v>#DIV/0!</v>
      </c>
      <c r="BQ33" s="450">
        <f>'Summary Data'!AQ33</f>
        <v>7</v>
      </c>
      <c r="BR33" s="459">
        <f t="shared" si="54"/>
        <v>10</v>
      </c>
      <c r="BS33" s="464">
        <f t="shared" si="32"/>
        <v>70</v>
      </c>
      <c r="BT33" s="472" t="e">
        <f t="shared" si="33"/>
        <v>#DIV/0!</v>
      </c>
      <c r="BU33" s="450">
        <f>'Summary Data'!AS33</f>
        <v>2</v>
      </c>
      <c r="BV33" s="459">
        <f t="shared" si="55"/>
        <v>15</v>
      </c>
      <c r="BW33" s="464">
        <f t="shared" si="34"/>
        <v>30</v>
      </c>
      <c r="BX33" s="472" t="e">
        <f t="shared" si="35"/>
        <v>#DIV/0!</v>
      </c>
      <c r="BY33" s="478">
        <f t="shared" si="36"/>
        <v>225</v>
      </c>
      <c r="BZ33" s="469">
        <f t="shared" si="37"/>
        <v>2680</v>
      </c>
      <c r="CA33" s="475" t="e">
        <f t="shared" si="56"/>
        <v>#DIV/0!</v>
      </c>
      <c r="CB33" s="451">
        <f t="shared" si="57"/>
        <v>4287.200000000008</v>
      </c>
      <c r="CC33" s="480" t="e">
        <f t="shared" si="65"/>
        <v>#DIV/0!</v>
      </c>
      <c r="CD33" s="480">
        <f t="shared" si="59"/>
        <v>0.42164179104477612</v>
      </c>
      <c r="CE33" s="480" t="e">
        <f t="shared" si="60"/>
        <v>#DIV/0!</v>
      </c>
      <c r="CF33" s="478">
        <f t="shared" si="61"/>
        <v>0</v>
      </c>
      <c r="CG33" s="478">
        <f t="shared" si="62"/>
        <v>0</v>
      </c>
      <c r="CH33" s="478" t="e">
        <f t="shared" si="63"/>
        <v>#DIV/0!</v>
      </c>
      <c r="CI33" s="478">
        <f t="shared" si="64"/>
        <v>393.01371951219505</v>
      </c>
    </row>
    <row r="34" spans="1:87" x14ac:dyDescent="0.2">
      <c r="A34" s="640"/>
      <c r="B34" s="442" t="s">
        <v>44</v>
      </c>
      <c r="C34" s="453"/>
      <c r="D34" s="453"/>
      <c r="E34" s="447">
        <f>'Summary Data'!C34</f>
        <v>109</v>
      </c>
      <c r="F34" s="458">
        <f t="shared" si="38"/>
        <v>10</v>
      </c>
      <c r="G34" s="463">
        <f t="shared" si="0"/>
        <v>1090</v>
      </c>
      <c r="H34" s="472" t="e">
        <f t="shared" si="1"/>
        <v>#DIV/0!</v>
      </c>
      <c r="I34" s="447">
        <f>'Summary Data'!G34</f>
        <v>14</v>
      </c>
      <c r="J34" s="458">
        <f t="shared" si="39"/>
        <v>30</v>
      </c>
      <c r="K34" s="463">
        <f t="shared" si="2"/>
        <v>420</v>
      </c>
      <c r="L34" s="472" t="e">
        <f t="shared" si="3"/>
        <v>#DIV/0!</v>
      </c>
      <c r="M34" s="447">
        <f>'Summary Data'!I34</f>
        <v>0</v>
      </c>
      <c r="N34" s="458">
        <f t="shared" si="40"/>
        <v>10</v>
      </c>
      <c r="O34" s="463">
        <f t="shared" si="4"/>
        <v>0</v>
      </c>
      <c r="P34" s="472" t="e">
        <f t="shared" si="5"/>
        <v>#DIV/0!</v>
      </c>
      <c r="Q34" s="447">
        <f>'Summary Data'!K34</f>
        <v>8</v>
      </c>
      <c r="R34" s="458">
        <f t="shared" si="41"/>
        <v>10</v>
      </c>
      <c r="S34" s="463">
        <f t="shared" si="6"/>
        <v>80</v>
      </c>
      <c r="T34" s="472" t="e">
        <f t="shared" si="7"/>
        <v>#DIV/0!</v>
      </c>
      <c r="U34" s="447">
        <f>'Summary Data'!M34</f>
        <v>2</v>
      </c>
      <c r="V34" s="458">
        <f t="shared" si="42"/>
        <v>10</v>
      </c>
      <c r="W34" s="463">
        <f t="shared" si="8"/>
        <v>20</v>
      </c>
      <c r="X34" s="472" t="e">
        <f t="shared" si="9"/>
        <v>#DIV/0!</v>
      </c>
      <c r="Y34" s="447">
        <f>'Summary Data'!S34</f>
        <v>8</v>
      </c>
      <c r="Z34" s="458">
        <f t="shared" si="43"/>
        <v>10</v>
      </c>
      <c r="AA34" s="463">
        <f t="shared" si="10"/>
        <v>80</v>
      </c>
      <c r="AB34" s="472" t="e">
        <f t="shared" si="11"/>
        <v>#DIV/0!</v>
      </c>
      <c r="AC34" s="447">
        <f>'Summary Data'!U34</f>
        <v>18</v>
      </c>
      <c r="AD34" s="458">
        <f t="shared" si="44"/>
        <v>10</v>
      </c>
      <c r="AE34" s="463">
        <f t="shared" si="12"/>
        <v>180</v>
      </c>
      <c r="AF34" s="472" t="e">
        <f t="shared" si="13"/>
        <v>#DIV/0!</v>
      </c>
      <c r="AG34" s="447">
        <f>'Summary Data'!W34</f>
        <v>18</v>
      </c>
      <c r="AH34" s="458">
        <f t="shared" si="45"/>
        <v>10</v>
      </c>
      <c r="AI34" s="463">
        <f t="shared" si="14"/>
        <v>180</v>
      </c>
      <c r="AJ34" s="472" t="e">
        <f t="shared" si="15"/>
        <v>#DIV/0!</v>
      </c>
      <c r="AK34" s="447">
        <f>'Summary Data'!Y34</f>
        <v>0</v>
      </c>
      <c r="AL34" s="458">
        <f t="shared" si="46"/>
        <v>5</v>
      </c>
      <c r="AM34" s="463">
        <f t="shared" si="16"/>
        <v>0</v>
      </c>
      <c r="AN34" s="472" t="e">
        <f t="shared" si="17"/>
        <v>#DIV/0!</v>
      </c>
      <c r="AO34" s="447">
        <f>'Summary Data'!AA34</f>
        <v>0</v>
      </c>
      <c r="AP34" s="458">
        <f t="shared" si="47"/>
        <v>5</v>
      </c>
      <c r="AQ34" s="463">
        <f t="shared" si="18"/>
        <v>0</v>
      </c>
      <c r="AR34" s="472" t="e">
        <f t="shared" si="19"/>
        <v>#DIV/0!</v>
      </c>
      <c r="AS34" s="447">
        <f>'Summary Data'!AC34</f>
        <v>0</v>
      </c>
      <c r="AT34" s="458">
        <f t="shared" si="48"/>
        <v>5</v>
      </c>
      <c r="AU34" s="463">
        <f t="shared" si="20"/>
        <v>0</v>
      </c>
      <c r="AV34" s="472" t="e">
        <f t="shared" si="21"/>
        <v>#DIV/0!</v>
      </c>
      <c r="AW34" s="447">
        <f>'Summary Data'!AE34</f>
        <v>0</v>
      </c>
      <c r="AX34" s="458">
        <f t="shared" si="49"/>
        <v>5</v>
      </c>
      <c r="AY34" s="463">
        <f t="shared" si="22"/>
        <v>0</v>
      </c>
      <c r="AZ34" s="472" t="e">
        <f t="shared" si="23"/>
        <v>#DIV/0!</v>
      </c>
      <c r="BA34" s="447">
        <f>'Summary Data'!AG34</f>
        <v>1</v>
      </c>
      <c r="BB34" s="458">
        <f t="shared" si="50"/>
        <v>10</v>
      </c>
      <c r="BC34" s="463">
        <f t="shared" si="24"/>
        <v>10</v>
      </c>
      <c r="BD34" s="472" t="e">
        <f t="shared" si="25"/>
        <v>#DIV/0!</v>
      </c>
      <c r="BE34" s="447">
        <f>'Summary Data'!AI34</f>
        <v>2</v>
      </c>
      <c r="BF34" s="458">
        <f t="shared" si="51"/>
        <v>5</v>
      </c>
      <c r="BG34" s="463">
        <f t="shared" si="26"/>
        <v>10</v>
      </c>
      <c r="BH34" s="472" t="e">
        <f t="shared" si="27"/>
        <v>#DIV/0!</v>
      </c>
      <c r="BI34" s="447">
        <f>'Summary Data'!AK34</f>
        <v>5</v>
      </c>
      <c r="BJ34" s="458">
        <f t="shared" si="52"/>
        <v>30</v>
      </c>
      <c r="BK34" s="463">
        <f t="shared" si="28"/>
        <v>150</v>
      </c>
      <c r="BL34" s="472" t="e">
        <f t="shared" si="29"/>
        <v>#DIV/0!</v>
      </c>
      <c r="BM34" s="447">
        <f>'Summary Data'!AN34</f>
        <v>3</v>
      </c>
      <c r="BN34" s="458">
        <f t="shared" si="53"/>
        <v>30</v>
      </c>
      <c r="BO34" s="463">
        <f t="shared" si="30"/>
        <v>90</v>
      </c>
      <c r="BP34" s="472" t="e">
        <f t="shared" si="31"/>
        <v>#DIV/0!</v>
      </c>
      <c r="BQ34" s="447">
        <f>'Summary Data'!AQ34</f>
        <v>7</v>
      </c>
      <c r="BR34" s="458">
        <f t="shared" si="54"/>
        <v>10</v>
      </c>
      <c r="BS34" s="463">
        <f t="shared" si="32"/>
        <v>70</v>
      </c>
      <c r="BT34" s="472" t="e">
        <f t="shared" si="33"/>
        <v>#DIV/0!</v>
      </c>
      <c r="BU34" s="447">
        <f>'Summary Data'!AS34</f>
        <v>3</v>
      </c>
      <c r="BV34" s="458">
        <f t="shared" si="55"/>
        <v>15</v>
      </c>
      <c r="BW34" s="463">
        <f t="shared" si="34"/>
        <v>45</v>
      </c>
      <c r="BX34" s="472" t="e">
        <f t="shared" si="35"/>
        <v>#DIV/0!</v>
      </c>
      <c r="BY34" s="478">
        <f t="shared" si="36"/>
        <v>198</v>
      </c>
      <c r="BZ34" s="469">
        <f t="shared" si="37"/>
        <v>2425</v>
      </c>
      <c r="CA34" s="475" t="e">
        <f t="shared" si="56"/>
        <v>#DIV/0!</v>
      </c>
      <c r="CB34" s="451">
        <f t="shared" si="57"/>
        <v>4287.200000000008</v>
      </c>
      <c r="CC34" s="480" t="e">
        <f t="shared" si="65"/>
        <v>#DIV/0!</v>
      </c>
      <c r="CD34" s="480">
        <f t="shared" si="59"/>
        <v>0.62268041237113403</v>
      </c>
      <c r="CE34" s="480" t="e">
        <f t="shared" si="60"/>
        <v>#DIV/0!</v>
      </c>
      <c r="CF34" s="478">
        <f t="shared" si="61"/>
        <v>0</v>
      </c>
      <c r="CG34" s="478">
        <f t="shared" si="62"/>
        <v>0</v>
      </c>
      <c r="CH34" s="478" t="e">
        <f t="shared" si="63"/>
        <v>#DIV/0!</v>
      </c>
      <c r="CI34" s="478">
        <f t="shared" si="64"/>
        <v>393.01371951219505</v>
      </c>
    </row>
    <row r="35" spans="1:87" x14ac:dyDescent="0.2">
      <c r="A35" s="640"/>
      <c r="B35" s="449" t="s">
        <v>43</v>
      </c>
      <c r="C35" s="453"/>
      <c r="D35" s="453"/>
      <c r="E35" s="450">
        <f>'Summary Data'!C35</f>
        <v>107</v>
      </c>
      <c r="F35" s="459">
        <f t="shared" si="38"/>
        <v>10</v>
      </c>
      <c r="G35" s="464">
        <f t="shared" si="0"/>
        <v>1070</v>
      </c>
      <c r="H35" s="472" t="e">
        <f t="shared" si="1"/>
        <v>#DIV/0!</v>
      </c>
      <c r="I35" s="450">
        <f>'Summary Data'!G35</f>
        <v>0</v>
      </c>
      <c r="J35" s="459">
        <f t="shared" si="39"/>
        <v>30</v>
      </c>
      <c r="K35" s="464">
        <f t="shared" si="2"/>
        <v>0</v>
      </c>
      <c r="L35" s="472" t="e">
        <f t="shared" si="3"/>
        <v>#DIV/0!</v>
      </c>
      <c r="M35" s="450">
        <f>'Summary Data'!I35</f>
        <v>0</v>
      </c>
      <c r="N35" s="459">
        <f t="shared" si="40"/>
        <v>10</v>
      </c>
      <c r="O35" s="464">
        <f t="shared" si="4"/>
        <v>0</v>
      </c>
      <c r="P35" s="472" t="e">
        <f t="shared" si="5"/>
        <v>#DIV/0!</v>
      </c>
      <c r="Q35" s="450">
        <f>'Summary Data'!K35</f>
        <v>8</v>
      </c>
      <c r="R35" s="459">
        <f t="shared" si="41"/>
        <v>10</v>
      </c>
      <c r="S35" s="464">
        <f t="shared" si="6"/>
        <v>80</v>
      </c>
      <c r="T35" s="472" t="e">
        <f t="shared" si="7"/>
        <v>#DIV/0!</v>
      </c>
      <c r="U35" s="450">
        <f>'Summary Data'!M35</f>
        <v>1</v>
      </c>
      <c r="V35" s="459">
        <f t="shared" si="42"/>
        <v>10</v>
      </c>
      <c r="W35" s="464">
        <f t="shared" si="8"/>
        <v>10</v>
      </c>
      <c r="X35" s="472" t="e">
        <f t="shared" si="9"/>
        <v>#DIV/0!</v>
      </c>
      <c r="Y35" s="450">
        <f>'Summary Data'!S35</f>
        <v>5</v>
      </c>
      <c r="Z35" s="459">
        <f t="shared" si="43"/>
        <v>10</v>
      </c>
      <c r="AA35" s="464">
        <f t="shared" si="10"/>
        <v>50</v>
      </c>
      <c r="AB35" s="472" t="e">
        <f t="shared" si="11"/>
        <v>#DIV/0!</v>
      </c>
      <c r="AC35" s="450">
        <f>'Summary Data'!U35</f>
        <v>44</v>
      </c>
      <c r="AD35" s="459">
        <f t="shared" si="44"/>
        <v>10</v>
      </c>
      <c r="AE35" s="464">
        <f t="shared" si="12"/>
        <v>440</v>
      </c>
      <c r="AF35" s="472" t="e">
        <f t="shared" si="13"/>
        <v>#DIV/0!</v>
      </c>
      <c r="AG35" s="450">
        <f>'Summary Data'!W35</f>
        <v>44</v>
      </c>
      <c r="AH35" s="459">
        <f t="shared" si="45"/>
        <v>10</v>
      </c>
      <c r="AI35" s="464">
        <f t="shared" si="14"/>
        <v>440</v>
      </c>
      <c r="AJ35" s="472" t="e">
        <f t="shared" si="15"/>
        <v>#DIV/0!</v>
      </c>
      <c r="AK35" s="450">
        <f>'Summary Data'!Y35</f>
        <v>0</v>
      </c>
      <c r="AL35" s="459">
        <f t="shared" si="46"/>
        <v>5</v>
      </c>
      <c r="AM35" s="464">
        <f t="shared" si="16"/>
        <v>0</v>
      </c>
      <c r="AN35" s="472" t="e">
        <f t="shared" si="17"/>
        <v>#DIV/0!</v>
      </c>
      <c r="AO35" s="450">
        <f>'Summary Data'!AA35</f>
        <v>0</v>
      </c>
      <c r="AP35" s="459">
        <f t="shared" si="47"/>
        <v>5</v>
      </c>
      <c r="AQ35" s="464">
        <f t="shared" si="18"/>
        <v>0</v>
      </c>
      <c r="AR35" s="472" t="e">
        <f t="shared" si="19"/>
        <v>#DIV/0!</v>
      </c>
      <c r="AS35" s="450">
        <f>'Summary Data'!AC35</f>
        <v>0</v>
      </c>
      <c r="AT35" s="459">
        <f t="shared" si="48"/>
        <v>5</v>
      </c>
      <c r="AU35" s="464">
        <f t="shared" si="20"/>
        <v>0</v>
      </c>
      <c r="AV35" s="472" t="e">
        <f t="shared" si="21"/>
        <v>#DIV/0!</v>
      </c>
      <c r="AW35" s="450">
        <f>'Summary Data'!AE35</f>
        <v>0</v>
      </c>
      <c r="AX35" s="459">
        <f t="shared" si="49"/>
        <v>5</v>
      </c>
      <c r="AY35" s="464">
        <f t="shared" si="22"/>
        <v>0</v>
      </c>
      <c r="AZ35" s="472" t="e">
        <f t="shared" si="23"/>
        <v>#DIV/0!</v>
      </c>
      <c r="BA35" s="450">
        <f>'Summary Data'!AG35</f>
        <v>1</v>
      </c>
      <c r="BB35" s="459">
        <f t="shared" si="50"/>
        <v>10</v>
      </c>
      <c r="BC35" s="464">
        <f t="shared" si="24"/>
        <v>10</v>
      </c>
      <c r="BD35" s="472" t="e">
        <f t="shared" si="25"/>
        <v>#DIV/0!</v>
      </c>
      <c r="BE35" s="450">
        <f>'Summary Data'!AI35</f>
        <v>0</v>
      </c>
      <c r="BF35" s="459">
        <f t="shared" si="51"/>
        <v>5</v>
      </c>
      <c r="BG35" s="464">
        <f t="shared" si="26"/>
        <v>0</v>
      </c>
      <c r="BH35" s="472" t="e">
        <f t="shared" si="27"/>
        <v>#DIV/0!</v>
      </c>
      <c r="BI35" s="450">
        <f>'Summary Data'!AK35</f>
        <v>6</v>
      </c>
      <c r="BJ35" s="459">
        <f t="shared" si="52"/>
        <v>30</v>
      </c>
      <c r="BK35" s="464">
        <f t="shared" si="28"/>
        <v>180</v>
      </c>
      <c r="BL35" s="472" t="e">
        <f t="shared" si="29"/>
        <v>#DIV/0!</v>
      </c>
      <c r="BM35" s="450">
        <f>'Summary Data'!AN35</f>
        <v>8</v>
      </c>
      <c r="BN35" s="459">
        <f t="shared" si="53"/>
        <v>30</v>
      </c>
      <c r="BO35" s="464">
        <f t="shared" si="30"/>
        <v>240</v>
      </c>
      <c r="BP35" s="472" t="e">
        <f t="shared" si="31"/>
        <v>#DIV/0!</v>
      </c>
      <c r="BQ35" s="450">
        <f>'Summary Data'!AQ35</f>
        <v>6</v>
      </c>
      <c r="BR35" s="459">
        <f t="shared" si="54"/>
        <v>10</v>
      </c>
      <c r="BS35" s="464">
        <f t="shared" si="32"/>
        <v>60</v>
      </c>
      <c r="BT35" s="472" t="e">
        <f t="shared" si="33"/>
        <v>#DIV/0!</v>
      </c>
      <c r="BU35" s="450">
        <f>'Summary Data'!AS35</f>
        <v>1</v>
      </c>
      <c r="BV35" s="459">
        <f t="shared" si="55"/>
        <v>15</v>
      </c>
      <c r="BW35" s="464">
        <f t="shared" si="34"/>
        <v>15</v>
      </c>
      <c r="BX35" s="472" t="e">
        <f t="shared" si="35"/>
        <v>#DIV/0!</v>
      </c>
      <c r="BY35" s="478">
        <f t="shared" si="36"/>
        <v>231</v>
      </c>
      <c r="BZ35" s="469">
        <f t="shared" si="37"/>
        <v>2595</v>
      </c>
      <c r="CA35" s="475" t="e">
        <f t="shared" si="56"/>
        <v>#DIV/0!</v>
      </c>
      <c r="CB35" s="451">
        <f t="shared" si="57"/>
        <v>4287.200000000008</v>
      </c>
      <c r="CC35" s="480" t="e">
        <f t="shared" si="65"/>
        <v>#DIV/0!</v>
      </c>
      <c r="CD35" s="480">
        <f t="shared" si="59"/>
        <v>0.41233140655105971</v>
      </c>
      <c r="CE35" s="480" t="e">
        <f t="shared" si="60"/>
        <v>#DIV/0!</v>
      </c>
      <c r="CF35" s="478">
        <f t="shared" si="61"/>
        <v>0</v>
      </c>
      <c r="CG35" s="478">
        <f t="shared" si="62"/>
        <v>0</v>
      </c>
      <c r="CH35" s="478" t="e">
        <f t="shared" si="63"/>
        <v>#DIV/0!</v>
      </c>
      <c r="CI35" s="478">
        <f t="shared" si="64"/>
        <v>393.01371951219505</v>
      </c>
    </row>
    <row r="36" spans="1:87" x14ac:dyDescent="0.2">
      <c r="A36" s="640"/>
      <c r="B36" s="442" t="s">
        <v>42</v>
      </c>
      <c r="C36" s="453"/>
      <c r="D36" s="453"/>
      <c r="E36" s="447">
        <f>'Summary Data'!C36</f>
        <v>114</v>
      </c>
      <c r="F36" s="458">
        <f t="shared" si="38"/>
        <v>10</v>
      </c>
      <c r="G36" s="463">
        <f t="shared" si="0"/>
        <v>1140</v>
      </c>
      <c r="H36" s="472" t="e">
        <f t="shared" si="1"/>
        <v>#DIV/0!</v>
      </c>
      <c r="I36" s="447">
        <f>'Summary Data'!G36</f>
        <v>6</v>
      </c>
      <c r="J36" s="458">
        <f t="shared" si="39"/>
        <v>30</v>
      </c>
      <c r="K36" s="463">
        <f t="shared" si="2"/>
        <v>180</v>
      </c>
      <c r="L36" s="472" t="e">
        <f t="shared" si="3"/>
        <v>#DIV/0!</v>
      </c>
      <c r="M36" s="447">
        <f>'Summary Data'!I36</f>
        <v>0</v>
      </c>
      <c r="N36" s="458">
        <f t="shared" si="40"/>
        <v>10</v>
      </c>
      <c r="O36" s="463">
        <f t="shared" si="4"/>
        <v>0</v>
      </c>
      <c r="P36" s="472" t="e">
        <f t="shared" si="5"/>
        <v>#DIV/0!</v>
      </c>
      <c r="Q36" s="447">
        <f>'Summary Data'!K36</f>
        <v>5</v>
      </c>
      <c r="R36" s="458">
        <f t="shared" si="41"/>
        <v>10</v>
      </c>
      <c r="S36" s="463">
        <f t="shared" si="6"/>
        <v>50</v>
      </c>
      <c r="T36" s="472" t="e">
        <f t="shared" si="7"/>
        <v>#DIV/0!</v>
      </c>
      <c r="U36" s="447">
        <f>'Summary Data'!M36</f>
        <v>1</v>
      </c>
      <c r="V36" s="458">
        <f t="shared" si="42"/>
        <v>10</v>
      </c>
      <c r="W36" s="463">
        <f t="shared" si="8"/>
        <v>10</v>
      </c>
      <c r="X36" s="472" t="e">
        <f t="shared" si="9"/>
        <v>#DIV/0!</v>
      </c>
      <c r="Y36" s="447">
        <f>'Summary Data'!S36</f>
        <v>7</v>
      </c>
      <c r="Z36" s="458">
        <f t="shared" si="43"/>
        <v>10</v>
      </c>
      <c r="AA36" s="463">
        <f t="shared" si="10"/>
        <v>70</v>
      </c>
      <c r="AB36" s="472" t="e">
        <f t="shared" si="11"/>
        <v>#DIV/0!</v>
      </c>
      <c r="AC36" s="447">
        <f>'Summary Data'!U36</f>
        <v>32</v>
      </c>
      <c r="AD36" s="458">
        <f t="shared" si="44"/>
        <v>10</v>
      </c>
      <c r="AE36" s="463">
        <f t="shared" si="12"/>
        <v>320</v>
      </c>
      <c r="AF36" s="472" t="e">
        <f t="shared" si="13"/>
        <v>#DIV/0!</v>
      </c>
      <c r="AG36" s="447">
        <f>'Summary Data'!W36</f>
        <v>32</v>
      </c>
      <c r="AH36" s="458">
        <f t="shared" si="45"/>
        <v>10</v>
      </c>
      <c r="AI36" s="463">
        <f t="shared" si="14"/>
        <v>320</v>
      </c>
      <c r="AJ36" s="472" t="e">
        <f t="shared" si="15"/>
        <v>#DIV/0!</v>
      </c>
      <c r="AK36" s="447">
        <f>'Summary Data'!Y36</f>
        <v>0</v>
      </c>
      <c r="AL36" s="458">
        <f t="shared" si="46"/>
        <v>5</v>
      </c>
      <c r="AM36" s="463">
        <f t="shared" si="16"/>
        <v>0</v>
      </c>
      <c r="AN36" s="472" t="e">
        <f t="shared" si="17"/>
        <v>#DIV/0!</v>
      </c>
      <c r="AO36" s="447">
        <f>'Summary Data'!AA36</f>
        <v>0</v>
      </c>
      <c r="AP36" s="458">
        <f t="shared" si="47"/>
        <v>5</v>
      </c>
      <c r="AQ36" s="463">
        <f t="shared" si="18"/>
        <v>0</v>
      </c>
      <c r="AR36" s="472" t="e">
        <f t="shared" si="19"/>
        <v>#DIV/0!</v>
      </c>
      <c r="AS36" s="447">
        <f>'Summary Data'!AC36</f>
        <v>0</v>
      </c>
      <c r="AT36" s="458">
        <f t="shared" si="48"/>
        <v>5</v>
      </c>
      <c r="AU36" s="463">
        <f t="shared" si="20"/>
        <v>0</v>
      </c>
      <c r="AV36" s="472" t="e">
        <f t="shared" si="21"/>
        <v>#DIV/0!</v>
      </c>
      <c r="AW36" s="447">
        <f>'Summary Data'!AE36</f>
        <v>0</v>
      </c>
      <c r="AX36" s="458">
        <f t="shared" si="49"/>
        <v>5</v>
      </c>
      <c r="AY36" s="463">
        <f t="shared" si="22"/>
        <v>0</v>
      </c>
      <c r="AZ36" s="472" t="e">
        <f t="shared" si="23"/>
        <v>#DIV/0!</v>
      </c>
      <c r="BA36" s="447">
        <f>'Summary Data'!AG36</f>
        <v>6</v>
      </c>
      <c r="BB36" s="458">
        <f t="shared" si="50"/>
        <v>10</v>
      </c>
      <c r="BC36" s="463">
        <f t="shared" si="24"/>
        <v>60</v>
      </c>
      <c r="BD36" s="472" t="e">
        <f t="shared" si="25"/>
        <v>#DIV/0!</v>
      </c>
      <c r="BE36" s="447">
        <f>'Summary Data'!AI36</f>
        <v>2</v>
      </c>
      <c r="BF36" s="458">
        <f t="shared" si="51"/>
        <v>5</v>
      </c>
      <c r="BG36" s="463">
        <f t="shared" si="26"/>
        <v>10</v>
      </c>
      <c r="BH36" s="472" t="e">
        <f t="shared" si="27"/>
        <v>#DIV/0!</v>
      </c>
      <c r="BI36" s="447">
        <f>'Summary Data'!AK36</f>
        <v>5</v>
      </c>
      <c r="BJ36" s="458">
        <f t="shared" si="52"/>
        <v>30</v>
      </c>
      <c r="BK36" s="463">
        <f t="shared" si="28"/>
        <v>150</v>
      </c>
      <c r="BL36" s="472" t="e">
        <f t="shared" si="29"/>
        <v>#DIV/0!</v>
      </c>
      <c r="BM36" s="447">
        <f>'Summary Data'!AN36</f>
        <v>9</v>
      </c>
      <c r="BN36" s="458">
        <f t="shared" si="53"/>
        <v>30</v>
      </c>
      <c r="BO36" s="463">
        <f t="shared" si="30"/>
        <v>270</v>
      </c>
      <c r="BP36" s="472" t="e">
        <f t="shared" si="31"/>
        <v>#DIV/0!</v>
      </c>
      <c r="BQ36" s="447">
        <f>'Summary Data'!AQ36</f>
        <v>10</v>
      </c>
      <c r="BR36" s="458">
        <f t="shared" si="54"/>
        <v>10</v>
      </c>
      <c r="BS36" s="463">
        <f t="shared" si="32"/>
        <v>100</v>
      </c>
      <c r="BT36" s="472" t="e">
        <f t="shared" si="33"/>
        <v>#DIV/0!</v>
      </c>
      <c r="BU36" s="447">
        <f>'Summary Data'!AS36</f>
        <v>5</v>
      </c>
      <c r="BV36" s="458">
        <f t="shared" si="55"/>
        <v>15</v>
      </c>
      <c r="BW36" s="463">
        <f t="shared" si="34"/>
        <v>75</v>
      </c>
      <c r="BX36" s="472" t="e">
        <f t="shared" si="35"/>
        <v>#DIV/0!</v>
      </c>
      <c r="BY36" s="478">
        <f t="shared" si="36"/>
        <v>234</v>
      </c>
      <c r="BZ36" s="469">
        <f t="shared" si="37"/>
        <v>2755</v>
      </c>
      <c r="CA36" s="475" t="e">
        <f t="shared" si="56"/>
        <v>#DIV/0!</v>
      </c>
      <c r="CB36" s="451">
        <f t="shared" si="57"/>
        <v>4287.200000000008</v>
      </c>
      <c r="CC36" s="480" t="e">
        <f t="shared" si="65"/>
        <v>#DIV/0!</v>
      </c>
      <c r="CD36" s="480">
        <f t="shared" si="59"/>
        <v>0.47912885662431942</v>
      </c>
      <c r="CE36" s="480" t="e">
        <f t="shared" si="60"/>
        <v>#DIV/0!</v>
      </c>
      <c r="CF36" s="478">
        <f t="shared" si="61"/>
        <v>0</v>
      </c>
      <c r="CG36" s="478">
        <f t="shared" si="62"/>
        <v>0</v>
      </c>
      <c r="CH36" s="478" t="e">
        <f t="shared" si="63"/>
        <v>#DIV/0!</v>
      </c>
      <c r="CI36" s="478">
        <f t="shared" si="64"/>
        <v>393.01371951219505</v>
      </c>
    </row>
    <row r="37" spans="1:87" x14ac:dyDescent="0.2">
      <c r="A37" s="640"/>
      <c r="B37" s="449" t="s">
        <v>41</v>
      </c>
      <c r="C37" s="453"/>
      <c r="D37" s="453"/>
      <c r="E37" s="450">
        <f>'Summary Data'!C37</f>
        <v>118</v>
      </c>
      <c r="F37" s="459">
        <f t="shared" si="38"/>
        <v>10</v>
      </c>
      <c r="G37" s="464">
        <f t="shared" si="0"/>
        <v>1180</v>
      </c>
      <c r="H37" s="472" t="e">
        <f t="shared" si="1"/>
        <v>#DIV/0!</v>
      </c>
      <c r="I37" s="450">
        <f>'Summary Data'!G37</f>
        <v>70</v>
      </c>
      <c r="J37" s="459">
        <f t="shared" si="39"/>
        <v>30</v>
      </c>
      <c r="K37" s="464">
        <f t="shared" si="2"/>
        <v>2100</v>
      </c>
      <c r="L37" s="472" t="e">
        <f t="shared" si="3"/>
        <v>#DIV/0!</v>
      </c>
      <c r="M37" s="450">
        <f>'Summary Data'!I37</f>
        <v>0</v>
      </c>
      <c r="N37" s="459">
        <f t="shared" si="40"/>
        <v>10</v>
      </c>
      <c r="O37" s="464">
        <f t="shared" si="4"/>
        <v>0</v>
      </c>
      <c r="P37" s="472" t="e">
        <f t="shared" si="5"/>
        <v>#DIV/0!</v>
      </c>
      <c r="Q37" s="450">
        <f>'Summary Data'!K37</f>
        <v>1</v>
      </c>
      <c r="R37" s="459">
        <f t="shared" si="41"/>
        <v>10</v>
      </c>
      <c r="S37" s="464">
        <f t="shared" si="6"/>
        <v>10</v>
      </c>
      <c r="T37" s="472" t="e">
        <f t="shared" si="7"/>
        <v>#DIV/0!</v>
      </c>
      <c r="U37" s="450">
        <f>'Summary Data'!M37</f>
        <v>0</v>
      </c>
      <c r="V37" s="459">
        <f t="shared" si="42"/>
        <v>10</v>
      </c>
      <c r="W37" s="464">
        <f t="shared" si="8"/>
        <v>0</v>
      </c>
      <c r="X37" s="472" t="e">
        <f t="shared" si="9"/>
        <v>#DIV/0!</v>
      </c>
      <c r="Y37" s="450">
        <f>'Summary Data'!S37</f>
        <v>7</v>
      </c>
      <c r="Z37" s="459">
        <f t="shared" si="43"/>
        <v>10</v>
      </c>
      <c r="AA37" s="464">
        <f t="shared" si="10"/>
        <v>70</v>
      </c>
      <c r="AB37" s="472" t="e">
        <f t="shared" si="11"/>
        <v>#DIV/0!</v>
      </c>
      <c r="AC37" s="450">
        <f>'Summary Data'!U37</f>
        <v>20</v>
      </c>
      <c r="AD37" s="459">
        <f t="shared" si="44"/>
        <v>10</v>
      </c>
      <c r="AE37" s="464">
        <f t="shared" si="12"/>
        <v>200</v>
      </c>
      <c r="AF37" s="472" t="e">
        <f t="shared" si="13"/>
        <v>#DIV/0!</v>
      </c>
      <c r="AG37" s="450">
        <f>'Summary Data'!W37</f>
        <v>20</v>
      </c>
      <c r="AH37" s="459">
        <f t="shared" si="45"/>
        <v>10</v>
      </c>
      <c r="AI37" s="464">
        <f t="shared" si="14"/>
        <v>200</v>
      </c>
      <c r="AJ37" s="472" t="e">
        <f t="shared" si="15"/>
        <v>#DIV/0!</v>
      </c>
      <c r="AK37" s="450">
        <f>'Summary Data'!Y37</f>
        <v>0</v>
      </c>
      <c r="AL37" s="459">
        <f t="shared" si="46"/>
        <v>5</v>
      </c>
      <c r="AM37" s="464">
        <f t="shared" si="16"/>
        <v>0</v>
      </c>
      <c r="AN37" s="472" t="e">
        <f t="shared" si="17"/>
        <v>#DIV/0!</v>
      </c>
      <c r="AO37" s="450">
        <f>'Summary Data'!AA37</f>
        <v>0</v>
      </c>
      <c r="AP37" s="459">
        <f t="shared" si="47"/>
        <v>5</v>
      </c>
      <c r="AQ37" s="464">
        <f t="shared" si="18"/>
        <v>0</v>
      </c>
      <c r="AR37" s="472" t="e">
        <f t="shared" si="19"/>
        <v>#DIV/0!</v>
      </c>
      <c r="AS37" s="450">
        <f>'Summary Data'!AC37</f>
        <v>0</v>
      </c>
      <c r="AT37" s="459">
        <f t="shared" si="48"/>
        <v>5</v>
      </c>
      <c r="AU37" s="464">
        <f t="shared" si="20"/>
        <v>0</v>
      </c>
      <c r="AV37" s="472" t="e">
        <f t="shared" si="21"/>
        <v>#DIV/0!</v>
      </c>
      <c r="AW37" s="450">
        <f>'Summary Data'!AE37</f>
        <v>0</v>
      </c>
      <c r="AX37" s="459">
        <f t="shared" si="49"/>
        <v>5</v>
      </c>
      <c r="AY37" s="464">
        <f t="shared" si="22"/>
        <v>0</v>
      </c>
      <c r="AZ37" s="472" t="e">
        <f t="shared" si="23"/>
        <v>#DIV/0!</v>
      </c>
      <c r="BA37" s="450">
        <f>'Summary Data'!AG37</f>
        <v>1</v>
      </c>
      <c r="BB37" s="459">
        <f t="shared" si="50"/>
        <v>10</v>
      </c>
      <c r="BC37" s="464">
        <f t="shared" si="24"/>
        <v>10</v>
      </c>
      <c r="BD37" s="472" t="e">
        <f t="shared" si="25"/>
        <v>#DIV/0!</v>
      </c>
      <c r="BE37" s="450">
        <f>'Summary Data'!AI37</f>
        <v>0</v>
      </c>
      <c r="BF37" s="459">
        <f t="shared" si="51"/>
        <v>5</v>
      </c>
      <c r="BG37" s="464">
        <f t="shared" si="26"/>
        <v>0</v>
      </c>
      <c r="BH37" s="472" t="e">
        <f t="shared" si="27"/>
        <v>#DIV/0!</v>
      </c>
      <c r="BI37" s="450">
        <f>'Summary Data'!AK37</f>
        <v>4</v>
      </c>
      <c r="BJ37" s="459">
        <f t="shared" si="52"/>
        <v>30</v>
      </c>
      <c r="BK37" s="464">
        <f t="shared" si="28"/>
        <v>120</v>
      </c>
      <c r="BL37" s="472" t="e">
        <f t="shared" si="29"/>
        <v>#DIV/0!</v>
      </c>
      <c r="BM37" s="450">
        <f>'Summary Data'!AN37</f>
        <v>12</v>
      </c>
      <c r="BN37" s="459">
        <f t="shared" si="53"/>
        <v>30</v>
      </c>
      <c r="BO37" s="464">
        <f t="shared" si="30"/>
        <v>360</v>
      </c>
      <c r="BP37" s="472" t="e">
        <f t="shared" si="31"/>
        <v>#DIV/0!</v>
      </c>
      <c r="BQ37" s="450">
        <f>'Summary Data'!AQ37</f>
        <v>9</v>
      </c>
      <c r="BR37" s="459">
        <f t="shared" si="54"/>
        <v>10</v>
      </c>
      <c r="BS37" s="464">
        <f t="shared" si="32"/>
        <v>90</v>
      </c>
      <c r="BT37" s="472" t="e">
        <f t="shared" si="33"/>
        <v>#DIV/0!</v>
      </c>
      <c r="BU37" s="450">
        <f>'Summary Data'!AS37</f>
        <v>0</v>
      </c>
      <c r="BV37" s="459">
        <f t="shared" si="55"/>
        <v>15</v>
      </c>
      <c r="BW37" s="464">
        <f t="shared" si="34"/>
        <v>0</v>
      </c>
      <c r="BX37" s="472" t="e">
        <f t="shared" si="35"/>
        <v>#DIV/0!</v>
      </c>
      <c r="BY37" s="478">
        <f t="shared" si="36"/>
        <v>262</v>
      </c>
      <c r="BZ37" s="469">
        <f t="shared" si="37"/>
        <v>4340</v>
      </c>
      <c r="CA37" s="475" t="e">
        <f t="shared" si="56"/>
        <v>#DIV/0!</v>
      </c>
      <c r="CB37" s="451">
        <f t="shared" si="57"/>
        <v>4287.200000000008</v>
      </c>
      <c r="CC37" s="480" t="e">
        <f t="shared" si="65"/>
        <v>#DIV/0!</v>
      </c>
      <c r="CD37" s="480">
        <f t="shared" si="59"/>
        <v>0.75576036866359442</v>
      </c>
      <c r="CE37" s="480" t="e">
        <f t="shared" si="60"/>
        <v>#DIV/0!</v>
      </c>
      <c r="CF37" s="478">
        <f t="shared" si="61"/>
        <v>0</v>
      </c>
      <c r="CG37" s="478">
        <f t="shared" si="62"/>
        <v>0</v>
      </c>
      <c r="CH37" s="478" t="e">
        <f t="shared" si="63"/>
        <v>#DIV/0!</v>
      </c>
      <c r="CI37" s="478">
        <f t="shared" si="64"/>
        <v>393.01371951219505</v>
      </c>
    </row>
    <row r="38" spans="1:87" x14ac:dyDescent="0.2">
      <c r="A38" s="641"/>
      <c r="B38" s="442" t="s">
        <v>40</v>
      </c>
      <c r="C38" s="453"/>
      <c r="D38" s="453"/>
      <c r="E38" s="447">
        <f>'Summary Data'!C38</f>
        <v>150</v>
      </c>
      <c r="F38" s="458">
        <f t="shared" si="38"/>
        <v>10</v>
      </c>
      <c r="G38" s="463">
        <f t="shared" si="0"/>
        <v>1500</v>
      </c>
      <c r="H38" s="472" t="e">
        <f t="shared" si="1"/>
        <v>#DIV/0!</v>
      </c>
      <c r="I38" s="447">
        <f>'Summary Data'!G38</f>
        <v>8</v>
      </c>
      <c r="J38" s="458">
        <f t="shared" si="39"/>
        <v>30</v>
      </c>
      <c r="K38" s="463">
        <f t="shared" si="2"/>
        <v>240</v>
      </c>
      <c r="L38" s="472" t="e">
        <f t="shared" si="3"/>
        <v>#DIV/0!</v>
      </c>
      <c r="M38" s="447">
        <f>'Summary Data'!I38</f>
        <v>0</v>
      </c>
      <c r="N38" s="458">
        <f t="shared" si="40"/>
        <v>10</v>
      </c>
      <c r="O38" s="463">
        <f t="shared" si="4"/>
        <v>0</v>
      </c>
      <c r="P38" s="472" t="e">
        <f t="shared" si="5"/>
        <v>#DIV/0!</v>
      </c>
      <c r="Q38" s="447">
        <f>'Summary Data'!K38</f>
        <v>9</v>
      </c>
      <c r="R38" s="458">
        <f t="shared" si="41"/>
        <v>10</v>
      </c>
      <c r="S38" s="463">
        <f t="shared" si="6"/>
        <v>90</v>
      </c>
      <c r="T38" s="472" t="e">
        <f t="shared" si="7"/>
        <v>#DIV/0!</v>
      </c>
      <c r="U38" s="447">
        <f>'Summary Data'!M38</f>
        <v>2</v>
      </c>
      <c r="V38" s="458">
        <f t="shared" si="42"/>
        <v>10</v>
      </c>
      <c r="W38" s="463">
        <f t="shared" si="8"/>
        <v>20</v>
      </c>
      <c r="X38" s="472" t="e">
        <f t="shared" si="9"/>
        <v>#DIV/0!</v>
      </c>
      <c r="Y38" s="447">
        <f>'Summary Data'!S38</f>
        <v>6</v>
      </c>
      <c r="Z38" s="458">
        <f t="shared" si="43"/>
        <v>10</v>
      </c>
      <c r="AA38" s="463">
        <f t="shared" si="10"/>
        <v>60</v>
      </c>
      <c r="AB38" s="472" t="e">
        <f t="shared" si="11"/>
        <v>#DIV/0!</v>
      </c>
      <c r="AC38" s="447">
        <f>'Summary Data'!U38</f>
        <v>26</v>
      </c>
      <c r="AD38" s="458">
        <f t="shared" si="44"/>
        <v>10</v>
      </c>
      <c r="AE38" s="463">
        <f t="shared" si="12"/>
        <v>260</v>
      </c>
      <c r="AF38" s="472" t="e">
        <f t="shared" si="13"/>
        <v>#DIV/0!</v>
      </c>
      <c r="AG38" s="447">
        <f>'Summary Data'!W38</f>
        <v>26</v>
      </c>
      <c r="AH38" s="458">
        <f t="shared" si="45"/>
        <v>10</v>
      </c>
      <c r="AI38" s="463">
        <f t="shared" si="14"/>
        <v>260</v>
      </c>
      <c r="AJ38" s="472" t="e">
        <f t="shared" si="15"/>
        <v>#DIV/0!</v>
      </c>
      <c r="AK38" s="447">
        <f>'Summary Data'!Y38</f>
        <v>0</v>
      </c>
      <c r="AL38" s="458">
        <f t="shared" si="46"/>
        <v>5</v>
      </c>
      <c r="AM38" s="463">
        <f t="shared" si="16"/>
        <v>0</v>
      </c>
      <c r="AN38" s="472" t="e">
        <f t="shared" si="17"/>
        <v>#DIV/0!</v>
      </c>
      <c r="AO38" s="447">
        <f>'Summary Data'!AA38</f>
        <v>0</v>
      </c>
      <c r="AP38" s="458">
        <f t="shared" si="47"/>
        <v>5</v>
      </c>
      <c r="AQ38" s="463">
        <f t="shared" si="18"/>
        <v>0</v>
      </c>
      <c r="AR38" s="472" t="e">
        <f t="shared" si="19"/>
        <v>#DIV/0!</v>
      </c>
      <c r="AS38" s="447">
        <f>'Summary Data'!AC38</f>
        <v>0</v>
      </c>
      <c r="AT38" s="458">
        <f t="shared" si="48"/>
        <v>5</v>
      </c>
      <c r="AU38" s="463">
        <f t="shared" si="20"/>
        <v>0</v>
      </c>
      <c r="AV38" s="472" t="e">
        <f t="shared" si="21"/>
        <v>#DIV/0!</v>
      </c>
      <c r="AW38" s="447">
        <f>'Summary Data'!AE38</f>
        <v>0</v>
      </c>
      <c r="AX38" s="458">
        <f t="shared" si="49"/>
        <v>5</v>
      </c>
      <c r="AY38" s="463">
        <f t="shared" si="22"/>
        <v>0</v>
      </c>
      <c r="AZ38" s="472" t="e">
        <f t="shared" si="23"/>
        <v>#DIV/0!</v>
      </c>
      <c r="BA38" s="447">
        <f>'Summary Data'!AG38</f>
        <v>3</v>
      </c>
      <c r="BB38" s="458">
        <f t="shared" si="50"/>
        <v>10</v>
      </c>
      <c r="BC38" s="463">
        <f t="shared" si="24"/>
        <v>30</v>
      </c>
      <c r="BD38" s="472" t="e">
        <f t="shared" si="25"/>
        <v>#DIV/0!</v>
      </c>
      <c r="BE38" s="447">
        <f>'Summary Data'!AI38</f>
        <v>1</v>
      </c>
      <c r="BF38" s="458">
        <f t="shared" si="51"/>
        <v>5</v>
      </c>
      <c r="BG38" s="463">
        <f t="shared" si="26"/>
        <v>5</v>
      </c>
      <c r="BH38" s="472" t="e">
        <f t="shared" si="27"/>
        <v>#DIV/0!</v>
      </c>
      <c r="BI38" s="447">
        <f>'Summary Data'!AK38</f>
        <v>4</v>
      </c>
      <c r="BJ38" s="458">
        <f t="shared" si="52"/>
        <v>30</v>
      </c>
      <c r="BK38" s="463">
        <f t="shared" si="28"/>
        <v>120</v>
      </c>
      <c r="BL38" s="472" t="e">
        <f t="shared" si="29"/>
        <v>#DIV/0!</v>
      </c>
      <c r="BM38" s="447">
        <f>'Summary Data'!AN38</f>
        <v>10</v>
      </c>
      <c r="BN38" s="458">
        <f t="shared" si="53"/>
        <v>30</v>
      </c>
      <c r="BO38" s="463">
        <f t="shared" si="30"/>
        <v>300</v>
      </c>
      <c r="BP38" s="472" t="e">
        <f t="shared" si="31"/>
        <v>#DIV/0!</v>
      </c>
      <c r="BQ38" s="447">
        <f>'Summary Data'!AQ38</f>
        <v>11</v>
      </c>
      <c r="BR38" s="458">
        <f t="shared" si="54"/>
        <v>10</v>
      </c>
      <c r="BS38" s="463">
        <f t="shared" si="32"/>
        <v>110</v>
      </c>
      <c r="BT38" s="472" t="e">
        <f t="shared" si="33"/>
        <v>#DIV/0!</v>
      </c>
      <c r="BU38" s="447">
        <f>'Summary Data'!AS38</f>
        <v>1</v>
      </c>
      <c r="BV38" s="458">
        <f t="shared" si="55"/>
        <v>15</v>
      </c>
      <c r="BW38" s="463">
        <f t="shared" si="34"/>
        <v>15</v>
      </c>
      <c r="BX38" s="472" t="e">
        <f t="shared" si="35"/>
        <v>#DIV/0!</v>
      </c>
      <c r="BY38" s="478">
        <f t="shared" si="36"/>
        <v>257</v>
      </c>
      <c r="BZ38" s="469">
        <f t="shared" si="37"/>
        <v>3010</v>
      </c>
      <c r="CA38" s="475" t="e">
        <f t="shared" si="56"/>
        <v>#DIV/0!</v>
      </c>
      <c r="CB38" s="451">
        <f t="shared" si="57"/>
        <v>4287.200000000008</v>
      </c>
      <c r="CC38" s="480" t="e">
        <f t="shared" si="65"/>
        <v>#DIV/0!</v>
      </c>
      <c r="CD38" s="480">
        <f t="shared" si="59"/>
        <v>0.57807308970099669</v>
      </c>
      <c r="CE38" s="480" t="e">
        <f t="shared" si="60"/>
        <v>#DIV/0!</v>
      </c>
      <c r="CF38" s="478">
        <f t="shared" si="61"/>
        <v>0</v>
      </c>
      <c r="CG38" s="478">
        <f t="shared" si="62"/>
        <v>0</v>
      </c>
      <c r="CH38" s="478" t="e">
        <f t="shared" si="63"/>
        <v>#DIV/0!</v>
      </c>
      <c r="CI38" s="478">
        <f t="shared" si="64"/>
        <v>393.01371951219505</v>
      </c>
    </row>
    <row r="39" spans="1:87" x14ac:dyDescent="0.2">
      <c r="A39" s="639" t="s">
        <v>26</v>
      </c>
      <c r="B39" s="449" t="s">
        <v>39</v>
      </c>
      <c r="C39" s="453"/>
      <c r="D39" s="453"/>
      <c r="E39" s="450">
        <f>'Summary Data'!C39</f>
        <v>163</v>
      </c>
      <c r="F39" s="459">
        <f t="shared" si="38"/>
        <v>10</v>
      </c>
      <c r="G39" s="464">
        <f t="shared" si="0"/>
        <v>1630</v>
      </c>
      <c r="H39" s="472" t="e">
        <f t="shared" si="1"/>
        <v>#DIV/0!</v>
      </c>
      <c r="I39" s="450">
        <f>'Summary Data'!G39</f>
        <v>16</v>
      </c>
      <c r="J39" s="459">
        <f t="shared" si="39"/>
        <v>30</v>
      </c>
      <c r="K39" s="464">
        <f t="shared" si="2"/>
        <v>480</v>
      </c>
      <c r="L39" s="472" t="e">
        <f t="shared" si="3"/>
        <v>#DIV/0!</v>
      </c>
      <c r="M39" s="450">
        <f>'Summary Data'!I39</f>
        <v>0</v>
      </c>
      <c r="N39" s="459">
        <f t="shared" si="40"/>
        <v>10</v>
      </c>
      <c r="O39" s="464">
        <f t="shared" si="4"/>
        <v>0</v>
      </c>
      <c r="P39" s="472" t="e">
        <f t="shared" si="5"/>
        <v>#DIV/0!</v>
      </c>
      <c r="Q39" s="450">
        <f>'Summary Data'!K39</f>
        <v>3</v>
      </c>
      <c r="R39" s="459">
        <f t="shared" si="41"/>
        <v>10</v>
      </c>
      <c r="S39" s="464">
        <f t="shared" si="6"/>
        <v>30</v>
      </c>
      <c r="T39" s="472" t="e">
        <f t="shared" si="7"/>
        <v>#DIV/0!</v>
      </c>
      <c r="U39" s="450">
        <f>'Summary Data'!M39</f>
        <v>2</v>
      </c>
      <c r="V39" s="459">
        <f t="shared" si="42"/>
        <v>10</v>
      </c>
      <c r="W39" s="464">
        <f t="shared" si="8"/>
        <v>20</v>
      </c>
      <c r="X39" s="472" t="e">
        <f t="shared" si="9"/>
        <v>#DIV/0!</v>
      </c>
      <c r="Y39" s="450">
        <f>'Summary Data'!S39</f>
        <v>5</v>
      </c>
      <c r="Z39" s="459">
        <f t="shared" si="43"/>
        <v>10</v>
      </c>
      <c r="AA39" s="464">
        <f t="shared" si="10"/>
        <v>50</v>
      </c>
      <c r="AB39" s="472" t="e">
        <f t="shared" si="11"/>
        <v>#DIV/0!</v>
      </c>
      <c r="AC39" s="450">
        <f>'Summary Data'!U39</f>
        <v>23</v>
      </c>
      <c r="AD39" s="459">
        <f t="shared" si="44"/>
        <v>10</v>
      </c>
      <c r="AE39" s="464">
        <f t="shared" si="12"/>
        <v>230</v>
      </c>
      <c r="AF39" s="472" t="e">
        <f t="shared" si="13"/>
        <v>#DIV/0!</v>
      </c>
      <c r="AG39" s="450">
        <f>'Summary Data'!W39</f>
        <v>23</v>
      </c>
      <c r="AH39" s="459">
        <f t="shared" si="45"/>
        <v>10</v>
      </c>
      <c r="AI39" s="464">
        <f t="shared" si="14"/>
        <v>230</v>
      </c>
      <c r="AJ39" s="472" t="e">
        <f t="shared" si="15"/>
        <v>#DIV/0!</v>
      </c>
      <c r="AK39" s="450">
        <f>'Summary Data'!Y39</f>
        <v>0</v>
      </c>
      <c r="AL39" s="459">
        <f t="shared" si="46"/>
        <v>5</v>
      </c>
      <c r="AM39" s="464">
        <f t="shared" si="16"/>
        <v>0</v>
      </c>
      <c r="AN39" s="472" t="e">
        <f t="shared" si="17"/>
        <v>#DIV/0!</v>
      </c>
      <c r="AO39" s="450">
        <f>'Summary Data'!AA39</f>
        <v>0</v>
      </c>
      <c r="AP39" s="459">
        <f t="shared" si="47"/>
        <v>5</v>
      </c>
      <c r="AQ39" s="464">
        <f t="shared" si="18"/>
        <v>0</v>
      </c>
      <c r="AR39" s="472" t="e">
        <f t="shared" si="19"/>
        <v>#DIV/0!</v>
      </c>
      <c r="AS39" s="450">
        <f>'Summary Data'!AC39</f>
        <v>0</v>
      </c>
      <c r="AT39" s="459">
        <f t="shared" si="48"/>
        <v>5</v>
      </c>
      <c r="AU39" s="464">
        <f t="shared" si="20"/>
        <v>0</v>
      </c>
      <c r="AV39" s="472" t="e">
        <f t="shared" si="21"/>
        <v>#DIV/0!</v>
      </c>
      <c r="AW39" s="450">
        <f>'Summary Data'!AE39</f>
        <v>0</v>
      </c>
      <c r="AX39" s="459">
        <f t="shared" si="49"/>
        <v>5</v>
      </c>
      <c r="AY39" s="464">
        <f t="shared" si="22"/>
        <v>0</v>
      </c>
      <c r="AZ39" s="472" t="e">
        <f t="shared" si="23"/>
        <v>#DIV/0!</v>
      </c>
      <c r="BA39" s="450">
        <f>'Summary Data'!AG39</f>
        <v>3</v>
      </c>
      <c r="BB39" s="459">
        <f t="shared" si="50"/>
        <v>10</v>
      </c>
      <c r="BC39" s="464">
        <f t="shared" si="24"/>
        <v>30</v>
      </c>
      <c r="BD39" s="472" t="e">
        <f t="shared" si="25"/>
        <v>#DIV/0!</v>
      </c>
      <c r="BE39" s="450">
        <f>'Summary Data'!AI39</f>
        <v>0</v>
      </c>
      <c r="BF39" s="459">
        <f t="shared" si="51"/>
        <v>5</v>
      </c>
      <c r="BG39" s="464">
        <f t="shared" si="26"/>
        <v>0</v>
      </c>
      <c r="BH39" s="472" t="e">
        <f t="shared" si="27"/>
        <v>#DIV/0!</v>
      </c>
      <c r="BI39" s="450">
        <f>'Summary Data'!AK39</f>
        <v>9</v>
      </c>
      <c r="BJ39" s="459">
        <f t="shared" si="52"/>
        <v>30</v>
      </c>
      <c r="BK39" s="464">
        <f t="shared" si="28"/>
        <v>270</v>
      </c>
      <c r="BL39" s="472" t="e">
        <f t="shared" si="29"/>
        <v>#DIV/0!</v>
      </c>
      <c r="BM39" s="450">
        <f>'Summary Data'!AN39</f>
        <v>7</v>
      </c>
      <c r="BN39" s="459">
        <f t="shared" si="53"/>
        <v>30</v>
      </c>
      <c r="BO39" s="464">
        <f t="shared" si="30"/>
        <v>210</v>
      </c>
      <c r="BP39" s="472" t="e">
        <f t="shared" si="31"/>
        <v>#DIV/0!</v>
      </c>
      <c r="BQ39" s="450">
        <f>'Summary Data'!AQ39</f>
        <v>7</v>
      </c>
      <c r="BR39" s="459">
        <f t="shared" si="54"/>
        <v>10</v>
      </c>
      <c r="BS39" s="464">
        <f t="shared" si="32"/>
        <v>70</v>
      </c>
      <c r="BT39" s="472" t="e">
        <f t="shared" si="33"/>
        <v>#DIV/0!</v>
      </c>
      <c r="BU39" s="450">
        <f>'Summary Data'!AS39</f>
        <v>2</v>
      </c>
      <c r="BV39" s="459">
        <f t="shared" si="55"/>
        <v>15</v>
      </c>
      <c r="BW39" s="464">
        <f t="shared" si="34"/>
        <v>30</v>
      </c>
      <c r="BX39" s="472" t="e">
        <f t="shared" si="35"/>
        <v>#DIV/0!</v>
      </c>
      <c r="BY39" s="478">
        <f t="shared" si="36"/>
        <v>263</v>
      </c>
      <c r="BZ39" s="469">
        <f t="shared" si="37"/>
        <v>3280</v>
      </c>
      <c r="CA39" s="475" t="e">
        <f t="shared" si="56"/>
        <v>#DIV/0!</v>
      </c>
      <c r="CB39" s="451">
        <f t="shared" si="57"/>
        <v>4287.200000000008</v>
      </c>
      <c r="CC39" s="480" t="e">
        <f t="shared" si="65"/>
        <v>#DIV/0!</v>
      </c>
      <c r="CD39" s="480">
        <f t="shared" si="59"/>
        <v>0.64329268292682928</v>
      </c>
      <c r="CE39" s="480" t="e">
        <f t="shared" si="60"/>
        <v>#DIV/0!</v>
      </c>
      <c r="CF39" s="478">
        <f t="shared" si="61"/>
        <v>0</v>
      </c>
      <c r="CG39" s="478">
        <f t="shared" si="62"/>
        <v>0</v>
      </c>
      <c r="CH39" s="478" t="e">
        <f t="shared" si="63"/>
        <v>#DIV/0!</v>
      </c>
      <c r="CI39" s="478">
        <f t="shared" si="64"/>
        <v>393.01371951219505</v>
      </c>
    </row>
    <row r="40" spans="1:87" x14ac:dyDescent="0.2">
      <c r="A40" s="642"/>
      <c r="B40" s="442" t="s">
        <v>38</v>
      </c>
      <c r="C40" s="453"/>
      <c r="D40" s="453"/>
      <c r="E40" s="447">
        <f>'Summary Data'!C40</f>
        <v>136</v>
      </c>
      <c r="F40" s="458">
        <f t="shared" si="38"/>
        <v>10</v>
      </c>
      <c r="G40" s="463">
        <f t="shared" si="0"/>
        <v>1360</v>
      </c>
      <c r="H40" s="472" t="e">
        <f t="shared" si="1"/>
        <v>#DIV/0!</v>
      </c>
      <c r="I40" s="447">
        <f>'Summary Data'!G40</f>
        <v>64</v>
      </c>
      <c r="J40" s="458">
        <f t="shared" si="39"/>
        <v>30</v>
      </c>
      <c r="K40" s="463">
        <f t="shared" si="2"/>
        <v>1920</v>
      </c>
      <c r="L40" s="472" t="e">
        <f t="shared" si="3"/>
        <v>#DIV/0!</v>
      </c>
      <c r="M40" s="447">
        <f>'Summary Data'!I40</f>
        <v>1</v>
      </c>
      <c r="N40" s="458">
        <f t="shared" si="40"/>
        <v>10</v>
      </c>
      <c r="O40" s="463">
        <f t="shared" si="4"/>
        <v>10</v>
      </c>
      <c r="P40" s="472" t="e">
        <f t="shared" si="5"/>
        <v>#DIV/0!</v>
      </c>
      <c r="Q40" s="447">
        <f>'Summary Data'!K40</f>
        <v>1</v>
      </c>
      <c r="R40" s="458">
        <f t="shared" si="41"/>
        <v>10</v>
      </c>
      <c r="S40" s="463">
        <f t="shared" si="6"/>
        <v>10</v>
      </c>
      <c r="T40" s="472" t="e">
        <f t="shared" si="7"/>
        <v>#DIV/0!</v>
      </c>
      <c r="U40" s="447">
        <f>'Summary Data'!M40</f>
        <v>0</v>
      </c>
      <c r="V40" s="458">
        <f t="shared" si="42"/>
        <v>10</v>
      </c>
      <c r="W40" s="463">
        <f t="shared" si="8"/>
        <v>0</v>
      </c>
      <c r="X40" s="472" t="e">
        <f t="shared" si="9"/>
        <v>#DIV/0!</v>
      </c>
      <c r="Y40" s="447">
        <f>'Summary Data'!S40</f>
        <v>1</v>
      </c>
      <c r="Z40" s="458">
        <f t="shared" si="43"/>
        <v>10</v>
      </c>
      <c r="AA40" s="463">
        <f t="shared" si="10"/>
        <v>10</v>
      </c>
      <c r="AB40" s="472" t="e">
        <f t="shared" si="11"/>
        <v>#DIV/0!</v>
      </c>
      <c r="AC40" s="447">
        <f>'Summary Data'!U40</f>
        <v>15</v>
      </c>
      <c r="AD40" s="458">
        <f t="shared" si="44"/>
        <v>10</v>
      </c>
      <c r="AE40" s="463">
        <f t="shared" si="12"/>
        <v>150</v>
      </c>
      <c r="AF40" s="472" t="e">
        <f t="shared" si="13"/>
        <v>#DIV/0!</v>
      </c>
      <c r="AG40" s="447">
        <f>'Summary Data'!W40</f>
        <v>15</v>
      </c>
      <c r="AH40" s="458">
        <f t="shared" si="45"/>
        <v>10</v>
      </c>
      <c r="AI40" s="463">
        <f t="shared" si="14"/>
        <v>150</v>
      </c>
      <c r="AJ40" s="472" t="e">
        <f t="shared" si="15"/>
        <v>#DIV/0!</v>
      </c>
      <c r="AK40" s="447">
        <f>'Summary Data'!Y40</f>
        <v>0</v>
      </c>
      <c r="AL40" s="458">
        <f t="shared" si="46"/>
        <v>5</v>
      </c>
      <c r="AM40" s="463">
        <f t="shared" si="16"/>
        <v>0</v>
      </c>
      <c r="AN40" s="472" t="e">
        <f t="shared" si="17"/>
        <v>#DIV/0!</v>
      </c>
      <c r="AO40" s="447">
        <f>'Summary Data'!AA40</f>
        <v>0</v>
      </c>
      <c r="AP40" s="458">
        <f t="shared" si="47"/>
        <v>5</v>
      </c>
      <c r="AQ40" s="463">
        <f t="shared" si="18"/>
        <v>0</v>
      </c>
      <c r="AR40" s="472" t="e">
        <f t="shared" si="19"/>
        <v>#DIV/0!</v>
      </c>
      <c r="AS40" s="447">
        <f>'Summary Data'!AC40</f>
        <v>0</v>
      </c>
      <c r="AT40" s="458">
        <f t="shared" si="48"/>
        <v>5</v>
      </c>
      <c r="AU40" s="463">
        <f t="shared" si="20"/>
        <v>0</v>
      </c>
      <c r="AV40" s="472" t="e">
        <f t="shared" si="21"/>
        <v>#DIV/0!</v>
      </c>
      <c r="AW40" s="447">
        <f>'Summary Data'!AE40</f>
        <v>0</v>
      </c>
      <c r="AX40" s="458">
        <f t="shared" si="49"/>
        <v>5</v>
      </c>
      <c r="AY40" s="463">
        <f t="shared" si="22"/>
        <v>0</v>
      </c>
      <c r="AZ40" s="472" t="e">
        <f t="shared" si="23"/>
        <v>#DIV/0!</v>
      </c>
      <c r="BA40" s="447">
        <f>'Summary Data'!AG40</f>
        <v>1</v>
      </c>
      <c r="BB40" s="458">
        <f t="shared" si="50"/>
        <v>10</v>
      </c>
      <c r="BC40" s="463">
        <f t="shared" si="24"/>
        <v>10</v>
      </c>
      <c r="BD40" s="472" t="e">
        <f t="shared" si="25"/>
        <v>#DIV/0!</v>
      </c>
      <c r="BE40" s="447">
        <f>'Summary Data'!AI40</f>
        <v>0</v>
      </c>
      <c r="BF40" s="458">
        <f t="shared" si="51"/>
        <v>5</v>
      </c>
      <c r="BG40" s="463">
        <f t="shared" si="26"/>
        <v>0</v>
      </c>
      <c r="BH40" s="472" t="e">
        <f t="shared" si="27"/>
        <v>#DIV/0!</v>
      </c>
      <c r="BI40" s="447">
        <f>'Summary Data'!AK40</f>
        <v>1</v>
      </c>
      <c r="BJ40" s="458">
        <f t="shared" si="52"/>
        <v>30</v>
      </c>
      <c r="BK40" s="463">
        <f t="shared" si="28"/>
        <v>30</v>
      </c>
      <c r="BL40" s="472" t="e">
        <f t="shared" si="29"/>
        <v>#DIV/0!</v>
      </c>
      <c r="BM40" s="447">
        <f>'Summary Data'!AN40</f>
        <v>4</v>
      </c>
      <c r="BN40" s="458">
        <f t="shared" si="53"/>
        <v>30</v>
      </c>
      <c r="BO40" s="463">
        <f t="shared" si="30"/>
        <v>120</v>
      </c>
      <c r="BP40" s="472" t="e">
        <f t="shared" si="31"/>
        <v>#DIV/0!</v>
      </c>
      <c r="BQ40" s="447">
        <f>'Summary Data'!AQ40</f>
        <v>4</v>
      </c>
      <c r="BR40" s="458">
        <f t="shared" si="54"/>
        <v>10</v>
      </c>
      <c r="BS40" s="463">
        <f t="shared" si="32"/>
        <v>40</v>
      </c>
      <c r="BT40" s="472" t="e">
        <f t="shared" si="33"/>
        <v>#DIV/0!</v>
      </c>
      <c r="BU40" s="447">
        <f>'Summary Data'!AS40</f>
        <v>1</v>
      </c>
      <c r="BV40" s="458">
        <f t="shared" si="55"/>
        <v>15</v>
      </c>
      <c r="BW40" s="463">
        <f t="shared" si="34"/>
        <v>15</v>
      </c>
      <c r="BX40" s="472" t="e">
        <f t="shared" si="35"/>
        <v>#DIV/0!</v>
      </c>
      <c r="BY40" s="478">
        <f t="shared" si="36"/>
        <v>244</v>
      </c>
      <c r="BZ40" s="469">
        <f t="shared" si="37"/>
        <v>3825</v>
      </c>
      <c r="CA40" s="475" t="e">
        <f t="shared" si="56"/>
        <v>#DIV/0!</v>
      </c>
      <c r="CB40" s="451">
        <f t="shared" si="57"/>
        <v>4287.200000000008</v>
      </c>
      <c r="CC40" s="480" t="e">
        <f t="shared" si="65"/>
        <v>#DIV/0!</v>
      </c>
      <c r="CD40" s="480">
        <f t="shared" si="59"/>
        <v>0.857516339869281</v>
      </c>
      <c r="CE40" s="480" t="e">
        <f t="shared" si="60"/>
        <v>#DIV/0!</v>
      </c>
      <c r="CF40" s="478">
        <f t="shared" si="61"/>
        <v>0</v>
      </c>
      <c r="CG40" s="478">
        <f t="shared" si="62"/>
        <v>0</v>
      </c>
      <c r="CH40" s="478" t="e">
        <f t="shared" si="63"/>
        <v>#DIV/0!</v>
      </c>
      <c r="CI40" s="478">
        <f t="shared" si="64"/>
        <v>393.01371951219505</v>
      </c>
    </row>
    <row r="41" spans="1:87" x14ac:dyDescent="0.2">
      <c r="A41" s="642"/>
      <c r="B41" s="449" t="s">
        <v>37</v>
      </c>
      <c r="C41" s="453"/>
      <c r="D41" s="453"/>
      <c r="E41" s="450">
        <f>'Summary Data'!C41</f>
        <v>123</v>
      </c>
      <c r="F41" s="459">
        <f t="shared" si="38"/>
        <v>10</v>
      </c>
      <c r="G41" s="464">
        <f t="shared" si="0"/>
        <v>1230</v>
      </c>
      <c r="H41" s="472" t="e">
        <f t="shared" si="1"/>
        <v>#DIV/0!</v>
      </c>
      <c r="I41" s="450">
        <f>'Summary Data'!G41</f>
        <v>18</v>
      </c>
      <c r="J41" s="459">
        <f t="shared" si="39"/>
        <v>30</v>
      </c>
      <c r="K41" s="464">
        <f t="shared" si="2"/>
        <v>540</v>
      </c>
      <c r="L41" s="472" t="e">
        <f t="shared" si="3"/>
        <v>#DIV/0!</v>
      </c>
      <c r="M41" s="450">
        <f>'Summary Data'!I41</f>
        <v>1</v>
      </c>
      <c r="N41" s="459">
        <f t="shared" si="40"/>
        <v>10</v>
      </c>
      <c r="O41" s="464">
        <f t="shared" si="4"/>
        <v>10</v>
      </c>
      <c r="P41" s="472" t="e">
        <f t="shared" si="5"/>
        <v>#DIV/0!</v>
      </c>
      <c r="Q41" s="450">
        <f>'Summary Data'!K41</f>
        <v>6</v>
      </c>
      <c r="R41" s="459">
        <f t="shared" si="41"/>
        <v>10</v>
      </c>
      <c r="S41" s="464">
        <f t="shared" si="6"/>
        <v>60</v>
      </c>
      <c r="T41" s="472" t="e">
        <f t="shared" si="7"/>
        <v>#DIV/0!</v>
      </c>
      <c r="U41" s="450">
        <f>'Summary Data'!M41</f>
        <v>3</v>
      </c>
      <c r="V41" s="459">
        <f t="shared" si="42"/>
        <v>10</v>
      </c>
      <c r="W41" s="464">
        <f t="shared" si="8"/>
        <v>30</v>
      </c>
      <c r="X41" s="472" t="e">
        <f t="shared" si="9"/>
        <v>#DIV/0!</v>
      </c>
      <c r="Y41" s="450">
        <f>'Summary Data'!S41</f>
        <v>5</v>
      </c>
      <c r="Z41" s="459">
        <f t="shared" si="43"/>
        <v>10</v>
      </c>
      <c r="AA41" s="464">
        <f t="shared" si="10"/>
        <v>50</v>
      </c>
      <c r="AB41" s="472" t="e">
        <f t="shared" si="11"/>
        <v>#DIV/0!</v>
      </c>
      <c r="AC41" s="450">
        <f>'Summary Data'!U41</f>
        <v>11</v>
      </c>
      <c r="AD41" s="459">
        <f t="shared" si="44"/>
        <v>10</v>
      </c>
      <c r="AE41" s="464">
        <f t="shared" si="12"/>
        <v>110</v>
      </c>
      <c r="AF41" s="472" t="e">
        <f t="shared" si="13"/>
        <v>#DIV/0!</v>
      </c>
      <c r="AG41" s="450">
        <f>'Summary Data'!W41</f>
        <v>11</v>
      </c>
      <c r="AH41" s="459">
        <f t="shared" si="45"/>
        <v>10</v>
      </c>
      <c r="AI41" s="464">
        <f t="shared" si="14"/>
        <v>110</v>
      </c>
      <c r="AJ41" s="472" t="e">
        <f t="shared" si="15"/>
        <v>#DIV/0!</v>
      </c>
      <c r="AK41" s="450">
        <f>'Summary Data'!Y41</f>
        <v>0</v>
      </c>
      <c r="AL41" s="459">
        <f t="shared" si="46"/>
        <v>5</v>
      </c>
      <c r="AM41" s="464">
        <f t="shared" si="16"/>
        <v>0</v>
      </c>
      <c r="AN41" s="472" t="e">
        <f t="shared" si="17"/>
        <v>#DIV/0!</v>
      </c>
      <c r="AO41" s="450">
        <f>'Summary Data'!AA41</f>
        <v>0</v>
      </c>
      <c r="AP41" s="459">
        <f t="shared" si="47"/>
        <v>5</v>
      </c>
      <c r="AQ41" s="464">
        <f t="shared" si="18"/>
        <v>0</v>
      </c>
      <c r="AR41" s="472" t="e">
        <f t="shared" si="19"/>
        <v>#DIV/0!</v>
      </c>
      <c r="AS41" s="450">
        <f>'Summary Data'!AC41</f>
        <v>0</v>
      </c>
      <c r="AT41" s="459">
        <f t="shared" si="48"/>
        <v>5</v>
      </c>
      <c r="AU41" s="464">
        <f t="shared" si="20"/>
        <v>0</v>
      </c>
      <c r="AV41" s="472" t="e">
        <f t="shared" si="21"/>
        <v>#DIV/0!</v>
      </c>
      <c r="AW41" s="450">
        <f>'Summary Data'!AE41</f>
        <v>0</v>
      </c>
      <c r="AX41" s="459">
        <f t="shared" si="49"/>
        <v>5</v>
      </c>
      <c r="AY41" s="464">
        <f t="shared" si="22"/>
        <v>0</v>
      </c>
      <c r="AZ41" s="472" t="e">
        <f t="shared" si="23"/>
        <v>#DIV/0!</v>
      </c>
      <c r="BA41" s="450">
        <f>'Summary Data'!AG41</f>
        <v>0</v>
      </c>
      <c r="BB41" s="459">
        <f t="shared" si="50"/>
        <v>10</v>
      </c>
      <c r="BC41" s="464">
        <f t="shared" si="24"/>
        <v>0</v>
      </c>
      <c r="BD41" s="472" t="e">
        <f t="shared" si="25"/>
        <v>#DIV/0!</v>
      </c>
      <c r="BE41" s="450">
        <f>'Summary Data'!AI41</f>
        <v>1</v>
      </c>
      <c r="BF41" s="459">
        <f t="shared" si="51"/>
        <v>5</v>
      </c>
      <c r="BG41" s="464">
        <f t="shared" si="26"/>
        <v>5</v>
      </c>
      <c r="BH41" s="472" t="e">
        <f t="shared" si="27"/>
        <v>#DIV/0!</v>
      </c>
      <c r="BI41" s="450">
        <f>'Summary Data'!AK41</f>
        <v>5</v>
      </c>
      <c r="BJ41" s="459">
        <f t="shared" si="52"/>
        <v>30</v>
      </c>
      <c r="BK41" s="464">
        <f t="shared" si="28"/>
        <v>150</v>
      </c>
      <c r="BL41" s="472" t="e">
        <f t="shared" si="29"/>
        <v>#DIV/0!</v>
      </c>
      <c r="BM41" s="450">
        <f>'Summary Data'!AN41</f>
        <v>10</v>
      </c>
      <c r="BN41" s="459">
        <f t="shared" si="53"/>
        <v>30</v>
      </c>
      <c r="BO41" s="464">
        <f t="shared" si="30"/>
        <v>300</v>
      </c>
      <c r="BP41" s="472" t="e">
        <f t="shared" si="31"/>
        <v>#DIV/0!</v>
      </c>
      <c r="BQ41" s="450">
        <f>'Summary Data'!AQ41</f>
        <v>8</v>
      </c>
      <c r="BR41" s="459">
        <f t="shared" si="54"/>
        <v>10</v>
      </c>
      <c r="BS41" s="464">
        <f t="shared" si="32"/>
        <v>80</v>
      </c>
      <c r="BT41" s="472" t="e">
        <f t="shared" si="33"/>
        <v>#DIV/0!</v>
      </c>
      <c r="BU41" s="450">
        <f>'Summary Data'!AS41</f>
        <v>11</v>
      </c>
      <c r="BV41" s="459">
        <f t="shared" si="55"/>
        <v>15</v>
      </c>
      <c r="BW41" s="464">
        <f t="shared" si="34"/>
        <v>165</v>
      </c>
      <c r="BX41" s="472" t="e">
        <f t="shared" si="35"/>
        <v>#DIV/0!</v>
      </c>
      <c r="BY41" s="478">
        <f t="shared" si="36"/>
        <v>213</v>
      </c>
      <c r="BZ41" s="469">
        <f t="shared" si="37"/>
        <v>2840</v>
      </c>
      <c r="CA41" s="475" t="e">
        <f t="shared" si="56"/>
        <v>#DIV/0!</v>
      </c>
      <c r="CB41" s="451">
        <f t="shared" si="57"/>
        <v>4287.200000000008</v>
      </c>
      <c r="CC41" s="480" t="e">
        <f t="shared" si="65"/>
        <v>#DIV/0!</v>
      </c>
      <c r="CD41" s="480">
        <f t="shared" si="59"/>
        <v>0.62323943661971826</v>
      </c>
      <c r="CE41" s="480" t="e">
        <f t="shared" si="60"/>
        <v>#DIV/0!</v>
      </c>
      <c r="CF41" s="478">
        <f t="shared" si="61"/>
        <v>0</v>
      </c>
      <c r="CG41" s="478">
        <f t="shared" si="62"/>
        <v>0</v>
      </c>
      <c r="CH41" s="478" t="e">
        <f t="shared" si="63"/>
        <v>#DIV/0!</v>
      </c>
      <c r="CI41" s="478">
        <f t="shared" si="64"/>
        <v>393.01371951219505</v>
      </c>
    </row>
    <row r="42" spans="1:87" x14ac:dyDescent="0.2">
      <c r="A42" s="642"/>
      <c r="B42" s="442" t="s">
        <v>36</v>
      </c>
      <c r="C42" s="453"/>
      <c r="D42" s="453"/>
      <c r="E42" s="447">
        <f>'Summary Data'!C42</f>
        <v>118</v>
      </c>
      <c r="F42" s="458">
        <f t="shared" si="38"/>
        <v>10</v>
      </c>
      <c r="G42" s="463">
        <f t="shared" si="0"/>
        <v>1180</v>
      </c>
      <c r="H42" s="472" t="e">
        <f t="shared" si="1"/>
        <v>#DIV/0!</v>
      </c>
      <c r="I42" s="447">
        <f>'Summary Data'!G42</f>
        <v>14</v>
      </c>
      <c r="J42" s="458">
        <f t="shared" si="39"/>
        <v>30</v>
      </c>
      <c r="K42" s="463">
        <f t="shared" si="2"/>
        <v>420</v>
      </c>
      <c r="L42" s="472" t="e">
        <f t="shared" si="3"/>
        <v>#DIV/0!</v>
      </c>
      <c r="M42" s="447">
        <f>'Summary Data'!I42</f>
        <v>0</v>
      </c>
      <c r="N42" s="458">
        <f t="shared" si="40"/>
        <v>10</v>
      </c>
      <c r="O42" s="463">
        <f t="shared" si="4"/>
        <v>0</v>
      </c>
      <c r="P42" s="472" t="e">
        <f t="shared" si="5"/>
        <v>#DIV/0!</v>
      </c>
      <c r="Q42" s="447">
        <f>'Summary Data'!K42</f>
        <v>4</v>
      </c>
      <c r="R42" s="458">
        <f t="shared" si="41"/>
        <v>10</v>
      </c>
      <c r="S42" s="463">
        <f t="shared" si="6"/>
        <v>40</v>
      </c>
      <c r="T42" s="472" t="e">
        <f t="shared" si="7"/>
        <v>#DIV/0!</v>
      </c>
      <c r="U42" s="447">
        <f>'Summary Data'!M42</f>
        <v>0</v>
      </c>
      <c r="V42" s="458">
        <f t="shared" si="42"/>
        <v>10</v>
      </c>
      <c r="W42" s="463">
        <f t="shared" si="8"/>
        <v>0</v>
      </c>
      <c r="X42" s="472" t="e">
        <f t="shared" si="9"/>
        <v>#DIV/0!</v>
      </c>
      <c r="Y42" s="447">
        <f>'Summary Data'!S42</f>
        <v>2</v>
      </c>
      <c r="Z42" s="458">
        <f t="shared" si="43"/>
        <v>10</v>
      </c>
      <c r="AA42" s="463">
        <f t="shared" si="10"/>
        <v>20</v>
      </c>
      <c r="AB42" s="472" t="e">
        <f t="shared" si="11"/>
        <v>#DIV/0!</v>
      </c>
      <c r="AC42" s="447">
        <f>'Summary Data'!U42</f>
        <v>12</v>
      </c>
      <c r="AD42" s="458">
        <f t="shared" si="44"/>
        <v>10</v>
      </c>
      <c r="AE42" s="463">
        <f t="shared" si="12"/>
        <v>120</v>
      </c>
      <c r="AF42" s="472" t="e">
        <f t="shared" si="13"/>
        <v>#DIV/0!</v>
      </c>
      <c r="AG42" s="447">
        <f>'Summary Data'!W42</f>
        <v>12</v>
      </c>
      <c r="AH42" s="458">
        <f t="shared" si="45"/>
        <v>10</v>
      </c>
      <c r="AI42" s="463">
        <f t="shared" si="14"/>
        <v>120</v>
      </c>
      <c r="AJ42" s="472" t="e">
        <f t="shared" si="15"/>
        <v>#DIV/0!</v>
      </c>
      <c r="AK42" s="447">
        <f>'Summary Data'!Y42</f>
        <v>0</v>
      </c>
      <c r="AL42" s="458">
        <f t="shared" si="46"/>
        <v>5</v>
      </c>
      <c r="AM42" s="463">
        <f t="shared" si="16"/>
        <v>0</v>
      </c>
      <c r="AN42" s="472" t="e">
        <f t="shared" si="17"/>
        <v>#DIV/0!</v>
      </c>
      <c r="AO42" s="447">
        <f>'Summary Data'!AA42</f>
        <v>0</v>
      </c>
      <c r="AP42" s="458">
        <f t="shared" si="47"/>
        <v>5</v>
      </c>
      <c r="AQ42" s="463">
        <f t="shared" si="18"/>
        <v>0</v>
      </c>
      <c r="AR42" s="472" t="e">
        <f t="shared" si="19"/>
        <v>#DIV/0!</v>
      </c>
      <c r="AS42" s="447">
        <f>'Summary Data'!AC42</f>
        <v>0</v>
      </c>
      <c r="AT42" s="458">
        <f t="shared" si="48"/>
        <v>5</v>
      </c>
      <c r="AU42" s="463">
        <f t="shared" si="20"/>
        <v>0</v>
      </c>
      <c r="AV42" s="472" t="e">
        <f t="shared" si="21"/>
        <v>#DIV/0!</v>
      </c>
      <c r="AW42" s="447">
        <f>'Summary Data'!AE42</f>
        <v>0</v>
      </c>
      <c r="AX42" s="458">
        <f t="shared" si="49"/>
        <v>5</v>
      </c>
      <c r="AY42" s="463">
        <f t="shared" si="22"/>
        <v>0</v>
      </c>
      <c r="AZ42" s="472" t="e">
        <f t="shared" si="23"/>
        <v>#DIV/0!</v>
      </c>
      <c r="BA42" s="447">
        <f>'Summary Data'!AG42</f>
        <v>2</v>
      </c>
      <c r="BB42" s="458">
        <f t="shared" si="50"/>
        <v>10</v>
      </c>
      <c r="BC42" s="463">
        <f t="shared" si="24"/>
        <v>20</v>
      </c>
      <c r="BD42" s="472" t="e">
        <f t="shared" si="25"/>
        <v>#DIV/0!</v>
      </c>
      <c r="BE42" s="447">
        <f>'Summary Data'!AI42</f>
        <v>1</v>
      </c>
      <c r="BF42" s="458">
        <f t="shared" si="51"/>
        <v>5</v>
      </c>
      <c r="BG42" s="463">
        <f t="shared" si="26"/>
        <v>5</v>
      </c>
      <c r="BH42" s="472" t="e">
        <f t="shared" si="27"/>
        <v>#DIV/0!</v>
      </c>
      <c r="BI42" s="447">
        <f>'Summary Data'!AK42</f>
        <v>2</v>
      </c>
      <c r="BJ42" s="458">
        <f t="shared" si="52"/>
        <v>30</v>
      </c>
      <c r="BK42" s="463">
        <f t="shared" si="28"/>
        <v>60</v>
      </c>
      <c r="BL42" s="472" t="e">
        <f t="shared" si="29"/>
        <v>#DIV/0!</v>
      </c>
      <c r="BM42" s="447">
        <f>'Summary Data'!AN42</f>
        <v>2</v>
      </c>
      <c r="BN42" s="458">
        <f t="shared" si="53"/>
        <v>30</v>
      </c>
      <c r="BO42" s="463">
        <f t="shared" si="30"/>
        <v>60</v>
      </c>
      <c r="BP42" s="472" t="e">
        <f t="shared" si="31"/>
        <v>#DIV/0!</v>
      </c>
      <c r="BQ42" s="447">
        <f>'Summary Data'!AQ42</f>
        <v>14</v>
      </c>
      <c r="BR42" s="458">
        <f t="shared" si="54"/>
        <v>10</v>
      </c>
      <c r="BS42" s="463">
        <f t="shared" si="32"/>
        <v>140</v>
      </c>
      <c r="BT42" s="472" t="e">
        <f t="shared" si="33"/>
        <v>#DIV/0!</v>
      </c>
      <c r="BU42" s="447">
        <f>'Summary Data'!AS42</f>
        <v>0</v>
      </c>
      <c r="BV42" s="458">
        <f t="shared" si="55"/>
        <v>15</v>
      </c>
      <c r="BW42" s="463">
        <f t="shared" si="34"/>
        <v>0</v>
      </c>
      <c r="BX42" s="472" t="e">
        <f t="shared" si="35"/>
        <v>#DIV/0!</v>
      </c>
      <c r="BY42" s="478">
        <f t="shared" si="36"/>
        <v>183</v>
      </c>
      <c r="BZ42" s="469">
        <f t="shared" si="37"/>
        <v>2185</v>
      </c>
      <c r="CA42" s="475" t="e">
        <f t="shared" si="56"/>
        <v>#DIV/0!</v>
      </c>
      <c r="CB42" s="451">
        <f t="shared" si="57"/>
        <v>4287.200000000008</v>
      </c>
      <c r="CC42" s="480" t="e">
        <f t="shared" si="65"/>
        <v>#DIV/0!</v>
      </c>
      <c r="CD42" s="480">
        <f t="shared" si="59"/>
        <v>0.73226544622425627</v>
      </c>
      <c r="CE42" s="480" t="e">
        <f t="shared" si="60"/>
        <v>#DIV/0!</v>
      </c>
      <c r="CF42" s="478">
        <f t="shared" si="61"/>
        <v>0</v>
      </c>
      <c r="CG42" s="478">
        <f t="shared" si="62"/>
        <v>0</v>
      </c>
      <c r="CH42" s="478" t="e">
        <f t="shared" si="63"/>
        <v>#DIV/0!</v>
      </c>
      <c r="CI42" s="478">
        <f t="shared" si="64"/>
        <v>393.01371951219505</v>
      </c>
    </row>
    <row r="43" spans="1:87" x14ac:dyDescent="0.2">
      <c r="A43" s="642"/>
      <c r="B43" s="449" t="s">
        <v>35</v>
      </c>
      <c r="C43" s="453"/>
      <c r="D43" s="453"/>
      <c r="E43" s="450">
        <f>'Summary Data'!C43</f>
        <v>119</v>
      </c>
      <c r="F43" s="459">
        <f t="shared" si="38"/>
        <v>10</v>
      </c>
      <c r="G43" s="464">
        <f t="shared" si="0"/>
        <v>1190</v>
      </c>
      <c r="H43" s="472" t="e">
        <f t="shared" si="1"/>
        <v>#DIV/0!</v>
      </c>
      <c r="I43" s="450">
        <f>'Summary Data'!G43</f>
        <v>12</v>
      </c>
      <c r="J43" s="459">
        <f t="shared" si="39"/>
        <v>30</v>
      </c>
      <c r="K43" s="464">
        <f t="shared" si="2"/>
        <v>360</v>
      </c>
      <c r="L43" s="472" t="e">
        <f t="shared" si="3"/>
        <v>#DIV/0!</v>
      </c>
      <c r="M43" s="450">
        <f>'Summary Data'!I43</f>
        <v>0</v>
      </c>
      <c r="N43" s="459">
        <f t="shared" si="40"/>
        <v>10</v>
      </c>
      <c r="O43" s="464">
        <f t="shared" si="4"/>
        <v>0</v>
      </c>
      <c r="P43" s="472" t="e">
        <f t="shared" si="5"/>
        <v>#DIV/0!</v>
      </c>
      <c r="Q43" s="450">
        <f>'Summary Data'!K43</f>
        <v>4</v>
      </c>
      <c r="R43" s="459">
        <f t="shared" si="41"/>
        <v>10</v>
      </c>
      <c r="S43" s="464">
        <f t="shared" si="6"/>
        <v>40</v>
      </c>
      <c r="T43" s="472" t="e">
        <f t="shared" si="7"/>
        <v>#DIV/0!</v>
      </c>
      <c r="U43" s="450">
        <f>'Summary Data'!M43</f>
        <v>2</v>
      </c>
      <c r="V43" s="459">
        <f t="shared" si="42"/>
        <v>10</v>
      </c>
      <c r="W43" s="464">
        <f t="shared" si="8"/>
        <v>20</v>
      </c>
      <c r="X43" s="472" t="e">
        <f t="shared" si="9"/>
        <v>#DIV/0!</v>
      </c>
      <c r="Y43" s="450">
        <f>'Summary Data'!S43</f>
        <v>5</v>
      </c>
      <c r="Z43" s="459">
        <f t="shared" si="43"/>
        <v>10</v>
      </c>
      <c r="AA43" s="464">
        <f t="shared" si="10"/>
        <v>50</v>
      </c>
      <c r="AB43" s="472" t="e">
        <f t="shared" si="11"/>
        <v>#DIV/0!</v>
      </c>
      <c r="AC43" s="450">
        <f>'Summary Data'!U43</f>
        <v>13</v>
      </c>
      <c r="AD43" s="459">
        <f t="shared" si="44"/>
        <v>10</v>
      </c>
      <c r="AE43" s="464">
        <f t="shared" si="12"/>
        <v>130</v>
      </c>
      <c r="AF43" s="472" t="e">
        <f t="shared" si="13"/>
        <v>#DIV/0!</v>
      </c>
      <c r="AG43" s="450">
        <f>'Summary Data'!W43</f>
        <v>13</v>
      </c>
      <c r="AH43" s="459">
        <f t="shared" si="45"/>
        <v>10</v>
      </c>
      <c r="AI43" s="464">
        <f t="shared" si="14"/>
        <v>130</v>
      </c>
      <c r="AJ43" s="472" t="e">
        <f t="shared" si="15"/>
        <v>#DIV/0!</v>
      </c>
      <c r="AK43" s="450">
        <f>'Summary Data'!Y43</f>
        <v>0</v>
      </c>
      <c r="AL43" s="459">
        <f t="shared" si="46"/>
        <v>5</v>
      </c>
      <c r="AM43" s="464">
        <f t="shared" si="16"/>
        <v>0</v>
      </c>
      <c r="AN43" s="472" t="e">
        <f t="shared" si="17"/>
        <v>#DIV/0!</v>
      </c>
      <c r="AO43" s="450">
        <f>'Summary Data'!AA43</f>
        <v>0</v>
      </c>
      <c r="AP43" s="459">
        <f t="shared" si="47"/>
        <v>5</v>
      </c>
      <c r="AQ43" s="464">
        <f t="shared" si="18"/>
        <v>0</v>
      </c>
      <c r="AR43" s="472" t="e">
        <f t="shared" si="19"/>
        <v>#DIV/0!</v>
      </c>
      <c r="AS43" s="450">
        <f>'Summary Data'!AC43</f>
        <v>0</v>
      </c>
      <c r="AT43" s="459">
        <f t="shared" si="48"/>
        <v>5</v>
      </c>
      <c r="AU43" s="464">
        <f t="shared" si="20"/>
        <v>0</v>
      </c>
      <c r="AV43" s="472" t="e">
        <f t="shared" si="21"/>
        <v>#DIV/0!</v>
      </c>
      <c r="AW43" s="450">
        <f>'Summary Data'!AE43</f>
        <v>0</v>
      </c>
      <c r="AX43" s="459">
        <f t="shared" si="49"/>
        <v>5</v>
      </c>
      <c r="AY43" s="464">
        <f t="shared" si="22"/>
        <v>0</v>
      </c>
      <c r="AZ43" s="472" t="e">
        <f t="shared" si="23"/>
        <v>#DIV/0!</v>
      </c>
      <c r="BA43" s="450">
        <f>'Summary Data'!AG43</f>
        <v>0</v>
      </c>
      <c r="BB43" s="459">
        <f t="shared" si="50"/>
        <v>10</v>
      </c>
      <c r="BC43" s="464">
        <f t="shared" si="24"/>
        <v>0</v>
      </c>
      <c r="BD43" s="472" t="e">
        <f t="shared" si="25"/>
        <v>#DIV/0!</v>
      </c>
      <c r="BE43" s="450">
        <f>'Summary Data'!AI43</f>
        <v>1</v>
      </c>
      <c r="BF43" s="459">
        <f t="shared" si="51"/>
        <v>5</v>
      </c>
      <c r="BG43" s="464">
        <f t="shared" si="26"/>
        <v>5</v>
      </c>
      <c r="BH43" s="472" t="e">
        <f t="shared" si="27"/>
        <v>#DIV/0!</v>
      </c>
      <c r="BI43" s="450">
        <f>'Summary Data'!AK43</f>
        <v>1</v>
      </c>
      <c r="BJ43" s="459">
        <f t="shared" si="52"/>
        <v>30</v>
      </c>
      <c r="BK43" s="464">
        <f t="shared" si="28"/>
        <v>30</v>
      </c>
      <c r="BL43" s="472" t="e">
        <f t="shared" si="29"/>
        <v>#DIV/0!</v>
      </c>
      <c r="BM43" s="450">
        <f>'Summary Data'!AN43</f>
        <v>11</v>
      </c>
      <c r="BN43" s="459">
        <f t="shared" si="53"/>
        <v>30</v>
      </c>
      <c r="BO43" s="464">
        <f t="shared" si="30"/>
        <v>330</v>
      </c>
      <c r="BP43" s="472" t="e">
        <f t="shared" si="31"/>
        <v>#DIV/0!</v>
      </c>
      <c r="BQ43" s="450">
        <f>'Summary Data'!AQ43</f>
        <v>7</v>
      </c>
      <c r="BR43" s="459">
        <f t="shared" si="54"/>
        <v>10</v>
      </c>
      <c r="BS43" s="464">
        <f t="shared" si="32"/>
        <v>70</v>
      </c>
      <c r="BT43" s="472" t="e">
        <f t="shared" si="33"/>
        <v>#DIV/0!</v>
      </c>
      <c r="BU43" s="450">
        <f>'Summary Data'!AS43</f>
        <v>2</v>
      </c>
      <c r="BV43" s="459">
        <f t="shared" si="55"/>
        <v>15</v>
      </c>
      <c r="BW43" s="464">
        <f t="shared" si="34"/>
        <v>30</v>
      </c>
      <c r="BX43" s="472" t="e">
        <f t="shared" si="35"/>
        <v>#DIV/0!</v>
      </c>
      <c r="BY43" s="478">
        <f t="shared" si="36"/>
        <v>190</v>
      </c>
      <c r="BZ43" s="469">
        <f t="shared" si="37"/>
        <v>2385</v>
      </c>
      <c r="CA43" s="475" t="e">
        <f t="shared" si="56"/>
        <v>#DIV/0!</v>
      </c>
      <c r="CB43" s="451">
        <f t="shared" si="57"/>
        <v>4287.200000000008</v>
      </c>
      <c r="CC43" s="480" t="e">
        <f t="shared" si="65"/>
        <v>#DIV/0!</v>
      </c>
      <c r="CD43" s="480">
        <f t="shared" si="59"/>
        <v>0.64989517819706499</v>
      </c>
      <c r="CE43" s="480" t="e">
        <f t="shared" si="60"/>
        <v>#DIV/0!</v>
      </c>
      <c r="CF43" s="478">
        <f t="shared" si="61"/>
        <v>0</v>
      </c>
      <c r="CG43" s="478">
        <f t="shared" si="62"/>
        <v>0</v>
      </c>
      <c r="CH43" s="478" t="e">
        <f t="shared" si="63"/>
        <v>#DIV/0!</v>
      </c>
      <c r="CI43" s="478">
        <f t="shared" si="64"/>
        <v>393.01371951219505</v>
      </c>
    </row>
    <row r="44" spans="1:87" x14ac:dyDescent="0.2">
      <c r="A44" s="642"/>
      <c r="B44" s="442" t="s">
        <v>34</v>
      </c>
      <c r="C44" s="453"/>
      <c r="D44" s="453"/>
      <c r="E44" s="447">
        <f>'Summary Data'!C44</f>
        <v>222</v>
      </c>
      <c r="F44" s="458">
        <f t="shared" si="38"/>
        <v>10</v>
      </c>
      <c r="G44" s="463">
        <f t="shared" si="0"/>
        <v>2220</v>
      </c>
      <c r="H44" s="472" t="e">
        <f t="shared" si="1"/>
        <v>#DIV/0!</v>
      </c>
      <c r="I44" s="447">
        <f>'Summary Data'!G44</f>
        <v>12</v>
      </c>
      <c r="J44" s="458">
        <f t="shared" si="39"/>
        <v>30</v>
      </c>
      <c r="K44" s="463">
        <f t="shared" si="2"/>
        <v>360</v>
      </c>
      <c r="L44" s="472" t="e">
        <f t="shared" si="3"/>
        <v>#DIV/0!</v>
      </c>
      <c r="M44" s="447">
        <f>'Summary Data'!I44</f>
        <v>0</v>
      </c>
      <c r="N44" s="458">
        <f t="shared" si="40"/>
        <v>10</v>
      </c>
      <c r="O44" s="463">
        <f t="shared" si="4"/>
        <v>0</v>
      </c>
      <c r="P44" s="472" t="e">
        <f t="shared" si="5"/>
        <v>#DIV/0!</v>
      </c>
      <c r="Q44" s="447">
        <f>'Summary Data'!K44</f>
        <v>5</v>
      </c>
      <c r="R44" s="458">
        <f t="shared" si="41"/>
        <v>10</v>
      </c>
      <c r="S44" s="463">
        <f t="shared" si="6"/>
        <v>50</v>
      </c>
      <c r="T44" s="472" t="e">
        <f t="shared" si="7"/>
        <v>#DIV/0!</v>
      </c>
      <c r="U44" s="447">
        <f>'Summary Data'!M44</f>
        <v>5</v>
      </c>
      <c r="V44" s="458">
        <f t="shared" si="42"/>
        <v>10</v>
      </c>
      <c r="W44" s="463">
        <f t="shared" si="8"/>
        <v>50</v>
      </c>
      <c r="X44" s="472" t="e">
        <f t="shared" si="9"/>
        <v>#DIV/0!</v>
      </c>
      <c r="Y44" s="447">
        <f>'Summary Data'!S44</f>
        <v>7</v>
      </c>
      <c r="Z44" s="458">
        <f t="shared" si="43"/>
        <v>10</v>
      </c>
      <c r="AA44" s="463">
        <f t="shared" si="10"/>
        <v>70</v>
      </c>
      <c r="AB44" s="472" t="e">
        <f t="shared" si="11"/>
        <v>#DIV/0!</v>
      </c>
      <c r="AC44" s="447">
        <f>'Summary Data'!U44</f>
        <v>21</v>
      </c>
      <c r="AD44" s="458">
        <f t="shared" si="44"/>
        <v>10</v>
      </c>
      <c r="AE44" s="463">
        <f t="shared" si="12"/>
        <v>210</v>
      </c>
      <c r="AF44" s="472" t="e">
        <f t="shared" si="13"/>
        <v>#DIV/0!</v>
      </c>
      <c r="AG44" s="447">
        <f>'Summary Data'!W44</f>
        <v>21</v>
      </c>
      <c r="AH44" s="458">
        <f t="shared" si="45"/>
        <v>10</v>
      </c>
      <c r="AI44" s="463">
        <f t="shared" si="14"/>
        <v>210</v>
      </c>
      <c r="AJ44" s="472" t="e">
        <f t="shared" si="15"/>
        <v>#DIV/0!</v>
      </c>
      <c r="AK44" s="447">
        <f>'Summary Data'!Y44</f>
        <v>0</v>
      </c>
      <c r="AL44" s="458">
        <f t="shared" si="46"/>
        <v>5</v>
      </c>
      <c r="AM44" s="463">
        <f t="shared" si="16"/>
        <v>0</v>
      </c>
      <c r="AN44" s="472" t="e">
        <f t="shared" si="17"/>
        <v>#DIV/0!</v>
      </c>
      <c r="AO44" s="447">
        <f>'Summary Data'!AA44</f>
        <v>0</v>
      </c>
      <c r="AP44" s="458">
        <f t="shared" si="47"/>
        <v>5</v>
      </c>
      <c r="AQ44" s="463">
        <f t="shared" si="18"/>
        <v>0</v>
      </c>
      <c r="AR44" s="472" t="e">
        <f t="shared" si="19"/>
        <v>#DIV/0!</v>
      </c>
      <c r="AS44" s="447">
        <f>'Summary Data'!AC44</f>
        <v>0</v>
      </c>
      <c r="AT44" s="458">
        <f t="shared" si="48"/>
        <v>5</v>
      </c>
      <c r="AU44" s="463">
        <f t="shared" si="20"/>
        <v>0</v>
      </c>
      <c r="AV44" s="472" t="e">
        <f t="shared" si="21"/>
        <v>#DIV/0!</v>
      </c>
      <c r="AW44" s="447">
        <f>'Summary Data'!AE44</f>
        <v>0</v>
      </c>
      <c r="AX44" s="458">
        <f t="shared" si="49"/>
        <v>5</v>
      </c>
      <c r="AY44" s="463">
        <f t="shared" si="22"/>
        <v>0</v>
      </c>
      <c r="AZ44" s="472" t="e">
        <f t="shared" si="23"/>
        <v>#DIV/0!</v>
      </c>
      <c r="BA44" s="447">
        <f>'Summary Data'!AG44</f>
        <v>4</v>
      </c>
      <c r="BB44" s="458">
        <f t="shared" si="50"/>
        <v>10</v>
      </c>
      <c r="BC44" s="463">
        <f t="shared" si="24"/>
        <v>40</v>
      </c>
      <c r="BD44" s="472" t="e">
        <f t="shared" si="25"/>
        <v>#DIV/0!</v>
      </c>
      <c r="BE44" s="447">
        <f>'Summary Data'!AI44</f>
        <v>3</v>
      </c>
      <c r="BF44" s="458">
        <f t="shared" si="51"/>
        <v>5</v>
      </c>
      <c r="BG44" s="463">
        <f t="shared" si="26"/>
        <v>15</v>
      </c>
      <c r="BH44" s="472" t="e">
        <f t="shared" si="27"/>
        <v>#DIV/0!</v>
      </c>
      <c r="BI44" s="447">
        <f>'Summary Data'!AK44</f>
        <v>14</v>
      </c>
      <c r="BJ44" s="458">
        <f t="shared" si="52"/>
        <v>30</v>
      </c>
      <c r="BK44" s="463">
        <f t="shared" si="28"/>
        <v>420</v>
      </c>
      <c r="BL44" s="472" t="e">
        <f t="shared" si="29"/>
        <v>#DIV/0!</v>
      </c>
      <c r="BM44" s="447">
        <f>'Summary Data'!AN44</f>
        <v>11</v>
      </c>
      <c r="BN44" s="458">
        <f t="shared" si="53"/>
        <v>30</v>
      </c>
      <c r="BO44" s="463">
        <f t="shared" si="30"/>
        <v>330</v>
      </c>
      <c r="BP44" s="472" t="e">
        <f t="shared" si="31"/>
        <v>#DIV/0!</v>
      </c>
      <c r="BQ44" s="447">
        <f>'Summary Data'!AQ44</f>
        <v>11</v>
      </c>
      <c r="BR44" s="458">
        <f t="shared" si="54"/>
        <v>10</v>
      </c>
      <c r="BS44" s="463">
        <f t="shared" si="32"/>
        <v>110</v>
      </c>
      <c r="BT44" s="472" t="e">
        <f t="shared" si="33"/>
        <v>#DIV/0!</v>
      </c>
      <c r="BU44" s="447">
        <f>'Summary Data'!AS44</f>
        <v>0</v>
      </c>
      <c r="BV44" s="458">
        <f t="shared" si="55"/>
        <v>15</v>
      </c>
      <c r="BW44" s="463">
        <f t="shared" si="34"/>
        <v>0</v>
      </c>
      <c r="BX44" s="472" t="e">
        <f t="shared" si="35"/>
        <v>#DIV/0!</v>
      </c>
      <c r="BY44" s="478">
        <f t="shared" si="36"/>
        <v>336</v>
      </c>
      <c r="BZ44" s="469">
        <f t="shared" si="37"/>
        <v>4085</v>
      </c>
      <c r="CA44" s="475" t="e">
        <f t="shared" si="56"/>
        <v>#DIV/0!</v>
      </c>
      <c r="CB44" s="451">
        <f t="shared" si="57"/>
        <v>4287.200000000008</v>
      </c>
      <c r="CC44" s="480" t="e">
        <f t="shared" si="65"/>
        <v>#DIV/0!</v>
      </c>
      <c r="CD44" s="480">
        <f t="shared" si="59"/>
        <v>0.63157894736842102</v>
      </c>
      <c r="CE44" s="480" t="e">
        <f t="shared" si="60"/>
        <v>#DIV/0!</v>
      </c>
      <c r="CF44" s="478">
        <f t="shared" si="61"/>
        <v>0</v>
      </c>
      <c r="CG44" s="478">
        <f t="shared" si="62"/>
        <v>0</v>
      </c>
      <c r="CH44" s="478" t="e">
        <f t="shared" si="63"/>
        <v>#DIV/0!</v>
      </c>
      <c r="CI44" s="478">
        <f t="shared" si="64"/>
        <v>393.01371951219505</v>
      </c>
    </row>
    <row r="45" spans="1:87" x14ac:dyDescent="0.2">
      <c r="A45" s="642"/>
      <c r="B45" s="449" t="s">
        <v>33</v>
      </c>
      <c r="C45" s="453"/>
      <c r="D45" s="453"/>
      <c r="E45" s="450">
        <f>'Summary Data'!C45</f>
        <v>172</v>
      </c>
      <c r="F45" s="459">
        <f t="shared" si="38"/>
        <v>10</v>
      </c>
      <c r="G45" s="464">
        <f t="shared" si="0"/>
        <v>1720</v>
      </c>
      <c r="H45" s="472" t="e">
        <f t="shared" si="1"/>
        <v>#DIV/0!</v>
      </c>
      <c r="I45" s="450">
        <f>'Summary Data'!G45</f>
        <v>4</v>
      </c>
      <c r="J45" s="459">
        <f t="shared" si="39"/>
        <v>30</v>
      </c>
      <c r="K45" s="464">
        <f t="shared" si="2"/>
        <v>120</v>
      </c>
      <c r="L45" s="472" t="e">
        <f t="shared" si="3"/>
        <v>#DIV/0!</v>
      </c>
      <c r="M45" s="450">
        <f>'Summary Data'!I45</f>
        <v>0</v>
      </c>
      <c r="N45" s="459">
        <f t="shared" si="40"/>
        <v>10</v>
      </c>
      <c r="O45" s="464">
        <f t="shared" si="4"/>
        <v>0</v>
      </c>
      <c r="P45" s="472" t="e">
        <f t="shared" si="5"/>
        <v>#DIV/0!</v>
      </c>
      <c r="Q45" s="450">
        <f>'Summary Data'!K45</f>
        <v>12</v>
      </c>
      <c r="R45" s="459">
        <f t="shared" si="41"/>
        <v>10</v>
      </c>
      <c r="S45" s="464">
        <f t="shared" si="6"/>
        <v>120</v>
      </c>
      <c r="T45" s="472" t="e">
        <f t="shared" si="7"/>
        <v>#DIV/0!</v>
      </c>
      <c r="U45" s="450">
        <f>'Summary Data'!M45</f>
        <v>2</v>
      </c>
      <c r="V45" s="459">
        <f t="shared" si="42"/>
        <v>10</v>
      </c>
      <c r="W45" s="464">
        <f t="shared" si="8"/>
        <v>20</v>
      </c>
      <c r="X45" s="472" t="e">
        <f t="shared" si="9"/>
        <v>#DIV/0!</v>
      </c>
      <c r="Y45" s="450">
        <f>'Summary Data'!S45</f>
        <v>10</v>
      </c>
      <c r="Z45" s="459">
        <f t="shared" si="43"/>
        <v>10</v>
      </c>
      <c r="AA45" s="464">
        <f t="shared" si="10"/>
        <v>100</v>
      </c>
      <c r="AB45" s="472" t="e">
        <f t="shared" si="11"/>
        <v>#DIV/0!</v>
      </c>
      <c r="AC45" s="450">
        <f>'Summary Data'!U45</f>
        <v>42</v>
      </c>
      <c r="AD45" s="459">
        <f t="shared" si="44"/>
        <v>10</v>
      </c>
      <c r="AE45" s="464">
        <f t="shared" si="12"/>
        <v>420</v>
      </c>
      <c r="AF45" s="472" t="e">
        <f t="shared" si="13"/>
        <v>#DIV/0!</v>
      </c>
      <c r="AG45" s="450">
        <f>'Summary Data'!W45</f>
        <v>42</v>
      </c>
      <c r="AH45" s="459">
        <f t="shared" si="45"/>
        <v>10</v>
      </c>
      <c r="AI45" s="464">
        <f t="shared" si="14"/>
        <v>420</v>
      </c>
      <c r="AJ45" s="472" t="e">
        <f t="shared" si="15"/>
        <v>#DIV/0!</v>
      </c>
      <c r="AK45" s="450">
        <f>'Summary Data'!Y45</f>
        <v>0</v>
      </c>
      <c r="AL45" s="459">
        <f t="shared" si="46"/>
        <v>5</v>
      </c>
      <c r="AM45" s="464">
        <f t="shared" si="16"/>
        <v>0</v>
      </c>
      <c r="AN45" s="472" t="e">
        <f t="shared" si="17"/>
        <v>#DIV/0!</v>
      </c>
      <c r="AO45" s="450">
        <f>'Summary Data'!AA45</f>
        <v>0</v>
      </c>
      <c r="AP45" s="459">
        <f t="shared" si="47"/>
        <v>5</v>
      </c>
      <c r="AQ45" s="464">
        <f t="shared" si="18"/>
        <v>0</v>
      </c>
      <c r="AR45" s="472" t="e">
        <f t="shared" si="19"/>
        <v>#DIV/0!</v>
      </c>
      <c r="AS45" s="450">
        <f>'Summary Data'!AC45</f>
        <v>0</v>
      </c>
      <c r="AT45" s="459">
        <f t="shared" si="48"/>
        <v>5</v>
      </c>
      <c r="AU45" s="464">
        <f t="shared" si="20"/>
        <v>0</v>
      </c>
      <c r="AV45" s="472" t="e">
        <f t="shared" si="21"/>
        <v>#DIV/0!</v>
      </c>
      <c r="AW45" s="450">
        <f>'Summary Data'!AE45</f>
        <v>0</v>
      </c>
      <c r="AX45" s="459">
        <f t="shared" si="49"/>
        <v>5</v>
      </c>
      <c r="AY45" s="464">
        <f t="shared" si="22"/>
        <v>0</v>
      </c>
      <c r="AZ45" s="472" t="e">
        <f t="shared" si="23"/>
        <v>#DIV/0!</v>
      </c>
      <c r="BA45" s="450">
        <f>'Summary Data'!AG45</f>
        <v>19</v>
      </c>
      <c r="BB45" s="459">
        <f t="shared" si="50"/>
        <v>10</v>
      </c>
      <c r="BC45" s="464">
        <f t="shared" si="24"/>
        <v>190</v>
      </c>
      <c r="BD45" s="472" t="e">
        <f t="shared" si="25"/>
        <v>#DIV/0!</v>
      </c>
      <c r="BE45" s="450">
        <f>'Summary Data'!AI45</f>
        <v>1</v>
      </c>
      <c r="BF45" s="459">
        <f t="shared" si="51"/>
        <v>5</v>
      </c>
      <c r="BG45" s="464">
        <f t="shared" si="26"/>
        <v>5</v>
      </c>
      <c r="BH45" s="472" t="e">
        <f t="shared" si="27"/>
        <v>#DIV/0!</v>
      </c>
      <c r="BI45" s="450">
        <f>'Summary Data'!AK45</f>
        <v>14</v>
      </c>
      <c r="BJ45" s="459">
        <f t="shared" si="52"/>
        <v>30</v>
      </c>
      <c r="BK45" s="464">
        <f t="shared" si="28"/>
        <v>420</v>
      </c>
      <c r="BL45" s="472" t="e">
        <f t="shared" si="29"/>
        <v>#DIV/0!</v>
      </c>
      <c r="BM45" s="450">
        <f>'Summary Data'!AN45</f>
        <v>13</v>
      </c>
      <c r="BN45" s="459">
        <f t="shared" si="53"/>
        <v>30</v>
      </c>
      <c r="BO45" s="464">
        <f t="shared" si="30"/>
        <v>390</v>
      </c>
      <c r="BP45" s="472" t="e">
        <f t="shared" si="31"/>
        <v>#DIV/0!</v>
      </c>
      <c r="BQ45" s="450">
        <f>'Summary Data'!AQ45</f>
        <v>7</v>
      </c>
      <c r="BR45" s="459">
        <f t="shared" si="54"/>
        <v>10</v>
      </c>
      <c r="BS45" s="464">
        <f t="shared" si="32"/>
        <v>70</v>
      </c>
      <c r="BT45" s="472" t="e">
        <f t="shared" si="33"/>
        <v>#DIV/0!</v>
      </c>
      <c r="BU45" s="450">
        <f>'Summary Data'!AS45</f>
        <v>1</v>
      </c>
      <c r="BV45" s="459">
        <f t="shared" si="55"/>
        <v>15</v>
      </c>
      <c r="BW45" s="464">
        <f t="shared" si="34"/>
        <v>15</v>
      </c>
      <c r="BX45" s="472" t="e">
        <f t="shared" si="35"/>
        <v>#DIV/0!</v>
      </c>
      <c r="BY45" s="478">
        <f t="shared" si="36"/>
        <v>339</v>
      </c>
      <c r="BZ45" s="469">
        <f t="shared" si="37"/>
        <v>4010</v>
      </c>
      <c r="CA45" s="475" t="e">
        <f t="shared" si="56"/>
        <v>#DIV/0!</v>
      </c>
      <c r="CB45" s="451">
        <f t="shared" si="57"/>
        <v>4287.200000000008</v>
      </c>
      <c r="CC45" s="480" t="e">
        <f t="shared" si="65"/>
        <v>#DIV/0!</v>
      </c>
      <c r="CD45" s="480">
        <f t="shared" si="59"/>
        <v>0.45885286783042395</v>
      </c>
      <c r="CE45" s="480" t="e">
        <f t="shared" si="60"/>
        <v>#DIV/0!</v>
      </c>
      <c r="CF45" s="478">
        <f t="shared" si="61"/>
        <v>0</v>
      </c>
      <c r="CG45" s="478">
        <f t="shared" si="62"/>
        <v>0</v>
      </c>
      <c r="CH45" s="478" t="e">
        <f t="shared" si="63"/>
        <v>#DIV/0!</v>
      </c>
      <c r="CI45" s="478">
        <f t="shared" si="64"/>
        <v>393.01371951219505</v>
      </c>
    </row>
    <row r="46" spans="1:87" x14ac:dyDescent="0.2">
      <c r="A46" s="642"/>
      <c r="B46" s="442" t="s">
        <v>32</v>
      </c>
      <c r="C46" s="453"/>
      <c r="D46" s="453"/>
      <c r="E46" s="447">
        <f>'Summary Data'!C46</f>
        <v>196</v>
      </c>
      <c r="F46" s="458">
        <f t="shared" si="38"/>
        <v>10</v>
      </c>
      <c r="G46" s="463">
        <f t="shared" si="0"/>
        <v>1960</v>
      </c>
      <c r="H46" s="472" t="e">
        <f t="shared" si="1"/>
        <v>#DIV/0!</v>
      </c>
      <c r="I46" s="447">
        <f>'Summary Data'!G46</f>
        <v>6</v>
      </c>
      <c r="J46" s="458">
        <f t="shared" si="39"/>
        <v>30</v>
      </c>
      <c r="K46" s="463">
        <f t="shared" si="2"/>
        <v>180</v>
      </c>
      <c r="L46" s="472" t="e">
        <f t="shared" si="3"/>
        <v>#DIV/0!</v>
      </c>
      <c r="M46" s="447">
        <f>'Summary Data'!I46</f>
        <v>0</v>
      </c>
      <c r="N46" s="458">
        <f t="shared" si="40"/>
        <v>10</v>
      </c>
      <c r="O46" s="463">
        <f t="shared" si="4"/>
        <v>0</v>
      </c>
      <c r="P46" s="472" t="e">
        <f t="shared" si="5"/>
        <v>#DIV/0!</v>
      </c>
      <c r="Q46" s="447">
        <f>'Summary Data'!K46</f>
        <v>3</v>
      </c>
      <c r="R46" s="458">
        <f t="shared" si="41"/>
        <v>10</v>
      </c>
      <c r="S46" s="463">
        <f t="shared" si="6"/>
        <v>30</v>
      </c>
      <c r="T46" s="472" t="e">
        <f t="shared" si="7"/>
        <v>#DIV/0!</v>
      </c>
      <c r="U46" s="447">
        <f>'Summary Data'!M46</f>
        <v>0</v>
      </c>
      <c r="V46" s="458">
        <f t="shared" si="42"/>
        <v>10</v>
      </c>
      <c r="W46" s="463">
        <f t="shared" si="8"/>
        <v>0</v>
      </c>
      <c r="X46" s="472" t="e">
        <f t="shared" si="9"/>
        <v>#DIV/0!</v>
      </c>
      <c r="Y46" s="447">
        <f>'Summary Data'!S46</f>
        <v>5</v>
      </c>
      <c r="Z46" s="458">
        <f t="shared" si="43"/>
        <v>10</v>
      </c>
      <c r="AA46" s="463">
        <f t="shared" si="10"/>
        <v>50</v>
      </c>
      <c r="AB46" s="472" t="e">
        <f t="shared" si="11"/>
        <v>#DIV/0!</v>
      </c>
      <c r="AC46" s="447">
        <f>'Summary Data'!U46</f>
        <v>40</v>
      </c>
      <c r="AD46" s="458">
        <f t="shared" si="44"/>
        <v>10</v>
      </c>
      <c r="AE46" s="463">
        <f t="shared" si="12"/>
        <v>400</v>
      </c>
      <c r="AF46" s="472" t="e">
        <f t="shared" si="13"/>
        <v>#DIV/0!</v>
      </c>
      <c r="AG46" s="447">
        <f>'Summary Data'!W46</f>
        <v>40</v>
      </c>
      <c r="AH46" s="458">
        <f t="shared" si="45"/>
        <v>10</v>
      </c>
      <c r="AI46" s="463">
        <f t="shared" si="14"/>
        <v>400</v>
      </c>
      <c r="AJ46" s="472" t="e">
        <f t="shared" si="15"/>
        <v>#DIV/0!</v>
      </c>
      <c r="AK46" s="447">
        <f>'Summary Data'!Y46</f>
        <v>0</v>
      </c>
      <c r="AL46" s="458">
        <f t="shared" si="46"/>
        <v>5</v>
      </c>
      <c r="AM46" s="463">
        <f t="shared" si="16"/>
        <v>0</v>
      </c>
      <c r="AN46" s="472" t="e">
        <f t="shared" si="17"/>
        <v>#DIV/0!</v>
      </c>
      <c r="AO46" s="447">
        <f>'Summary Data'!AA46</f>
        <v>0</v>
      </c>
      <c r="AP46" s="458">
        <f t="shared" si="47"/>
        <v>5</v>
      </c>
      <c r="AQ46" s="463">
        <f t="shared" si="18"/>
        <v>0</v>
      </c>
      <c r="AR46" s="472" t="e">
        <f t="shared" si="19"/>
        <v>#DIV/0!</v>
      </c>
      <c r="AS46" s="447">
        <f>'Summary Data'!AC46</f>
        <v>0</v>
      </c>
      <c r="AT46" s="458">
        <f t="shared" si="48"/>
        <v>5</v>
      </c>
      <c r="AU46" s="463">
        <f t="shared" si="20"/>
        <v>0</v>
      </c>
      <c r="AV46" s="472" t="e">
        <f t="shared" si="21"/>
        <v>#DIV/0!</v>
      </c>
      <c r="AW46" s="447">
        <f>'Summary Data'!AE46</f>
        <v>0</v>
      </c>
      <c r="AX46" s="458">
        <f t="shared" si="49"/>
        <v>5</v>
      </c>
      <c r="AY46" s="463">
        <f t="shared" si="22"/>
        <v>0</v>
      </c>
      <c r="AZ46" s="472" t="e">
        <f t="shared" si="23"/>
        <v>#DIV/0!</v>
      </c>
      <c r="BA46" s="447">
        <f>'Summary Data'!AG46</f>
        <v>16</v>
      </c>
      <c r="BB46" s="458">
        <f t="shared" si="50"/>
        <v>10</v>
      </c>
      <c r="BC46" s="463">
        <f t="shared" si="24"/>
        <v>160</v>
      </c>
      <c r="BD46" s="472" t="e">
        <f t="shared" si="25"/>
        <v>#DIV/0!</v>
      </c>
      <c r="BE46" s="447">
        <f>'Summary Data'!AI46</f>
        <v>0</v>
      </c>
      <c r="BF46" s="458">
        <f t="shared" si="51"/>
        <v>5</v>
      </c>
      <c r="BG46" s="463">
        <f t="shared" si="26"/>
        <v>0</v>
      </c>
      <c r="BH46" s="472" t="e">
        <f t="shared" si="27"/>
        <v>#DIV/0!</v>
      </c>
      <c r="BI46" s="447">
        <f>'Summary Data'!AK46</f>
        <v>8</v>
      </c>
      <c r="BJ46" s="458">
        <f t="shared" si="52"/>
        <v>30</v>
      </c>
      <c r="BK46" s="463">
        <f t="shared" si="28"/>
        <v>240</v>
      </c>
      <c r="BL46" s="472" t="e">
        <f t="shared" si="29"/>
        <v>#DIV/0!</v>
      </c>
      <c r="BM46" s="447">
        <f>'Summary Data'!AN46</f>
        <v>9</v>
      </c>
      <c r="BN46" s="458">
        <f t="shared" si="53"/>
        <v>30</v>
      </c>
      <c r="BO46" s="463">
        <f t="shared" si="30"/>
        <v>270</v>
      </c>
      <c r="BP46" s="472" t="e">
        <f t="shared" si="31"/>
        <v>#DIV/0!</v>
      </c>
      <c r="BQ46" s="447">
        <f>'Summary Data'!AQ46</f>
        <v>5</v>
      </c>
      <c r="BR46" s="458">
        <f t="shared" si="54"/>
        <v>10</v>
      </c>
      <c r="BS46" s="463">
        <f t="shared" si="32"/>
        <v>50</v>
      </c>
      <c r="BT46" s="472" t="e">
        <f t="shared" si="33"/>
        <v>#DIV/0!</v>
      </c>
      <c r="BU46" s="447">
        <f>'Summary Data'!AS46</f>
        <v>0</v>
      </c>
      <c r="BV46" s="458">
        <f t="shared" si="55"/>
        <v>15</v>
      </c>
      <c r="BW46" s="463">
        <f t="shared" si="34"/>
        <v>0</v>
      </c>
      <c r="BX46" s="472" t="e">
        <f t="shared" si="35"/>
        <v>#DIV/0!</v>
      </c>
      <c r="BY46" s="478">
        <f t="shared" si="36"/>
        <v>328</v>
      </c>
      <c r="BZ46" s="469">
        <f t="shared" si="37"/>
        <v>3740</v>
      </c>
      <c r="CA46" s="475" t="e">
        <f t="shared" si="56"/>
        <v>#DIV/0!</v>
      </c>
      <c r="CB46" s="451">
        <f t="shared" si="57"/>
        <v>4287.200000000008</v>
      </c>
      <c r="CC46" s="480" t="e">
        <f t="shared" si="65"/>
        <v>#DIV/0!</v>
      </c>
      <c r="CD46" s="480">
        <f t="shared" si="59"/>
        <v>0.57219251336898391</v>
      </c>
      <c r="CE46" s="480" t="e">
        <f t="shared" si="60"/>
        <v>#DIV/0!</v>
      </c>
      <c r="CF46" s="478">
        <f t="shared" si="61"/>
        <v>0</v>
      </c>
      <c r="CG46" s="478">
        <f t="shared" si="62"/>
        <v>0</v>
      </c>
      <c r="CH46" s="478" t="e">
        <f t="shared" si="63"/>
        <v>#DIV/0!</v>
      </c>
      <c r="CI46" s="478">
        <f t="shared" si="64"/>
        <v>393.01371951219505</v>
      </c>
    </row>
    <row r="47" spans="1:87" x14ac:dyDescent="0.2">
      <c r="A47" s="642"/>
      <c r="B47" s="449" t="s">
        <v>31</v>
      </c>
      <c r="C47" s="453"/>
      <c r="D47" s="453"/>
      <c r="E47" s="450">
        <f>'Summary Data'!C47</f>
        <v>237</v>
      </c>
      <c r="F47" s="459">
        <f t="shared" si="38"/>
        <v>10</v>
      </c>
      <c r="G47" s="464">
        <f t="shared" si="0"/>
        <v>2370</v>
      </c>
      <c r="H47" s="472" t="e">
        <f t="shared" si="1"/>
        <v>#DIV/0!</v>
      </c>
      <c r="I47" s="450">
        <f>'Summary Data'!G47</f>
        <v>10</v>
      </c>
      <c r="J47" s="459">
        <f t="shared" si="39"/>
        <v>30</v>
      </c>
      <c r="K47" s="464">
        <f t="shared" si="2"/>
        <v>300</v>
      </c>
      <c r="L47" s="472" t="e">
        <f t="shared" si="3"/>
        <v>#DIV/0!</v>
      </c>
      <c r="M47" s="450">
        <f>'Summary Data'!I47</f>
        <v>1</v>
      </c>
      <c r="N47" s="459">
        <f t="shared" si="40"/>
        <v>10</v>
      </c>
      <c r="O47" s="464">
        <f t="shared" si="4"/>
        <v>10</v>
      </c>
      <c r="P47" s="472" t="e">
        <f t="shared" si="5"/>
        <v>#DIV/0!</v>
      </c>
      <c r="Q47" s="450">
        <f>'Summary Data'!K47</f>
        <v>6</v>
      </c>
      <c r="R47" s="459">
        <f t="shared" si="41"/>
        <v>10</v>
      </c>
      <c r="S47" s="464">
        <f t="shared" si="6"/>
        <v>60</v>
      </c>
      <c r="T47" s="472" t="e">
        <f t="shared" si="7"/>
        <v>#DIV/0!</v>
      </c>
      <c r="U47" s="450">
        <f>'Summary Data'!M47</f>
        <v>2</v>
      </c>
      <c r="V47" s="459">
        <f t="shared" si="42"/>
        <v>10</v>
      </c>
      <c r="W47" s="464">
        <f t="shared" si="8"/>
        <v>20</v>
      </c>
      <c r="X47" s="472" t="e">
        <f t="shared" si="9"/>
        <v>#DIV/0!</v>
      </c>
      <c r="Y47" s="450">
        <f>'Summary Data'!S47</f>
        <v>6</v>
      </c>
      <c r="Z47" s="459">
        <f t="shared" si="43"/>
        <v>10</v>
      </c>
      <c r="AA47" s="464">
        <f t="shared" si="10"/>
        <v>60</v>
      </c>
      <c r="AB47" s="472" t="e">
        <f t="shared" si="11"/>
        <v>#DIV/0!</v>
      </c>
      <c r="AC47" s="450">
        <f>'Summary Data'!U47</f>
        <v>33</v>
      </c>
      <c r="AD47" s="459">
        <f t="shared" si="44"/>
        <v>10</v>
      </c>
      <c r="AE47" s="464">
        <f t="shared" si="12"/>
        <v>330</v>
      </c>
      <c r="AF47" s="472" t="e">
        <f t="shared" si="13"/>
        <v>#DIV/0!</v>
      </c>
      <c r="AG47" s="450">
        <f>'Summary Data'!W47</f>
        <v>33</v>
      </c>
      <c r="AH47" s="459">
        <f t="shared" si="45"/>
        <v>10</v>
      </c>
      <c r="AI47" s="464">
        <f t="shared" si="14"/>
        <v>330</v>
      </c>
      <c r="AJ47" s="472" t="e">
        <f t="shared" si="15"/>
        <v>#DIV/0!</v>
      </c>
      <c r="AK47" s="450">
        <f>'Summary Data'!Y47</f>
        <v>0</v>
      </c>
      <c r="AL47" s="459">
        <f t="shared" si="46"/>
        <v>5</v>
      </c>
      <c r="AM47" s="464">
        <f t="shared" si="16"/>
        <v>0</v>
      </c>
      <c r="AN47" s="472" t="e">
        <f t="shared" si="17"/>
        <v>#DIV/0!</v>
      </c>
      <c r="AO47" s="450">
        <f>'Summary Data'!AA47</f>
        <v>0</v>
      </c>
      <c r="AP47" s="459">
        <f t="shared" si="47"/>
        <v>5</v>
      </c>
      <c r="AQ47" s="464">
        <f t="shared" si="18"/>
        <v>0</v>
      </c>
      <c r="AR47" s="472" t="e">
        <f t="shared" si="19"/>
        <v>#DIV/0!</v>
      </c>
      <c r="AS47" s="450">
        <f>'Summary Data'!AC47</f>
        <v>0</v>
      </c>
      <c r="AT47" s="459">
        <f t="shared" si="48"/>
        <v>5</v>
      </c>
      <c r="AU47" s="464">
        <f t="shared" si="20"/>
        <v>0</v>
      </c>
      <c r="AV47" s="472" t="e">
        <f t="shared" si="21"/>
        <v>#DIV/0!</v>
      </c>
      <c r="AW47" s="450">
        <f>'Summary Data'!AE47</f>
        <v>0</v>
      </c>
      <c r="AX47" s="459">
        <f t="shared" si="49"/>
        <v>5</v>
      </c>
      <c r="AY47" s="464">
        <f t="shared" si="22"/>
        <v>0</v>
      </c>
      <c r="AZ47" s="472" t="e">
        <f t="shared" si="23"/>
        <v>#DIV/0!</v>
      </c>
      <c r="BA47" s="450">
        <f>'Summary Data'!AG47</f>
        <v>16</v>
      </c>
      <c r="BB47" s="459">
        <f t="shared" si="50"/>
        <v>10</v>
      </c>
      <c r="BC47" s="464">
        <f t="shared" si="24"/>
        <v>160</v>
      </c>
      <c r="BD47" s="472" t="e">
        <f t="shared" si="25"/>
        <v>#DIV/0!</v>
      </c>
      <c r="BE47" s="450">
        <f>'Summary Data'!AI47</f>
        <v>1</v>
      </c>
      <c r="BF47" s="459">
        <f t="shared" si="51"/>
        <v>5</v>
      </c>
      <c r="BG47" s="464">
        <f t="shared" si="26"/>
        <v>5</v>
      </c>
      <c r="BH47" s="472" t="e">
        <f t="shared" si="27"/>
        <v>#DIV/0!</v>
      </c>
      <c r="BI47" s="450">
        <f>'Summary Data'!AK47</f>
        <v>5</v>
      </c>
      <c r="BJ47" s="459">
        <f t="shared" si="52"/>
        <v>30</v>
      </c>
      <c r="BK47" s="464">
        <f t="shared" si="28"/>
        <v>150</v>
      </c>
      <c r="BL47" s="472" t="e">
        <f t="shared" si="29"/>
        <v>#DIV/0!</v>
      </c>
      <c r="BM47" s="450">
        <f>'Summary Data'!AN47</f>
        <v>11</v>
      </c>
      <c r="BN47" s="459">
        <f t="shared" si="53"/>
        <v>30</v>
      </c>
      <c r="BO47" s="464">
        <f t="shared" si="30"/>
        <v>330</v>
      </c>
      <c r="BP47" s="472" t="e">
        <f t="shared" si="31"/>
        <v>#DIV/0!</v>
      </c>
      <c r="BQ47" s="450">
        <f>'Summary Data'!AQ47</f>
        <v>9</v>
      </c>
      <c r="BR47" s="459">
        <f t="shared" si="54"/>
        <v>10</v>
      </c>
      <c r="BS47" s="464">
        <f t="shared" si="32"/>
        <v>90</v>
      </c>
      <c r="BT47" s="472" t="e">
        <f t="shared" si="33"/>
        <v>#DIV/0!</v>
      </c>
      <c r="BU47" s="450">
        <f>'Summary Data'!AS47</f>
        <v>6</v>
      </c>
      <c r="BV47" s="459">
        <f t="shared" si="55"/>
        <v>15</v>
      </c>
      <c r="BW47" s="464">
        <f t="shared" si="34"/>
        <v>90</v>
      </c>
      <c r="BX47" s="472" t="e">
        <f t="shared" si="35"/>
        <v>#DIV/0!</v>
      </c>
      <c r="BY47" s="478">
        <f t="shared" si="36"/>
        <v>376</v>
      </c>
      <c r="BZ47" s="469">
        <f t="shared" si="37"/>
        <v>4305</v>
      </c>
      <c r="CA47" s="475" t="e">
        <f t="shared" si="56"/>
        <v>#DIV/0!</v>
      </c>
      <c r="CB47" s="451">
        <f t="shared" si="57"/>
        <v>4287.200000000008</v>
      </c>
      <c r="CC47" s="480" t="e">
        <f t="shared" si="65"/>
        <v>#DIV/0!</v>
      </c>
      <c r="CD47" s="480">
        <f t="shared" si="59"/>
        <v>0.62020905923344949</v>
      </c>
      <c r="CE47" s="480" t="e">
        <f t="shared" si="60"/>
        <v>#DIV/0!</v>
      </c>
      <c r="CF47" s="478">
        <f t="shared" si="61"/>
        <v>0</v>
      </c>
      <c r="CG47" s="478">
        <f t="shared" si="62"/>
        <v>0</v>
      </c>
      <c r="CH47" s="478" t="e">
        <f t="shared" si="63"/>
        <v>#DIV/0!</v>
      </c>
      <c r="CI47" s="478">
        <f t="shared" si="64"/>
        <v>393.01371951219505</v>
      </c>
    </row>
    <row r="48" spans="1:87" x14ac:dyDescent="0.2">
      <c r="A48" s="642"/>
      <c r="B48" s="442" t="s">
        <v>30</v>
      </c>
      <c r="C48" s="453"/>
      <c r="D48" s="453"/>
      <c r="E48" s="447">
        <f>'Summary Data'!C48</f>
        <v>220</v>
      </c>
      <c r="F48" s="458">
        <f t="shared" si="38"/>
        <v>10</v>
      </c>
      <c r="G48" s="463">
        <f t="shared" si="0"/>
        <v>2200</v>
      </c>
      <c r="H48" s="472" t="e">
        <f t="shared" si="1"/>
        <v>#DIV/0!</v>
      </c>
      <c r="I48" s="447">
        <f>'Summary Data'!G48</f>
        <v>130</v>
      </c>
      <c r="J48" s="458">
        <f t="shared" si="39"/>
        <v>30</v>
      </c>
      <c r="K48" s="463">
        <f t="shared" si="2"/>
        <v>3900</v>
      </c>
      <c r="L48" s="472" t="e">
        <f t="shared" si="3"/>
        <v>#DIV/0!</v>
      </c>
      <c r="M48" s="447">
        <f>'Summary Data'!I48</f>
        <v>0</v>
      </c>
      <c r="N48" s="458">
        <f t="shared" si="40"/>
        <v>10</v>
      </c>
      <c r="O48" s="463">
        <f t="shared" si="4"/>
        <v>0</v>
      </c>
      <c r="P48" s="472" t="e">
        <f t="shared" si="5"/>
        <v>#DIV/0!</v>
      </c>
      <c r="Q48" s="447">
        <f>'Summary Data'!K48</f>
        <v>1</v>
      </c>
      <c r="R48" s="458">
        <f t="shared" si="41"/>
        <v>10</v>
      </c>
      <c r="S48" s="463">
        <f t="shared" si="6"/>
        <v>10</v>
      </c>
      <c r="T48" s="472" t="e">
        <f t="shared" si="7"/>
        <v>#DIV/0!</v>
      </c>
      <c r="U48" s="447">
        <f>'Summary Data'!M48</f>
        <v>0</v>
      </c>
      <c r="V48" s="458">
        <f t="shared" si="42"/>
        <v>10</v>
      </c>
      <c r="W48" s="463">
        <f t="shared" si="8"/>
        <v>0</v>
      </c>
      <c r="X48" s="472" t="e">
        <f t="shared" si="9"/>
        <v>#DIV/0!</v>
      </c>
      <c r="Y48" s="447">
        <f>'Summary Data'!S48</f>
        <v>10</v>
      </c>
      <c r="Z48" s="458">
        <f t="shared" si="43"/>
        <v>10</v>
      </c>
      <c r="AA48" s="463">
        <f t="shared" si="10"/>
        <v>100</v>
      </c>
      <c r="AB48" s="472" t="e">
        <f t="shared" si="11"/>
        <v>#DIV/0!</v>
      </c>
      <c r="AC48" s="447">
        <f>'Summary Data'!U48</f>
        <v>27</v>
      </c>
      <c r="AD48" s="458">
        <f t="shared" si="44"/>
        <v>10</v>
      </c>
      <c r="AE48" s="463">
        <f t="shared" si="12"/>
        <v>270</v>
      </c>
      <c r="AF48" s="472" t="e">
        <f t="shared" si="13"/>
        <v>#DIV/0!</v>
      </c>
      <c r="AG48" s="447">
        <f>'Summary Data'!W48</f>
        <v>27</v>
      </c>
      <c r="AH48" s="458">
        <f t="shared" si="45"/>
        <v>10</v>
      </c>
      <c r="AI48" s="463">
        <f t="shared" si="14"/>
        <v>270</v>
      </c>
      <c r="AJ48" s="472" t="e">
        <f t="shared" si="15"/>
        <v>#DIV/0!</v>
      </c>
      <c r="AK48" s="447">
        <f>'Summary Data'!Y48</f>
        <v>0</v>
      </c>
      <c r="AL48" s="458">
        <f t="shared" si="46"/>
        <v>5</v>
      </c>
      <c r="AM48" s="463">
        <f t="shared" si="16"/>
        <v>0</v>
      </c>
      <c r="AN48" s="472" t="e">
        <f t="shared" si="17"/>
        <v>#DIV/0!</v>
      </c>
      <c r="AO48" s="447">
        <f>'Summary Data'!AA48</f>
        <v>0</v>
      </c>
      <c r="AP48" s="458">
        <f t="shared" si="47"/>
        <v>5</v>
      </c>
      <c r="AQ48" s="463">
        <f t="shared" si="18"/>
        <v>0</v>
      </c>
      <c r="AR48" s="472" t="e">
        <f t="shared" si="19"/>
        <v>#DIV/0!</v>
      </c>
      <c r="AS48" s="447">
        <f>'Summary Data'!AC48</f>
        <v>0</v>
      </c>
      <c r="AT48" s="458">
        <f t="shared" si="48"/>
        <v>5</v>
      </c>
      <c r="AU48" s="463">
        <f t="shared" si="20"/>
        <v>0</v>
      </c>
      <c r="AV48" s="472" t="e">
        <f t="shared" si="21"/>
        <v>#DIV/0!</v>
      </c>
      <c r="AW48" s="447">
        <f>'Summary Data'!AE48</f>
        <v>0</v>
      </c>
      <c r="AX48" s="458">
        <f t="shared" si="49"/>
        <v>5</v>
      </c>
      <c r="AY48" s="463">
        <f t="shared" si="22"/>
        <v>0</v>
      </c>
      <c r="AZ48" s="472" t="e">
        <f t="shared" si="23"/>
        <v>#DIV/0!</v>
      </c>
      <c r="BA48" s="447">
        <f>'Summary Data'!AG48</f>
        <v>0</v>
      </c>
      <c r="BB48" s="458">
        <f t="shared" si="50"/>
        <v>10</v>
      </c>
      <c r="BC48" s="463">
        <f t="shared" si="24"/>
        <v>0</v>
      </c>
      <c r="BD48" s="472" t="e">
        <f t="shared" si="25"/>
        <v>#DIV/0!</v>
      </c>
      <c r="BE48" s="447">
        <f>'Summary Data'!AI48</f>
        <v>1</v>
      </c>
      <c r="BF48" s="458">
        <f t="shared" si="51"/>
        <v>5</v>
      </c>
      <c r="BG48" s="463">
        <f t="shared" si="26"/>
        <v>5</v>
      </c>
      <c r="BH48" s="472" t="e">
        <f t="shared" si="27"/>
        <v>#DIV/0!</v>
      </c>
      <c r="BI48" s="447">
        <f>'Summary Data'!AK48</f>
        <v>6</v>
      </c>
      <c r="BJ48" s="458">
        <f t="shared" si="52"/>
        <v>30</v>
      </c>
      <c r="BK48" s="463">
        <f t="shared" si="28"/>
        <v>180</v>
      </c>
      <c r="BL48" s="472" t="e">
        <f t="shared" si="29"/>
        <v>#DIV/0!</v>
      </c>
      <c r="BM48" s="447">
        <f>'Summary Data'!AN48</f>
        <v>14</v>
      </c>
      <c r="BN48" s="458">
        <f t="shared" si="53"/>
        <v>30</v>
      </c>
      <c r="BO48" s="463">
        <f t="shared" si="30"/>
        <v>420</v>
      </c>
      <c r="BP48" s="472" t="e">
        <f t="shared" si="31"/>
        <v>#DIV/0!</v>
      </c>
      <c r="BQ48" s="447">
        <f>'Summary Data'!AQ48</f>
        <v>6</v>
      </c>
      <c r="BR48" s="458">
        <f t="shared" si="54"/>
        <v>10</v>
      </c>
      <c r="BS48" s="463">
        <f t="shared" si="32"/>
        <v>60</v>
      </c>
      <c r="BT48" s="472" t="e">
        <f t="shared" si="33"/>
        <v>#DIV/0!</v>
      </c>
      <c r="BU48" s="447">
        <f>'Summary Data'!AS48</f>
        <v>0</v>
      </c>
      <c r="BV48" s="458">
        <f t="shared" si="55"/>
        <v>15</v>
      </c>
      <c r="BW48" s="463">
        <f t="shared" si="34"/>
        <v>0</v>
      </c>
      <c r="BX48" s="472" t="e">
        <f t="shared" si="35"/>
        <v>#DIV/0!</v>
      </c>
      <c r="BY48" s="478">
        <f t="shared" si="36"/>
        <v>442</v>
      </c>
      <c r="BZ48" s="469">
        <f t="shared" si="37"/>
        <v>7415</v>
      </c>
      <c r="CA48" s="475" t="e">
        <f t="shared" si="56"/>
        <v>#DIV/0!</v>
      </c>
      <c r="CB48" s="451">
        <f t="shared" si="57"/>
        <v>4287.200000000008</v>
      </c>
      <c r="CC48" s="480" t="e">
        <f t="shared" si="65"/>
        <v>#DIV/0!</v>
      </c>
      <c r="CD48" s="480">
        <f t="shared" si="59"/>
        <v>0.82265677680377614</v>
      </c>
      <c r="CE48" s="480" t="e">
        <f t="shared" si="60"/>
        <v>#DIV/0!</v>
      </c>
      <c r="CF48" s="478">
        <f t="shared" si="61"/>
        <v>0</v>
      </c>
      <c r="CG48" s="478">
        <f t="shared" si="62"/>
        <v>0</v>
      </c>
      <c r="CH48" s="478" t="e">
        <f t="shared" si="63"/>
        <v>#DIV/0!</v>
      </c>
      <c r="CI48" s="478">
        <f t="shared" si="64"/>
        <v>393.01371951219505</v>
      </c>
    </row>
    <row r="49" spans="1:87" x14ac:dyDescent="0.2">
      <c r="A49" s="642"/>
      <c r="B49" s="449" t="s">
        <v>29</v>
      </c>
      <c r="C49" s="453"/>
      <c r="D49" s="453"/>
      <c r="E49" s="450">
        <f>'Summary Data'!C49</f>
        <v>214</v>
      </c>
      <c r="F49" s="459">
        <f t="shared" si="38"/>
        <v>10</v>
      </c>
      <c r="G49" s="464">
        <f t="shared" si="0"/>
        <v>2140</v>
      </c>
      <c r="H49" s="472" t="e">
        <f t="shared" si="1"/>
        <v>#DIV/0!</v>
      </c>
      <c r="I49" s="450">
        <f>'Summary Data'!G49</f>
        <v>78</v>
      </c>
      <c r="J49" s="459">
        <f t="shared" si="39"/>
        <v>30</v>
      </c>
      <c r="K49" s="464">
        <f t="shared" si="2"/>
        <v>2340</v>
      </c>
      <c r="L49" s="472" t="e">
        <f t="shared" si="3"/>
        <v>#DIV/0!</v>
      </c>
      <c r="M49" s="450">
        <f>'Summary Data'!I49</f>
        <v>1</v>
      </c>
      <c r="N49" s="459">
        <f t="shared" si="40"/>
        <v>10</v>
      </c>
      <c r="O49" s="464">
        <f t="shared" si="4"/>
        <v>10</v>
      </c>
      <c r="P49" s="472" t="e">
        <f t="shared" si="5"/>
        <v>#DIV/0!</v>
      </c>
      <c r="Q49" s="450">
        <f>'Summary Data'!K49</f>
        <v>2</v>
      </c>
      <c r="R49" s="459">
        <f t="shared" si="41"/>
        <v>10</v>
      </c>
      <c r="S49" s="464">
        <f t="shared" si="6"/>
        <v>20</v>
      </c>
      <c r="T49" s="472" t="e">
        <f t="shared" si="7"/>
        <v>#DIV/0!</v>
      </c>
      <c r="U49" s="450">
        <f>'Summary Data'!M49</f>
        <v>0</v>
      </c>
      <c r="V49" s="459">
        <f t="shared" si="42"/>
        <v>10</v>
      </c>
      <c r="W49" s="464">
        <f t="shared" si="8"/>
        <v>0</v>
      </c>
      <c r="X49" s="472" t="e">
        <f t="shared" si="9"/>
        <v>#DIV/0!</v>
      </c>
      <c r="Y49" s="450">
        <f>'Summary Data'!S49</f>
        <v>7</v>
      </c>
      <c r="Z49" s="459">
        <f t="shared" si="43"/>
        <v>10</v>
      </c>
      <c r="AA49" s="464">
        <f t="shared" si="10"/>
        <v>70</v>
      </c>
      <c r="AB49" s="472" t="e">
        <f t="shared" si="11"/>
        <v>#DIV/0!</v>
      </c>
      <c r="AC49" s="450">
        <f>'Summary Data'!U49</f>
        <v>22</v>
      </c>
      <c r="AD49" s="459">
        <f t="shared" si="44"/>
        <v>10</v>
      </c>
      <c r="AE49" s="464">
        <f t="shared" si="12"/>
        <v>220</v>
      </c>
      <c r="AF49" s="472" t="e">
        <f t="shared" si="13"/>
        <v>#DIV/0!</v>
      </c>
      <c r="AG49" s="450">
        <f>'Summary Data'!W49</f>
        <v>22</v>
      </c>
      <c r="AH49" s="459">
        <f t="shared" si="45"/>
        <v>10</v>
      </c>
      <c r="AI49" s="464">
        <f t="shared" si="14"/>
        <v>220</v>
      </c>
      <c r="AJ49" s="472" t="e">
        <f t="shared" si="15"/>
        <v>#DIV/0!</v>
      </c>
      <c r="AK49" s="450">
        <f>'Summary Data'!Y49</f>
        <v>0</v>
      </c>
      <c r="AL49" s="459">
        <f t="shared" si="46"/>
        <v>5</v>
      </c>
      <c r="AM49" s="464">
        <f t="shared" si="16"/>
        <v>0</v>
      </c>
      <c r="AN49" s="472" t="e">
        <f t="shared" si="17"/>
        <v>#DIV/0!</v>
      </c>
      <c r="AO49" s="450">
        <f>'Summary Data'!AA49</f>
        <v>0</v>
      </c>
      <c r="AP49" s="459">
        <f t="shared" si="47"/>
        <v>5</v>
      </c>
      <c r="AQ49" s="464">
        <f t="shared" si="18"/>
        <v>0</v>
      </c>
      <c r="AR49" s="472" t="e">
        <f t="shared" si="19"/>
        <v>#DIV/0!</v>
      </c>
      <c r="AS49" s="450">
        <f>'Summary Data'!AC49</f>
        <v>0</v>
      </c>
      <c r="AT49" s="459">
        <f t="shared" si="48"/>
        <v>5</v>
      </c>
      <c r="AU49" s="464">
        <f t="shared" si="20"/>
        <v>0</v>
      </c>
      <c r="AV49" s="472" t="e">
        <f t="shared" si="21"/>
        <v>#DIV/0!</v>
      </c>
      <c r="AW49" s="450">
        <f>'Summary Data'!AE49</f>
        <v>0</v>
      </c>
      <c r="AX49" s="459">
        <f t="shared" si="49"/>
        <v>5</v>
      </c>
      <c r="AY49" s="464">
        <f t="shared" si="22"/>
        <v>0</v>
      </c>
      <c r="AZ49" s="472" t="e">
        <f t="shared" si="23"/>
        <v>#DIV/0!</v>
      </c>
      <c r="BA49" s="450">
        <f>'Summary Data'!AG49</f>
        <v>2</v>
      </c>
      <c r="BB49" s="459">
        <f t="shared" si="50"/>
        <v>10</v>
      </c>
      <c r="BC49" s="464">
        <f t="shared" si="24"/>
        <v>20</v>
      </c>
      <c r="BD49" s="472" t="e">
        <f t="shared" si="25"/>
        <v>#DIV/0!</v>
      </c>
      <c r="BE49" s="450">
        <f>'Summary Data'!AI49</f>
        <v>0</v>
      </c>
      <c r="BF49" s="459">
        <f t="shared" si="51"/>
        <v>5</v>
      </c>
      <c r="BG49" s="464">
        <f t="shared" si="26"/>
        <v>0</v>
      </c>
      <c r="BH49" s="472" t="e">
        <f t="shared" si="27"/>
        <v>#DIV/0!</v>
      </c>
      <c r="BI49" s="450">
        <f>'Summary Data'!AK49</f>
        <v>6</v>
      </c>
      <c r="BJ49" s="459">
        <f t="shared" si="52"/>
        <v>30</v>
      </c>
      <c r="BK49" s="464">
        <f t="shared" si="28"/>
        <v>180</v>
      </c>
      <c r="BL49" s="472" t="e">
        <f t="shared" si="29"/>
        <v>#DIV/0!</v>
      </c>
      <c r="BM49" s="450">
        <f>'Summary Data'!AN49</f>
        <v>11</v>
      </c>
      <c r="BN49" s="459">
        <f t="shared" si="53"/>
        <v>30</v>
      </c>
      <c r="BO49" s="464">
        <f t="shared" si="30"/>
        <v>330</v>
      </c>
      <c r="BP49" s="472" t="e">
        <f t="shared" si="31"/>
        <v>#DIV/0!</v>
      </c>
      <c r="BQ49" s="450">
        <f>'Summary Data'!AQ49</f>
        <v>13</v>
      </c>
      <c r="BR49" s="459">
        <f t="shared" si="54"/>
        <v>10</v>
      </c>
      <c r="BS49" s="464">
        <f t="shared" si="32"/>
        <v>130</v>
      </c>
      <c r="BT49" s="472" t="e">
        <f t="shared" si="33"/>
        <v>#DIV/0!</v>
      </c>
      <c r="BU49" s="450">
        <f>'Summary Data'!AS49</f>
        <v>1</v>
      </c>
      <c r="BV49" s="459">
        <f t="shared" si="55"/>
        <v>15</v>
      </c>
      <c r="BW49" s="464">
        <f t="shared" si="34"/>
        <v>15</v>
      </c>
      <c r="BX49" s="472" t="e">
        <f t="shared" si="35"/>
        <v>#DIV/0!</v>
      </c>
      <c r="BY49" s="478">
        <f t="shared" si="36"/>
        <v>379</v>
      </c>
      <c r="BZ49" s="469">
        <f t="shared" si="37"/>
        <v>5695</v>
      </c>
      <c r="CA49" s="475" t="e">
        <f t="shared" si="56"/>
        <v>#DIV/0!</v>
      </c>
      <c r="CB49" s="451">
        <f t="shared" si="57"/>
        <v>4287.200000000008</v>
      </c>
      <c r="CC49" s="480" t="e">
        <f t="shared" si="65"/>
        <v>#DIV/0!</v>
      </c>
      <c r="CD49" s="480">
        <f t="shared" si="59"/>
        <v>0.78665496049165939</v>
      </c>
      <c r="CE49" s="480" t="e">
        <f t="shared" si="60"/>
        <v>#DIV/0!</v>
      </c>
      <c r="CF49" s="478">
        <f t="shared" si="61"/>
        <v>0</v>
      </c>
      <c r="CG49" s="478">
        <f t="shared" si="62"/>
        <v>0</v>
      </c>
      <c r="CH49" s="478" t="e">
        <f t="shared" si="63"/>
        <v>#DIV/0!</v>
      </c>
      <c r="CI49" s="478">
        <f t="shared" si="64"/>
        <v>393.01371951219505</v>
      </c>
    </row>
    <row r="50" spans="1:87" x14ac:dyDescent="0.2">
      <c r="A50" s="643"/>
      <c r="B50" s="442" t="s">
        <v>28</v>
      </c>
      <c r="C50" s="453"/>
      <c r="D50" s="453"/>
      <c r="E50" s="447">
        <f>'Summary Data'!C50</f>
        <v>162</v>
      </c>
      <c r="F50" s="458">
        <f t="shared" si="38"/>
        <v>10</v>
      </c>
      <c r="G50" s="463">
        <f t="shared" si="0"/>
        <v>1620</v>
      </c>
      <c r="H50" s="472" t="e">
        <f t="shared" si="1"/>
        <v>#DIV/0!</v>
      </c>
      <c r="I50" s="447">
        <f>'Summary Data'!G50</f>
        <v>6</v>
      </c>
      <c r="J50" s="458">
        <f t="shared" si="39"/>
        <v>30</v>
      </c>
      <c r="K50" s="463">
        <f t="shared" si="2"/>
        <v>180</v>
      </c>
      <c r="L50" s="472" t="e">
        <f t="shared" si="3"/>
        <v>#DIV/0!</v>
      </c>
      <c r="M50" s="447">
        <f>'Summary Data'!I50</f>
        <v>0</v>
      </c>
      <c r="N50" s="458">
        <f t="shared" si="40"/>
        <v>10</v>
      </c>
      <c r="O50" s="463">
        <f t="shared" si="4"/>
        <v>0</v>
      </c>
      <c r="P50" s="472" t="e">
        <f t="shared" si="5"/>
        <v>#DIV/0!</v>
      </c>
      <c r="Q50" s="447">
        <f>'Summary Data'!K50</f>
        <v>10</v>
      </c>
      <c r="R50" s="458">
        <f t="shared" si="41"/>
        <v>10</v>
      </c>
      <c r="S50" s="463">
        <f t="shared" si="6"/>
        <v>100</v>
      </c>
      <c r="T50" s="472" t="e">
        <f t="shared" si="7"/>
        <v>#DIV/0!</v>
      </c>
      <c r="U50" s="447">
        <f>'Summary Data'!M50</f>
        <v>0</v>
      </c>
      <c r="V50" s="458">
        <f t="shared" si="42"/>
        <v>10</v>
      </c>
      <c r="W50" s="463">
        <f t="shared" si="8"/>
        <v>0</v>
      </c>
      <c r="X50" s="472" t="e">
        <f t="shared" si="9"/>
        <v>#DIV/0!</v>
      </c>
      <c r="Y50" s="447">
        <f>'Summary Data'!S50</f>
        <v>10</v>
      </c>
      <c r="Z50" s="458">
        <f t="shared" si="43"/>
        <v>10</v>
      </c>
      <c r="AA50" s="463">
        <f t="shared" si="10"/>
        <v>100</v>
      </c>
      <c r="AB50" s="472" t="e">
        <f t="shared" si="11"/>
        <v>#DIV/0!</v>
      </c>
      <c r="AC50" s="447">
        <f>'Summary Data'!U50</f>
        <v>30</v>
      </c>
      <c r="AD50" s="458">
        <f t="shared" si="44"/>
        <v>10</v>
      </c>
      <c r="AE50" s="463">
        <f t="shared" si="12"/>
        <v>300</v>
      </c>
      <c r="AF50" s="472" t="e">
        <f t="shared" si="13"/>
        <v>#DIV/0!</v>
      </c>
      <c r="AG50" s="447">
        <f>'Summary Data'!W50</f>
        <v>30</v>
      </c>
      <c r="AH50" s="458">
        <f t="shared" si="45"/>
        <v>10</v>
      </c>
      <c r="AI50" s="463">
        <f t="shared" si="14"/>
        <v>300</v>
      </c>
      <c r="AJ50" s="472" t="e">
        <f t="shared" si="15"/>
        <v>#DIV/0!</v>
      </c>
      <c r="AK50" s="447">
        <f>'Summary Data'!Y50</f>
        <v>0</v>
      </c>
      <c r="AL50" s="458">
        <f t="shared" si="46"/>
        <v>5</v>
      </c>
      <c r="AM50" s="463">
        <f t="shared" si="16"/>
        <v>0</v>
      </c>
      <c r="AN50" s="472" t="e">
        <f t="shared" si="17"/>
        <v>#DIV/0!</v>
      </c>
      <c r="AO50" s="447">
        <f>'Summary Data'!AA50</f>
        <v>0</v>
      </c>
      <c r="AP50" s="458">
        <f t="shared" si="47"/>
        <v>5</v>
      </c>
      <c r="AQ50" s="463">
        <f t="shared" si="18"/>
        <v>0</v>
      </c>
      <c r="AR50" s="472" t="e">
        <f t="shared" si="19"/>
        <v>#DIV/0!</v>
      </c>
      <c r="AS50" s="447">
        <f>'Summary Data'!AC50</f>
        <v>0</v>
      </c>
      <c r="AT50" s="458">
        <f t="shared" si="48"/>
        <v>5</v>
      </c>
      <c r="AU50" s="463">
        <f t="shared" si="20"/>
        <v>0</v>
      </c>
      <c r="AV50" s="472" t="e">
        <f t="shared" si="21"/>
        <v>#DIV/0!</v>
      </c>
      <c r="AW50" s="447">
        <f>'Summary Data'!AE50</f>
        <v>0</v>
      </c>
      <c r="AX50" s="458">
        <f t="shared" si="49"/>
        <v>5</v>
      </c>
      <c r="AY50" s="463">
        <f t="shared" si="22"/>
        <v>0</v>
      </c>
      <c r="AZ50" s="472" t="e">
        <f t="shared" si="23"/>
        <v>#DIV/0!</v>
      </c>
      <c r="BA50" s="447">
        <f>'Summary Data'!AG50</f>
        <v>0</v>
      </c>
      <c r="BB50" s="458">
        <f t="shared" si="50"/>
        <v>10</v>
      </c>
      <c r="BC50" s="463">
        <f t="shared" si="24"/>
        <v>0</v>
      </c>
      <c r="BD50" s="472" t="e">
        <f t="shared" si="25"/>
        <v>#DIV/0!</v>
      </c>
      <c r="BE50" s="447">
        <f>'Summary Data'!AI50</f>
        <v>0</v>
      </c>
      <c r="BF50" s="458">
        <f t="shared" si="51"/>
        <v>5</v>
      </c>
      <c r="BG50" s="463">
        <f t="shared" si="26"/>
        <v>0</v>
      </c>
      <c r="BH50" s="472" t="e">
        <f t="shared" si="27"/>
        <v>#DIV/0!</v>
      </c>
      <c r="BI50" s="447">
        <f>'Summary Data'!AK50</f>
        <v>7</v>
      </c>
      <c r="BJ50" s="458">
        <f t="shared" si="52"/>
        <v>30</v>
      </c>
      <c r="BK50" s="463">
        <f t="shared" si="28"/>
        <v>210</v>
      </c>
      <c r="BL50" s="472" t="e">
        <f t="shared" si="29"/>
        <v>#DIV/0!</v>
      </c>
      <c r="BM50" s="447">
        <f>'Summary Data'!AN50</f>
        <v>11</v>
      </c>
      <c r="BN50" s="458">
        <f t="shared" si="53"/>
        <v>30</v>
      </c>
      <c r="BO50" s="463">
        <f t="shared" si="30"/>
        <v>330</v>
      </c>
      <c r="BP50" s="472" t="e">
        <f t="shared" si="31"/>
        <v>#DIV/0!</v>
      </c>
      <c r="BQ50" s="447">
        <f>'Summary Data'!AQ50</f>
        <v>7</v>
      </c>
      <c r="BR50" s="458">
        <f t="shared" si="54"/>
        <v>10</v>
      </c>
      <c r="BS50" s="463">
        <f t="shared" si="32"/>
        <v>70</v>
      </c>
      <c r="BT50" s="472" t="e">
        <f t="shared" si="33"/>
        <v>#DIV/0!</v>
      </c>
      <c r="BU50" s="447">
        <f>'Summary Data'!AS50</f>
        <v>2</v>
      </c>
      <c r="BV50" s="458">
        <f t="shared" si="55"/>
        <v>15</v>
      </c>
      <c r="BW50" s="463">
        <f t="shared" si="34"/>
        <v>30</v>
      </c>
      <c r="BX50" s="472" t="e">
        <f t="shared" si="35"/>
        <v>#DIV/0!</v>
      </c>
      <c r="BY50" s="478">
        <f t="shared" si="36"/>
        <v>275</v>
      </c>
      <c r="BZ50" s="469">
        <f t="shared" si="37"/>
        <v>3240</v>
      </c>
      <c r="CA50" s="475" t="e">
        <f t="shared" si="56"/>
        <v>#DIV/0!</v>
      </c>
      <c r="CB50" s="451">
        <f t="shared" si="57"/>
        <v>4287.200000000008</v>
      </c>
      <c r="CC50" s="480" t="e">
        <f t="shared" si="65"/>
        <v>#DIV/0!</v>
      </c>
      <c r="CD50" s="480">
        <f t="shared" si="59"/>
        <v>0.55555555555555558</v>
      </c>
      <c r="CE50" s="480" t="e">
        <f t="shared" si="60"/>
        <v>#DIV/0!</v>
      </c>
      <c r="CF50" s="478">
        <f t="shared" si="61"/>
        <v>0</v>
      </c>
      <c r="CG50" s="478">
        <f t="shared" si="62"/>
        <v>0</v>
      </c>
      <c r="CH50" s="478" t="e">
        <f t="shared" si="63"/>
        <v>#DIV/0!</v>
      </c>
      <c r="CI50" s="478">
        <f t="shared" si="64"/>
        <v>393.01371951219505</v>
      </c>
    </row>
    <row r="51" spans="1:87" x14ac:dyDescent="0.2">
      <c r="A51" s="639" t="s">
        <v>13</v>
      </c>
      <c r="B51" s="449" t="s">
        <v>14</v>
      </c>
      <c r="C51" s="453"/>
      <c r="D51" s="453"/>
      <c r="E51" s="450">
        <f>'Summary Data'!C51</f>
        <v>223</v>
      </c>
      <c r="F51" s="459">
        <f t="shared" si="38"/>
        <v>10</v>
      </c>
      <c r="G51" s="464">
        <f t="shared" si="0"/>
        <v>2230</v>
      </c>
      <c r="H51" s="472" t="e">
        <f t="shared" si="1"/>
        <v>#DIV/0!</v>
      </c>
      <c r="I51" s="450">
        <f>'Summary Data'!G51</f>
        <v>4</v>
      </c>
      <c r="J51" s="459">
        <f t="shared" si="39"/>
        <v>30</v>
      </c>
      <c r="K51" s="464">
        <f t="shared" si="2"/>
        <v>120</v>
      </c>
      <c r="L51" s="472" t="e">
        <f t="shared" si="3"/>
        <v>#DIV/0!</v>
      </c>
      <c r="M51" s="450">
        <f>'Summary Data'!I51</f>
        <v>0</v>
      </c>
      <c r="N51" s="459">
        <f t="shared" si="40"/>
        <v>10</v>
      </c>
      <c r="O51" s="464">
        <f t="shared" si="4"/>
        <v>0</v>
      </c>
      <c r="P51" s="472" t="e">
        <f t="shared" si="5"/>
        <v>#DIV/0!</v>
      </c>
      <c r="Q51" s="450">
        <f>'Summary Data'!K51</f>
        <v>5</v>
      </c>
      <c r="R51" s="459">
        <f t="shared" si="41"/>
        <v>10</v>
      </c>
      <c r="S51" s="464">
        <f t="shared" si="6"/>
        <v>50</v>
      </c>
      <c r="T51" s="472" t="e">
        <f t="shared" si="7"/>
        <v>#DIV/0!</v>
      </c>
      <c r="U51" s="450">
        <f>'Summary Data'!M51</f>
        <v>2</v>
      </c>
      <c r="V51" s="459">
        <f t="shared" si="42"/>
        <v>10</v>
      </c>
      <c r="W51" s="464">
        <f t="shared" si="8"/>
        <v>20</v>
      </c>
      <c r="X51" s="472" t="e">
        <f t="shared" si="9"/>
        <v>#DIV/0!</v>
      </c>
      <c r="Y51" s="450">
        <f>'Summary Data'!S51</f>
        <v>7</v>
      </c>
      <c r="Z51" s="459">
        <f t="shared" si="43"/>
        <v>10</v>
      </c>
      <c r="AA51" s="464">
        <f t="shared" si="10"/>
        <v>70</v>
      </c>
      <c r="AB51" s="472" t="e">
        <f t="shared" si="11"/>
        <v>#DIV/0!</v>
      </c>
      <c r="AC51" s="450">
        <f>'Summary Data'!U51</f>
        <v>41</v>
      </c>
      <c r="AD51" s="459">
        <f t="shared" si="44"/>
        <v>10</v>
      </c>
      <c r="AE51" s="464">
        <f t="shared" si="12"/>
        <v>410</v>
      </c>
      <c r="AF51" s="472" t="e">
        <f t="shared" si="13"/>
        <v>#DIV/0!</v>
      </c>
      <c r="AG51" s="450">
        <f>'Summary Data'!W51</f>
        <v>41</v>
      </c>
      <c r="AH51" s="459">
        <f t="shared" si="45"/>
        <v>10</v>
      </c>
      <c r="AI51" s="464">
        <f t="shared" si="14"/>
        <v>410</v>
      </c>
      <c r="AJ51" s="472" t="e">
        <f t="shared" si="15"/>
        <v>#DIV/0!</v>
      </c>
      <c r="AK51" s="450">
        <f>'Summary Data'!Y51</f>
        <v>0</v>
      </c>
      <c r="AL51" s="459">
        <f t="shared" si="46"/>
        <v>5</v>
      </c>
      <c r="AM51" s="464">
        <f t="shared" si="16"/>
        <v>0</v>
      </c>
      <c r="AN51" s="472" t="e">
        <f t="shared" si="17"/>
        <v>#DIV/0!</v>
      </c>
      <c r="AO51" s="450">
        <f>'Summary Data'!AA51</f>
        <v>0</v>
      </c>
      <c r="AP51" s="459">
        <f t="shared" si="47"/>
        <v>5</v>
      </c>
      <c r="AQ51" s="464">
        <f t="shared" si="18"/>
        <v>0</v>
      </c>
      <c r="AR51" s="472" t="e">
        <f t="shared" si="19"/>
        <v>#DIV/0!</v>
      </c>
      <c r="AS51" s="450">
        <f>'Summary Data'!AC51</f>
        <v>0</v>
      </c>
      <c r="AT51" s="459">
        <f t="shared" si="48"/>
        <v>5</v>
      </c>
      <c r="AU51" s="464">
        <f t="shared" si="20"/>
        <v>0</v>
      </c>
      <c r="AV51" s="472" t="e">
        <f t="shared" si="21"/>
        <v>#DIV/0!</v>
      </c>
      <c r="AW51" s="450">
        <f>'Summary Data'!AE51</f>
        <v>0</v>
      </c>
      <c r="AX51" s="459">
        <f t="shared" si="49"/>
        <v>5</v>
      </c>
      <c r="AY51" s="464">
        <f t="shared" si="22"/>
        <v>0</v>
      </c>
      <c r="AZ51" s="472" t="e">
        <f t="shared" si="23"/>
        <v>#DIV/0!</v>
      </c>
      <c r="BA51" s="450">
        <f>'Summary Data'!AG51</f>
        <v>0</v>
      </c>
      <c r="BB51" s="459">
        <f t="shared" si="50"/>
        <v>10</v>
      </c>
      <c r="BC51" s="464">
        <f t="shared" si="24"/>
        <v>0</v>
      </c>
      <c r="BD51" s="472" t="e">
        <f t="shared" si="25"/>
        <v>#DIV/0!</v>
      </c>
      <c r="BE51" s="450">
        <f>'Summary Data'!AI51</f>
        <v>0</v>
      </c>
      <c r="BF51" s="459">
        <f t="shared" si="51"/>
        <v>5</v>
      </c>
      <c r="BG51" s="464">
        <f t="shared" si="26"/>
        <v>0</v>
      </c>
      <c r="BH51" s="472" t="e">
        <f t="shared" si="27"/>
        <v>#DIV/0!</v>
      </c>
      <c r="BI51" s="450">
        <f>'Summary Data'!AK51</f>
        <v>9</v>
      </c>
      <c r="BJ51" s="459">
        <f t="shared" si="52"/>
        <v>30</v>
      </c>
      <c r="BK51" s="464">
        <f t="shared" si="28"/>
        <v>270</v>
      </c>
      <c r="BL51" s="472" t="e">
        <f t="shared" si="29"/>
        <v>#DIV/0!</v>
      </c>
      <c r="BM51" s="450">
        <f>'Summary Data'!AN51</f>
        <v>11</v>
      </c>
      <c r="BN51" s="459">
        <f t="shared" si="53"/>
        <v>30</v>
      </c>
      <c r="BO51" s="464">
        <f t="shared" si="30"/>
        <v>330</v>
      </c>
      <c r="BP51" s="472" t="e">
        <f t="shared" si="31"/>
        <v>#DIV/0!</v>
      </c>
      <c r="BQ51" s="450">
        <f>'Summary Data'!AQ51</f>
        <v>17</v>
      </c>
      <c r="BR51" s="459">
        <f t="shared" si="54"/>
        <v>10</v>
      </c>
      <c r="BS51" s="464">
        <f t="shared" si="32"/>
        <v>170</v>
      </c>
      <c r="BT51" s="472" t="e">
        <f t="shared" si="33"/>
        <v>#DIV/0!</v>
      </c>
      <c r="BU51" s="450">
        <f>'Summary Data'!AS51</f>
        <v>1</v>
      </c>
      <c r="BV51" s="459">
        <f t="shared" si="55"/>
        <v>15</v>
      </c>
      <c r="BW51" s="464">
        <f t="shared" si="34"/>
        <v>15</v>
      </c>
      <c r="BX51" s="472" t="e">
        <f t="shared" si="35"/>
        <v>#DIV/0!</v>
      </c>
      <c r="BY51" s="478">
        <f t="shared" si="36"/>
        <v>361</v>
      </c>
      <c r="BZ51" s="469">
        <f t="shared" si="37"/>
        <v>4095</v>
      </c>
      <c r="CA51" s="475" t="e">
        <f t="shared" si="56"/>
        <v>#DIV/0!</v>
      </c>
      <c r="CB51" s="451">
        <f t="shared" si="57"/>
        <v>4287.200000000008</v>
      </c>
      <c r="CC51" s="480" t="e">
        <f t="shared" si="65"/>
        <v>#DIV/0!</v>
      </c>
      <c r="CD51" s="480">
        <f t="shared" si="59"/>
        <v>0.57387057387057383</v>
      </c>
      <c r="CE51" s="480" t="e">
        <f t="shared" si="60"/>
        <v>#DIV/0!</v>
      </c>
      <c r="CF51" s="478">
        <f t="shared" si="61"/>
        <v>0</v>
      </c>
      <c r="CG51" s="478">
        <f t="shared" si="62"/>
        <v>0</v>
      </c>
      <c r="CH51" s="478" t="e">
        <f t="shared" si="63"/>
        <v>#DIV/0!</v>
      </c>
      <c r="CI51" s="478">
        <f t="shared" si="64"/>
        <v>393.01371951219505</v>
      </c>
    </row>
    <row r="52" spans="1:87" x14ac:dyDescent="0.2">
      <c r="A52" s="642"/>
      <c r="B52" s="442" t="s">
        <v>15</v>
      </c>
      <c r="C52" s="453"/>
      <c r="D52" s="453"/>
      <c r="E52" s="447">
        <f>'Summary Data'!C52</f>
        <v>199</v>
      </c>
      <c r="F52" s="458">
        <f t="shared" si="38"/>
        <v>10</v>
      </c>
      <c r="G52" s="463">
        <f t="shared" si="0"/>
        <v>1990</v>
      </c>
      <c r="H52" s="472" t="e">
        <f t="shared" si="1"/>
        <v>#DIV/0!</v>
      </c>
      <c r="I52" s="447">
        <f>'Summary Data'!G52</f>
        <v>38</v>
      </c>
      <c r="J52" s="458">
        <f t="shared" si="39"/>
        <v>30</v>
      </c>
      <c r="K52" s="463">
        <f t="shared" si="2"/>
        <v>1140</v>
      </c>
      <c r="L52" s="472" t="e">
        <f t="shared" si="3"/>
        <v>#DIV/0!</v>
      </c>
      <c r="M52" s="447">
        <f>'Summary Data'!I52</f>
        <v>0</v>
      </c>
      <c r="N52" s="458">
        <f t="shared" si="40"/>
        <v>10</v>
      </c>
      <c r="O52" s="463">
        <f t="shared" si="4"/>
        <v>0</v>
      </c>
      <c r="P52" s="472" t="e">
        <f t="shared" si="5"/>
        <v>#DIV/0!</v>
      </c>
      <c r="Q52" s="447">
        <f>'Summary Data'!K52</f>
        <v>5</v>
      </c>
      <c r="R52" s="458">
        <f t="shared" si="41"/>
        <v>10</v>
      </c>
      <c r="S52" s="463">
        <f t="shared" si="6"/>
        <v>50</v>
      </c>
      <c r="T52" s="472" t="e">
        <f t="shared" si="7"/>
        <v>#DIV/0!</v>
      </c>
      <c r="U52" s="447">
        <f>'Summary Data'!M52</f>
        <v>1</v>
      </c>
      <c r="V52" s="458">
        <f t="shared" si="42"/>
        <v>10</v>
      </c>
      <c r="W52" s="463">
        <f t="shared" si="8"/>
        <v>10</v>
      </c>
      <c r="X52" s="472" t="e">
        <f t="shared" si="9"/>
        <v>#DIV/0!</v>
      </c>
      <c r="Y52" s="447">
        <f>'Summary Data'!S52</f>
        <v>4</v>
      </c>
      <c r="Z52" s="458">
        <f t="shared" si="43"/>
        <v>10</v>
      </c>
      <c r="AA52" s="463">
        <f t="shared" si="10"/>
        <v>40</v>
      </c>
      <c r="AB52" s="472" t="e">
        <f t="shared" si="11"/>
        <v>#DIV/0!</v>
      </c>
      <c r="AC52" s="447">
        <f>'Summary Data'!U52</f>
        <v>19</v>
      </c>
      <c r="AD52" s="458">
        <f t="shared" si="44"/>
        <v>10</v>
      </c>
      <c r="AE52" s="463">
        <f t="shared" si="12"/>
        <v>190</v>
      </c>
      <c r="AF52" s="472" t="e">
        <f t="shared" si="13"/>
        <v>#DIV/0!</v>
      </c>
      <c r="AG52" s="447">
        <f>'Summary Data'!W52</f>
        <v>19</v>
      </c>
      <c r="AH52" s="458">
        <f t="shared" si="45"/>
        <v>10</v>
      </c>
      <c r="AI52" s="463">
        <f t="shared" si="14"/>
        <v>190</v>
      </c>
      <c r="AJ52" s="472" t="e">
        <f t="shared" si="15"/>
        <v>#DIV/0!</v>
      </c>
      <c r="AK52" s="447">
        <f>'Summary Data'!Y52</f>
        <v>0</v>
      </c>
      <c r="AL52" s="458">
        <f t="shared" si="46"/>
        <v>5</v>
      </c>
      <c r="AM52" s="463">
        <f t="shared" si="16"/>
        <v>0</v>
      </c>
      <c r="AN52" s="472" t="e">
        <f t="shared" si="17"/>
        <v>#DIV/0!</v>
      </c>
      <c r="AO52" s="447">
        <f>'Summary Data'!AA52</f>
        <v>0</v>
      </c>
      <c r="AP52" s="458">
        <f t="shared" si="47"/>
        <v>5</v>
      </c>
      <c r="AQ52" s="463">
        <f t="shared" si="18"/>
        <v>0</v>
      </c>
      <c r="AR52" s="472" t="e">
        <f t="shared" si="19"/>
        <v>#DIV/0!</v>
      </c>
      <c r="AS52" s="447">
        <f>'Summary Data'!AC52</f>
        <v>0</v>
      </c>
      <c r="AT52" s="458">
        <f t="shared" si="48"/>
        <v>5</v>
      </c>
      <c r="AU52" s="463">
        <f t="shared" si="20"/>
        <v>0</v>
      </c>
      <c r="AV52" s="472" t="e">
        <f t="shared" si="21"/>
        <v>#DIV/0!</v>
      </c>
      <c r="AW52" s="447">
        <f>'Summary Data'!AE52</f>
        <v>0</v>
      </c>
      <c r="AX52" s="458">
        <f t="shared" si="49"/>
        <v>5</v>
      </c>
      <c r="AY52" s="463">
        <f t="shared" si="22"/>
        <v>0</v>
      </c>
      <c r="AZ52" s="472" t="e">
        <f t="shared" si="23"/>
        <v>#DIV/0!</v>
      </c>
      <c r="BA52" s="447">
        <f>'Summary Data'!AG52</f>
        <v>2</v>
      </c>
      <c r="BB52" s="458">
        <f t="shared" si="50"/>
        <v>10</v>
      </c>
      <c r="BC52" s="463">
        <f t="shared" si="24"/>
        <v>20</v>
      </c>
      <c r="BD52" s="472" t="e">
        <f t="shared" si="25"/>
        <v>#DIV/0!</v>
      </c>
      <c r="BE52" s="447">
        <f>'Summary Data'!AI52</f>
        <v>2</v>
      </c>
      <c r="BF52" s="458">
        <f t="shared" si="51"/>
        <v>5</v>
      </c>
      <c r="BG52" s="463">
        <f t="shared" si="26"/>
        <v>10</v>
      </c>
      <c r="BH52" s="472" t="e">
        <f t="shared" si="27"/>
        <v>#DIV/0!</v>
      </c>
      <c r="BI52" s="447">
        <f>'Summary Data'!AK52</f>
        <v>5</v>
      </c>
      <c r="BJ52" s="458">
        <f t="shared" si="52"/>
        <v>30</v>
      </c>
      <c r="BK52" s="463">
        <f t="shared" si="28"/>
        <v>150</v>
      </c>
      <c r="BL52" s="472" t="e">
        <f t="shared" si="29"/>
        <v>#DIV/0!</v>
      </c>
      <c r="BM52" s="447">
        <f>'Summary Data'!AN52</f>
        <v>23</v>
      </c>
      <c r="BN52" s="458">
        <f t="shared" si="53"/>
        <v>30</v>
      </c>
      <c r="BO52" s="463">
        <f t="shared" si="30"/>
        <v>690</v>
      </c>
      <c r="BP52" s="472" t="e">
        <f t="shared" si="31"/>
        <v>#DIV/0!</v>
      </c>
      <c r="BQ52" s="447">
        <f>'Summary Data'!AQ52</f>
        <v>11</v>
      </c>
      <c r="BR52" s="458">
        <f t="shared" si="54"/>
        <v>10</v>
      </c>
      <c r="BS52" s="463">
        <f t="shared" si="32"/>
        <v>110</v>
      </c>
      <c r="BT52" s="472" t="e">
        <f t="shared" si="33"/>
        <v>#DIV/0!</v>
      </c>
      <c r="BU52" s="447">
        <f>'Summary Data'!AS52</f>
        <v>3</v>
      </c>
      <c r="BV52" s="458">
        <f t="shared" si="55"/>
        <v>15</v>
      </c>
      <c r="BW52" s="463">
        <f t="shared" si="34"/>
        <v>45</v>
      </c>
      <c r="BX52" s="472" t="e">
        <f t="shared" si="35"/>
        <v>#DIV/0!</v>
      </c>
      <c r="BY52" s="478">
        <f t="shared" si="36"/>
        <v>331</v>
      </c>
      <c r="BZ52" s="469">
        <f t="shared" si="37"/>
        <v>4635</v>
      </c>
      <c r="CA52" s="475" t="e">
        <f t="shared" si="56"/>
        <v>#DIV/0!</v>
      </c>
      <c r="CB52" s="451">
        <f t="shared" si="57"/>
        <v>4287.200000000008</v>
      </c>
      <c r="CC52" s="480" t="e">
        <f t="shared" si="65"/>
        <v>#DIV/0!</v>
      </c>
      <c r="CD52" s="480">
        <f t="shared" si="59"/>
        <v>0.6752966558791802</v>
      </c>
      <c r="CE52" s="480" t="e">
        <f t="shared" si="60"/>
        <v>#DIV/0!</v>
      </c>
      <c r="CF52" s="478">
        <f t="shared" si="61"/>
        <v>0</v>
      </c>
      <c r="CG52" s="478">
        <f t="shared" si="62"/>
        <v>0</v>
      </c>
      <c r="CH52" s="478" t="e">
        <f t="shared" si="63"/>
        <v>#DIV/0!</v>
      </c>
      <c r="CI52" s="478">
        <f t="shared" si="64"/>
        <v>393.01371951219505</v>
      </c>
    </row>
    <row r="53" spans="1:87" x14ac:dyDescent="0.2">
      <c r="A53" s="642"/>
      <c r="B53" s="449" t="s">
        <v>17</v>
      </c>
      <c r="C53" s="453"/>
      <c r="D53" s="453"/>
      <c r="E53" s="450">
        <f>'Summary Data'!C53</f>
        <v>257</v>
      </c>
      <c r="F53" s="459">
        <f t="shared" si="38"/>
        <v>10</v>
      </c>
      <c r="G53" s="464">
        <f t="shared" si="0"/>
        <v>2570</v>
      </c>
      <c r="H53" s="472" t="e">
        <f t="shared" si="1"/>
        <v>#DIV/0!</v>
      </c>
      <c r="I53" s="450">
        <f>'Summary Data'!G53</f>
        <v>14</v>
      </c>
      <c r="J53" s="459">
        <f t="shared" si="39"/>
        <v>30</v>
      </c>
      <c r="K53" s="464">
        <f t="shared" si="2"/>
        <v>420</v>
      </c>
      <c r="L53" s="472" t="e">
        <f t="shared" si="3"/>
        <v>#DIV/0!</v>
      </c>
      <c r="M53" s="450">
        <f>'Summary Data'!I53</f>
        <v>0</v>
      </c>
      <c r="N53" s="459">
        <f t="shared" si="40"/>
        <v>10</v>
      </c>
      <c r="O53" s="464">
        <f t="shared" si="4"/>
        <v>0</v>
      </c>
      <c r="P53" s="472" t="e">
        <f t="shared" si="5"/>
        <v>#DIV/0!</v>
      </c>
      <c r="Q53" s="450">
        <f>'Summary Data'!K53</f>
        <v>1</v>
      </c>
      <c r="R53" s="459">
        <f t="shared" si="41"/>
        <v>10</v>
      </c>
      <c r="S53" s="464">
        <f t="shared" si="6"/>
        <v>10</v>
      </c>
      <c r="T53" s="472" t="e">
        <f t="shared" si="7"/>
        <v>#DIV/0!</v>
      </c>
      <c r="U53" s="450">
        <f>'Summary Data'!M53</f>
        <v>1</v>
      </c>
      <c r="V53" s="459">
        <f t="shared" si="42"/>
        <v>10</v>
      </c>
      <c r="W53" s="464">
        <f t="shared" si="8"/>
        <v>10</v>
      </c>
      <c r="X53" s="472" t="e">
        <f t="shared" si="9"/>
        <v>#DIV/0!</v>
      </c>
      <c r="Y53" s="450">
        <f>'Summary Data'!S53</f>
        <v>5</v>
      </c>
      <c r="Z53" s="459">
        <f t="shared" si="43"/>
        <v>10</v>
      </c>
      <c r="AA53" s="464">
        <f t="shared" si="10"/>
        <v>50</v>
      </c>
      <c r="AB53" s="472" t="e">
        <f t="shared" si="11"/>
        <v>#DIV/0!</v>
      </c>
      <c r="AC53" s="450">
        <f>'Summary Data'!U53</f>
        <v>12</v>
      </c>
      <c r="AD53" s="459">
        <f t="shared" si="44"/>
        <v>10</v>
      </c>
      <c r="AE53" s="464">
        <f t="shared" si="12"/>
        <v>120</v>
      </c>
      <c r="AF53" s="472" t="e">
        <f t="shared" si="13"/>
        <v>#DIV/0!</v>
      </c>
      <c r="AG53" s="450">
        <f>'Summary Data'!W53</f>
        <v>12</v>
      </c>
      <c r="AH53" s="459">
        <f t="shared" si="45"/>
        <v>10</v>
      </c>
      <c r="AI53" s="464">
        <f t="shared" si="14"/>
        <v>120</v>
      </c>
      <c r="AJ53" s="472" t="e">
        <f t="shared" si="15"/>
        <v>#DIV/0!</v>
      </c>
      <c r="AK53" s="450">
        <f>'Summary Data'!Y53</f>
        <v>0</v>
      </c>
      <c r="AL53" s="459">
        <f t="shared" si="46"/>
        <v>5</v>
      </c>
      <c r="AM53" s="464">
        <f t="shared" si="16"/>
        <v>0</v>
      </c>
      <c r="AN53" s="472" t="e">
        <f t="shared" si="17"/>
        <v>#DIV/0!</v>
      </c>
      <c r="AO53" s="450">
        <f>'Summary Data'!AA53</f>
        <v>0</v>
      </c>
      <c r="AP53" s="459">
        <f t="shared" si="47"/>
        <v>5</v>
      </c>
      <c r="AQ53" s="464">
        <f t="shared" si="18"/>
        <v>0</v>
      </c>
      <c r="AR53" s="472" t="e">
        <f t="shared" si="19"/>
        <v>#DIV/0!</v>
      </c>
      <c r="AS53" s="450">
        <f>'Summary Data'!AC53</f>
        <v>0</v>
      </c>
      <c r="AT53" s="459">
        <f t="shared" si="48"/>
        <v>5</v>
      </c>
      <c r="AU53" s="464">
        <f t="shared" si="20"/>
        <v>0</v>
      </c>
      <c r="AV53" s="472" t="e">
        <f t="shared" si="21"/>
        <v>#DIV/0!</v>
      </c>
      <c r="AW53" s="450">
        <f>'Summary Data'!AE53</f>
        <v>0</v>
      </c>
      <c r="AX53" s="459">
        <f t="shared" si="49"/>
        <v>5</v>
      </c>
      <c r="AY53" s="464">
        <f t="shared" si="22"/>
        <v>0</v>
      </c>
      <c r="AZ53" s="472" t="e">
        <f t="shared" si="23"/>
        <v>#DIV/0!</v>
      </c>
      <c r="BA53" s="450">
        <f>'Summary Data'!AG53</f>
        <v>0</v>
      </c>
      <c r="BB53" s="459">
        <f t="shared" si="50"/>
        <v>10</v>
      </c>
      <c r="BC53" s="464">
        <f t="shared" si="24"/>
        <v>0</v>
      </c>
      <c r="BD53" s="472" t="e">
        <f t="shared" si="25"/>
        <v>#DIV/0!</v>
      </c>
      <c r="BE53" s="450">
        <f>'Summary Data'!AI53</f>
        <v>1</v>
      </c>
      <c r="BF53" s="459">
        <f t="shared" si="51"/>
        <v>5</v>
      </c>
      <c r="BG53" s="464">
        <f t="shared" si="26"/>
        <v>5</v>
      </c>
      <c r="BH53" s="472" t="e">
        <f t="shared" si="27"/>
        <v>#DIV/0!</v>
      </c>
      <c r="BI53" s="450">
        <f>'Summary Data'!AK53</f>
        <v>4</v>
      </c>
      <c r="BJ53" s="459">
        <f t="shared" si="52"/>
        <v>30</v>
      </c>
      <c r="BK53" s="464">
        <f t="shared" si="28"/>
        <v>120</v>
      </c>
      <c r="BL53" s="472" t="e">
        <f t="shared" si="29"/>
        <v>#DIV/0!</v>
      </c>
      <c r="BM53" s="450">
        <f>'Summary Data'!AN53</f>
        <v>20</v>
      </c>
      <c r="BN53" s="459">
        <f t="shared" si="53"/>
        <v>30</v>
      </c>
      <c r="BO53" s="464">
        <f t="shared" si="30"/>
        <v>600</v>
      </c>
      <c r="BP53" s="472" t="e">
        <f t="shared" si="31"/>
        <v>#DIV/0!</v>
      </c>
      <c r="BQ53" s="450">
        <f>'Summary Data'!AQ53</f>
        <v>6</v>
      </c>
      <c r="BR53" s="459">
        <f t="shared" si="54"/>
        <v>10</v>
      </c>
      <c r="BS53" s="464">
        <f t="shared" si="32"/>
        <v>60</v>
      </c>
      <c r="BT53" s="472" t="e">
        <f t="shared" si="33"/>
        <v>#DIV/0!</v>
      </c>
      <c r="BU53" s="450">
        <f>'Summary Data'!AS53</f>
        <v>0</v>
      </c>
      <c r="BV53" s="459">
        <f t="shared" si="55"/>
        <v>15</v>
      </c>
      <c r="BW53" s="464">
        <f t="shared" si="34"/>
        <v>0</v>
      </c>
      <c r="BX53" s="472" t="e">
        <f t="shared" si="35"/>
        <v>#DIV/0!</v>
      </c>
      <c r="BY53" s="478">
        <f t="shared" si="36"/>
        <v>333</v>
      </c>
      <c r="BZ53" s="469">
        <f t="shared" si="37"/>
        <v>4085</v>
      </c>
      <c r="CA53" s="475" t="e">
        <f t="shared" si="56"/>
        <v>#DIV/0!</v>
      </c>
      <c r="CB53" s="451">
        <f t="shared" si="57"/>
        <v>4287.200000000008</v>
      </c>
      <c r="CC53" s="480" t="e">
        <f t="shared" si="65"/>
        <v>#DIV/0!</v>
      </c>
      <c r="CD53" s="480">
        <f t="shared" si="59"/>
        <v>0.7319461444308446</v>
      </c>
      <c r="CE53" s="480" t="e">
        <f t="shared" si="60"/>
        <v>#DIV/0!</v>
      </c>
      <c r="CF53" s="478">
        <f t="shared" si="61"/>
        <v>0</v>
      </c>
      <c r="CG53" s="478">
        <f t="shared" si="62"/>
        <v>0</v>
      </c>
      <c r="CH53" s="478" t="e">
        <f t="shared" si="63"/>
        <v>#DIV/0!</v>
      </c>
      <c r="CI53" s="478">
        <f t="shared" si="64"/>
        <v>393.01371951219505</v>
      </c>
    </row>
    <row r="54" spans="1:87" x14ac:dyDescent="0.2">
      <c r="A54" s="642"/>
      <c r="B54" s="442" t="s">
        <v>16</v>
      </c>
      <c r="C54" s="453"/>
      <c r="D54" s="453"/>
      <c r="E54" s="447">
        <f>'Summary Data'!C54</f>
        <v>152</v>
      </c>
      <c r="F54" s="458">
        <f t="shared" si="38"/>
        <v>10</v>
      </c>
      <c r="G54" s="463">
        <f t="shared" si="0"/>
        <v>1520</v>
      </c>
      <c r="H54" s="472" t="e">
        <f t="shared" si="1"/>
        <v>#DIV/0!</v>
      </c>
      <c r="I54" s="447">
        <f>'Summary Data'!G54</f>
        <v>13</v>
      </c>
      <c r="J54" s="458">
        <f t="shared" si="39"/>
        <v>30</v>
      </c>
      <c r="K54" s="463">
        <f t="shared" si="2"/>
        <v>390</v>
      </c>
      <c r="L54" s="472" t="e">
        <f t="shared" si="3"/>
        <v>#DIV/0!</v>
      </c>
      <c r="M54" s="447">
        <f>'Summary Data'!I54</f>
        <v>0</v>
      </c>
      <c r="N54" s="458">
        <f t="shared" si="40"/>
        <v>10</v>
      </c>
      <c r="O54" s="463">
        <f t="shared" si="4"/>
        <v>0</v>
      </c>
      <c r="P54" s="472" t="e">
        <f t="shared" si="5"/>
        <v>#DIV/0!</v>
      </c>
      <c r="Q54" s="447">
        <f>'Summary Data'!K54</f>
        <v>1</v>
      </c>
      <c r="R54" s="458">
        <f t="shared" si="41"/>
        <v>10</v>
      </c>
      <c r="S54" s="463">
        <f t="shared" si="6"/>
        <v>10</v>
      </c>
      <c r="T54" s="472" t="e">
        <f t="shared" si="7"/>
        <v>#DIV/0!</v>
      </c>
      <c r="U54" s="447">
        <f>'Summary Data'!M54</f>
        <v>1</v>
      </c>
      <c r="V54" s="458">
        <f t="shared" si="42"/>
        <v>10</v>
      </c>
      <c r="W54" s="463">
        <f t="shared" si="8"/>
        <v>10</v>
      </c>
      <c r="X54" s="472" t="e">
        <f t="shared" si="9"/>
        <v>#DIV/0!</v>
      </c>
      <c r="Y54" s="447">
        <f>'Summary Data'!S54</f>
        <v>2</v>
      </c>
      <c r="Z54" s="458">
        <f t="shared" si="43"/>
        <v>10</v>
      </c>
      <c r="AA54" s="463">
        <f t="shared" si="10"/>
        <v>20</v>
      </c>
      <c r="AB54" s="472" t="e">
        <f t="shared" si="11"/>
        <v>#DIV/0!</v>
      </c>
      <c r="AC54" s="447">
        <f>'Summary Data'!U54</f>
        <v>21</v>
      </c>
      <c r="AD54" s="458">
        <f t="shared" si="44"/>
        <v>10</v>
      </c>
      <c r="AE54" s="463">
        <f t="shared" si="12"/>
        <v>210</v>
      </c>
      <c r="AF54" s="472" t="e">
        <f t="shared" si="13"/>
        <v>#DIV/0!</v>
      </c>
      <c r="AG54" s="447">
        <f>'Summary Data'!W54</f>
        <v>21</v>
      </c>
      <c r="AH54" s="458">
        <f t="shared" si="45"/>
        <v>10</v>
      </c>
      <c r="AI54" s="463">
        <f t="shared" si="14"/>
        <v>210</v>
      </c>
      <c r="AJ54" s="472" t="e">
        <f t="shared" si="15"/>
        <v>#DIV/0!</v>
      </c>
      <c r="AK54" s="447">
        <f>'Summary Data'!Y54</f>
        <v>0</v>
      </c>
      <c r="AL54" s="458">
        <f t="shared" si="46"/>
        <v>5</v>
      </c>
      <c r="AM54" s="463">
        <f t="shared" si="16"/>
        <v>0</v>
      </c>
      <c r="AN54" s="472" t="e">
        <f t="shared" si="17"/>
        <v>#DIV/0!</v>
      </c>
      <c r="AO54" s="447">
        <f>'Summary Data'!AA54</f>
        <v>0</v>
      </c>
      <c r="AP54" s="458">
        <f t="shared" si="47"/>
        <v>5</v>
      </c>
      <c r="AQ54" s="463">
        <f t="shared" si="18"/>
        <v>0</v>
      </c>
      <c r="AR54" s="472" t="e">
        <f t="shared" si="19"/>
        <v>#DIV/0!</v>
      </c>
      <c r="AS54" s="447">
        <f>'Summary Data'!AC54</f>
        <v>0</v>
      </c>
      <c r="AT54" s="458">
        <f t="shared" si="48"/>
        <v>5</v>
      </c>
      <c r="AU54" s="463">
        <f t="shared" si="20"/>
        <v>0</v>
      </c>
      <c r="AV54" s="472" t="e">
        <f t="shared" si="21"/>
        <v>#DIV/0!</v>
      </c>
      <c r="AW54" s="447">
        <f>'Summary Data'!AE54</f>
        <v>0</v>
      </c>
      <c r="AX54" s="458">
        <f t="shared" si="49"/>
        <v>5</v>
      </c>
      <c r="AY54" s="463">
        <f t="shared" si="22"/>
        <v>0</v>
      </c>
      <c r="AZ54" s="472" t="e">
        <f t="shared" si="23"/>
        <v>#DIV/0!</v>
      </c>
      <c r="BA54" s="447">
        <f>'Summary Data'!AG54</f>
        <v>1</v>
      </c>
      <c r="BB54" s="458">
        <f t="shared" si="50"/>
        <v>10</v>
      </c>
      <c r="BC54" s="463">
        <f t="shared" si="24"/>
        <v>10</v>
      </c>
      <c r="BD54" s="472" t="e">
        <f t="shared" si="25"/>
        <v>#DIV/0!</v>
      </c>
      <c r="BE54" s="447">
        <f>'Summary Data'!AI54</f>
        <v>1</v>
      </c>
      <c r="BF54" s="458">
        <f t="shared" si="51"/>
        <v>5</v>
      </c>
      <c r="BG54" s="463">
        <f t="shared" si="26"/>
        <v>5</v>
      </c>
      <c r="BH54" s="472" t="e">
        <f t="shared" si="27"/>
        <v>#DIV/0!</v>
      </c>
      <c r="BI54" s="447">
        <f>'Summary Data'!AK54</f>
        <v>4</v>
      </c>
      <c r="BJ54" s="458">
        <f t="shared" si="52"/>
        <v>30</v>
      </c>
      <c r="BK54" s="463">
        <f t="shared" si="28"/>
        <v>120</v>
      </c>
      <c r="BL54" s="472" t="e">
        <f t="shared" si="29"/>
        <v>#DIV/0!</v>
      </c>
      <c r="BM54" s="447">
        <f>'Summary Data'!AN54</f>
        <v>12</v>
      </c>
      <c r="BN54" s="458">
        <f t="shared" si="53"/>
        <v>30</v>
      </c>
      <c r="BO54" s="463">
        <f t="shared" si="30"/>
        <v>360</v>
      </c>
      <c r="BP54" s="472" t="e">
        <f t="shared" si="31"/>
        <v>#DIV/0!</v>
      </c>
      <c r="BQ54" s="447">
        <f>'Summary Data'!AQ54</f>
        <v>15</v>
      </c>
      <c r="BR54" s="458">
        <f t="shared" si="54"/>
        <v>10</v>
      </c>
      <c r="BS54" s="463">
        <f t="shared" si="32"/>
        <v>150</v>
      </c>
      <c r="BT54" s="472" t="e">
        <f t="shared" si="33"/>
        <v>#DIV/0!</v>
      </c>
      <c r="BU54" s="447">
        <f>'Summary Data'!AS54</f>
        <v>1</v>
      </c>
      <c r="BV54" s="458">
        <f t="shared" si="55"/>
        <v>15</v>
      </c>
      <c r="BW54" s="463">
        <f t="shared" si="34"/>
        <v>15</v>
      </c>
      <c r="BX54" s="472" t="e">
        <f t="shared" si="35"/>
        <v>#DIV/0!</v>
      </c>
      <c r="BY54" s="478">
        <f t="shared" si="36"/>
        <v>245</v>
      </c>
      <c r="BZ54" s="469">
        <f t="shared" si="37"/>
        <v>3030</v>
      </c>
      <c r="CA54" s="475" t="e">
        <f t="shared" si="56"/>
        <v>#DIV/0!</v>
      </c>
      <c r="CB54" s="451">
        <f t="shared" si="57"/>
        <v>4287.200000000008</v>
      </c>
      <c r="CC54" s="480" t="e">
        <f t="shared" si="65"/>
        <v>#DIV/0!</v>
      </c>
      <c r="CD54" s="480">
        <f t="shared" si="59"/>
        <v>0.63036303630363033</v>
      </c>
      <c r="CE54" s="480" t="e">
        <f t="shared" si="60"/>
        <v>#DIV/0!</v>
      </c>
      <c r="CF54" s="478">
        <f t="shared" si="61"/>
        <v>0</v>
      </c>
      <c r="CG54" s="478">
        <f t="shared" si="62"/>
        <v>0</v>
      </c>
      <c r="CH54" s="478" t="e">
        <f t="shared" si="63"/>
        <v>#DIV/0!</v>
      </c>
      <c r="CI54" s="478">
        <f t="shared" si="64"/>
        <v>393.01371951219505</v>
      </c>
    </row>
    <row r="55" spans="1:87" x14ac:dyDescent="0.2">
      <c r="A55" s="642"/>
      <c r="B55" s="449" t="s">
        <v>18</v>
      </c>
      <c r="C55" s="453"/>
      <c r="D55" s="453"/>
      <c r="E55" s="450">
        <f>'Summary Data'!C55</f>
        <v>230</v>
      </c>
      <c r="F55" s="459">
        <f t="shared" si="38"/>
        <v>10</v>
      </c>
      <c r="G55" s="464">
        <f t="shared" si="0"/>
        <v>2300</v>
      </c>
      <c r="H55" s="472" t="e">
        <f t="shared" si="1"/>
        <v>#DIV/0!</v>
      </c>
      <c r="I55" s="450">
        <f>'Summary Data'!G55</f>
        <v>4</v>
      </c>
      <c r="J55" s="459">
        <f t="shared" si="39"/>
        <v>30</v>
      </c>
      <c r="K55" s="464">
        <f t="shared" si="2"/>
        <v>120</v>
      </c>
      <c r="L55" s="472" t="e">
        <f t="shared" si="3"/>
        <v>#DIV/0!</v>
      </c>
      <c r="M55" s="450">
        <f>'Summary Data'!I55</f>
        <v>0</v>
      </c>
      <c r="N55" s="459">
        <f t="shared" si="40"/>
        <v>10</v>
      </c>
      <c r="O55" s="464">
        <f t="shared" si="4"/>
        <v>0</v>
      </c>
      <c r="P55" s="472" t="e">
        <f t="shared" si="5"/>
        <v>#DIV/0!</v>
      </c>
      <c r="Q55" s="450">
        <f>'Summary Data'!K55</f>
        <v>4</v>
      </c>
      <c r="R55" s="459">
        <f t="shared" si="41"/>
        <v>10</v>
      </c>
      <c r="S55" s="464">
        <f t="shared" si="6"/>
        <v>40</v>
      </c>
      <c r="T55" s="472" t="e">
        <f t="shared" si="7"/>
        <v>#DIV/0!</v>
      </c>
      <c r="U55" s="450">
        <f>'Summary Data'!M55</f>
        <v>1</v>
      </c>
      <c r="V55" s="459">
        <f t="shared" si="42"/>
        <v>10</v>
      </c>
      <c r="W55" s="464">
        <f t="shared" si="8"/>
        <v>10</v>
      </c>
      <c r="X55" s="472" t="e">
        <f t="shared" si="9"/>
        <v>#DIV/0!</v>
      </c>
      <c r="Y55" s="450">
        <f>'Summary Data'!S55</f>
        <v>6</v>
      </c>
      <c r="Z55" s="459">
        <f t="shared" si="43"/>
        <v>10</v>
      </c>
      <c r="AA55" s="464">
        <f t="shared" si="10"/>
        <v>60</v>
      </c>
      <c r="AB55" s="472" t="e">
        <f t="shared" si="11"/>
        <v>#DIV/0!</v>
      </c>
      <c r="AC55" s="450">
        <f>'Summary Data'!U55</f>
        <v>15</v>
      </c>
      <c r="AD55" s="459">
        <f t="shared" si="44"/>
        <v>10</v>
      </c>
      <c r="AE55" s="464">
        <f t="shared" si="12"/>
        <v>150</v>
      </c>
      <c r="AF55" s="472" t="e">
        <f t="shared" si="13"/>
        <v>#DIV/0!</v>
      </c>
      <c r="AG55" s="450">
        <f>'Summary Data'!W55</f>
        <v>15</v>
      </c>
      <c r="AH55" s="459">
        <f t="shared" si="45"/>
        <v>10</v>
      </c>
      <c r="AI55" s="464">
        <f t="shared" si="14"/>
        <v>150</v>
      </c>
      <c r="AJ55" s="472" t="e">
        <f t="shared" si="15"/>
        <v>#DIV/0!</v>
      </c>
      <c r="AK55" s="450">
        <f>'Summary Data'!Y55</f>
        <v>0</v>
      </c>
      <c r="AL55" s="459">
        <f t="shared" si="46"/>
        <v>5</v>
      </c>
      <c r="AM55" s="464">
        <f t="shared" si="16"/>
        <v>0</v>
      </c>
      <c r="AN55" s="472" t="e">
        <f t="shared" si="17"/>
        <v>#DIV/0!</v>
      </c>
      <c r="AO55" s="450">
        <f>'Summary Data'!AA55</f>
        <v>0</v>
      </c>
      <c r="AP55" s="459">
        <f t="shared" si="47"/>
        <v>5</v>
      </c>
      <c r="AQ55" s="464">
        <f t="shared" si="18"/>
        <v>0</v>
      </c>
      <c r="AR55" s="472" t="e">
        <f t="shared" si="19"/>
        <v>#DIV/0!</v>
      </c>
      <c r="AS55" s="450">
        <f>'Summary Data'!AC55</f>
        <v>0</v>
      </c>
      <c r="AT55" s="459">
        <f t="shared" si="48"/>
        <v>5</v>
      </c>
      <c r="AU55" s="464">
        <f t="shared" si="20"/>
        <v>0</v>
      </c>
      <c r="AV55" s="472" t="e">
        <f t="shared" si="21"/>
        <v>#DIV/0!</v>
      </c>
      <c r="AW55" s="450">
        <f>'Summary Data'!AE55</f>
        <v>0</v>
      </c>
      <c r="AX55" s="459">
        <f t="shared" si="49"/>
        <v>5</v>
      </c>
      <c r="AY55" s="464">
        <f t="shared" si="22"/>
        <v>0</v>
      </c>
      <c r="AZ55" s="472" t="e">
        <f t="shared" si="23"/>
        <v>#DIV/0!</v>
      </c>
      <c r="BA55" s="450">
        <f>'Summary Data'!AG55</f>
        <v>0</v>
      </c>
      <c r="BB55" s="459">
        <f t="shared" si="50"/>
        <v>10</v>
      </c>
      <c r="BC55" s="464">
        <f t="shared" si="24"/>
        <v>0</v>
      </c>
      <c r="BD55" s="472" t="e">
        <f t="shared" si="25"/>
        <v>#DIV/0!</v>
      </c>
      <c r="BE55" s="450">
        <f>'Summary Data'!AI55</f>
        <v>2</v>
      </c>
      <c r="BF55" s="459">
        <f t="shared" si="51"/>
        <v>5</v>
      </c>
      <c r="BG55" s="464">
        <f t="shared" si="26"/>
        <v>10</v>
      </c>
      <c r="BH55" s="472" t="e">
        <f t="shared" si="27"/>
        <v>#DIV/0!</v>
      </c>
      <c r="BI55" s="450">
        <f>'Summary Data'!AK55</f>
        <v>6</v>
      </c>
      <c r="BJ55" s="459">
        <f t="shared" si="52"/>
        <v>30</v>
      </c>
      <c r="BK55" s="464">
        <f t="shared" si="28"/>
        <v>180</v>
      </c>
      <c r="BL55" s="472" t="e">
        <f t="shared" si="29"/>
        <v>#DIV/0!</v>
      </c>
      <c r="BM55" s="450">
        <f>'Summary Data'!AN55</f>
        <v>10</v>
      </c>
      <c r="BN55" s="459">
        <f t="shared" si="53"/>
        <v>30</v>
      </c>
      <c r="BO55" s="464">
        <f t="shared" si="30"/>
        <v>300</v>
      </c>
      <c r="BP55" s="472" t="e">
        <f t="shared" si="31"/>
        <v>#DIV/0!</v>
      </c>
      <c r="BQ55" s="450">
        <f>'Summary Data'!AQ55</f>
        <v>18</v>
      </c>
      <c r="BR55" s="459">
        <f t="shared" si="54"/>
        <v>10</v>
      </c>
      <c r="BS55" s="464">
        <f t="shared" si="32"/>
        <v>180</v>
      </c>
      <c r="BT55" s="472" t="e">
        <f t="shared" si="33"/>
        <v>#DIV/0!</v>
      </c>
      <c r="BU55" s="450">
        <f>'Summary Data'!AS55</f>
        <v>1</v>
      </c>
      <c r="BV55" s="459">
        <f t="shared" si="55"/>
        <v>15</v>
      </c>
      <c r="BW55" s="464">
        <f t="shared" si="34"/>
        <v>15</v>
      </c>
      <c r="BX55" s="472" t="e">
        <f t="shared" si="35"/>
        <v>#DIV/0!</v>
      </c>
      <c r="BY55" s="478">
        <f t="shared" si="36"/>
        <v>312</v>
      </c>
      <c r="BZ55" s="469">
        <f t="shared" si="37"/>
        <v>3515</v>
      </c>
      <c r="CA55" s="475" t="e">
        <f t="shared" si="56"/>
        <v>#DIV/0!</v>
      </c>
      <c r="CB55" s="451">
        <f t="shared" si="57"/>
        <v>4287.200000000008</v>
      </c>
      <c r="CC55" s="480" t="e">
        <f t="shared" si="65"/>
        <v>#DIV/0!</v>
      </c>
      <c r="CD55" s="480">
        <f t="shared" si="59"/>
        <v>0.68847795163584635</v>
      </c>
      <c r="CE55" s="480" t="e">
        <f t="shared" si="60"/>
        <v>#DIV/0!</v>
      </c>
      <c r="CF55" s="478">
        <f t="shared" si="61"/>
        <v>0</v>
      </c>
      <c r="CG55" s="478">
        <f t="shared" si="62"/>
        <v>0</v>
      </c>
      <c r="CH55" s="478" t="e">
        <f t="shared" si="63"/>
        <v>#DIV/0!</v>
      </c>
      <c r="CI55" s="478">
        <f t="shared" si="64"/>
        <v>393.01371951219505</v>
      </c>
    </row>
    <row r="56" spans="1:87" x14ac:dyDescent="0.2">
      <c r="A56" s="642"/>
      <c r="B56" s="442" t="s">
        <v>19</v>
      </c>
      <c r="C56" s="453"/>
      <c r="D56" s="453"/>
      <c r="E56" s="447">
        <f>'Summary Data'!C56</f>
        <v>250</v>
      </c>
      <c r="F56" s="458">
        <f t="shared" si="38"/>
        <v>10</v>
      </c>
      <c r="G56" s="463">
        <f t="shared" si="0"/>
        <v>2500</v>
      </c>
      <c r="H56" s="472" t="e">
        <f t="shared" si="1"/>
        <v>#DIV/0!</v>
      </c>
      <c r="I56" s="447">
        <f>'Summary Data'!G56</f>
        <v>12</v>
      </c>
      <c r="J56" s="458">
        <f t="shared" si="39"/>
        <v>30</v>
      </c>
      <c r="K56" s="463">
        <f t="shared" si="2"/>
        <v>360</v>
      </c>
      <c r="L56" s="472" t="e">
        <f t="shared" si="3"/>
        <v>#DIV/0!</v>
      </c>
      <c r="M56" s="447">
        <f>'Summary Data'!I56</f>
        <v>0</v>
      </c>
      <c r="N56" s="458">
        <f t="shared" si="40"/>
        <v>10</v>
      </c>
      <c r="O56" s="463">
        <f t="shared" si="4"/>
        <v>0</v>
      </c>
      <c r="P56" s="472" t="e">
        <f t="shared" si="5"/>
        <v>#DIV/0!</v>
      </c>
      <c r="Q56" s="447">
        <f>'Summary Data'!K56</f>
        <v>6</v>
      </c>
      <c r="R56" s="458">
        <f t="shared" si="41"/>
        <v>10</v>
      </c>
      <c r="S56" s="463">
        <f t="shared" si="6"/>
        <v>60</v>
      </c>
      <c r="T56" s="472" t="e">
        <f t="shared" si="7"/>
        <v>#DIV/0!</v>
      </c>
      <c r="U56" s="447">
        <f>'Summary Data'!M56</f>
        <v>2</v>
      </c>
      <c r="V56" s="458">
        <f t="shared" si="42"/>
        <v>10</v>
      </c>
      <c r="W56" s="463">
        <f t="shared" si="8"/>
        <v>20</v>
      </c>
      <c r="X56" s="472" t="e">
        <f t="shared" si="9"/>
        <v>#DIV/0!</v>
      </c>
      <c r="Y56" s="447">
        <f>'Summary Data'!S56</f>
        <v>8</v>
      </c>
      <c r="Z56" s="458">
        <f t="shared" si="43"/>
        <v>10</v>
      </c>
      <c r="AA56" s="463">
        <f t="shared" si="10"/>
        <v>80</v>
      </c>
      <c r="AB56" s="472" t="e">
        <f t="shared" si="11"/>
        <v>#DIV/0!</v>
      </c>
      <c r="AC56" s="447">
        <f>'Summary Data'!U56</f>
        <v>57</v>
      </c>
      <c r="AD56" s="458">
        <f t="shared" si="44"/>
        <v>10</v>
      </c>
      <c r="AE56" s="463">
        <f t="shared" si="12"/>
        <v>570</v>
      </c>
      <c r="AF56" s="472" t="e">
        <f t="shared" si="13"/>
        <v>#DIV/0!</v>
      </c>
      <c r="AG56" s="447">
        <f>'Summary Data'!W56</f>
        <v>57</v>
      </c>
      <c r="AH56" s="458">
        <f t="shared" si="45"/>
        <v>10</v>
      </c>
      <c r="AI56" s="463">
        <f t="shared" si="14"/>
        <v>570</v>
      </c>
      <c r="AJ56" s="472" t="e">
        <f t="shared" si="15"/>
        <v>#DIV/0!</v>
      </c>
      <c r="AK56" s="447">
        <f>'Summary Data'!Y56</f>
        <v>0</v>
      </c>
      <c r="AL56" s="458">
        <f t="shared" si="46"/>
        <v>5</v>
      </c>
      <c r="AM56" s="463">
        <f t="shared" si="16"/>
        <v>0</v>
      </c>
      <c r="AN56" s="472" t="e">
        <f t="shared" si="17"/>
        <v>#DIV/0!</v>
      </c>
      <c r="AO56" s="447">
        <f>'Summary Data'!AA56</f>
        <v>0</v>
      </c>
      <c r="AP56" s="458">
        <f t="shared" si="47"/>
        <v>5</v>
      </c>
      <c r="AQ56" s="463">
        <f t="shared" si="18"/>
        <v>0</v>
      </c>
      <c r="AR56" s="472" t="e">
        <f t="shared" si="19"/>
        <v>#DIV/0!</v>
      </c>
      <c r="AS56" s="447">
        <f>'Summary Data'!AC56</f>
        <v>0</v>
      </c>
      <c r="AT56" s="458">
        <f t="shared" si="48"/>
        <v>5</v>
      </c>
      <c r="AU56" s="463">
        <f t="shared" si="20"/>
        <v>0</v>
      </c>
      <c r="AV56" s="472" t="e">
        <f t="shared" si="21"/>
        <v>#DIV/0!</v>
      </c>
      <c r="AW56" s="447">
        <f>'Summary Data'!AE56</f>
        <v>0</v>
      </c>
      <c r="AX56" s="458">
        <f t="shared" si="49"/>
        <v>5</v>
      </c>
      <c r="AY56" s="463">
        <f t="shared" si="22"/>
        <v>0</v>
      </c>
      <c r="AZ56" s="472" t="e">
        <f t="shared" si="23"/>
        <v>#DIV/0!</v>
      </c>
      <c r="BA56" s="447">
        <f>'Summary Data'!AG56</f>
        <v>0</v>
      </c>
      <c r="BB56" s="458">
        <f t="shared" si="50"/>
        <v>10</v>
      </c>
      <c r="BC56" s="463">
        <f t="shared" si="24"/>
        <v>0</v>
      </c>
      <c r="BD56" s="472" t="e">
        <f t="shared" si="25"/>
        <v>#DIV/0!</v>
      </c>
      <c r="BE56" s="447">
        <f>'Summary Data'!AI56</f>
        <v>1</v>
      </c>
      <c r="BF56" s="458">
        <f t="shared" si="51"/>
        <v>5</v>
      </c>
      <c r="BG56" s="463">
        <f t="shared" si="26"/>
        <v>5</v>
      </c>
      <c r="BH56" s="472" t="e">
        <f t="shared" si="27"/>
        <v>#DIV/0!</v>
      </c>
      <c r="BI56" s="447">
        <f>'Summary Data'!AK56</f>
        <v>10</v>
      </c>
      <c r="BJ56" s="458">
        <f t="shared" si="52"/>
        <v>30</v>
      </c>
      <c r="BK56" s="463">
        <f t="shared" si="28"/>
        <v>300</v>
      </c>
      <c r="BL56" s="472" t="e">
        <f t="shared" si="29"/>
        <v>#DIV/0!</v>
      </c>
      <c r="BM56" s="447">
        <f>'Summary Data'!AN56</f>
        <v>16</v>
      </c>
      <c r="BN56" s="458">
        <f t="shared" si="53"/>
        <v>30</v>
      </c>
      <c r="BO56" s="463">
        <f t="shared" si="30"/>
        <v>480</v>
      </c>
      <c r="BP56" s="472" t="e">
        <f t="shared" si="31"/>
        <v>#DIV/0!</v>
      </c>
      <c r="BQ56" s="447">
        <f>'Summary Data'!AQ56</f>
        <v>18</v>
      </c>
      <c r="BR56" s="458">
        <f t="shared" si="54"/>
        <v>10</v>
      </c>
      <c r="BS56" s="463">
        <f t="shared" si="32"/>
        <v>180</v>
      </c>
      <c r="BT56" s="472" t="e">
        <f t="shared" si="33"/>
        <v>#DIV/0!</v>
      </c>
      <c r="BU56" s="447">
        <f>'Summary Data'!AS56</f>
        <v>1</v>
      </c>
      <c r="BV56" s="458">
        <f t="shared" si="55"/>
        <v>15</v>
      </c>
      <c r="BW56" s="463">
        <f t="shared" si="34"/>
        <v>15</v>
      </c>
      <c r="BX56" s="472" t="e">
        <f t="shared" si="35"/>
        <v>#DIV/0!</v>
      </c>
      <c r="BY56" s="478">
        <f t="shared" si="36"/>
        <v>438</v>
      </c>
      <c r="BZ56" s="469">
        <f t="shared" si="37"/>
        <v>5140</v>
      </c>
      <c r="CA56" s="475" t="e">
        <f t="shared" si="56"/>
        <v>#DIV/0!</v>
      </c>
      <c r="CB56" s="451">
        <f t="shared" si="57"/>
        <v>4287.200000000008</v>
      </c>
      <c r="CC56" s="480" t="e">
        <f t="shared" si="65"/>
        <v>#DIV/0!</v>
      </c>
      <c r="CD56" s="480">
        <f t="shared" si="59"/>
        <v>0.55642023346303504</v>
      </c>
      <c r="CE56" s="480" t="e">
        <f t="shared" si="60"/>
        <v>#DIV/0!</v>
      </c>
      <c r="CF56" s="478">
        <f t="shared" si="61"/>
        <v>0</v>
      </c>
      <c r="CG56" s="478">
        <f t="shared" si="62"/>
        <v>0</v>
      </c>
      <c r="CH56" s="478" t="e">
        <f t="shared" si="63"/>
        <v>#DIV/0!</v>
      </c>
      <c r="CI56" s="478">
        <f t="shared" si="64"/>
        <v>393.01371951219505</v>
      </c>
    </row>
    <row r="57" spans="1:87" x14ac:dyDescent="0.2">
      <c r="A57" s="642"/>
      <c r="B57" s="449" t="s">
        <v>20</v>
      </c>
      <c r="C57" s="453"/>
      <c r="D57" s="453"/>
      <c r="E57" s="450">
        <f>'Summary Data'!C57</f>
        <v>323</v>
      </c>
      <c r="F57" s="459">
        <f t="shared" si="38"/>
        <v>10</v>
      </c>
      <c r="G57" s="464">
        <f t="shared" si="0"/>
        <v>3230</v>
      </c>
      <c r="H57" s="472" t="e">
        <f t="shared" si="1"/>
        <v>#DIV/0!</v>
      </c>
      <c r="I57" s="450">
        <f>'Summary Data'!G57</f>
        <v>5</v>
      </c>
      <c r="J57" s="459">
        <f t="shared" si="39"/>
        <v>30</v>
      </c>
      <c r="K57" s="464">
        <f t="shared" si="2"/>
        <v>150</v>
      </c>
      <c r="L57" s="472" t="e">
        <f t="shared" si="3"/>
        <v>#DIV/0!</v>
      </c>
      <c r="M57" s="450">
        <f>'Summary Data'!I57</f>
        <v>1</v>
      </c>
      <c r="N57" s="459">
        <f t="shared" si="40"/>
        <v>10</v>
      </c>
      <c r="O57" s="464">
        <f t="shared" si="4"/>
        <v>10</v>
      </c>
      <c r="P57" s="472" t="e">
        <f t="shared" si="5"/>
        <v>#DIV/0!</v>
      </c>
      <c r="Q57" s="450">
        <f>'Summary Data'!K57</f>
        <v>4</v>
      </c>
      <c r="R57" s="459">
        <f t="shared" si="41"/>
        <v>10</v>
      </c>
      <c r="S57" s="464">
        <f t="shared" si="6"/>
        <v>40</v>
      </c>
      <c r="T57" s="472" t="e">
        <f t="shared" si="7"/>
        <v>#DIV/0!</v>
      </c>
      <c r="U57" s="450">
        <f>'Summary Data'!M57</f>
        <v>1</v>
      </c>
      <c r="V57" s="459">
        <f t="shared" si="42"/>
        <v>10</v>
      </c>
      <c r="W57" s="464">
        <f t="shared" si="8"/>
        <v>10</v>
      </c>
      <c r="X57" s="472" t="e">
        <f t="shared" si="9"/>
        <v>#DIV/0!</v>
      </c>
      <c r="Y57" s="450">
        <f>'Summary Data'!S57</f>
        <v>9</v>
      </c>
      <c r="Z57" s="459">
        <f t="shared" si="43"/>
        <v>10</v>
      </c>
      <c r="AA57" s="464">
        <f t="shared" si="10"/>
        <v>90</v>
      </c>
      <c r="AB57" s="472" t="e">
        <f t="shared" si="11"/>
        <v>#DIV/0!</v>
      </c>
      <c r="AC57" s="450">
        <f>'Summary Data'!U57</f>
        <v>59</v>
      </c>
      <c r="AD57" s="459">
        <f t="shared" si="44"/>
        <v>10</v>
      </c>
      <c r="AE57" s="464">
        <f t="shared" si="12"/>
        <v>590</v>
      </c>
      <c r="AF57" s="472" t="e">
        <f t="shared" si="13"/>
        <v>#DIV/0!</v>
      </c>
      <c r="AG57" s="450">
        <f>'Summary Data'!W57</f>
        <v>59</v>
      </c>
      <c r="AH57" s="459">
        <f t="shared" si="45"/>
        <v>10</v>
      </c>
      <c r="AI57" s="464">
        <f t="shared" si="14"/>
        <v>590</v>
      </c>
      <c r="AJ57" s="472" t="e">
        <f t="shared" si="15"/>
        <v>#DIV/0!</v>
      </c>
      <c r="AK57" s="450">
        <f>'Summary Data'!Y57</f>
        <v>0</v>
      </c>
      <c r="AL57" s="459">
        <f t="shared" si="46"/>
        <v>5</v>
      </c>
      <c r="AM57" s="464">
        <f t="shared" si="16"/>
        <v>0</v>
      </c>
      <c r="AN57" s="472" t="e">
        <f t="shared" si="17"/>
        <v>#DIV/0!</v>
      </c>
      <c r="AO57" s="450">
        <f>'Summary Data'!AA57</f>
        <v>0</v>
      </c>
      <c r="AP57" s="459">
        <f t="shared" si="47"/>
        <v>5</v>
      </c>
      <c r="AQ57" s="464">
        <f t="shared" si="18"/>
        <v>0</v>
      </c>
      <c r="AR57" s="472" t="e">
        <f t="shared" si="19"/>
        <v>#DIV/0!</v>
      </c>
      <c r="AS57" s="450">
        <f>'Summary Data'!AC57</f>
        <v>0</v>
      </c>
      <c r="AT57" s="459">
        <f t="shared" si="48"/>
        <v>5</v>
      </c>
      <c r="AU57" s="464">
        <f t="shared" si="20"/>
        <v>0</v>
      </c>
      <c r="AV57" s="472" t="e">
        <f t="shared" si="21"/>
        <v>#DIV/0!</v>
      </c>
      <c r="AW57" s="450">
        <f>'Summary Data'!AE57</f>
        <v>0</v>
      </c>
      <c r="AX57" s="459">
        <f t="shared" si="49"/>
        <v>5</v>
      </c>
      <c r="AY57" s="464">
        <f t="shared" si="22"/>
        <v>0</v>
      </c>
      <c r="AZ57" s="472" t="e">
        <f t="shared" si="23"/>
        <v>#DIV/0!</v>
      </c>
      <c r="BA57" s="450">
        <f>'Summary Data'!AG57</f>
        <v>0</v>
      </c>
      <c r="BB57" s="459">
        <f t="shared" si="50"/>
        <v>10</v>
      </c>
      <c r="BC57" s="464">
        <f t="shared" si="24"/>
        <v>0</v>
      </c>
      <c r="BD57" s="472" t="e">
        <f t="shared" si="25"/>
        <v>#DIV/0!</v>
      </c>
      <c r="BE57" s="450">
        <f>'Summary Data'!AI57</f>
        <v>1</v>
      </c>
      <c r="BF57" s="459">
        <f t="shared" si="51"/>
        <v>5</v>
      </c>
      <c r="BG57" s="464">
        <f t="shared" si="26"/>
        <v>5</v>
      </c>
      <c r="BH57" s="472" t="e">
        <f t="shared" si="27"/>
        <v>#DIV/0!</v>
      </c>
      <c r="BI57" s="450">
        <f>'Summary Data'!AK57</f>
        <v>8</v>
      </c>
      <c r="BJ57" s="459">
        <f t="shared" si="52"/>
        <v>30</v>
      </c>
      <c r="BK57" s="464">
        <f t="shared" si="28"/>
        <v>240</v>
      </c>
      <c r="BL57" s="472" t="e">
        <f t="shared" si="29"/>
        <v>#DIV/0!</v>
      </c>
      <c r="BM57" s="450">
        <f>'Summary Data'!AN57</f>
        <v>18</v>
      </c>
      <c r="BN57" s="459">
        <f t="shared" si="53"/>
        <v>30</v>
      </c>
      <c r="BO57" s="464">
        <f t="shared" si="30"/>
        <v>540</v>
      </c>
      <c r="BP57" s="472" t="e">
        <f t="shared" si="31"/>
        <v>#DIV/0!</v>
      </c>
      <c r="BQ57" s="450">
        <f>'Summary Data'!AQ57</f>
        <v>6</v>
      </c>
      <c r="BR57" s="459">
        <f t="shared" si="54"/>
        <v>10</v>
      </c>
      <c r="BS57" s="464">
        <f t="shared" si="32"/>
        <v>60</v>
      </c>
      <c r="BT57" s="472" t="e">
        <f t="shared" si="33"/>
        <v>#DIV/0!</v>
      </c>
      <c r="BU57" s="450">
        <f>'Summary Data'!AS57</f>
        <v>0</v>
      </c>
      <c r="BV57" s="459">
        <f t="shared" si="55"/>
        <v>15</v>
      </c>
      <c r="BW57" s="464">
        <f t="shared" si="34"/>
        <v>0</v>
      </c>
      <c r="BX57" s="472" t="e">
        <f t="shared" si="35"/>
        <v>#DIV/0!</v>
      </c>
      <c r="BY57" s="478">
        <f t="shared" si="36"/>
        <v>494</v>
      </c>
      <c r="BZ57" s="469">
        <f t="shared" si="37"/>
        <v>5555</v>
      </c>
      <c r="CA57" s="475" t="e">
        <f t="shared" si="56"/>
        <v>#DIV/0!</v>
      </c>
      <c r="CB57" s="451">
        <f t="shared" si="57"/>
        <v>4287.200000000008</v>
      </c>
      <c r="CC57" s="480" t="e">
        <f t="shared" si="65"/>
        <v>#DIV/0!</v>
      </c>
      <c r="CD57" s="480">
        <f t="shared" si="59"/>
        <v>0.60846084608460849</v>
      </c>
      <c r="CE57" s="480" t="e">
        <f t="shared" si="60"/>
        <v>#DIV/0!</v>
      </c>
      <c r="CF57" s="478">
        <f t="shared" si="61"/>
        <v>0</v>
      </c>
      <c r="CG57" s="478">
        <f t="shared" si="62"/>
        <v>0</v>
      </c>
      <c r="CH57" s="478" t="e">
        <f t="shared" si="63"/>
        <v>#DIV/0!</v>
      </c>
      <c r="CI57" s="478">
        <f t="shared" si="64"/>
        <v>393.01371951219505</v>
      </c>
    </row>
    <row r="58" spans="1:87" x14ac:dyDescent="0.2">
      <c r="A58" s="642"/>
      <c r="B58" s="442" t="s">
        <v>21</v>
      </c>
      <c r="C58" s="453"/>
      <c r="D58" s="453"/>
      <c r="E58" s="447">
        <f>'Summary Data'!C58</f>
        <v>311</v>
      </c>
      <c r="F58" s="458">
        <f t="shared" si="38"/>
        <v>10</v>
      </c>
      <c r="G58" s="463">
        <f t="shared" si="0"/>
        <v>3110</v>
      </c>
      <c r="H58" s="472" t="e">
        <f t="shared" si="1"/>
        <v>#DIV/0!</v>
      </c>
      <c r="I58" s="447">
        <f>'Summary Data'!G58</f>
        <v>11</v>
      </c>
      <c r="J58" s="458">
        <f t="shared" si="39"/>
        <v>30</v>
      </c>
      <c r="K58" s="463">
        <f t="shared" si="2"/>
        <v>330</v>
      </c>
      <c r="L58" s="472" t="e">
        <f t="shared" si="3"/>
        <v>#DIV/0!</v>
      </c>
      <c r="M58" s="447">
        <f>'Summary Data'!I58</f>
        <v>1</v>
      </c>
      <c r="N58" s="458">
        <f t="shared" si="40"/>
        <v>10</v>
      </c>
      <c r="O58" s="463">
        <f t="shared" si="4"/>
        <v>10</v>
      </c>
      <c r="P58" s="472" t="e">
        <f t="shared" si="5"/>
        <v>#DIV/0!</v>
      </c>
      <c r="Q58" s="447">
        <f>'Summary Data'!K58</f>
        <v>8</v>
      </c>
      <c r="R58" s="458">
        <f t="shared" si="41"/>
        <v>10</v>
      </c>
      <c r="S58" s="463">
        <f t="shared" si="6"/>
        <v>80</v>
      </c>
      <c r="T58" s="472" t="e">
        <f t="shared" si="7"/>
        <v>#DIV/0!</v>
      </c>
      <c r="U58" s="447">
        <f>'Summary Data'!M58</f>
        <v>0</v>
      </c>
      <c r="V58" s="458">
        <f t="shared" si="42"/>
        <v>10</v>
      </c>
      <c r="W58" s="463">
        <f t="shared" si="8"/>
        <v>0</v>
      </c>
      <c r="X58" s="472" t="e">
        <f t="shared" si="9"/>
        <v>#DIV/0!</v>
      </c>
      <c r="Y58" s="447">
        <f>'Summary Data'!S58</f>
        <v>10</v>
      </c>
      <c r="Z58" s="458">
        <f t="shared" si="43"/>
        <v>10</v>
      </c>
      <c r="AA58" s="463">
        <f t="shared" si="10"/>
        <v>100</v>
      </c>
      <c r="AB58" s="472" t="e">
        <f t="shared" si="11"/>
        <v>#DIV/0!</v>
      </c>
      <c r="AC58" s="447">
        <f>'Summary Data'!U58</f>
        <v>28</v>
      </c>
      <c r="AD58" s="458">
        <f t="shared" si="44"/>
        <v>10</v>
      </c>
      <c r="AE58" s="463">
        <f t="shared" si="12"/>
        <v>280</v>
      </c>
      <c r="AF58" s="472" t="e">
        <f t="shared" si="13"/>
        <v>#DIV/0!</v>
      </c>
      <c r="AG58" s="447">
        <f>'Summary Data'!W58</f>
        <v>28</v>
      </c>
      <c r="AH58" s="458">
        <f t="shared" si="45"/>
        <v>10</v>
      </c>
      <c r="AI58" s="463">
        <f t="shared" si="14"/>
        <v>280</v>
      </c>
      <c r="AJ58" s="472" t="e">
        <f t="shared" si="15"/>
        <v>#DIV/0!</v>
      </c>
      <c r="AK58" s="447">
        <f>'Summary Data'!Y58</f>
        <v>0</v>
      </c>
      <c r="AL58" s="458">
        <f t="shared" si="46"/>
        <v>5</v>
      </c>
      <c r="AM58" s="463">
        <f t="shared" si="16"/>
        <v>0</v>
      </c>
      <c r="AN58" s="472" t="e">
        <f t="shared" si="17"/>
        <v>#DIV/0!</v>
      </c>
      <c r="AO58" s="447">
        <f>'Summary Data'!AA58</f>
        <v>0</v>
      </c>
      <c r="AP58" s="458">
        <f t="shared" si="47"/>
        <v>5</v>
      </c>
      <c r="AQ58" s="463">
        <f t="shared" si="18"/>
        <v>0</v>
      </c>
      <c r="AR58" s="472" t="e">
        <f t="shared" si="19"/>
        <v>#DIV/0!</v>
      </c>
      <c r="AS58" s="447">
        <f>'Summary Data'!AC58</f>
        <v>0</v>
      </c>
      <c r="AT58" s="458">
        <f t="shared" si="48"/>
        <v>5</v>
      </c>
      <c r="AU58" s="463">
        <f t="shared" si="20"/>
        <v>0</v>
      </c>
      <c r="AV58" s="472" t="e">
        <f t="shared" si="21"/>
        <v>#DIV/0!</v>
      </c>
      <c r="AW58" s="447">
        <f>'Summary Data'!AE58</f>
        <v>0</v>
      </c>
      <c r="AX58" s="458">
        <f t="shared" si="49"/>
        <v>5</v>
      </c>
      <c r="AY58" s="463">
        <f t="shared" si="22"/>
        <v>0</v>
      </c>
      <c r="AZ58" s="472" t="e">
        <f t="shared" si="23"/>
        <v>#DIV/0!</v>
      </c>
      <c r="BA58" s="447">
        <f>'Summary Data'!AG58</f>
        <v>7</v>
      </c>
      <c r="BB58" s="458">
        <f t="shared" si="50"/>
        <v>10</v>
      </c>
      <c r="BC58" s="463">
        <f t="shared" si="24"/>
        <v>70</v>
      </c>
      <c r="BD58" s="472" t="e">
        <f t="shared" si="25"/>
        <v>#DIV/0!</v>
      </c>
      <c r="BE58" s="447">
        <f>'Summary Data'!AI58</f>
        <v>0</v>
      </c>
      <c r="BF58" s="458">
        <f t="shared" si="51"/>
        <v>5</v>
      </c>
      <c r="BG58" s="463">
        <f t="shared" si="26"/>
        <v>0</v>
      </c>
      <c r="BH58" s="472" t="e">
        <f t="shared" si="27"/>
        <v>#DIV/0!</v>
      </c>
      <c r="BI58" s="447">
        <f>'Summary Data'!AK58</f>
        <v>18</v>
      </c>
      <c r="BJ58" s="458">
        <f t="shared" si="52"/>
        <v>30</v>
      </c>
      <c r="BK58" s="463">
        <f t="shared" si="28"/>
        <v>540</v>
      </c>
      <c r="BL58" s="472" t="e">
        <f t="shared" si="29"/>
        <v>#DIV/0!</v>
      </c>
      <c r="BM58" s="447">
        <f>'Summary Data'!AN58</f>
        <v>10</v>
      </c>
      <c r="BN58" s="458">
        <f t="shared" si="53"/>
        <v>30</v>
      </c>
      <c r="BO58" s="463">
        <f t="shared" si="30"/>
        <v>300</v>
      </c>
      <c r="BP58" s="472" t="e">
        <f t="shared" si="31"/>
        <v>#DIV/0!</v>
      </c>
      <c r="BQ58" s="447">
        <f>'Summary Data'!AQ58</f>
        <v>8</v>
      </c>
      <c r="BR58" s="458">
        <f t="shared" si="54"/>
        <v>10</v>
      </c>
      <c r="BS58" s="463">
        <f t="shared" si="32"/>
        <v>80</v>
      </c>
      <c r="BT58" s="472" t="e">
        <f t="shared" si="33"/>
        <v>#DIV/0!</v>
      </c>
      <c r="BU58" s="447">
        <f>'Summary Data'!AS58</f>
        <v>0</v>
      </c>
      <c r="BV58" s="458">
        <f t="shared" si="55"/>
        <v>15</v>
      </c>
      <c r="BW58" s="463">
        <f t="shared" si="34"/>
        <v>0</v>
      </c>
      <c r="BX58" s="472" t="e">
        <f t="shared" si="35"/>
        <v>#DIV/0!</v>
      </c>
      <c r="BY58" s="478">
        <f t="shared" si="36"/>
        <v>440</v>
      </c>
      <c r="BZ58" s="469">
        <f t="shared" si="37"/>
        <v>5180</v>
      </c>
      <c r="CA58" s="475" t="e">
        <f t="shared" si="56"/>
        <v>#DIV/0!</v>
      </c>
      <c r="CB58" s="451">
        <f t="shared" si="57"/>
        <v>4287.200000000008</v>
      </c>
      <c r="CC58" s="480" t="e">
        <f t="shared" si="65"/>
        <v>#DIV/0!</v>
      </c>
      <c r="CD58" s="480">
        <f t="shared" si="59"/>
        <v>0.6640926640926641</v>
      </c>
      <c r="CE58" s="480" t="e">
        <f t="shared" si="60"/>
        <v>#DIV/0!</v>
      </c>
      <c r="CF58" s="478">
        <f t="shared" si="61"/>
        <v>0</v>
      </c>
      <c r="CG58" s="478">
        <f t="shared" si="62"/>
        <v>0</v>
      </c>
      <c r="CH58" s="478" t="e">
        <f t="shared" si="63"/>
        <v>#DIV/0!</v>
      </c>
      <c r="CI58" s="478">
        <f t="shared" si="64"/>
        <v>393.01371951219505</v>
      </c>
    </row>
    <row r="59" spans="1:87" x14ac:dyDescent="0.2">
      <c r="A59" s="642"/>
      <c r="B59" s="449" t="s">
        <v>22</v>
      </c>
      <c r="C59" s="453"/>
      <c r="D59" s="453"/>
      <c r="E59" s="450">
        <f>'Summary Data'!C59</f>
        <v>266</v>
      </c>
      <c r="F59" s="459">
        <f t="shared" si="38"/>
        <v>10</v>
      </c>
      <c r="G59" s="464">
        <f t="shared" si="0"/>
        <v>2660</v>
      </c>
      <c r="H59" s="472" t="e">
        <f t="shared" si="1"/>
        <v>#DIV/0!</v>
      </c>
      <c r="I59" s="450">
        <f>'Summary Data'!G59</f>
        <v>10</v>
      </c>
      <c r="J59" s="459">
        <f t="shared" si="39"/>
        <v>30</v>
      </c>
      <c r="K59" s="464">
        <f t="shared" si="2"/>
        <v>300</v>
      </c>
      <c r="L59" s="472" t="e">
        <f t="shared" si="3"/>
        <v>#DIV/0!</v>
      </c>
      <c r="M59" s="450">
        <f>'Summary Data'!I59</f>
        <v>1</v>
      </c>
      <c r="N59" s="459">
        <f t="shared" si="40"/>
        <v>10</v>
      </c>
      <c r="O59" s="464">
        <f t="shared" si="4"/>
        <v>10</v>
      </c>
      <c r="P59" s="472" t="e">
        <f t="shared" si="5"/>
        <v>#DIV/0!</v>
      </c>
      <c r="Q59" s="450">
        <f>'Summary Data'!K59</f>
        <v>1</v>
      </c>
      <c r="R59" s="459">
        <f t="shared" si="41"/>
        <v>10</v>
      </c>
      <c r="S59" s="464">
        <f t="shared" si="6"/>
        <v>10</v>
      </c>
      <c r="T59" s="472" t="e">
        <f t="shared" si="7"/>
        <v>#DIV/0!</v>
      </c>
      <c r="U59" s="450">
        <f>'Summary Data'!M59</f>
        <v>3</v>
      </c>
      <c r="V59" s="459">
        <f t="shared" si="42"/>
        <v>10</v>
      </c>
      <c r="W59" s="464">
        <f t="shared" si="8"/>
        <v>30</v>
      </c>
      <c r="X59" s="472" t="e">
        <f t="shared" si="9"/>
        <v>#DIV/0!</v>
      </c>
      <c r="Y59" s="450">
        <f>'Summary Data'!S59</f>
        <v>15</v>
      </c>
      <c r="Z59" s="459">
        <f t="shared" si="43"/>
        <v>10</v>
      </c>
      <c r="AA59" s="464">
        <f t="shared" si="10"/>
        <v>150</v>
      </c>
      <c r="AB59" s="472" t="e">
        <f t="shared" si="11"/>
        <v>#DIV/0!</v>
      </c>
      <c r="AC59" s="450">
        <f>'Summary Data'!U59</f>
        <v>33</v>
      </c>
      <c r="AD59" s="459">
        <f t="shared" si="44"/>
        <v>10</v>
      </c>
      <c r="AE59" s="464">
        <f t="shared" si="12"/>
        <v>330</v>
      </c>
      <c r="AF59" s="472" t="e">
        <f t="shared" si="13"/>
        <v>#DIV/0!</v>
      </c>
      <c r="AG59" s="450">
        <f>'Summary Data'!W59</f>
        <v>33</v>
      </c>
      <c r="AH59" s="459">
        <f t="shared" si="45"/>
        <v>10</v>
      </c>
      <c r="AI59" s="464">
        <f t="shared" si="14"/>
        <v>330</v>
      </c>
      <c r="AJ59" s="472" t="e">
        <f t="shared" si="15"/>
        <v>#DIV/0!</v>
      </c>
      <c r="AK59" s="450">
        <f>'Summary Data'!Y59</f>
        <v>0</v>
      </c>
      <c r="AL59" s="459">
        <f t="shared" si="46"/>
        <v>5</v>
      </c>
      <c r="AM59" s="464">
        <f t="shared" si="16"/>
        <v>0</v>
      </c>
      <c r="AN59" s="472" t="e">
        <f t="shared" si="17"/>
        <v>#DIV/0!</v>
      </c>
      <c r="AO59" s="450">
        <f>'Summary Data'!AA59</f>
        <v>0</v>
      </c>
      <c r="AP59" s="459">
        <f t="shared" si="47"/>
        <v>5</v>
      </c>
      <c r="AQ59" s="464">
        <f t="shared" si="18"/>
        <v>0</v>
      </c>
      <c r="AR59" s="472" t="e">
        <f t="shared" si="19"/>
        <v>#DIV/0!</v>
      </c>
      <c r="AS59" s="450">
        <f>'Summary Data'!AC59</f>
        <v>0</v>
      </c>
      <c r="AT59" s="459">
        <f t="shared" si="48"/>
        <v>5</v>
      </c>
      <c r="AU59" s="464">
        <f t="shared" si="20"/>
        <v>0</v>
      </c>
      <c r="AV59" s="472" t="e">
        <f t="shared" si="21"/>
        <v>#DIV/0!</v>
      </c>
      <c r="AW59" s="450">
        <f>'Summary Data'!AE59</f>
        <v>0</v>
      </c>
      <c r="AX59" s="459">
        <f t="shared" si="49"/>
        <v>5</v>
      </c>
      <c r="AY59" s="464">
        <f t="shared" si="22"/>
        <v>0</v>
      </c>
      <c r="AZ59" s="472" t="e">
        <f t="shared" si="23"/>
        <v>#DIV/0!</v>
      </c>
      <c r="BA59" s="450">
        <f>'Summary Data'!AG59</f>
        <v>5</v>
      </c>
      <c r="BB59" s="459">
        <f t="shared" si="50"/>
        <v>10</v>
      </c>
      <c r="BC59" s="464">
        <f t="shared" si="24"/>
        <v>50</v>
      </c>
      <c r="BD59" s="472" t="e">
        <f t="shared" si="25"/>
        <v>#DIV/0!</v>
      </c>
      <c r="BE59" s="450">
        <f>'Summary Data'!AI59</f>
        <v>1</v>
      </c>
      <c r="BF59" s="459">
        <f t="shared" si="51"/>
        <v>5</v>
      </c>
      <c r="BG59" s="464">
        <f t="shared" si="26"/>
        <v>5</v>
      </c>
      <c r="BH59" s="472" t="e">
        <f t="shared" si="27"/>
        <v>#DIV/0!</v>
      </c>
      <c r="BI59" s="450">
        <f>'Summary Data'!AK59</f>
        <v>12</v>
      </c>
      <c r="BJ59" s="459">
        <f t="shared" si="52"/>
        <v>30</v>
      </c>
      <c r="BK59" s="464">
        <f t="shared" si="28"/>
        <v>360</v>
      </c>
      <c r="BL59" s="472" t="e">
        <f t="shared" si="29"/>
        <v>#DIV/0!</v>
      </c>
      <c r="BM59" s="450">
        <f>'Summary Data'!AN59</f>
        <v>13</v>
      </c>
      <c r="BN59" s="459">
        <f t="shared" si="53"/>
        <v>30</v>
      </c>
      <c r="BO59" s="464">
        <f t="shared" si="30"/>
        <v>390</v>
      </c>
      <c r="BP59" s="472" t="e">
        <f t="shared" si="31"/>
        <v>#DIV/0!</v>
      </c>
      <c r="BQ59" s="450">
        <f>'Summary Data'!AQ59</f>
        <v>23</v>
      </c>
      <c r="BR59" s="459">
        <f t="shared" si="54"/>
        <v>10</v>
      </c>
      <c r="BS59" s="464">
        <f t="shared" si="32"/>
        <v>230</v>
      </c>
      <c r="BT59" s="472" t="e">
        <f t="shared" si="33"/>
        <v>#DIV/0!</v>
      </c>
      <c r="BU59" s="450">
        <f>'Summary Data'!AS59</f>
        <v>0</v>
      </c>
      <c r="BV59" s="459">
        <f t="shared" si="55"/>
        <v>15</v>
      </c>
      <c r="BW59" s="464">
        <f t="shared" si="34"/>
        <v>0</v>
      </c>
      <c r="BX59" s="472" t="e">
        <f t="shared" si="35"/>
        <v>#DIV/0!</v>
      </c>
      <c r="BY59" s="478">
        <f t="shared" si="36"/>
        <v>416</v>
      </c>
      <c r="BZ59" s="469">
        <f t="shared" si="37"/>
        <v>4855</v>
      </c>
      <c r="CA59" s="475" t="e">
        <f t="shared" si="56"/>
        <v>#DIV/0!</v>
      </c>
      <c r="CB59" s="451">
        <f t="shared" si="57"/>
        <v>4287.200000000008</v>
      </c>
      <c r="CC59" s="480" t="e">
        <f t="shared" si="65"/>
        <v>#DIV/0!</v>
      </c>
      <c r="CD59" s="480">
        <f t="shared" si="59"/>
        <v>0.60968074150360452</v>
      </c>
      <c r="CE59" s="480" t="e">
        <f t="shared" si="60"/>
        <v>#DIV/0!</v>
      </c>
      <c r="CF59" s="478">
        <f t="shared" si="61"/>
        <v>0</v>
      </c>
      <c r="CG59" s="478">
        <f t="shared" si="62"/>
        <v>0</v>
      </c>
      <c r="CH59" s="478" t="e">
        <f t="shared" si="63"/>
        <v>#DIV/0!</v>
      </c>
      <c r="CI59" s="478">
        <f t="shared" si="64"/>
        <v>393.01371951219505</v>
      </c>
    </row>
    <row r="60" spans="1:87" x14ac:dyDescent="0.2">
      <c r="A60" s="642"/>
      <c r="B60" s="442" t="s">
        <v>23</v>
      </c>
      <c r="C60" s="453"/>
      <c r="D60" s="453"/>
      <c r="E60" s="447">
        <f>'Summary Data'!C60</f>
        <v>341</v>
      </c>
      <c r="F60" s="458">
        <f t="shared" si="38"/>
        <v>10</v>
      </c>
      <c r="G60" s="463">
        <f t="shared" si="0"/>
        <v>3410</v>
      </c>
      <c r="H60" s="472" t="e">
        <f t="shared" si="1"/>
        <v>#DIV/0!</v>
      </c>
      <c r="I60" s="447">
        <f>'Summary Data'!G60</f>
        <v>11</v>
      </c>
      <c r="J60" s="458">
        <f t="shared" si="39"/>
        <v>30</v>
      </c>
      <c r="K60" s="463">
        <f t="shared" si="2"/>
        <v>330</v>
      </c>
      <c r="L60" s="472" t="e">
        <f t="shared" si="3"/>
        <v>#DIV/0!</v>
      </c>
      <c r="M60" s="447">
        <f>'Summary Data'!I60</f>
        <v>0</v>
      </c>
      <c r="N60" s="458">
        <f t="shared" si="40"/>
        <v>10</v>
      </c>
      <c r="O60" s="463">
        <f t="shared" si="4"/>
        <v>0</v>
      </c>
      <c r="P60" s="472" t="e">
        <f t="shared" si="5"/>
        <v>#DIV/0!</v>
      </c>
      <c r="Q60" s="447">
        <f>'Summary Data'!K60</f>
        <v>5</v>
      </c>
      <c r="R60" s="458">
        <f t="shared" si="41"/>
        <v>10</v>
      </c>
      <c r="S60" s="463">
        <f t="shared" si="6"/>
        <v>50</v>
      </c>
      <c r="T60" s="472" t="e">
        <f t="shared" si="7"/>
        <v>#DIV/0!</v>
      </c>
      <c r="U60" s="447">
        <f>'Summary Data'!M60</f>
        <v>0</v>
      </c>
      <c r="V60" s="458">
        <f t="shared" si="42"/>
        <v>10</v>
      </c>
      <c r="W60" s="463">
        <f t="shared" si="8"/>
        <v>0</v>
      </c>
      <c r="X60" s="472" t="e">
        <f t="shared" si="9"/>
        <v>#DIV/0!</v>
      </c>
      <c r="Y60" s="447">
        <f>'Summary Data'!S60</f>
        <v>11</v>
      </c>
      <c r="Z60" s="458">
        <f t="shared" si="43"/>
        <v>10</v>
      </c>
      <c r="AA60" s="463">
        <f t="shared" si="10"/>
        <v>110</v>
      </c>
      <c r="AB60" s="472" t="e">
        <f t="shared" si="11"/>
        <v>#DIV/0!</v>
      </c>
      <c r="AC60" s="447">
        <f>'Summary Data'!U60</f>
        <v>54</v>
      </c>
      <c r="AD60" s="458">
        <f t="shared" si="44"/>
        <v>10</v>
      </c>
      <c r="AE60" s="463">
        <f t="shared" si="12"/>
        <v>540</v>
      </c>
      <c r="AF60" s="472" t="e">
        <f t="shared" si="13"/>
        <v>#DIV/0!</v>
      </c>
      <c r="AG60" s="447">
        <f>'Summary Data'!W60</f>
        <v>54</v>
      </c>
      <c r="AH60" s="458">
        <f t="shared" si="45"/>
        <v>10</v>
      </c>
      <c r="AI60" s="463">
        <f t="shared" si="14"/>
        <v>540</v>
      </c>
      <c r="AJ60" s="472" t="e">
        <f t="shared" si="15"/>
        <v>#DIV/0!</v>
      </c>
      <c r="AK60" s="447">
        <f>'Summary Data'!Y60</f>
        <v>0</v>
      </c>
      <c r="AL60" s="458">
        <f t="shared" si="46"/>
        <v>5</v>
      </c>
      <c r="AM60" s="463">
        <f t="shared" si="16"/>
        <v>0</v>
      </c>
      <c r="AN60" s="472" t="e">
        <f t="shared" si="17"/>
        <v>#DIV/0!</v>
      </c>
      <c r="AO60" s="447">
        <f>'Summary Data'!AA60</f>
        <v>0</v>
      </c>
      <c r="AP60" s="458">
        <f t="shared" si="47"/>
        <v>5</v>
      </c>
      <c r="AQ60" s="463">
        <f t="shared" si="18"/>
        <v>0</v>
      </c>
      <c r="AR60" s="472" t="e">
        <f t="shared" si="19"/>
        <v>#DIV/0!</v>
      </c>
      <c r="AS60" s="447">
        <f>'Summary Data'!AC60</f>
        <v>0</v>
      </c>
      <c r="AT60" s="458">
        <f t="shared" si="48"/>
        <v>5</v>
      </c>
      <c r="AU60" s="463">
        <f t="shared" si="20"/>
        <v>0</v>
      </c>
      <c r="AV60" s="472" t="e">
        <f t="shared" si="21"/>
        <v>#DIV/0!</v>
      </c>
      <c r="AW60" s="447">
        <f>'Summary Data'!AE60</f>
        <v>0</v>
      </c>
      <c r="AX60" s="458">
        <f t="shared" si="49"/>
        <v>5</v>
      </c>
      <c r="AY60" s="463">
        <f t="shared" si="22"/>
        <v>0</v>
      </c>
      <c r="AZ60" s="472" t="e">
        <f t="shared" si="23"/>
        <v>#DIV/0!</v>
      </c>
      <c r="BA60" s="447">
        <f>'Summary Data'!AG60</f>
        <v>1</v>
      </c>
      <c r="BB60" s="458">
        <f t="shared" si="50"/>
        <v>10</v>
      </c>
      <c r="BC60" s="463">
        <f t="shared" si="24"/>
        <v>10</v>
      </c>
      <c r="BD60" s="472" t="e">
        <f t="shared" si="25"/>
        <v>#DIV/0!</v>
      </c>
      <c r="BE60" s="447">
        <f>'Summary Data'!AI60</f>
        <v>1</v>
      </c>
      <c r="BF60" s="458">
        <f t="shared" si="51"/>
        <v>5</v>
      </c>
      <c r="BG60" s="463">
        <f t="shared" si="26"/>
        <v>5</v>
      </c>
      <c r="BH60" s="472" t="e">
        <f t="shared" si="27"/>
        <v>#DIV/0!</v>
      </c>
      <c r="BI60" s="447">
        <f>'Summary Data'!AK60</f>
        <v>20</v>
      </c>
      <c r="BJ60" s="458">
        <f t="shared" si="52"/>
        <v>30</v>
      </c>
      <c r="BK60" s="463">
        <f t="shared" si="28"/>
        <v>600</v>
      </c>
      <c r="BL60" s="472" t="e">
        <f t="shared" si="29"/>
        <v>#DIV/0!</v>
      </c>
      <c r="BM60" s="447">
        <f>'Summary Data'!AN60</f>
        <v>21</v>
      </c>
      <c r="BN60" s="458">
        <f t="shared" si="53"/>
        <v>30</v>
      </c>
      <c r="BO60" s="463">
        <f t="shared" si="30"/>
        <v>630</v>
      </c>
      <c r="BP60" s="472" t="e">
        <f t="shared" si="31"/>
        <v>#DIV/0!</v>
      </c>
      <c r="BQ60" s="447">
        <f>'Summary Data'!AQ60</f>
        <v>10</v>
      </c>
      <c r="BR60" s="458">
        <f t="shared" si="54"/>
        <v>10</v>
      </c>
      <c r="BS60" s="463">
        <f t="shared" si="32"/>
        <v>100</v>
      </c>
      <c r="BT60" s="472" t="e">
        <f t="shared" si="33"/>
        <v>#DIV/0!</v>
      </c>
      <c r="BU60" s="447">
        <f>'Summary Data'!AS60</f>
        <v>0</v>
      </c>
      <c r="BV60" s="458">
        <f t="shared" si="55"/>
        <v>15</v>
      </c>
      <c r="BW60" s="463">
        <f t="shared" si="34"/>
        <v>0</v>
      </c>
      <c r="BX60" s="472" t="e">
        <f t="shared" si="35"/>
        <v>#DIV/0!</v>
      </c>
      <c r="BY60" s="478">
        <f t="shared" si="36"/>
        <v>529</v>
      </c>
      <c r="BZ60" s="469">
        <f t="shared" si="37"/>
        <v>6325</v>
      </c>
      <c r="CA60" s="475" t="e">
        <f t="shared" si="56"/>
        <v>#DIV/0!</v>
      </c>
      <c r="CB60" s="451">
        <f t="shared" si="57"/>
        <v>4287.200000000008</v>
      </c>
      <c r="CC60" s="480" t="e">
        <f t="shared" si="65"/>
        <v>#DIV/0!</v>
      </c>
      <c r="CD60" s="480">
        <f t="shared" si="59"/>
        <v>0.59130434782608698</v>
      </c>
      <c r="CE60" s="480" t="e">
        <f t="shared" si="60"/>
        <v>#DIV/0!</v>
      </c>
      <c r="CF60" s="478">
        <f t="shared" si="61"/>
        <v>0</v>
      </c>
      <c r="CG60" s="478">
        <f t="shared" si="62"/>
        <v>0</v>
      </c>
      <c r="CH60" s="478" t="e">
        <f t="shared" si="63"/>
        <v>#DIV/0!</v>
      </c>
      <c r="CI60" s="478">
        <f t="shared" si="64"/>
        <v>393.01371951219505</v>
      </c>
    </row>
    <row r="61" spans="1:87" x14ac:dyDescent="0.2">
      <c r="A61" s="642"/>
      <c r="B61" s="449" t="s">
        <v>24</v>
      </c>
      <c r="C61" s="453"/>
      <c r="D61" s="453"/>
      <c r="E61" s="450">
        <f>'Summary Data'!C61</f>
        <v>395</v>
      </c>
      <c r="F61" s="459">
        <f t="shared" si="38"/>
        <v>10</v>
      </c>
      <c r="G61" s="464">
        <f t="shared" si="0"/>
        <v>3950</v>
      </c>
      <c r="H61" s="472" t="e">
        <f t="shared" si="1"/>
        <v>#DIV/0!</v>
      </c>
      <c r="I61" s="450">
        <f>'Summary Data'!G61</f>
        <v>8</v>
      </c>
      <c r="J61" s="459">
        <f t="shared" si="39"/>
        <v>30</v>
      </c>
      <c r="K61" s="464">
        <f t="shared" si="2"/>
        <v>240</v>
      </c>
      <c r="L61" s="472" t="e">
        <f t="shared" si="3"/>
        <v>#DIV/0!</v>
      </c>
      <c r="M61" s="450">
        <f>'Summary Data'!I61</f>
        <v>0</v>
      </c>
      <c r="N61" s="459">
        <f t="shared" si="40"/>
        <v>10</v>
      </c>
      <c r="O61" s="464">
        <f t="shared" si="4"/>
        <v>0</v>
      </c>
      <c r="P61" s="472" t="e">
        <f t="shared" si="5"/>
        <v>#DIV/0!</v>
      </c>
      <c r="Q61" s="450">
        <f>'Summary Data'!K61</f>
        <v>10</v>
      </c>
      <c r="R61" s="459">
        <f t="shared" si="41"/>
        <v>10</v>
      </c>
      <c r="S61" s="464">
        <f t="shared" si="6"/>
        <v>100</v>
      </c>
      <c r="T61" s="472" t="e">
        <f t="shared" si="7"/>
        <v>#DIV/0!</v>
      </c>
      <c r="U61" s="450">
        <f>'Summary Data'!M61</f>
        <v>0</v>
      </c>
      <c r="V61" s="459">
        <f t="shared" si="42"/>
        <v>10</v>
      </c>
      <c r="W61" s="464">
        <f t="shared" si="8"/>
        <v>0</v>
      </c>
      <c r="X61" s="472" t="e">
        <f t="shared" si="9"/>
        <v>#DIV/0!</v>
      </c>
      <c r="Y61" s="450">
        <f>'Summary Data'!S61</f>
        <v>6</v>
      </c>
      <c r="Z61" s="459">
        <f t="shared" si="43"/>
        <v>10</v>
      </c>
      <c r="AA61" s="464">
        <f t="shared" si="10"/>
        <v>60</v>
      </c>
      <c r="AB61" s="472" t="e">
        <f t="shared" si="11"/>
        <v>#DIV/0!</v>
      </c>
      <c r="AC61" s="450">
        <f>'Summary Data'!U61</f>
        <v>26</v>
      </c>
      <c r="AD61" s="459">
        <f t="shared" si="44"/>
        <v>10</v>
      </c>
      <c r="AE61" s="464">
        <f t="shared" si="12"/>
        <v>260</v>
      </c>
      <c r="AF61" s="472" t="e">
        <f t="shared" si="13"/>
        <v>#DIV/0!</v>
      </c>
      <c r="AG61" s="450">
        <f>'Summary Data'!W61</f>
        <v>26</v>
      </c>
      <c r="AH61" s="459">
        <f t="shared" si="45"/>
        <v>10</v>
      </c>
      <c r="AI61" s="464">
        <f t="shared" si="14"/>
        <v>260</v>
      </c>
      <c r="AJ61" s="472" t="e">
        <f t="shared" si="15"/>
        <v>#DIV/0!</v>
      </c>
      <c r="AK61" s="450">
        <f>'Summary Data'!Y61</f>
        <v>0</v>
      </c>
      <c r="AL61" s="459">
        <f t="shared" si="46"/>
        <v>5</v>
      </c>
      <c r="AM61" s="464">
        <f t="shared" si="16"/>
        <v>0</v>
      </c>
      <c r="AN61" s="472" t="e">
        <f t="shared" si="17"/>
        <v>#DIV/0!</v>
      </c>
      <c r="AO61" s="450">
        <f>'Summary Data'!AA61</f>
        <v>0</v>
      </c>
      <c r="AP61" s="459">
        <f t="shared" si="47"/>
        <v>5</v>
      </c>
      <c r="AQ61" s="464">
        <f t="shared" si="18"/>
        <v>0</v>
      </c>
      <c r="AR61" s="472" t="e">
        <f t="shared" si="19"/>
        <v>#DIV/0!</v>
      </c>
      <c r="AS61" s="450">
        <f>'Summary Data'!AC61</f>
        <v>0</v>
      </c>
      <c r="AT61" s="459">
        <f t="shared" si="48"/>
        <v>5</v>
      </c>
      <c r="AU61" s="464">
        <f t="shared" si="20"/>
        <v>0</v>
      </c>
      <c r="AV61" s="472" t="e">
        <f t="shared" si="21"/>
        <v>#DIV/0!</v>
      </c>
      <c r="AW61" s="450">
        <f>'Summary Data'!AE61</f>
        <v>0</v>
      </c>
      <c r="AX61" s="459">
        <f t="shared" si="49"/>
        <v>5</v>
      </c>
      <c r="AY61" s="464">
        <f t="shared" si="22"/>
        <v>0</v>
      </c>
      <c r="AZ61" s="472" t="e">
        <f t="shared" si="23"/>
        <v>#DIV/0!</v>
      </c>
      <c r="BA61" s="450">
        <f>'Summary Data'!AG61</f>
        <v>0</v>
      </c>
      <c r="BB61" s="459">
        <f t="shared" si="50"/>
        <v>10</v>
      </c>
      <c r="BC61" s="464">
        <f t="shared" si="24"/>
        <v>0</v>
      </c>
      <c r="BD61" s="472" t="e">
        <f t="shared" si="25"/>
        <v>#DIV/0!</v>
      </c>
      <c r="BE61" s="450">
        <f>'Summary Data'!AI61</f>
        <v>0</v>
      </c>
      <c r="BF61" s="459">
        <f t="shared" si="51"/>
        <v>5</v>
      </c>
      <c r="BG61" s="464">
        <f t="shared" si="26"/>
        <v>0</v>
      </c>
      <c r="BH61" s="472" t="e">
        <f t="shared" si="27"/>
        <v>#DIV/0!</v>
      </c>
      <c r="BI61" s="450">
        <f>'Summary Data'!AK61</f>
        <v>18</v>
      </c>
      <c r="BJ61" s="459">
        <f t="shared" si="52"/>
        <v>30</v>
      </c>
      <c r="BK61" s="464">
        <f t="shared" si="28"/>
        <v>540</v>
      </c>
      <c r="BL61" s="472" t="e">
        <f t="shared" si="29"/>
        <v>#DIV/0!</v>
      </c>
      <c r="BM61" s="450">
        <f>'Summary Data'!AN61</f>
        <v>17</v>
      </c>
      <c r="BN61" s="459">
        <f t="shared" si="53"/>
        <v>30</v>
      </c>
      <c r="BO61" s="464">
        <f t="shared" si="30"/>
        <v>510</v>
      </c>
      <c r="BP61" s="472" t="e">
        <f t="shared" si="31"/>
        <v>#DIV/0!</v>
      </c>
      <c r="BQ61" s="450">
        <f>'Summary Data'!AQ61</f>
        <v>21</v>
      </c>
      <c r="BR61" s="459">
        <f t="shared" si="54"/>
        <v>10</v>
      </c>
      <c r="BS61" s="464">
        <f t="shared" si="32"/>
        <v>210</v>
      </c>
      <c r="BT61" s="472" t="e">
        <f t="shared" si="33"/>
        <v>#DIV/0!</v>
      </c>
      <c r="BU61" s="450">
        <f>'Summary Data'!AS61</f>
        <v>4</v>
      </c>
      <c r="BV61" s="459">
        <f t="shared" si="55"/>
        <v>15</v>
      </c>
      <c r="BW61" s="464">
        <f t="shared" si="34"/>
        <v>60</v>
      </c>
      <c r="BX61" s="472" t="e">
        <f t="shared" si="35"/>
        <v>#DIV/0!</v>
      </c>
      <c r="BY61" s="478">
        <f t="shared" si="36"/>
        <v>531</v>
      </c>
      <c r="BZ61" s="469">
        <f t="shared" si="37"/>
        <v>6190</v>
      </c>
      <c r="CA61" s="475" t="e">
        <f t="shared" si="56"/>
        <v>#DIV/0!</v>
      </c>
      <c r="CB61" s="451">
        <f t="shared" si="57"/>
        <v>4287.200000000008</v>
      </c>
      <c r="CC61" s="480" t="e">
        <f t="shared" si="65"/>
        <v>#DIV/0!</v>
      </c>
      <c r="CD61" s="480">
        <f t="shared" si="59"/>
        <v>0.67689822294022617</v>
      </c>
      <c r="CE61" s="480" t="e">
        <f t="shared" si="60"/>
        <v>#DIV/0!</v>
      </c>
      <c r="CF61" s="478">
        <f t="shared" si="61"/>
        <v>0</v>
      </c>
      <c r="CG61" s="478">
        <f t="shared" si="62"/>
        <v>0</v>
      </c>
      <c r="CH61" s="478" t="e">
        <f t="shared" si="63"/>
        <v>#DIV/0!</v>
      </c>
      <c r="CI61" s="478">
        <f t="shared" si="64"/>
        <v>393.01371951219505</v>
      </c>
    </row>
    <row r="62" spans="1:87" x14ac:dyDescent="0.2">
      <c r="A62" s="643"/>
      <c r="B62" s="442" t="s">
        <v>25</v>
      </c>
      <c r="C62" s="453"/>
      <c r="D62" s="453"/>
      <c r="E62" s="447">
        <f>'Summary Data'!C62</f>
        <v>280</v>
      </c>
      <c r="F62" s="458">
        <f t="shared" si="38"/>
        <v>10</v>
      </c>
      <c r="G62" s="463">
        <f t="shared" si="0"/>
        <v>2800</v>
      </c>
      <c r="H62" s="472" t="e">
        <f t="shared" si="1"/>
        <v>#DIV/0!</v>
      </c>
      <c r="I62" s="447">
        <f>'Summary Data'!G62</f>
        <v>6</v>
      </c>
      <c r="J62" s="458">
        <f t="shared" si="39"/>
        <v>30</v>
      </c>
      <c r="K62" s="463">
        <f t="shared" si="2"/>
        <v>180</v>
      </c>
      <c r="L62" s="472" t="e">
        <f t="shared" si="3"/>
        <v>#DIV/0!</v>
      </c>
      <c r="M62" s="447">
        <f>'Summary Data'!I62</f>
        <v>0</v>
      </c>
      <c r="N62" s="458">
        <f t="shared" si="40"/>
        <v>10</v>
      </c>
      <c r="O62" s="463">
        <f t="shared" si="4"/>
        <v>0</v>
      </c>
      <c r="P62" s="472" t="e">
        <f t="shared" si="5"/>
        <v>#DIV/0!</v>
      </c>
      <c r="Q62" s="447">
        <f>'Summary Data'!K62</f>
        <v>6</v>
      </c>
      <c r="R62" s="458">
        <f t="shared" si="41"/>
        <v>10</v>
      </c>
      <c r="S62" s="463">
        <f t="shared" si="6"/>
        <v>60</v>
      </c>
      <c r="T62" s="472" t="e">
        <f t="shared" si="7"/>
        <v>#DIV/0!</v>
      </c>
      <c r="U62" s="447">
        <f>'Summary Data'!M62</f>
        <v>1</v>
      </c>
      <c r="V62" s="458">
        <f t="shared" si="42"/>
        <v>10</v>
      </c>
      <c r="W62" s="463">
        <f t="shared" si="8"/>
        <v>10</v>
      </c>
      <c r="X62" s="472" t="e">
        <f t="shared" si="9"/>
        <v>#DIV/0!</v>
      </c>
      <c r="Y62" s="447">
        <f>'Summary Data'!S62</f>
        <v>3</v>
      </c>
      <c r="Z62" s="458">
        <f t="shared" si="43"/>
        <v>10</v>
      </c>
      <c r="AA62" s="463">
        <f t="shared" si="10"/>
        <v>30</v>
      </c>
      <c r="AB62" s="472" t="e">
        <f t="shared" si="11"/>
        <v>#DIV/0!</v>
      </c>
      <c r="AC62" s="447">
        <f>'Summary Data'!U62</f>
        <v>42</v>
      </c>
      <c r="AD62" s="458">
        <f t="shared" si="44"/>
        <v>10</v>
      </c>
      <c r="AE62" s="463">
        <f t="shared" si="12"/>
        <v>420</v>
      </c>
      <c r="AF62" s="472" t="e">
        <f t="shared" si="13"/>
        <v>#DIV/0!</v>
      </c>
      <c r="AG62" s="447">
        <f>'Summary Data'!W62</f>
        <v>42</v>
      </c>
      <c r="AH62" s="458">
        <f t="shared" si="45"/>
        <v>10</v>
      </c>
      <c r="AI62" s="463">
        <f t="shared" si="14"/>
        <v>420</v>
      </c>
      <c r="AJ62" s="472" t="e">
        <f t="shared" si="15"/>
        <v>#DIV/0!</v>
      </c>
      <c r="AK62" s="447">
        <f>'Summary Data'!Y62</f>
        <v>0</v>
      </c>
      <c r="AL62" s="458">
        <f t="shared" si="46"/>
        <v>5</v>
      </c>
      <c r="AM62" s="463">
        <f t="shared" si="16"/>
        <v>0</v>
      </c>
      <c r="AN62" s="472" t="e">
        <f t="shared" si="17"/>
        <v>#DIV/0!</v>
      </c>
      <c r="AO62" s="447">
        <f>'Summary Data'!AA62</f>
        <v>0</v>
      </c>
      <c r="AP62" s="458">
        <f t="shared" si="47"/>
        <v>5</v>
      </c>
      <c r="AQ62" s="463">
        <f t="shared" si="18"/>
        <v>0</v>
      </c>
      <c r="AR62" s="472" t="e">
        <f t="shared" si="19"/>
        <v>#DIV/0!</v>
      </c>
      <c r="AS62" s="447">
        <f>'Summary Data'!AC62</f>
        <v>0</v>
      </c>
      <c r="AT62" s="458">
        <f t="shared" si="48"/>
        <v>5</v>
      </c>
      <c r="AU62" s="463">
        <f t="shared" si="20"/>
        <v>0</v>
      </c>
      <c r="AV62" s="472" t="e">
        <f t="shared" si="21"/>
        <v>#DIV/0!</v>
      </c>
      <c r="AW62" s="447">
        <f>'Summary Data'!AE62</f>
        <v>0</v>
      </c>
      <c r="AX62" s="458">
        <f t="shared" si="49"/>
        <v>5</v>
      </c>
      <c r="AY62" s="463">
        <f t="shared" si="22"/>
        <v>0</v>
      </c>
      <c r="AZ62" s="472" t="e">
        <f t="shared" si="23"/>
        <v>#DIV/0!</v>
      </c>
      <c r="BA62" s="447">
        <f>'Summary Data'!AG62</f>
        <v>0</v>
      </c>
      <c r="BB62" s="458">
        <f t="shared" si="50"/>
        <v>10</v>
      </c>
      <c r="BC62" s="463">
        <f t="shared" si="24"/>
        <v>0</v>
      </c>
      <c r="BD62" s="472" t="e">
        <f t="shared" si="25"/>
        <v>#DIV/0!</v>
      </c>
      <c r="BE62" s="447">
        <f>'Summary Data'!AI62</f>
        <v>1</v>
      </c>
      <c r="BF62" s="458">
        <f t="shared" si="51"/>
        <v>5</v>
      </c>
      <c r="BG62" s="463">
        <f t="shared" si="26"/>
        <v>5</v>
      </c>
      <c r="BH62" s="472" t="e">
        <f t="shared" si="27"/>
        <v>#DIV/0!</v>
      </c>
      <c r="BI62" s="447">
        <f>'Summary Data'!AK62</f>
        <v>12</v>
      </c>
      <c r="BJ62" s="458">
        <f t="shared" si="52"/>
        <v>30</v>
      </c>
      <c r="BK62" s="463">
        <f t="shared" si="28"/>
        <v>360</v>
      </c>
      <c r="BL62" s="472" t="e">
        <f t="shared" si="29"/>
        <v>#DIV/0!</v>
      </c>
      <c r="BM62" s="447">
        <f>'Summary Data'!AN62</f>
        <v>22</v>
      </c>
      <c r="BN62" s="458">
        <f t="shared" si="53"/>
        <v>30</v>
      </c>
      <c r="BO62" s="463">
        <f t="shared" si="30"/>
        <v>660</v>
      </c>
      <c r="BP62" s="472" t="e">
        <f t="shared" si="31"/>
        <v>#DIV/0!</v>
      </c>
      <c r="BQ62" s="447">
        <f>'Summary Data'!AQ62</f>
        <v>5</v>
      </c>
      <c r="BR62" s="458">
        <f t="shared" si="54"/>
        <v>10</v>
      </c>
      <c r="BS62" s="463">
        <f t="shared" si="32"/>
        <v>50</v>
      </c>
      <c r="BT62" s="472" t="e">
        <f t="shared" si="33"/>
        <v>#DIV/0!</v>
      </c>
      <c r="BU62" s="447">
        <f>'Summary Data'!AS62</f>
        <v>4</v>
      </c>
      <c r="BV62" s="458">
        <f t="shared" si="55"/>
        <v>15</v>
      </c>
      <c r="BW62" s="463">
        <f t="shared" si="34"/>
        <v>60</v>
      </c>
      <c r="BX62" s="472" t="e">
        <f t="shared" si="35"/>
        <v>#DIV/0!</v>
      </c>
      <c r="BY62" s="478">
        <f t="shared" si="36"/>
        <v>424</v>
      </c>
      <c r="BZ62" s="469">
        <f t="shared" si="37"/>
        <v>5055</v>
      </c>
      <c r="CA62" s="475" t="e">
        <f t="shared" si="56"/>
        <v>#DIV/0!</v>
      </c>
      <c r="CB62" s="451">
        <f t="shared" si="57"/>
        <v>4287.200000000008</v>
      </c>
      <c r="CC62" s="480" t="e">
        <f t="shared" si="65"/>
        <v>#DIV/0!</v>
      </c>
      <c r="CD62" s="480">
        <f t="shared" si="59"/>
        <v>0.58951533135509393</v>
      </c>
      <c r="CE62" s="480" t="e">
        <f t="shared" si="60"/>
        <v>#DIV/0!</v>
      </c>
      <c r="CF62" s="478">
        <f t="shared" si="61"/>
        <v>0</v>
      </c>
      <c r="CG62" s="478">
        <f t="shared" si="62"/>
        <v>0</v>
      </c>
      <c r="CH62" s="478" t="e">
        <f t="shared" si="63"/>
        <v>#DIV/0!</v>
      </c>
      <c r="CI62" s="478">
        <f t="shared" si="64"/>
        <v>393.01371951219505</v>
      </c>
    </row>
    <row r="63" spans="1:87" x14ac:dyDescent="0.2">
      <c r="A63" s="639" t="s">
        <v>102</v>
      </c>
      <c r="B63" s="449" t="s">
        <v>78</v>
      </c>
      <c r="C63" s="453">
        <v>3</v>
      </c>
      <c r="D63" s="453"/>
      <c r="E63" s="450">
        <f>'Summary Data'!C63</f>
        <v>214</v>
      </c>
      <c r="F63" s="459">
        <f t="shared" si="38"/>
        <v>10</v>
      </c>
      <c r="G63" s="464">
        <f>E63*F63</f>
        <v>2140</v>
      </c>
      <c r="H63" s="472">
        <f t="shared" si="1"/>
        <v>71.333333333333329</v>
      </c>
      <c r="I63" s="450">
        <f>'Summary Data'!G63</f>
        <v>6</v>
      </c>
      <c r="J63" s="459">
        <f t="shared" si="39"/>
        <v>30</v>
      </c>
      <c r="K63" s="464">
        <f>I63*J63</f>
        <v>180</v>
      </c>
      <c r="L63" s="472">
        <f t="shared" si="3"/>
        <v>2</v>
      </c>
      <c r="M63" s="450">
        <f>'Summary Data'!I63</f>
        <v>2</v>
      </c>
      <c r="N63" s="459">
        <f t="shared" si="40"/>
        <v>10</v>
      </c>
      <c r="O63" s="464">
        <f>M63*N63</f>
        <v>20</v>
      </c>
      <c r="P63" s="472">
        <f t="shared" si="5"/>
        <v>0.66666666666666663</v>
      </c>
      <c r="Q63" s="450">
        <f>'Summary Data'!K63</f>
        <v>8</v>
      </c>
      <c r="R63" s="459">
        <f t="shared" si="41"/>
        <v>10</v>
      </c>
      <c r="S63" s="464">
        <f>Q63*R63</f>
        <v>80</v>
      </c>
      <c r="T63" s="472">
        <f t="shared" si="7"/>
        <v>2.6666666666666665</v>
      </c>
      <c r="U63" s="450">
        <f>'Summary Data'!M63</f>
        <v>0</v>
      </c>
      <c r="V63" s="459">
        <f t="shared" si="42"/>
        <v>10</v>
      </c>
      <c r="W63" s="464">
        <f>U63*V63</f>
        <v>0</v>
      </c>
      <c r="X63" s="472">
        <f t="shared" si="9"/>
        <v>0</v>
      </c>
      <c r="Y63" s="450">
        <f>'Summary Data'!S63</f>
        <v>8</v>
      </c>
      <c r="Z63" s="459">
        <f t="shared" si="43"/>
        <v>10</v>
      </c>
      <c r="AA63" s="464">
        <f>Y63*Z63</f>
        <v>80</v>
      </c>
      <c r="AB63" s="472">
        <f t="shared" si="11"/>
        <v>2.6666666666666665</v>
      </c>
      <c r="AC63" s="450">
        <f>'Summary Data'!U63</f>
        <v>12</v>
      </c>
      <c r="AD63" s="459">
        <f t="shared" si="44"/>
        <v>10</v>
      </c>
      <c r="AE63" s="464">
        <f>AC63*AD63</f>
        <v>120</v>
      </c>
      <c r="AF63" s="472">
        <f t="shared" si="13"/>
        <v>4</v>
      </c>
      <c r="AG63" s="450">
        <f>'Summary Data'!W63</f>
        <v>12</v>
      </c>
      <c r="AH63" s="459">
        <f t="shared" si="45"/>
        <v>10</v>
      </c>
      <c r="AI63" s="464">
        <f>AG63*AH63</f>
        <v>120</v>
      </c>
      <c r="AJ63" s="472">
        <f t="shared" si="15"/>
        <v>4</v>
      </c>
      <c r="AK63" s="450">
        <f>'Summary Data'!Y63</f>
        <v>630</v>
      </c>
      <c r="AL63" s="459">
        <f t="shared" si="46"/>
        <v>5</v>
      </c>
      <c r="AM63" s="464">
        <f>AK63*AL63</f>
        <v>3150</v>
      </c>
      <c r="AN63" s="472">
        <f t="shared" si="17"/>
        <v>210</v>
      </c>
      <c r="AO63" s="450">
        <f>'Summary Data'!AA63</f>
        <v>23</v>
      </c>
      <c r="AP63" s="459">
        <f t="shared" si="47"/>
        <v>5</v>
      </c>
      <c r="AQ63" s="464">
        <f>AO63*AP63</f>
        <v>115</v>
      </c>
      <c r="AR63" s="472">
        <f t="shared" si="19"/>
        <v>7.666666666666667</v>
      </c>
      <c r="AS63" s="450">
        <f>'Summary Data'!AC63</f>
        <v>530</v>
      </c>
      <c r="AT63" s="459">
        <f t="shared" si="48"/>
        <v>5</v>
      </c>
      <c r="AU63" s="464">
        <f>AS63*AT63</f>
        <v>2650</v>
      </c>
      <c r="AV63" s="472">
        <f t="shared" si="21"/>
        <v>176.66666666666666</v>
      </c>
      <c r="AW63" s="450">
        <f>'Summary Data'!AE63</f>
        <v>626</v>
      </c>
      <c r="AX63" s="459">
        <f t="shared" si="49"/>
        <v>5</v>
      </c>
      <c r="AY63" s="464">
        <f>AW63*AX63</f>
        <v>3130</v>
      </c>
      <c r="AZ63" s="472">
        <f t="shared" si="23"/>
        <v>208.66666666666666</v>
      </c>
      <c r="BA63" s="450">
        <f>'Summary Data'!AG63</f>
        <v>3</v>
      </c>
      <c r="BB63" s="459">
        <f t="shared" si="50"/>
        <v>10</v>
      </c>
      <c r="BC63" s="464">
        <f>BA63*BB63</f>
        <v>30</v>
      </c>
      <c r="BD63" s="472">
        <f t="shared" si="25"/>
        <v>1</v>
      </c>
      <c r="BE63" s="450">
        <f>'Summary Data'!AI63</f>
        <v>3</v>
      </c>
      <c r="BF63" s="459">
        <f t="shared" si="51"/>
        <v>5</v>
      </c>
      <c r="BG63" s="464">
        <f>BE63*BF63</f>
        <v>15</v>
      </c>
      <c r="BH63" s="472">
        <f t="shared" si="27"/>
        <v>1</v>
      </c>
      <c r="BI63" s="450">
        <f>'Summary Data'!AK63</f>
        <v>19</v>
      </c>
      <c r="BJ63" s="459">
        <f t="shared" si="52"/>
        <v>30</v>
      </c>
      <c r="BK63" s="464">
        <f>BI63*BJ63</f>
        <v>570</v>
      </c>
      <c r="BL63" s="472">
        <f t="shared" si="29"/>
        <v>6.333333333333333</v>
      </c>
      <c r="BM63" s="450">
        <f>'Summary Data'!AN63</f>
        <v>25</v>
      </c>
      <c r="BN63" s="459">
        <f t="shared" si="53"/>
        <v>30</v>
      </c>
      <c r="BO63" s="464">
        <f t="shared" ref="BO63:BO94" si="66">BM63*BN63</f>
        <v>750</v>
      </c>
      <c r="BP63" s="472">
        <f t="shared" si="31"/>
        <v>8.3333333333333339</v>
      </c>
      <c r="BQ63" s="450">
        <f>'Summary Data'!AQ63</f>
        <v>15</v>
      </c>
      <c r="BR63" s="459">
        <f t="shared" si="54"/>
        <v>10</v>
      </c>
      <c r="BS63" s="464">
        <f>BQ63*BR63</f>
        <v>150</v>
      </c>
      <c r="BT63" s="472">
        <f t="shared" si="33"/>
        <v>5</v>
      </c>
      <c r="BU63" s="450">
        <f>'Summary Data'!AS63</f>
        <v>1</v>
      </c>
      <c r="BV63" s="459">
        <f t="shared" si="55"/>
        <v>15</v>
      </c>
      <c r="BW63" s="464">
        <f>BU63*BV63</f>
        <v>15</v>
      </c>
      <c r="BX63" s="472">
        <f t="shared" si="35"/>
        <v>0.33333333333333331</v>
      </c>
      <c r="BY63" s="478">
        <f>SUM(E63,I63,M63,Q63,U63,Y63,AC63,AG63,AK63,AO63,AS63,AW63,BA63,BE63,BI63,BM63,BQ63,BU63)</f>
        <v>2137</v>
      </c>
      <c r="BZ63" s="469">
        <f>SUM(G63,K63,O63,S63,W63,AA63,AE63,AI63,AM63,AQ63,AU63,AY63,BC63,BG63,BK63,BO63,BS63,BW63)</f>
        <v>13315</v>
      </c>
      <c r="CA63" s="475">
        <f t="shared" si="56"/>
        <v>4438.333333333333</v>
      </c>
      <c r="CB63" s="451">
        <f t="shared" si="57"/>
        <v>4287.200000000008</v>
      </c>
      <c r="CC63" s="480">
        <f t="shared" si="65"/>
        <v>-3.5252223673568839E-2</v>
      </c>
      <c r="CD63" s="480">
        <f t="shared" si="59"/>
        <v>0.17423957942170484</v>
      </c>
      <c r="CE63" s="480">
        <f t="shared" si="60"/>
        <v>1.0352522236735691</v>
      </c>
      <c r="CF63" s="478">
        <f t="shared" si="61"/>
        <v>3</v>
      </c>
      <c r="CG63" s="478">
        <f t="shared" si="62"/>
        <v>12861.600000000024</v>
      </c>
      <c r="CH63" s="478">
        <f t="shared" si="63"/>
        <v>712.33333333333337</v>
      </c>
      <c r="CI63" s="478">
        <f t="shared" si="64"/>
        <v>393.01371951219505</v>
      </c>
    </row>
    <row r="64" spans="1:87" x14ac:dyDescent="0.2">
      <c r="A64" s="640"/>
      <c r="B64" s="442" t="s">
        <v>79</v>
      </c>
      <c r="C64" s="453">
        <v>3</v>
      </c>
      <c r="D64" s="453"/>
      <c r="E64" s="447">
        <f>'Summary Data'!C64</f>
        <v>202</v>
      </c>
      <c r="F64" s="458">
        <f t="shared" si="38"/>
        <v>10</v>
      </c>
      <c r="G64" s="463">
        <f t="shared" ref="G64:G127" si="67">E64*F64</f>
        <v>2020</v>
      </c>
      <c r="H64" s="472">
        <f t="shared" si="1"/>
        <v>67.333333333333329</v>
      </c>
      <c r="I64" s="447">
        <f>'Summary Data'!G64</f>
        <v>0</v>
      </c>
      <c r="J64" s="458">
        <f t="shared" si="39"/>
        <v>30</v>
      </c>
      <c r="K64" s="463">
        <f t="shared" ref="K64:K127" si="68">I64*J64</f>
        <v>0</v>
      </c>
      <c r="L64" s="472">
        <f t="shared" si="3"/>
        <v>0</v>
      </c>
      <c r="M64" s="447">
        <f>'Summary Data'!I64</f>
        <v>0</v>
      </c>
      <c r="N64" s="458">
        <f t="shared" si="40"/>
        <v>10</v>
      </c>
      <c r="O64" s="463">
        <f t="shared" ref="O64:O127" si="69">M64*N64</f>
        <v>0</v>
      </c>
      <c r="P64" s="472">
        <f t="shared" si="5"/>
        <v>0</v>
      </c>
      <c r="Q64" s="447">
        <f>'Summary Data'!K64</f>
        <v>4</v>
      </c>
      <c r="R64" s="458">
        <f t="shared" si="41"/>
        <v>10</v>
      </c>
      <c r="S64" s="463">
        <f t="shared" ref="S64:S127" si="70">Q64*R64</f>
        <v>40</v>
      </c>
      <c r="T64" s="472">
        <f t="shared" si="7"/>
        <v>1.3333333333333333</v>
      </c>
      <c r="U64" s="447">
        <f>'Summary Data'!M64</f>
        <v>1</v>
      </c>
      <c r="V64" s="458">
        <f t="shared" si="42"/>
        <v>10</v>
      </c>
      <c r="W64" s="463">
        <f t="shared" ref="W64:W127" si="71">U64*V64</f>
        <v>10</v>
      </c>
      <c r="X64" s="472">
        <f t="shared" si="9"/>
        <v>0.33333333333333331</v>
      </c>
      <c r="Y64" s="447">
        <f>'Summary Data'!S64</f>
        <v>5</v>
      </c>
      <c r="Z64" s="458">
        <f t="shared" si="43"/>
        <v>10</v>
      </c>
      <c r="AA64" s="463">
        <f t="shared" ref="AA64:AA127" si="72">Y64*Z64</f>
        <v>50</v>
      </c>
      <c r="AB64" s="472">
        <f t="shared" si="11"/>
        <v>1.6666666666666667</v>
      </c>
      <c r="AC64" s="447">
        <f>'Summary Data'!U64</f>
        <v>17</v>
      </c>
      <c r="AD64" s="458">
        <f t="shared" si="44"/>
        <v>10</v>
      </c>
      <c r="AE64" s="463">
        <f t="shared" ref="AE64:AE127" si="73">AC64*AD64</f>
        <v>170</v>
      </c>
      <c r="AF64" s="472">
        <f t="shared" si="13"/>
        <v>5.666666666666667</v>
      </c>
      <c r="AG64" s="447">
        <f>'Summary Data'!W64</f>
        <v>17</v>
      </c>
      <c r="AH64" s="458">
        <f t="shared" si="45"/>
        <v>10</v>
      </c>
      <c r="AI64" s="463">
        <f t="shared" ref="AI64:AI127" si="74">AG64*AH64</f>
        <v>170</v>
      </c>
      <c r="AJ64" s="472">
        <f t="shared" si="15"/>
        <v>5.666666666666667</v>
      </c>
      <c r="AK64" s="447">
        <f>'Summary Data'!Y64</f>
        <v>669</v>
      </c>
      <c r="AL64" s="458">
        <f t="shared" si="46"/>
        <v>5</v>
      </c>
      <c r="AM64" s="463">
        <f t="shared" ref="AM64:AM127" si="75">AK64*AL64</f>
        <v>3345</v>
      </c>
      <c r="AN64" s="472">
        <f t="shared" si="17"/>
        <v>223</v>
      </c>
      <c r="AO64" s="447">
        <f>'Summary Data'!AA64</f>
        <v>24</v>
      </c>
      <c r="AP64" s="458">
        <f t="shared" si="47"/>
        <v>5</v>
      </c>
      <c r="AQ64" s="463">
        <f t="shared" ref="AQ64:AQ127" si="76">AO64*AP64</f>
        <v>120</v>
      </c>
      <c r="AR64" s="472">
        <f t="shared" si="19"/>
        <v>8</v>
      </c>
      <c r="AS64" s="447">
        <f>'Summary Data'!AC64</f>
        <v>599</v>
      </c>
      <c r="AT64" s="458">
        <f t="shared" si="48"/>
        <v>5</v>
      </c>
      <c r="AU64" s="463">
        <f t="shared" ref="AU64:AU127" si="77">AS64*AT64</f>
        <v>2995</v>
      </c>
      <c r="AV64" s="472">
        <f t="shared" si="21"/>
        <v>199.66666666666666</v>
      </c>
      <c r="AW64" s="447">
        <f>'Summary Data'!AE64</f>
        <v>585</v>
      </c>
      <c r="AX64" s="458">
        <f t="shared" si="49"/>
        <v>5</v>
      </c>
      <c r="AY64" s="463">
        <f t="shared" ref="AY64:AY127" si="78">AW64*AX64</f>
        <v>2925</v>
      </c>
      <c r="AZ64" s="472">
        <f t="shared" si="23"/>
        <v>195</v>
      </c>
      <c r="BA64" s="447">
        <f>'Summary Data'!AG64</f>
        <v>3</v>
      </c>
      <c r="BB64" s="458">
        <f t="shared" si="50"/>
        <v>10</v>
      </c>
      <c r="BC64" s="463">
        <f t="shared" ref="BC64:BC127" si="79">BA64*BB64</f>
        <v>30</v>
      </c>
      <c r="BD64" s="472">
        <f t="shared" si="25"/>
        <v>1</v>
      </c>
      <c r="BE64" s="447">
        <f>'Summary Data'!AI64</f>
        <v>1</v>
      </c>
      <c r="BF64" s="458">
        <f t="shared" si="51"/>
        <v>5</v>
      </c>
      <c r="BG64" s="463">
        <f t="shared" ref="BG64:BG127" si="80">BE64*BF64</f>
        <v>5</v>
      </c>
      <c r="BH64" s="472">
        <f t="shared" si="27"/>
        <v>0.33333333333333331</v>
      </c>
      <c r="BI64" s="447">
        <f>'Summary Data'!AK64</f>
        <v>8</v>
      </c>
      <c r="BJ64" s="458">
        <f t="shared" si="52"/>
        <v>30</v>
      </c>
      <c r="BK64" s="463">
        <f t="shared" ref="BK64:BK127" si="81">BI64*BJ64</f>
        <v>240</v>
      </c>
      <c r="BL64" s="472">
        <f t="shared" si="29"/>
        <v>2.6666666666666665</v>
      </c>
      <c r="BM64" s="447">
        <f>'Summary Data'!AN64</f>
        <v>13</v>
      </c>
      <c r="BN64" s="458">
        <f t="shared" si="53"/>
        <v>30</v>
      </c>
      <c r="BO64" s="463">
        <f t="shared" si="66"/>
        <v>390</v>
      </c>
      <c r="BP64" s="472">
        <f t="shared" si="31"/>
        <v>4.333333333333333</v>
      </c>
      <c r="BQ64" s="447">
        <f>'Summary Data'!AQ64</f>
        <v>22</v>
      </c>
      <c r="BR64" s="458">
        <f t="shared" si="54"/>
        <v>10</v>
      </c>
      <c r="BS64" s="463">
        <f t="shared" ref="BS64:BS127" si="82">BQ64*BR64</f>
        <v>220</v>
      </c>
      <c r="BT64" s="472">
        <f t="shared" si="33"/>
        <v>7.333333333333333</v>
      </c>
      <c r="BU64" s="447">
        <f>'Summary Data'!AS64</f>
        <v>2</v>
      </c>
      <c r="BV64" s="458">
        <f t="shared" si="55"/>
        <v>15</v>
      </c>
      <c r="BW64" s="463">
        <f t="shared" ref="BW64:BW127" si="83">BU64*BV64</f>
        <v>30</v>
      </c>
      <c r="BX64" s="472">
        <f t="shared" si="35"/>
        <v>0.66666666666666663</v>
      </c>
      <c r="BY64" s="478">
        <f>SUM(E64,I64,M64,Q64,U64,Y64,AC64,AG64,AK64,AO64,AS64,AW64,BA64,BE64,BI64,BM64,BQ64,BU64)</f>
        <v>2172</v>
      </c>
      <c r="BZ64" s="469">
        <f t="shared" ref="BZ64:BZ127" si="84">SUM(G64,K64,O64,S64,W64,AA64,AE64,AI64,AM64,AQ64,AU64,AY64,BC64,BG64,BK64,BO64,BS64,BW64)</f>
        <v>12760</v>
      </c>
      <c r="CA64" s="475">
        <f t="shared" si="56"/>
        <v>4253.333333333333</v>
      </c>
      <c r="CB64" s="451">
        <f t="shared" si="57"/>
        <v>4287.200000000008</v>
      </c>
      <c r="CC64" s="480">
        <f t="shared" si="65"/>
        <v>7.8994837345295332E-3</v>
      </c>
      <c r="CD64" s="480">
        <f t="shared" si="59"/>
        <v>0.15830721003134796</v>
      </c>
      <c r="CE64" s="480">
        <f t="shared" si="60"/>
        <v>0.99210051626547058</v>
      </c>
      <c r="CF64" s="478">
        <f t="shared" si="61"/>
        <v>3</v>
      </c>
      <c r="CG64" s="478">
        <f t="shared" si="62"/>
        <v>12861.600000000024</v>
      </c>
      <c r="CH64" s="478">
        <f t="shared" si="63"/>
        <v>724</v>
      </c>
      <c r="CI64" s="478">
        <f t="shared" si="64"/>
        <v>393.01371951219505</v>
      </c>
    </row>
    <row r="65" spans="1:87" x14ac:dyDescent="0.2">
      <c r="A65" s="640"/>
      <c r="B65" s="449" t="s">
        <v>80</v>
      </c>
      <c r="C65" s="453">
        <v>3</v>
      </c>
      <c r="D65" s="453"/>
      <c r="E65" s="450">
        <f>'Summary Data'!C65</f>
        <v>202</v>
      </c>
      <c r="F65" s="459">
        <f t="shared" si="38"/>
        <v>10</v>
      </c>
      <c r="G65" s="464">
        <f t="shared" si="67"/>
        <v>2020</v>
      </c>
      <c r="H65" s="472">
        <f t="shared" si="1"/>
        <v>67.333333333333329</v>
      </c>
      <c r="I65" s="450">
        <f>'Summary Data'!G65</f>
        <v>0</v>
      </c>
      <c r="J65" s="459">
        <f t="shared" si="39"/>
        <v>30</v>
      </c>
      <c r="K65" s="464">
        <f t="shared" si="68"/>
        <v>0</v>
      </c>
      <c r="L65" s="472">
        <f t="shared" si="3"/>
        <v>0</v>
      </c>
      <c r="M65" s="450">
        <f>'Summary Data'!I65</f>
        <v>0</v>
      </c>
      <c r="N65" s="459">
        <f t="shared" si="40"/>
        <v>10</v>
      </c>
      <c r="O65" s="464">
        <f t="shared" si="69"/>
        <v>0</v>
      </c>
      <c r="P65" s="472">
        <f t="shared" si="5"/>
        <v>0</v>
      </c>
      <c r="Q65" s="450">
        <f>'Summary Data'!K65</f>
        <v>5</v>
      </c>
      <c r="R65" s="459">
        <f t="shared" si="41"/>
        <v>10</v>
      </c>
      <c r="S65" s="464">
        <f t="shared" si="70"/>
        <v>50</v>
      </c>
      <c r="T65" s="472">
        <f t="shared" si="7"/>
        <v>1.6666666666666667</v>
      </c>
      <c r="U65" s="450">
        <f>'Summary Data'!M65</f>
        <v>0</v>
      </c>
      <c r="V65" s="459">
        <f t="shared" si="42"/>
        <v>10</v>
      </c>
      <c r="W65" s="464">
        <f t="shared" si="71"/>
        <v>0</v>
      </c>
      <c r="X65" s="472">
        <f t="shared" si="9"/>
        <v>0</v>
      </c>
      <c r="Y65" s="450">
        <f>'Summary Data'!S65</f>
        <v>5</v>
      </c>
      <c r="Z65" s="459">
        <f t="shared" si="43"/>
        <v>10</v>
      </c>
      <c r="AA65" s="464">
        <f t="shared" si="72"/>
        <v>50</v>
      </c>
      <c r="AB65" s="472">
        <f t="shared" si="11"/>
        <v>1.6666666666666667</v>
      </c>
      <c r="AC65" s="450">
        <f>'Summary Data'!U65</f>
        <v>8</v>
      </c>
      <c r="AD65" s="459">
        <f t="shared" si="44"/>
        <v>10</v>
      </c>
      <c r="AE65" s="464">
        <f t="shared" si="73"/>
        <v>80</v>
      </c>
      <c r="AF65" s="472">
        <f t="shared" si="13"/>
        <v>2.6666666666666665</v>
      </c>
      <c r="AG65" s="450">
        <f>'Summary Data'!W65</f>
        <v>8</v>
      </c>
      <c r="AH65" s="459">
        <f t="shared" si="45"/>
        <v>10</v>
      </c>
      <c r="AI65" s="464">
        <f t="shared" si="74"/>
        <v>80</v>
      </c>
      <c r="AJ65" s="472">
        <f t="shared" si="15"/>
        <v>2.6666666666666665</v>
      </c>
      <c r="AK65" s="450">
        <f>'Summary Data'!Y65</f>
        <v>532</v>
      </c>
      <c r="AL65" s="459">
        <f t="shared" si="46"/>
        <v>5</v>
      </c>
      <c r="AM65" s="464">
        <f t="shared" si="75"/>
        <v>2660</v>
      </c>
      <c r="AN65" s="472">
        <f t="shared" si="17"/>
        <v>177.33333333333334</v>
      </c>
      <c r="AO65" s="450">
        <f>'Summary Data'!AA65</f>
        <v>37</v>
      </c>
      <c r="AP65" s="459">
        <f t="shared" si="47"/>
        <v>5</v>
      </c>
      <c r="AQ65" s="464">
        <f t="shared" si="76"/>
        <v>185</v>
      </c>
      <c r="AR65" s="472">
        <f t="shared" si="19"/>
        <v>12.333333333333334</v>
      </c>
      <c r="AS65" s="450">
        <f>'Summary Data'!AC65</f>
        <v>558</v>
      </c>
      <c r="AT65" s="459">
        <f t="shared" si="48"/>
        <v>5</v>
      </c>
      <c r="AU65" s="464">
        <f t="shared" si="77"/>
        <v>2790</v>
      </c>
      <c r="AV65" s="472">
        <f t="shared" si="21"/>
        <v>186</v>
      </c>
      <c r="AW65" s="450">
        <f>'Summary Data'!AE65</f>
        <v>534</v>
      </c>
      <c r="AX65" s="459">
        <f t="shared" si="49"/>
        <v>5</v>
      </c>
      <c r="AY65" s="464">
        <f t="shared" si="78"/>
        <v>2670</v>
      </c>
      <c r="AZ65" s="472">
        <f t="shared" si="23"/>
        <v>178</v>
      </c>
      <c r="BA65" s="450">
        <f>'Summary Data'!AG65</f>
        <v>1</v>
      </c>
      <c r="BB65" s="459">
        <f t="shared" si="50"/>
        <v>10</v>
      </c>
      <c r="BC65" s="464">
        <f t="shared" si="79"/>
        <v>10</v>
      </c>
      <c r="BD65" s="472">
        <f t="shared" si="25"/>
        <v>0.33333333333333331</v>
      </c>
      <c r="BE65" s="450">
        <f>'Summary Data'!AI65</f>
        <v>1</v>
      </c>
      <c r="BF65" s="459">
        <f t="shared" si="51"/>
        <v>5</v>
      </c>
      <c r="BG65" s="464">
        <f t="shared" si="80"/>
        <v>5</v>
      </c>
      <c r="BH65" s="472">
        <f t="shared" si="27"/>
        <v>0.33333333333333331</v>
      </c>
      <c r="BI65" s="450">
        <f>'Summary Data'!AK65</f>
        <v>10</v>
      </c>
      <c r="BJ65" s="459">
        <f t="shared" si="52"/>
        <v>30</v>
      </c>
      <c r="BK65" s="464">
        <f t="shared" si="81"/>
        <v>300</v>
      </c>
      <c r="BL65" s="472">
        <f t="shared" si="29"/>
        <v>3.3333333333333335</v>
      </c>
      <c r="BM65" s="450">
        <f>'Summary Data'!AN65</f>
        <v>13</v>
      </c>
      <c r="BN65" s="459">
        <f t="shared" si="53"/>
        <v>30</v>
      </c>
      <c r="BO65" s="464">
        <f t="shared" si="66"/>
        <v>390</v>
      </c>
      <c r="BP65" s="472">
        <f t="shared" si="31"/>
        <v>4.333333333333333</v>
      </c>
      <c r="BQ65" s="450">
        <f>'Summary Data'!AQ65</f>
        <v>10</v>
      </c>
      <c r="BR65" s="459">
        <f t="shared" si="54"/>
        <v>10</v>
      </c>
      <c r="BS65" s="464">
        <f t="shared" si="82"/>
        <v>100</v>
      </c>
      <c r="BT65" s="472">
        <f t="shared" si="33"/>
        <v>3.3333333333333335</v>
      </c>
      <c r="BU65" s="450">
        <f>'Summary Data'!AS65</f>
        <v>4</v>
      </c>
      <c r="BV65" s="459">
        <f t="shared" si="55"/>
        <v>15</v>
      </c>
      <c r="BW65" s="464">
        <f t="shared" si="83"/>
        <v>60</v>
      </c>
      <c r="BX65" s="472">
        <f t="shared" si="35"/>
        <v>1.3333333333333333</v>
      </c>
      <c r="BY65" s="478">
        <f>SUM(E65,I65,M65,Q65,U65,Y65,AC65,AG65,AK65,AO65,AS65,AW65,BA65,BE65,BI65,BM65,BQ65,BU65)</f>
        <v>1928</v>
      </c>
      <c r="BZ65" s="469">
        <f t="shared" si="84"/>
        <v>11450</v>
      </c>
      <c r="CA65" s="475">
        <f t="shared" si="56"/>
        <v>3816.6666666666665</v>
      </c>
      <c r="CB65" s="451">
        <f t="shared" si="57"/>
        <v>4287.200000000008</v>
      </c>
      <c r="CC65" s="480">
        <f t="shared" si="65"/>
        <v>0.10975306338247359</v>
      </c>
      <c r="CD65" s="480">
        <f t="shared" si="59"/>
        <v>0.17641921397379912</v>
      </c>
      <c r="CE65" s="480">
        <f t="shared" si="60"/>
        <v>0.89024693661752652</v>
      </c>
      <c r="CF65" s="478">
        <f t="shared" si="61"/>
        <v>3</v>
      </c>
      <c r="CG65" s="478">
        <f t="shared" si="62"/>
        <v>12861.600000000024</v>
      </c>
      <c r="CH65" s="478">
        <f t="shared" si="63"/>
        <v>642.66666666666663</v>
      </c>
      <c r="CI65" s="478">
        <f t="shared" si="64"/>
        <v>393.01371951219505</v>
      </c>
    </row>
    <row r="66" spans="1:87" x14ac:dyDescent="0.2">
      <c r="A66" s="640"/>
      <c r="B66" s="442" t="s">
        <v>81</v>
      </c>
      <c r="C66" s="453">
        <v>3</v>
      </c>
      <c r="D66" s="453"/>
      <c r="E66" s="447">
        <f>'Summary Data'!C66</f>
        <v>251</v>
      </c>
      <c r="F66" s="458">
        <f t="shared" si="38"/>
        <v>10</v>
      </c>
      <c r="G66" s="463">
        <f t="shared" si="67"/>
        <v>2510</v>
      </c>
      <c r="H66" s="472">
        <f t="shared" si="1"/>
        <v>83.666666666666671</v>
      </c>
      <c r="I66" s="447">
        <f>'Summary Data'!G66</f>
        <v>0</v>
      </c>
      <c r="J66" s="458">
        <f t="shared" si="39"/>
        <v>30</v>
      </c>
      <c r="K66" s="463">
        <f t="shared" si="68"/>
        <v>0</v>
      </c>
      <c r="L66" s="472">
        <f t="shared" si="3"/>
        <v>0</v>
      </c>
      <c r="M66" s="447">
        <f>'Summary Data'!I66</f>
        <v>1</v>
      </c>
      <c r="N66" s="458">
        <f t="shared" si="40"/>
        <v>10</v>
      </c>
      <c r="O66" s="463">
        <f t="shared" si="69"/>
        <v>10</v>
      </c>
      <c r="P66" s="472">
        <f t="shared" si="5"/>
        <v>0.33333333333333331</v>
      </c>
      <c r="Q66" s="447">
        <f>'Summary Data'!K66</f>
        <v>1</v>
      </c>
      <c r="R66" s="458">
        <f t="shared" si="41"/>
        <v>10</v>
      </c>
      <c r="S66" s="463">
        <f t="shared" si="70"/>
        <v>10</v>
      </c>
      <c r="T66" s="472">
        <f t="shared" si="7"/>
        <v>0.33333333333333331</v>
      </c>
      <c r="U66" s="447">
        <f>'Summary Data'!M66</f>
        <v>1</v>
      </c>
      <c r="V66" s="458">
        <f t="shared" si="42"/>
        <v>10</v>
      </c>
      <c r="W66" s="463">
        <f t="shared" si="71"/>
        <v>10</v>
      </c>
      <c r="X66" s="472">
        <f t="shared" si="9"/>
        <v>0.33333333333333331</v>
      </c>
      <c r="Y66" s="447">
        <f>'Summary Data'!S66</f>
        <v>7</v>
      </c>
      <c r="Z66" s="458">
        <f t="shared" si="43"/>
        <v>10</v>
      </c>
      <c r="AA66" s="463">
        <f t="shared" si="72"/>
        <v>70</v>
      </c>
      <c r="AB66" s="472">
        <f t="shared" si="11"/>
        <v>2.3333333333333335</v>
      </c>
      <c r="AC66" s="447">
        <f>'Summary Data'!U66</f>
        <v>2</v>
      </c>
      <c r="AD66" s="458">
        <f t="shared" si="44"/>
        <v>10</v>
      </c>
      <c r="AE66" s="463">
        <f t="shared" si="73"/>
        <v>20</v>
      </c>
      <c r="AF66" s="472">
        <f t="shared" si="13"/>
        <v>0.66666666666666663</v>
      </c>
      <c r="AG66" s="447">
        <f>'Summary Data'!W66</f>
        <v>2</v>
      </c>
      <c r="AH66" s="458">
        <f t="shared" si="45"/>
        <v>10</v>
      </c>
      <c r="AI66" s="463">
        <f t="shared" si="74"/>
        <v>20</v>
      </c>
      <c r="AJ66" s="472">
        <f t="shared" si="15"/>
        <v>0.66666666666666663</v>
      </c>
      <c r="AK66" s="447">
        <f>'Summary Data'!Y66</f>
        <v>468</v>
      </c>
      <c r="AL66" s="458">
        <f t="shared" si="46"/>
        <v>5</v>
      </c>
      <c r="AM66" s="463">
        <f t="shared" si="75"/>
        <v>2340</v>
      </c>
      <c r="AN66" s="472">
        <f t="shared" si="17"/>
        <v>156</v>
      </c>
      <c r="AO66" s="447">
        <f>'Summary Data'!AA66</f>
        <v>24</v>
      </c>
      <c r="AP66" s="458">
        <f t="shared" si="47"/>
        <v>5</v>
      </c>
      <c r="AQ66" s="463">
        <f t="shared" si="76"/>
        <v>120</v>
      </c>
      <c r="AR66" s="472">
        <f t="shared" si="19"/>
        <v>8</v>
      </c>
      <c r="AS66" s="447">
        <f>'Summary Data'!AC66</f>
        <v>417</v>
      </c>
      <c r="AT66" s="458">
        <f t="shared" si="48"/>
        <v>5</v>
      </c>
      <c r="AU66" s="463">
        <f t="shared" si="77"/>
        <v>2085</v>
      </c>
      <c r="AV66" s="472">
        <f t="shared" si="21"/>
        <v>139</v>
      </c>
      <c r="AW66" s="447">
        <f>'Summary Data'!AE66</f>
        <v>522</v>
      </c>
      <c r="AX66" s="458">
        <f t="shared" si="49"/>
        <v>5</v>
      </c>
      <c r="AY66" s="463">
        <f t="shared" si="78"/>
        <v>2610</v>
      </c>
      <c r="AZ66" s="472">
        <f t="shared" si="23"/>
        <v>174</v>
      </c>
      <c r="BA66" s="447">
        <f>'Summary Data'!AG66</f>
        <v>3</v>
      </c>
      <c r="BB66" s="458">
        <f t="shared" si="50"/>
        <v>10</v>
      </c>
      <c r="BC66" s="463">
        <f t="shared" si="79"/>
        <v>30</v>
      </c>
      <c r="BD66" s="472">
        <f t="shared" si="25"/>
        <v>1</v>
      </c>
      <c r="BE66" s="447">
        <f>'Summary Data'!AI66</f>
        <v>0</v>
      </c>
      <c r="BF66" s="458">
        <f t="shared" si="51"/>
        <v>5</v>
      </c>
      <c r="BG66" s="463">
        <f t="shared" si="80"/>
        <v>0</v>
      </c>
      <c r="BH66" s="472">
        <f t="shared" si="27"/>
        <v>0</v>
      </c>
      <c r="BI66" s="447">
        <f>'Summary Data'!AK66</f>
        <v>7</v>
      </c>
      <c r="BJ66" s="458">
        <f t="shared" si="52"/>
        <v>30</v>
      </c>
      <c r="BK66" s="463">
        <f t="shared" si="81"/>
        <v>210</v>
      </c>
      <c r="BL66" s="472">
        <f t="shared" si="29"/>
        <v>2.3333333333333335</v>
      </c>
      <c r="BM66" s="447">
        <f>'Summary Data'!AN66</f>
        <v>20</v>
      </c>
      <c r="BN66" s="458">
        <f t="shared" si="53"/>
        <v>30</v>
      </c>
      <c r="BO66" s="463">
        <f t="shared" si="66"/>
        <v>600</v>
      </c>
      <c r="BP66" s="472">
        <f t="shared" si="31"/>
        <v>6.666666666666667</v>
      </c>
      <c r="BQ66" s="447">
        <f>'Summary Data'!AQ66</f>
        <v>14</v>
      </c>
      <c r="BR66" s="458">
        <f t="shared" si="54"/>
        <v>10</v>
      </c>
      <c r="BS66" s="463">
        <f t="shared" si="82"/>
        <v>140</v>
      </c>
      <c r="BT66" s="472">
        <f t="shared" si="33"/>
        <v>4.666666666666667</v>
      </c>
      <c r="BU66" s="447">
        <f>'Summary Data'!AS66</f>
        <v>1</v>
      </c>
      <c r="BV66" s="458">
        <f t="shared" si="55"/>
        <v>15</v>
      </c>
      <c r="BW66" s="463">
        <f t="shared" si="83"/>
        <v>15</v>
      </c>
      <c r="BX66" s="472">
        <f t="shared" si="35"/>
        <v>0.33333333333333331</v>
      </c>
      <c r="BY66" s="478">
        <f>SUM(E66,I66,M66,Q66,U66,Y66,AC66,AG66,AK66,AO66,AS66,AW66,BA66,BE66,BI66,BM66,BQ66,BU66)</f>
        <v>1741</v>
      </c>
      <c r="BZ66" s="469">
        <f t="shared" si="84"/>
        <v>10800</v>
      </c>
      <c r="CA66" s="475">
        <f t="shared" si="56"/>
        <v>3600</v>
      </c>
      <c r="CB66" s="451">
        <f t="shared" si="57"/>
        <v>4287.200000000008</v>
      </c>
      <c r="CC66" s="480">
        <f t="shared" si="65"/>
        <v>0.16029109908565187</v>
      </c>
      <c r="CD66" s="480">
        <f t="shared" si="59"/>
        <v>0.2324074074074074</v>
      </c>
      <c r="CE66" s="480">
        <f t="shared" si="60"/>
        <v>0.83970890091434813</v>
      </c>
      <c r="CF66" s="478">
        <f t="shared" si="61"/>
        <v>3</v>
      </c>
      <c r="CG66" s="478">
        <f t="shared" si="62"/>
        <v>12861.600000000024</v>
      </c>
      <c r="CH66" s="478">
        <f t="shared" si="63"/>
        <v>580.33333333333337</v>
      </c>
      <c r="CI66" s="478">
        <f t="shared" si="64"/>
        <v>393.01371951219505</v>
      </c>
    </row>
    <row r="67" spans="1:87" x14ac:dyDescent="0.2">
      <c r="A67" s="640"/>
      <c r="B67" s="449" t="s">
        <v>82</v>
      </c>
      <c r="C67" s="453">
        <v>3</v>
      </c>
      <c r="D67" s="453"/>
      <c r="E67" s="450">
        <f>'Summary Data'!C67</f>
        <v>245</v>
      </c>
      <c r="F67" s="459">
        <f t="shared" si="38"/>
        <v>10</v>
      </c>
      <c r="G67" s="464">
        <f t="shared" si="67"/>
        <v>2450</v>
      </c>
      <c r="H67" s="472">
        <f t="shared" ref="H67:H130" si="85">+E67/($C67+$D67)</f>
        <v>81.666666666666671</v>
      </c>
      <c r="I67" s="450">
        <f>'Summary Data'!G67</f>
        <v>0</v>
      </c>
      <c r="J67" s="459">
        <f t="shared" si="39"/>
        <v>30</v>
      </c>
      <c r="K67" s="464">
        <f t="shared" si="68"/>
        <v>0</v>
      </c>
      <c r="L67" s="472">
        <f t="shared" ref="L67:L130" si="86">+I67/($C67+$D67)</f>
        <v>0</v>
      </c>
      <c r="M67" s="450">
        <f>'Summary Data'!I67</f>
        <v>2</v>
      </c>
      <c r="N67" s="459">
        <f t="shared" si="40"/>
        <v>10</v>
      </c>
      <c r="O67" s="464">
        <f t="shared" si="69"/>
        <v>20</v>
      </c>
      <c r="P67" s="472">
        <f t="shared" ref="P67:P130" si="87">+M67/($C67+$D67)</f>
        <v>0.66666666666666663</v>
      </c>
      <c r="Q67" s="450">
        <f>'Summary Data'!K67</f>
        <v>5</v>
      </c>
      <c r="R67" s="459">
        <f t="shared" si="41"/>
        <v>10</v>
      </c>
      <c r="S67" s="464">
        <f t="shared" si="70"/>
        <v>50</v>
      </c>
      <c r="T67" s="472">
        <f t="shared" ref="T67:T130" si="88">+Q67/($C67+$D67)</f>
        <v>1.6666666666666667</v>
      </c>
      <c r="U67" s="450">
        <f>'Summary Data'!M67</f>
        <v>1</v>
      </c>
      <c r="V67" s="459">
        <f t="shared" si="42"/>
        <v>10</v>
      </c>
      <c r="W67" s="464">
        <f t="shared" si="71"/>
        <v>10</v>
      </c>
      <c r="X67" s="472">
        <f t="shared" ref="X67:X130" si="89">+U67/($C67+$D67)</f>
        <v>0.33333333333333331</v>
      </c>
      <c r="Y67" s="450">
        <f>'Summary Data'!S67</f>
        <v>12</v>
      </c>
      <c r="Z67" s="459">
        <f t="shared" si="43"/>
        <v>10</v>
      </c>
      <c r="AA67" s="464">
        <f t="shared" si="72"/>
        <v>120</v>
      </c>
      <c r="AB67" s="472">
        <f t="shared" ref="AB67:AB130" si="90">+Y67/($C67+$D67)</f>
        <v>4</v>
      </c>
      <c r="AC67" s="450">
        <f>'Summary Data'!U67</f>
        <v>14</v>
      </c>
      <c r="AD67" s="459">
        <f t="shared" si="44"/>
        <v>10</v>
      </c>
      <c r="AE67" s="464">
        <f t="shared" si="73"/>
        <v>140</v>
      </c>
      <c r="AF67" s="472">
        <f t="shared" ref="AF67:AF130" si="91">+AC67/($C67+$D67)</f>
        <v>4.666666666666667</v>
      </c>
      <c r="AG67" s="450">
        <f>'Summary Data'!W67</f>
        <v>14</v>
      </c>
      <c r="AH67" s="459">
        <f t="shared" si="45"/>
        <v>10</v>
      </c>
      <c r="AI67" s="464">
        <f t="shared" si="74"/>
        <v>140</v>
      </c>
      <c r="AJ67" s="472">
        <f t="shared" ref="AJ67:AJ130" si="92">+AG67/($C67+$D67)</f>
        <v>4.666666666666667</v>
      </c>
      <c r="AK67" s="450">
        <f>'Summary Data'!Y67</f>
        <v>591</v>
      </c>
      <c r="AL67" s="459">
        <f t="shared" si="46"/>
        <v>5</v>
      </c>
      <c r="AM67" s="464">
        <f t="shared" si="75"/>
        <v>2955</v>
      </c>
      <c r="AN67" s="472">
        <f t="shared" ref="AN67:AN130" si="93">+AK67/($C67+$D67)</f>
        <v>197</v>
      </c>
      <c r="AO67" s="450">
        <f>'Summary Data'!AA67</f>
        <v>20</v>
      </c>
      <c r="AP67" s="459">
        <f t="shared" si="47"/>
        <v>5</v>
      </c>
      <c r="AQ67" s="464">
        <f t="shared" si="76"/>
        <v>100</v>
      </c>
      <c r="AR67" s="472">
        <f t="shared" ref="AR67:AR130" si="94">+AO67/($C67+$D67)</f>
        <v>6.666666666666667</v>
      </c>
      <c r="AS67" s="450">
        <f>'Summary Data'!AC67</f>
        <v>490</v>
      </c>
      <c r="AT67" s="459">
        <f t="shared" si="48"/>
        <v>5</v>
      </c>
      <c r="AU67" s="464">
        <f t="shared" si="77"/>
        <v>2450</v>
      </c>
      <c r="AV67" s="472">
        <f t="shared" ref="AV67:AV130" si="95">+AS67/($C67+$D67)</f>
        <v>163.33333333333334</v>
      </c>
      <c r="AW67" s="450">
        <f>'Summary Data'!AE67</f>
        <v>485</v>
      </c>
      <c r="AX67" s="459">
        <f t="shared" si="49"/>
        <v>5</v>
      </c>
      <c r="AY67" s="464">
        <f t="shared" si="78"/>
        <v>2425</v>
      </c>
      <c r="AZ67" s="472">
        <f t="shared" ref="AZ67:AZ130" si="96">+AW67/($C67+$D67)</f>
        <v>161.66666666666666</v>
      </c>
      <c r="BA67" s="450">
        <f>'Summary Data'!AG67</f>
        <v>2</v>
      </c>
      <c r="BB67" s="459">
        <f t="shared" si="50"/>
        <v>10</v>
      </c>
      <c r="BC67" s="464">
        <f t="shared" si="79"/>
        <v>20</v>
      </c>
      <c r="BD67" s="472">
        <f t="shared" ref="BD67:BD130" si="97">+BA67/($C67+$D67)</f>
        <v>0.66666666666666663</v>
      </c>
      <c r="BE67" s="450">
        <f>'Summary Data'!AI67</f>
        <v>1</v>
      </c>
      <c r="BF67" s="459">
        <f t="shared" si="51"/>
        <v>5</v>
      </c>
      <c r="BG67" s="464">
        <f t="shared" si="80"/>
        <v>5</v>
      </c>
      <c r="BH67" s="472">
        <f t="shared" ref="BH67:BH130" si="98">+BE67/($C67+$D67)</f>
        <v>0.33333333333333331</v>
      </c>
      <c r="BI67" s="450">
        <f>'Summary Data'!AK67</f>
        <v>7</v>
      </c>
      <c r="BJ67" s="459">
        <f t="shared" si="52"/>
        <v>30</v>
      </c>
      <c r="BK67" s="464">
        <f t="shared" si="81"/>
        <v>210</v>
      </c>
      <c r="BL67" s="472">
        <f t="shared" ref="BL67:BL130" si="99">+BI67/($C67+$D67)</f>
        <v>2.3333333333333335</v>
      </c>
      <c r="BM67" s="450">
        <f>'Summary Data'!AN67</f>
        <v>9</v>
      </c>
      <c r="BN67" s="459">
        <f t="shared" si="53"/>
        <v>30</v>
      </c>
      <c r="BO67" s="464">
        <f t="shared" si="66"/>
        <v>270</v>
      </c>
      <c r="BP67" s="472">
        <f t="shared" ref="BP67:BP130" si="100">+BM67/($C67+$D67)</f>
        <v>3</v>
      </c>
      <c r="BQ67" s="450">
        <f>'Summary Data'!AQ67</f>
        <v>9</v>
      </c>
      <c r="BR67" s="459">
        <f t="shared" si="54"/>
        <v>10</v>
      </c>
      <c r="BS67" s="464">
        <f t="shared" si="82"/>
        <v>90</v>
      </c>
      <c r="BT67" s="472">
        <f t="shared" ref="BT67:BT130" si="101">+BQ67/($C67+$D67)</f>
        <v>3</v>
      </c>
      <c r="BU67" s="450">
        <f>'Summary Data'!AS67</f>
        <v>3</v>
      </c>
      <c r="BV67" s="459">
        <f t="shared" si="55"/>
        <v>15</v>
      </c>
      <c r="BW67" s="464">
        <f t="shared" si="83"/>
        <v>45</v>
      </c>
      <c r="BX67" s="472">
        <f t="shared" ref="BX67:BX130" si="102">+BU67/($C67+$D67)</f>
        <v>1</v>
      </c>
      <c r="BY67" s="478">
        <f t="shared" ref="BY67:BY130" si="103">SUM(E67,I67,M67,Q67,U67,Y67,AC67,AG67,AK67,AO67,AS67,AW67,BA67,BE67,BI67,BM67,BQ67,BU67)</f>
        <v>1910</v>
      </c>
      <c r="BZ67" s="469">
        <f t="shared" si="84"/>
        <v>11500</v>
      </c>
      <c r="CA67" s="475">
        <f t="shared" si="56"/>
        <v>3833.3333333333335</v>
      </c>
      <c r="CB67" s="451">
        <f t="shared" si="57"/>
        <v>4287.200000000008</v>
      </c>
      <c r="CC67" s="480">
        <f t="shared" si="65"/>
        <v>0.10586552217453671</v>
      </c>
      <c r="CD67" s="480">
        <f t="shared" si="59"/>
        <v>0.21304347826086956</v>
      </c>
      <c r="CE67" s="480">
        <f t="shared" si="60"/>
        <v>0.89413447782546329</v>
      </c>
      <c r="CF67" s="478">
        <f t="shared" si="61"/>
        <v>3</v>
      </c>
      <c r="CG67" s="478">
        <f t="shared" si="62"/>
        <v>12861.600000000024</v>
      </c>
      <c r="CH67" s="478">
        <f t="shared" si="63"/>
        <v>636.66666666666663</v>
      </c>
      <c r="CI67" s="478">
        <f t="shared" si="64"/>
        <v>393.01371951219505</v>
      </c>
    </row>
    <row r="68" spans="1:87" x14ac:dyDescent="0.2">
      <c r="A68" s="640"/>
      <c r="B68" s="442" t="s">
        <v>83</v>
      </c>
      <c r="C68" s="453">
        <v>3</v>
      </c>
      <c r="D68" s="453"/>
      <c r="E68" s="447">
        <f>'Summary Data'!C68</f>
        <v>174</v>
      </c>
      <c r="F68" s="458">
        <f t="shared" ref="F68:F131" si="104">+$F$2</f>
        <v>10</v>
      </c>
      <c r="G68" s="463">
        <f t="shared" si="67"/>
        <v>1740</v>
      </c>
      <c r="H68" s="472">
        <f t="shared" si="85"/>
        <v>58</v>
      </c>
      <c r="I68" s="447">
        <f>'Summary Data'!G68</f>
        <v>0</v>
      </c>
      <c r="J68" s="458">
        <f t="shared" ref="J68:J131" si="105">+$J$2</f>
        <v>30</v>
      </c>
      <c r="K68" s="463">
        <f t="shared" si="68"/>
        <v>0</v>
      </c>
      <c r="L68" s="472">
        <f t="shared" si="86"/>
        <v>0</v>
      </c>
      <c r="M68" s="447">
        <f>'Summary Data'!I68</f>
        <v>3</v>
      </c>
      <c r="N68" s="458">
        <f t="shared" ref="N68:N131" si="106">+$N$2</f>
        <v>10</v>
      </c>
      <c r="O68" s="463">
        <f t="shared" si="69"/>
        <v>30</v>
      </c>
      <c r="P68" s="472">
        <f t="shared" si="87"/>
        <v>1</v>
      </c>
      <c r="Q68" s="447">
        <f>'Summary Data'!K68</f>
        <v>7</v>
      </c>
      <c r="R68" s="458">
        <f t="shared" ref="R68:R131" si="107">+$R$2</f>
        <v>10</v>
      </c>
      <c r="S68" s="463">
        <f t="shared" si="70"/>
        <v>70</v>
      </c>
      <c r="T68" s="472">
        <f t="shared" si="88"/>
        <v>2.3333333333333335</v>
      </c>
      <c r="U68" s="447">
        <f>'Summary Data'!M68</f>
        <v>2</v>
      </c>
      <c r="V68" s="458">
        <f t="shared" ref="V68:V131" si="108">+$V$2</f>
        <v>10</v>
      </c>
      <c r="W68" s="463">
        <f t="shared" si="71"/>
        <v>20</v>
      </c>
      <c r="X68" s="472">
        <f t="shared" si="89"/>
        <v>0.66666666666666663</v>
      </c>
      <c r="Y68" s="447">
        <f>'Summary Data'!S68</f>
        <v>7</v>
      </c>
      <c r="Z68" s="458">
        <f t="shared" ref="Z68:Z131" si="109">+$Z$2</f>
        <v>10</v>
      </c>
      <c r="AA68" s="463">
        <f t="shared" si="72"/>
        <v>70</v>
      </c>
      <c r="AB68" s="472">
        <f t="shared" si="90"/>
        <v>2.3333333333333335</v>
      </c>
      <c r="AC68" s="447">
        <f>'Summary Data'!U68</f>
        <v>10</v>
      </c>
      <c r="AD68" s="458">
        <f t="shared" ref="AD68:AD131" si="110">+$AD$2</f>
        <v>10</v>
      </c>
      <c r="AE68" s="463">
        <f t="shared" si="73"/>
        <v>100</v>
      </c>
      <c r="AF68" s="472">
        <f t="shared" si="91"/>
        <v>3.3333333333333335</v>
      </c>
      <c r="AG68" s="447">
        <f>'Summary Data'!W68</f>
        <v>10</v>
      </c>
      <c r="AH68" s="458">
        <f t="shared" ref="AH68:AH131" si="111">+$AH$2</f>
        <v>10</v>
      </c>
      <c r="AI68" s="463">
        <f t="shared" si="74"/>
        <v>100</v>
      </c>
      <c r="AJ68" s="472">
        <f t="shared" si="92"/>
        <v>3.3333333333333335</v>
      </c>
      <c r="AK68" s="447">
        <f>'Summary Data'!Y68</f>
        <v>585</v>
      </c>
      <c r="AL68" s="458">
        <f t="shared" ref="AL68:AL131" si="112">+$AL$2</f>
        <v>5</v>
      </c>
      <c r="AM68" s="463">
        <f t="shared" si="75"/>
        <v>2925</v>
      </c>
      <c r="AN68" s="472">
        <f t="shared" si="93"/>
        <v>195</v>
      </c>
      <c r="AO68" s="447">
        <f>'Summary Data'!AA68</f>
        <v>33</v>
      </c>
      <c r="AP68" s="458">
        <f t="shared" ref="AP68:AP131" si="113">+$AP$2</f>
        <v>5</v>
      </c>
      <c r="AQ68" s="463">
        <f t="shared" si="76"/>
        <v>165</v>
      </c>
      <c r="AR68" s="472">
        <f t="shared" si="94"/>
        <v>11</v>
      </c>
      <c r="AS68" s="447">
        <f>'Summary Data'!AC68</f>
        <v>581</v>
      </c>
      <c r="AT68" s="458">
        <f t="shared" ref="AT68:AT131" si="114">+$AT$2</f>
        <v>5</v>
      </c>
      <c r="AU68" s="463">
        <f t="shared" si="77"/>
        <v>2905</v>
      </c>
      <c r="AV68" s="472">
        <f t="shared" si="95"/>
        <v>193.66666666666666</v>
      </c>
      <c r="AW68" s="447">
        <f>'Summary Data'!AE68</f>
        <v>568</v>
      </c>
      <c r="AX68" s="458">
        <f t="shared" ref="AX68:AX131" si="115">+$AX$2</f>
        <v>5</v>
      </c>
      <c r="AY68" s="463">
        <f t="shared" si="78"/>
        <v>2840</v>
      </c>
      <c r="AZ68" s="472">
        <f t="shared" si="96"/>
        <v>189.33333333333334</v>
      </c>
      <c r="BA68" s="447">
        <f>'Summary Data'!AG68</f>
        <v>1</v>
      </c>
      <c r="BB68" s="458">
        <f t="shared" ref="BB68:BB131" si="116">+$BB$2</f>
        <v>10</v>
      </c>
      <c r="BC68" s="463">
        <f t="shared" si="79"/>
        <v>10</v>
      </c>
      <c r="BD68" s="472">
        <f t="shared" si="97"/>
        <v>0.33333333333333331</v>
      </c>
      <c r="BE68" s="447">
        <f>'Summary Data'!AI68</f>
        <v>1</v>
      </c>
      <c r="BF68" s="458">
        <f t="shared" ref="BF68:BF131" si="117">+$BF$2</f>
        <v>5</v>
      </c>
      <c r="BG68" s="463">
        <f t="shared" si="80"/>
        <v>5</v>
      </c>
      <c r="BH68" s="472">
        <f t="shared" si="98"/>
        <v>0.33333333333333331</v>
      </c>
      <c r="BI68" s="447">
        <f>'Summary Data'!AK68</f>
        <v>5</v>
      </c>
      <c r="BJ68" s="458">
        <f t="shared" ref="BJ68:BJ131" si="118">+$BJ$2</f>
        <v>30</v>
      </c>
      <c r="BK68" s="463">
        <f t="shared" si="81"/>
        <v>150</v>
      </c>
      <c r="BL68" s="472">
        <f t="shared" si="99"/>
        <v>1.6666666666666667</v>
      </c>
      <c r="BM68" s="447">
        <f>'Summary Data'!AN68</f>
        <v>13</v>
      </c>
      <c r="BN68" s="458">
        <f t="shared" ref="BN68:BN131" si="119">+$BN$2</f>
        <v>30</v>
      </c>
      <c r="BO68" s="463">
        <f t="shared" si="66"/>
        <v>390</v>
      </c>
      <c r="BP68" s="472">
        <f t="shared" si="100"/>
        <v>4.333333333333333</v>
      </c>
      <c r="BQ68" s="447">
        <f>'Summary Data'!AQ68</f>
        <v>9</v>
      </c>
      <c r="BR68" s="458">
        <f t="shared" ref="BR68:BR131" si="120">+$BR$2</f>
        <v>10</v>
      </c>
      <c r="BS68" s="463">
        <f t="shared" si="82"/>
        <v>90</v>
      </c>
      <c r="BT68" s="472">
        <f t="shared" si="101"/>
        <v>3</v>
      </c>
      <c r="BU68" s="447">
        <f>'Summary Data'!AS68</f>
        <v>2</v>
      </c>
      <c r="BV68" s="458">
        <f t="shared" ref="BV68:BV131" si="121">+$BV$2</f>
        <v>15</v>
      </c>
      <c r="BW68" s="463">
        <f t="shared" si="83"/>
        <v>30</v>
      </c>
      <c r="BX68" s="472">
        <f t="shared" si="102"/>
        <v>0.66666666666666663</v>
      </c>
      <c r="BY68" s="478">
        <f t="shared" si="103"/>
        <v>2011</v>
      </c>
      <c r="BZ68" s="469">
        <f t="shared" si="84"/>
        <v>11640</v>
      </c>
      <c r="CA68" s="475">
        <f t="shared" ref="CA68:CA131" si="122">+BZ68/CF68</f>
        <v>3880</v>
      </c>
      <c r="CB68" s="451">
        <f t="shared" ref="CB68:CB131" si="123">((19.4166666666667)*(480))*46%</f>
        <v>4287.200000000008</v>
      </c>
      <c r="CC68" s="480">
        <f t="shared" si="65"/>
        <v>9.4980406792313676E-2</v>
      </c>
      <c r="CD68" s="480">
        <f t="shared" ref="CD68:CD131" si="124">(+G68+K68)/BZ68</f>
        <v>0.14948453608247422</v>
      </c>
      <c r="CE68" s="480">
        <f t="shared" ref="CE68:CE131" si="125">+BZ68/CG68</f>
        <v>0.90501959320768632</v>
      </c>
      <c r="CF68" s="478">
        <f t="shared" ref="CF68:CF131" si="126">+C68+D68</f>
        <v>3</v>
      </c>
      <c r="CG68" s="478">
        <f t="shared" ref="CG68:CG131" si="127">+CF68*CB68</f>
        <v>12861.600000000024</v>
      </c>
      <c r="CH68" s="478">
        <f t="shared" ref="CH68:CH131" si="128">+BY68/CF68</f>
        <v>670.33333333333337</v>
      </c>
      <c r="CI68" s="478">
        <f t="shared" si="64"/>
        <v>393.01371951219505</v>
      </c>
    </row>
    <row r="69" spans="1:87" x14ac:dyDescent="0.2">
      <c r="A69" s="640"/>
      <c r="B69" s="449" t="s">
        <v>84</v>
      </c>
      <c r="C69" s="453">
        <v>3</v>
      </c>
      <c r="D69" s="453"/>
      <c r="E69" s="450">
        <f>'Summary Data'!C69</f>
        <v>230</v>
      </c>
      <c r="F69" s="459">
        <f t="shared" si="104"/>
        <v>10</v>
      </c>
      <c r="G69" s="464">
        <f t="shared" si="67"/>
        <v>2300</v>
      </c>
      <c r="H69" s="472">
        <f t="shared" si="85"/>
        <v>76.666666666666671</v>
      </c>
      <c r="I69" s="450">
        <f>'Summary Data'!G69</f>
        <v>0</v>
      </c>
      <c r="J69" s="459">
        <f t="shared" si="105"/>
        <v>30</v>
      </c>
      <c r="K69" s="464">
        <f t="shared" si="68"/>
        <v>0</v>
      </c>
      <c r="L69" s="472">
        <f t="shared" si="86"/>
        <v>0</v>
      </c>
      <c r="M69" s="450">
        <f>'Summary Data'!I69</f>
        <v>1</v>
      </c>
      <c r="N69" s="459">
        <f t="shared" si="106"/>
        <v>10</v>
      </c>
      <c r="O69" s="464">
        <f t="shared" si="69"/>
        <v>10</v>
      </c>
      <c r="P69" s="472">
        <f t="shared" si="87"/>
        <v>0.33333333333333331</v>
      </c>
      <c r="Q69" s="450">
        <f>'Summary Data'!K69</f>
        <v>9</v>
      </c>
      <c r="R69" s="459">
        <f t="shared" si="107"/>
        <v>10</v>
      </c>
      <c r="S69" s="464">
        <f t="shared" si="70"/>
        <v>90</v>
      </c>
      <c r="T69" s="472">
        <f t="shared" si="88"/>
        <v>3</v>
      </c>
      <c r="U69" s="450">
        <f>'Summary Data'!M69</f>
        <v>2</v>
      </c>
      <c r="V69" s="459">
        <f t="shared" si="108"/>
        <v>10</v>
      </c>
      <c r="W69" s="464">
        <f t="shared" si="71"/>
        <v>20</v>
      </c>
      <c r="X69" s="472">
        <f t="shared" si="89"/>
        <v>0.66666666666666663</v>
      </c>
      <c r="Y69" s="450">
        <f>'Summary Data'!S69</f>
        <v>13</v>
      </c>
      <c r="Z69" s="459">
        <f t="shared" si="109"/>
        <v>10</v>
      </c>
      <c r="AA69" s="464">
        <f t="shared" si="72"/>
        <v>130</v>
      </c>
      <c r="AB69" s="472">
        <f t="shared" si="90"/>
        <v>4.333333333333333</v>
      </c>
      <c r="AC69" s="450">
        <f>'Summary Data'!U69</f>
        <v>20</v>
      </c>
      <c r="AD69" s="459">
        <f t="shared" si="110"/>
        <v>10</v>
      </c>
      <c r="AE69" s="464">
        <f t="shared" si="73"/>
        <v>200</v>
      </c>
      <c r="AF69" s="472">
        <f t="shared" si="91"/>
        <v>6.666666666666667</v>
      </c>
      <c r="AG69" s="450">
        <f>'Summary Data'!W69</f>
        <v>20</v>
      </c>
      <c r="AH69" s="459">
        <f t="shared" si="111"/>
        <v>10</v>
      </c>
      <c r="AI69" s="464">
        <f t="shared" si="74"/>
        <v>200</v>
      </c>
      <c r="AJ69" s="472">
        <f t="shared" si="92"/>
        <v>6.666666666666667</v>
      </c>
      <c r="AK69" s="450">
        <f>'Summary Data'!Y69</f>
        <v>593</v>
      </c>
      <c r="AL69" s="459">
        <f t="shared" si="112"/>
        <v>5</v>
      </c>
      <c r="AM69" s="464">
        <f t="shared" si="75"/>
        <v>2965</v>
      </c>
      <c r="AN69" s="472">
        <f t="shared" si="93"/>
        <v>197.66666666666666</v>
      </c>
      <c r="AO69" s="450">
        <f>'Summary Data'!AA69</f>
        <v>42</v>
      </c>
      <c r="AP69" s="459">
        <f t="shared" si="113"/>
        <v>5</v>
      </c>
      <c r="AQ69" s="464">
        <f t="shared" si="76"/>
        <v>210</v>
      </c>
      <c r="AR69" s="472">
        <f t="shared" si="94"/>
        <v>14</v>
      </c>
      <c r="AS69" s="450">
        <f>'Summary Data'!AC69</f>
        <v>514</v>
      </c>
      <c r="AT69" s="459">
        <f t="shared" si="114"/>
        <v>5</v>
      </c>
      <c r="AU69" s="464">
        <f t="shared" si="77"/>
        <v>2570</v>
      </c>
      <c r="AV69" s="472">
        <f t="shared" si="95"/>
        <v>171.33333333333334</v>
      </c>
      <c r="AW69" s="450">
        <f>'Summary Data'!AE69</f>
        <v>611</v>
      </c>
      <c r="AX69" s="459">
        <f t="shared" si="115"/>
        <v>5</v>
      </c>
      <c r="AY69" s="464">
        <f t="shared" si="78"/>
        <v>3055</v>
      </c>
      <c r="AZ69" s="472">
        <f t="shared" si="96"/>
        <v>203.66666666666666</v>
      </c>
      <c r="BA69" s="450">
        <f>'Summary Data'!AG69</f>
        <v>7</v>
      </c>
      <c r="BB69" s="459">
        <f t="shared" si="116"/>
        <v>10</v>
      </c>
      <c r="BC69" s="464">
        <f t="shared" si="79"/>
        <v>70</v>
      </c>
      <c r="BD69" s="472">
        <f t="shared" si="97"/>
        <v>2.3333333333333335</v>
      </c>
      <c r="BE69" s="450">
        <f>'Summary Data'!AI69</f>
        <v>4</v>
      </c>
      <c r="BF69" s="459">
        <f t="shared" si="117"/>
        <v>5</v>
      </c>
      <c r="BG69" s="464">
        <f t="shared" si="80"/>
        <v>20</v>
      </c>
      <c r="BH69" s="472">
        <f t="shared" si="98"/>
        <v>1.3333333333333333</v>
      </c>
      <c r="BI69" s="450">
        <f>'Summary Data'!AK69</f>
        <v>6</v>
      </c>
      <c r="BJ69" s="459">
        <f t="shared" si="118"/>
        <v>30</v>
      </c>
      <c r="BK69" s="464">
        <f t="shared" si="81"/>
        <v>180</v>
      </c>
      <c r="BL69" s="472">
        <f t="shared" si="99"/>
        <v>2</v>
      </c>
      <c r="BM69" s="450">
        <f>'Summary Data'!AN69</f>
        <v>13</v>
      </c>
      <c r="BN69" s="459">
        <f t="shared" si="119"/>
        <v>30</v>
      </c>
      <c r="BO69" s="464">
        <f t="shared" si="66"/>
        <v>390</v>
      </c>
      <c r="BP69" s="472">
        <f t="shared" si="100"/>
        <v>4.333333333333333</v>
      </c>
      <c r="BQ69" s="450">
        <f>'Summary Data'!AQ69</f>
        <v>12</v>
      </c>
      <c r="BR69" s="459">
        <f t="shared" si="120"/>
        <v>10</v>
      </c>
      <c r="BS69" s="464">
        <f t="shared" si="82"/>
        <v>120</v>
      </c>
      <c r="BT69" s="472">
        <f t="shared" si="101"/>
        <v>4</v>
      </c>
      <c r="BU69" s="450">
        <f>'Summary Data'!AS69</f>
        <v>1</v>
      </c>
      <c r="BV69" s="459">
        <f t="shared" si="121"/>
        <v>15</v>
      </c>
      <c r="BW69" s="464">
        <f t="shared" si="83"/>
        <v>15</v>
      </c>
      <c r="BX69" s="472">
        <f t="shared" si="102"/>
        <v>0.33333333333333331</v>
      </c>
      <c r="BY69" s="478">
        <f t="shared" si="103"/>
        <v>2098</v>
      </c>
      <c r="BZ69" s="469">
        <f t="shared" si="84"/>
        <v>12545</v>
      </c>
      <c r="CA69" s="475">
        <f t="shared" si="122"/>
        <v>4181.666666666667</v>
      </c>
      <c r="CB69" s="451">
        <f t="shared" si="123"/>
        <v>4287.200000000008</v>
      </c>
      <c r="CC69" s="480">
        <f t="shared" si="65"/>
        <v>2.4615910928657558E-2</v>
      </c>
      <c r="CD69" s="480">
        <f t="shared" si="124"/>
        <v>0.18333997608609007</v>
      </c>
      <c r="CE69" s="480">
        <f t="shared" si="125"/>
        <v>0.97538408907134233</v>
      </c>
      <c r="CF69" s="478">
        <f t="shared" si="126"/>
        <v>3</v>
      </c>
      <c r="CG69" s="478">
        <f t="shared" si="127"/>
        <v>12861.600000000024</v>
      </c>
      <c r="CH69" s="478">
        <f t="shared" si="128"/>
        <v>699.33333333333337</v>
      </c>
      <c r="CI69" s="478">
        <f t="shared" ref="CI69:CI132" si="129">+CI68</f>
        <v>393.01371951219505</v>
      </c>
    </row>
    <row r="70" spans="1:87" x14ac:dyDescent="0.2">
      <c r="A70" s="640"/>
      <c r="B70" s="442" t="s">
        <v>85</v>
      </c>
      <c r="C70" s="453">
        <v>3</v>
      </c>
      <c r="D70" s="453"/>
      <c r="E70" s="447">
        <f>'Summary Data'!C70</f>
        <v>185</v>
      </c>
      <c r="F70" s="458">
        <f t="shared" si="104"/>
        <v>10</v>
      </c>
      <c r="G70" s="463">
        <f t="shared" si="67"/>
        <v>1850</v>
      </c>
      <c r="H70" s="472">
        <f t="shared" si="85"/>
        <v>61.666666666666664</v>
      </c>
      <c r="I70" s="447">
        <f>'Summary Data'!G70</f>
        <v>28</v>
      </c>
      <c r="J70" s="458">
        <f t="shared" si="105"/>
        <v>30</v>
      </c>
      <c r="K70" s="463">
        <f t="shared" si="68"/>
        <v>840</v>
      </c>
      <c r="L70" s="472">
        <f t="shared" si="86"/>
        <v>9.3333333333333339</v>
      </c>
      <c r="M70" s="447">
        <f>'Summary Data'!I70</f>
        <v>5</v>
      </c>
      <c r="N70" s="458">
        <f t="shared" si="106"/>
        <v>10</v>
      </c>
      <c r="O70" s="463">
        <f t="shared" si="69"/>
        <v>50</v>
      </c>
      <c r="P70" s="472">
        <f t="shared" si="87"/>
        <v>1.6666666666666667</v>
      </c>
      <c r="Q70" s="447">
        <f>'Summary Data'!K70</f>
        <v>13</v>
      </c>
      <c r="R70" s="458">
        <f t="shared" si="107"/>
        <v>10</v>
      </c>
      <c r="S70" s="463">
        <f t="shared" si="70"/>
        <v>130</v>
      </c>
      <c r="T70" s="472">
        <f t="shared" si="88"/>
        <v>4.333333333333333</v>
      </c>
      <c r="U70" s="447">
        <f>'Summary Data'!M70</f>
        <v>2</v>
      </c>
      <c r="V70" s="458">
        <f t="shared" si="108"/>
        <v>10</v>
      </c>
      <c r="W70" s="463">
        <f t="shared" si="71"/>
        <v>20</v>
      </c>
      <c r="X70" s="472">
        <f t="shared" si="89"/>
        <v>0.66666666666666663</v>
      </c>
      <c r="Y70" s="447">
        <f>'Summary Data'!S70</f>
        <v>13</v>
      </c>
      <c r="Z70" s="458">
        <f t="shared" si="109"/>
        <v>10</v>
      </c>
      <c r="AA70" s="463">
        <f t="shared" si="72"/>
        <v>130</v>
      </c>
      <c r="AB70" s="472">
        <f t="shared" si="90"/>
        <v>4.333333333333333</v>
      </c>
      <c r="AC70" s="447">
        <f>'Summary Data'!U70</f>
        <v>17</v>
      </c>
      <c r="AD70" s="458">
        <f t="shared" si="110"/>
        <v>10</v>
      </c>
      <c r="AE70" s="463">
        <f t="shared" si="73"/>
        <v>170</v>
      </c>
      <c r="AF70" s="472">
        <f t="shared" si="91"/>
        <v>5.666666666666667</v>
      </c>
      <c r="AG70" s="447">
        <f>'Summary Data'!W70</f>
        <v>17</v>
      </c>
      <c r="AH70" s="458">
        <f t="shared" si="111"/>
        <v>10</v>
      </c>
      <c r="AI70" s="463">
        <f t="shared" si="74"/>
        <v>170</v>
      </c>
      <c r="AJ70" s="472">
        <f t="shared" si="92"/>
        <v>5.666666666666667</v>
      </c>
      <c r="AK70" s="447">
        <f>'Summary Data'!Y70</f>
        <v>525</v>
      </c>
      <c r="AL70" s="458">
        <f t="shared" si="112"/>
        <v>5</v>
      </c>
      <c r="AM70" s="463">
        <f t="shared" si="75"/>
        <v>2625</v>
      </c>
      <c r="AN70" s="472">
        <f t="shared" si="93"/>
        <v>175</v>
      </c>
      <c r="AO70" s="447">
        <f>'Summary Data'!AA70</f>
        <v>25</v>
      </c>
      <c r="AP70" s="458">
        <f t="shared" si="113"/>
        <v>5</v>
      </c>
      <c r="AQ70" s="463">
        <f t="shared" si="76"/>
        <v>125</v>
      </c>
      <c r="AR70" s="472">
        <f t="shared" si="94"/>
        <v>8.3333333333333339</v>
      </c>
      <c r="AS70" s="447">
        <f>'Summary Data'!AC70</f>
        <v>513</v>
      </c>
      <c r="AT70" s="458">
        <f t="shared" si="114"/>
        <v>5</v>
      </c>
      <c r="AU70" s="463">
        <f t="shared" si="77"/>
        <v>2565</v>
      </c>
      <c r="AV70" s="472">
        <f t="shared" si="95"/>
        <v>171</v>
      </c>
      <c r="AW70" s="447">
        <f>'Summary Data'!AE70</f>
        <v>542</v>
      </c>
      <c r="AX70" s="458">
        <f t="shared" si="115"/>
        <v>5</v>
      </c>
      <c r="AY70" s="463">
        <f t="shared" si="78"/>
        <v>2710</v>
      </c>
      <c r="AZ70" s="472">
        <f t="shared" si="96"/>
        <v>180.66666666666666</v>
      </c>
      <c r="BA70" s="447">
        <f>'Summary Data'!AG70</f>
        <v>7</v>
      </c>
      <c r="BB70" s="458">
        <f t="shared" si="116"/>
        <v>10</v>
      </c>
      <c r="BC70" s="463">
        <f t="shared" si="79"/>
        <v>70</v>
      </c>
      <c r="BD70" s="472">
        <f t="shared" si="97"/>
        <v>2.3333333333333335</v>
      </c>
      <c r="BE70" s="447">
        <f>'Summary Data'!AI70</f>
        <v>1</v>
      </c>
      <c r="BF70" s="458">
        <f t="shared" si="117"/>
        <v>5</v>
      </c>
      <c r="BG70" s="463">
        <f t="shared" si="80"/>
        <v>5</v>
      </c>
      <c r="BH70" s="472">
        <f t="shared" si="98"/>
        <v>0.33333333333333331</v>
      </c>
      <c r="BI70" s="447">
        <f>'Summary Data'!AK70</f>
        <v>6</v>
      </c>
      <c r="BJ70" s="458">
        <f t="shared" si="118"/>
        <v>30</v>
      </c>
      <c r="BK70" s="463">
        <f t="shared" si="81"/>
        <v>180</v>
      </c>
      <c r="BL70" s="472">
        <f t="shared" si="99"/>
        <v>2</v>
      </c>
      <c r="BM70" s="447">
        <f>'Summary Data'!AN70</f>
        <v>14</v>
      </c>
      <c r="BN70" s="458">
        <f t="shared" si="119"/>
        <v>30</v>
      </c>
      <c r="BO70" s="463">
        <f t="shared" si="66"/>
        <v>420</v>
      </c>
      <c r="BP70" s="472">
        <f t="shared" si="100"/>
        <v>4.666666666666667</v>
      </c>
      <c r="BQ70" s="447">
        <f>'Summary Data'!AQ70</f>
        <v>9</v>
      </c>
      <c r="BR70" s="458">
        <f t="shared" si="120"/>
        <v>10</v>
      </c>
      <c r="BS70" s="463">
        <f t="shared" si="82"/>
        <v>90</v>
      </c>
      <c r="BT70" s="472">
        <f t="shared" si="101"/>
        <v>3</v>
      </c>
      <c r="BU70" s="447">
        <f>'Summary Data'!AS70</f>
        <v>1</v>
      </c>
      <c r="BV70" s="458">
        <f t="shared" si="121"/>
        <v>15</v>
      </c>
      <c r="BW70" s="463">
        <f t="shared" si="83"/>
        <v>15</v>
      </c>
      <c r="BX70" s="472">
        <f t="shared" si="102"/>
        <v>0.33333333333333331</v>
      </c>
      <c r="BY70" s="478">
        <f t="shared" si="103"/>
        <v>1923</v>
      </c>
      <c r="BZ70" s="469">
        <f t="shared" si="84"/>
        <v>12165</v>
      </c>
      <c r="CA70" s="475">
        <f t="shared" si="122"/>
        <v>4055</v>
      </c>
      <c r="CB70" s="451">
        <f t="shared" si="123"/>
        <v>4287.200000000008</v>
      </c>
      <c r="CC70" s="480">
        <f t="shared" si="65"/>
        <v>5.4161224108977279E-2</v>
      </c>
      <c r="CD70" s="480">
        <f t="shared" si="124"/>
        <v>0.22112618166872175</v>
      </c>
      <c r="CE70" s="480">
        <f t="shared" si="125"/>
        <v>0.94583877589102272</v>
      </c>
      <c r="CF70" s="478">
        <f t="shared" si="126"/>
        <v>3</v>
      </c>
      <c r="CG70" s="478">
        <f t="shared" si="127"/>
        <v>12861.600000000024</v>
      </c>
      <c r="CH70" s="478">
        <f t="shared" si="128"/>
        <v>641</v>
      </c>
      <c r="CI70" s="478">
        <f t="shared" si="129"/>
        <v>393.01371951219505</v>
      </c>
    </row>
    <row r="71" spans="1:87" x14ac:dyDescent="0.2">
      <c r="A71" s="640"/>
      <c r="B71" s="449" t="s">
        <v>86</v>
      </c>
      <c r="C71" s="453">
        <v>3</v>
      </c>
      <c r="D71" s="453"/>
      <c r="E71" s="450">
        <f>'Summary Data'!C71</f>
        <v>120</v>
      </c>
      <c r="F71" s="459">
        <f t="shared" si="104"/>
        <v>10</v>
      </c>
      <c r="G71" s="464">
        <f t="shared" si="67"/>
        <v>1200</v>
      </c>
      <c r="H71" s="472">
        <f t="shared" si="85"/>
        <v>40</v>
      </c>
      <c r="I71" s="450">
        <f>'Summary Data'!G71</f>
        <v>67</v>
      </c>
      <c r="J71" s="459">
        <f t="shared" si="105"/>
        <v>30</v>
      </c>
      <c r="K71" s="464">
        <f t="shared" si="68"/>
        <v>2010</v>
      </c>
      <c r="L71" s="472">
        <f t="shared" si="86"/>
        <v>22.333333333333332</v>
      </c>
      <c r="M71" s="450">
        <f>'Summary Data'!I71</f>
        <v>3</v>
      </c>
      <c r="N71" s="459">
        <f t="shared" si="106"/>
        <v>10</v>
      </c>
      <c r="O71" s="464">
        <f t="shared" si="69"/>
        <v>30</v>
      </c>
      <c r="P71" s="472">
        <f t="shared" si="87"/>
        <v>1</v>
      </c>
      <c r="Q71" s="450">
        <f>'Summary Data'!K71</f>
        <v>9</v>
      </c>
      <c r="R71" s="459">
        <f t="shared" si="107"/>
        <v>10</v>
      </c>
      <c r="S71" s="464">
        <f t="shared" si="70"/>
        <v>90</v>
      </c>
      <c r="T71" s="472">
        <f t="shared" si="88"/>
        <v>3</v>
      </c>
      <c r="U71" s="450">
        <f>'Summary Data'!M71</f>
        <v>1</v>
      </c>
      <c r="V71" s="459">
        <f t="shared" si="108"/>
        <v>10</v>
      </c>
      <c r="W71" s="464">
        <f t="shared" si="71"/>
        <v>10</v>
      </c>
      <c r="X71" s="472">
        <f t="shared" si="89"/>
        <v>0.33333333333333331</v>
      </c>
      <c r="Y71" s="450">
        <f>'Summary Data'!S71</f>
        <v>12</v>
      </c>
      <c r="Z71" s="459">
        <f t="shared" si="109"/>
        <v>10</v>
      </c>
      <c r="AA71" s="464">
        <f t="shared" si="72"/>
        <v>120</v>
      </c>
      <c r="AB71" s="472">
        <f t="shared" si="90"/>
        <v>4</v>
      </c>
      <c r="AC71" s="450">
        <f>'Summary Data'!U71</f>
        <v>20</v>
      </c>
      <c r="AD71" s="459">
        <f t="shared" si="110"/>
        <v>10</v>
      </c>
      <c r="AE71" s="464">
        <f t="shared" si="73"/>
        <v>200</v>
      </c>
      <c r="AF71" s="472">
        <f t="shared" si="91"/>
        <v>6.666666666666667</v>
      </c>
      <c r="AG71" s="450">
        <f>'Summary Data'!W71</f>
        <v>20</v>
      </c>
      <c r="AH71" s="459">
        <f t="shared" si="111"/>
        <v>10</v>
      </c>
      <c r="AI71" s="464">
        <f t="shared" si="74"/>
        <v>200</v>
      </c>
      <c r="AJ71" s="472">
        <f t="shared" si="92"/>
        <v>6.666666666666667</v>
      </c>
      <c r="AK71" s="450">
        <f>'Summary Data'!Y71</f>
        <v>586</v>
      </c>
      <c r="AL71" s="459">
        <f t="shared" si="112"/>
        <v>5</v>
      </c>
      <c r="AM71" s="464">
        <f t="shared" si="75"/>
        <v>2930</v>
      </c>
      <c r="AN71" s="472">
        <f t="shared" si="93"/>
        <v>195.33333333333334</v>
      </c>
      <c r="AO71" s="450">
        <f>'Summary Data'!AA71</f>
        <v>29</v>
      </c>
      <c r="AP71" s="459">
        <f t="shared" si="113"/>
        <v>5</v>
      </c>
      <c r="AQ71" s="464">
        <f t="shared" si="76"/>
        <v>145</v>
      </c>
      <c r="AR71" s="472">
        <f t="shared" si="94"/>
        <v>9.6666666666666661</v>
      </c>
      <c r="AS71" s="450">
        <f>'Summary Data'!AC71</f>
        <v>425</v>
      </c>
      <c r="AT71" s="459">
        <f t="shared" si="114"/>
        <v>5</v>
      </c>
      <c r="AU71" s="464">
        <f t="shared" si="77"/>
        <v>2125</v>
      </c>
      <c r="AV71" s="472">
        <f t="shared" si="95"/>
        <v>141.66666666666666</v>
      </c>
      <c r="AW71" s="450">
        <f>'Summary Data'!AE71</f>
        <v>481</v>
      </c>
      <c r="AX71" s="459">
        <f t="shared" si="115"/>
        <v>5</v>
      </c>
      <c r="AY71" s="464">
        <f t="shared" si="78"/>
        <v>2405</v>
      </c>
      <c r="AZ71" s="472">
        <f t="shared" si="96"/>
        <v>160.33333333333334</v>
      </c>
      <c r="BA71" s="450">
        <f>'Summary Data'!AG71</f>
        <v>9</v>
      </c>
      <c r="BB71" s="459">
        <f t="shared" si="116"/>
        <v>10</v>
      </c>
      <c r="BC71" s="464">
        <f t="shared" si="79"/>
        <v>90</v>
      </c>
      <c r="BD71" s="472">
        <f t="shared" si="97"/>
        <v>3</v>
      </c>
      <c r="BE71" s="450">
        <f>'Summary Data'!AI71</f>
        <v>2</v>
      </c>
      <c r="BF71" s="459">
        <f t="shared" si="117"/>
        <v>5</v>
      </c>
      <c r="BG71" s="464">
        <f t="shared" si="80"/>
        <v>10</v>
      </c>
      <c r="BH71" s="472">
        <f t="shared" si="98"/>
        <v>0.66666666666666663</v>
      </c>
      <c r="BI71" s="450">
        <f>'Summary Data'!AK71</f>
        <v>11</v>
      </c>
      <c r="BJ71" s="459">
        <f t="shared" si="118"/>
        <v>30</v>
      </c>
      <c r="BK71" s="464">
        <f t="shared" si="81"/>
        <v>330</v>
      </c>
      <c r="BL71" s="472">
        <f t="shared" si="99"/>
        <v>3.6666666666666665</v>
      </c>
      <c r="BM71" s="450">
        <f>'Summary Data'!AN71</f>
        <v>10</v>
      </c>
      <c r="BN71" s="459">
        <f t="shared" si="119"/>
        <v>30</v>
      </c>
      <c r="BO71" s="464">
        <f t="shared" si="66"/>
        <v>300</v>
      </c>
      <c r="BP71" s="472">
        <f t="shared" si="100"/>
        <v>3.3333333333333335</v>
      </c>
      <c r="BQ71" s="450">
        <f>'Summary Data'!AQ71</f>
        <v>11</v>
      </c>
      <c r="BR71" s="459">
        <f t="shared" si="120"/>
        <v>10</v>
      </c>
      <c r="BS71" s="464">
        <f t="shared" si="82"/>
        <v>110</v>
      </c>
      <c r="BT71" s="472">
        <f t="shared" si="101"/>
        <v>3.6666666666666665</v>
      </c>
      <c r="BU71" s="450">
        <f>'Summary Data'!AS71</f>
        <v>1</v>
      </c>
      <c r="BV71" s="459">
        <f t="shared" si="121"/>
        <v>15</v>
      </c>
      <c r="BW71" s="464">
        <f t="shared" si="83"/>
        <v>15</v>
      </c>
      <c r="BX71" s="472">
        <f t="shared" si="102"/>
        <v>0.33333333333333331</v>
      </c>
      <c r="BY71" s="478">
        <f t="shared" si="103"/>
        <v>1817</v>
      </c>
      <c r="BZ71" s="469">
        <f t="shared" si="84"/>
        <v>12320</v>
      </c>
      <c r="CA71" s="475">
        <f t="shared" si="122"/>
        <v>4106.666666666667</v>
      </c>
      <c r="CB71" s="451">
        <f t="shared" si="123"/>
        <v>4287.200000000008</v>
      </c>
      <c r="CC71" s="480">
        <f t="shared" si="65"/>
        <v>4.2109846364373205E-2</v>
      </c>
      <c r="CD71" s="480">
        <f t="shared" si="124"/>
        <v>0.26055194805194803</v>
      </c>
      <c r="CE71" s="480">
        <f t="shared" si="125"/>
        <v>0.9578901536356268</v>
      </c>
      <c r="CF71" s="478">
        <f t="shared" si="126"/>
        <v>3</v>
      </c>
      <c r="CG71" s="478">
        <f t="shared" si="127"/>
        <v>12861.600000000024</v>
      </c>
      <c r="CH71" s="478">
        <f t="shared" si="128"/>
        <v>605.66666666666663</v>
      </c>
      <c r="CI71" s="478">
        <f t="shared" si="129"/>
        <v>393.01371951219505</v>
      </c>
    </row>
    <row r="72" spans="1:87" x14ac:dyDescent="0.2">
      <c r="A72" s="640"/>
      <c r="B72" s="442" t="s">
        <v>87</v>
      </c>
      <c r="C72" s="453">
        <v>3</v>
      </c>
      <c r="D72" s="453"/>
      <c r="E72" s="447">
        <f>'Summary Data'!C72</f>
        <v>59</v>
      </c>
      <c r="F72" s="458">
        <f t="shared" si="104"/>
        <v>10</v>
      </c>
      <c r="G72" s="463">
        <f t="shared" si="67"/>
        <v>590</v>
      </c>
      <c r="H72" s="472">
        <f t="shared" si="85"/>
        <v>19.666666666666668</v>
      </c>
      <c r="I72" s="447">
        <f>'Summary Data'!G72</f>
        <v>0</v>
      </c>
      <c r="J72" s="458">
        <f t="shared" si="105"/>
        <v>30</v>
      </c>
      <c r="K72" s="463">
        <f t="shared" si="68"/>
        <v>0</v>
      </c>
      <c r="L72" s="472">
        <f t="shared" si="86"/>
        <v>0</v>
      </c>
      <c r="M72" s="447">
        <f>'Summary Data'!I72</f>
        <v>0</v>
      </c>
      <c r="N72" s="458">
        <f t="shared" si="106"/>
        <v>10</v>
      </c>
      <c r="O72" s="463">
        <f t="shared" si="69"/>
        <v>0</v>
      </c>
      <c r="P72" s="472">
        <f t="shared" si="87"/>
        <v>0</v>
      </c>
      <c r="Q72" s="447">
        <f>'Summary Data'!K72</f>
        <v>11</v>
      </c>
      <c r="R72" s="458">
        <f t="shared" si="107"/>
        <v>10</v>
      </c>
      <c r="S72" s="463">
        <f t="shared" si="70"/>
        <v>110</v>
      </c>
      <c r="T72" s="472">
        <f t="shared" si="88"/>
        <v>3.6666666666666665</v>
      </c>
      <c r="U72" s="447">
        <f>'Summary Data'!M72</f>
        <v>1</v>
      </c>
      <c r="V72" s="458">
        <f t="shared" si="108"/>
        <v>10</v>
      </c>
      <c r="W72" s="463">
        <f t="shared" si="71"/>
        <v>10</v>
      </c>
      <c r="X72" s="472">
        <f t="shared" si="89"/>
        <v>0.33333333333333331</v>
      </c>
      <c r="Y72" s="447">
        <f>'Summary Data'!S72</f>
        <v>11</v>
      </c>
      <c r="Z72" s="458">
        <f t="shared" si="109"/>
        <v>10</v>
      </c>
      <c r="AA72" s="463">
        <f t="shared" si="72"/>
        <v>110</v>
      </c>
      <c r="AB72" s="472">
        <f t="shared" si="90"/>
        <v>3.6666666666666665</v>
      </c>
      <c r="AC72" s="447">
        <f>'Summary Data'!U72</f>
        <v>28</v>
      </c>
      <c r="AD72" s="458">
        <f t="shared" si="110"/>
        <v>10</v>
      </c>
      <c r="AE72" s="463">
        <f t="shared" si="73"/>
        <v>280</v>
      </c>
      <c r="AF72" s="472">
        <f t="shared" si="91"/>
        <v>9.3333333333333339</v>
      </c>
      <c r="AG72" s="447">
        <f>'Summary Data'!W72</f>
        <v>28</v>
      </c>
      <c r="AH72" s="458">
        <f t="shared" si="111"/>
        <v>10</v>
      </c>
      <c r="AI72" s="463">
        <f t="shared" si="74"/>
        <v>280</v>
      </c>
      <c r="AJ72" s="472">
        <f t="shared" si="92"/>
        <v>9.3333333333333339</v>
      </c>
      <c r="AK72" s="447">
        <f>'Summary Data'!Y72</f>
        <v>470</v>
      </c>
      <c r="AL72" s="458">
        <f t="shared" si="112"/>
        <v>5</v>
      </c>
      <c r="AM72" s="463">
        <f t="shared" si="75"/>
        <v>2350</v>
      </c>
      <c r="AN72" s="472">
        <f t="shared" si="93"/>
        <v>156.66666666666666</v>
      </c>
      <c r="AO72" s="447">
        <f>'Summary Data'!AA72</f>
        <v>30</v>
      </c>
      <c r="AP72" s="458">
        <f t="shared" si="113"/>
        <v>5</v>
      </c>
      <c r="AQ72" s="463">
        <f t="shared" si="76"/>
        <v>150</v>
      </c>
      <c r="AR72" s="472">
        <f t="shared" si="94"/>
        <v>10</v>
      </c>
      <c r="AS72" s="447">
        <f>'Summary Data'!AC72</f>
        <v>375</v>
      </c>
      <c r="AT72" s="458">
        <f t="shared" si="114"/>
        <v>5</v>
      </c>
      <c r="AU72" s="463">
        <f t="shared" si="77"/>
        <v>1875</v>
      </c>
      <c r="AV72" s="472">
        <f t="shared" si="95"/>
        <v>125</v>
      </c>
      <c r="AW72" s="447">
        <f>'Summary Data'!AE72</f>
        <v>351</v>
      </c>
      <c r="AX72" s="458">
        <f t="shared" si="115"/>
        <v>5</v>
      </c>
      <c r="AY72" s="463">
        <f t="shared" si="78"/>
        <v>1755</v>
      </c>
      <c r="AZ72" s="472">
        <f t="shared" si="96"/>
        <v>117</v>
      </c>
      <c r="BA72" s="447">
        <f>'Summary Data'!AG72</f>
        <v>10</v>
      </c>
      <c r="BB72" s="458">
        <f t="shared" si="116"/>
        <v>10</v>
      </c>
      <c r="BC72" s="463">
        <f t="shared" si="79"/>
        <v>100</v>
      </c>
      <c r="BD72" s="472">
        <f t="shared" si="97"/>
        <v>3.3333333333333335</v>
      </c>
      <c r="BE72" s="447">
        <f>'Summary Data'!AI72</f>
        <v>1</v>
      </c>
      <c r="BF72" s="458">
        <f t="shared" si="117"/>
        <v>5</v>
      </c>
      <c r="BG72" s="463">
        <f t="shared" si="80"/>
        <v>5</v>
      </c>
      <c r="BH72" s="472">
        <f t="shared" si="98"/>
        <v>0.33333333333333331</v>
      </c>
      <c r="BI72" s="447">
        <f>'Summary Data'!AK72</f>
        <v>18</v>
      </c>
      <c r="BJ72" s="458">
        <f t="shared" si="118"/>
        <v>30</v>
      </c>
      <c r="BK72" s="463">
        <f t="shared" si="81"/>
        <v>540</v>
      </c>
      <c r="BL72" s="472">
        <f t="shared" si="99"/>
        <v>6</v>
      </c>
      <c r="BM72" s="447">
        <f>'Summary Data'!AN72</f>
        <v>22</v>
      </c>
      <c r="BN72" s="458">
        <f t="shared" si="119"/>
        <v>30</v>
      </c>
      <c r="BO72" s="463">
        <f t="shared" si="66"/>
        <v>660</v>
      </c>
      <c r="BP72" s="472">
        <f t="shared" si="100"/>
        <v>7.333333333333333</v>
      </c>
      <c r="BQ72" s="447">
        <f>'Summary Data'!AQ72</f>
        <v>13</v>
      </c>
      <c r="BR72" s="458">
        <f t="shared" si="120"/>
        <v>10</v>
      </c>
      <c r="BS72" s="463">
        <f t="shared" si="82"/>
        <v>130</v>
      </c>
      <c r="BT72" s="472">
        <f t="shared" si="101"/>
        <v>4.333333333333333</v>
      </c>
      <c r="BU72" s="447">
        <f>'Summary Data'!AS72</f>
        <v>1</v>
      </c>
      <c r="BV72" s="458">
        <f t="shared" si="121"/>
        <v>15</v>
      </c>
      <c r="BW72" s="463">
        <f t="shared" si="83"/>
        <v>15</v>
      </c>
      <c r="BX72" s="472">
        <f t="shared" si="102"/>
        <v>0.33333333333333331</v>
      </c>
      <c r="BY72" s="478">
        <f t="shared" si="103"/>
        <v>1429</v>
      </c>
      <c r="BZ72" s="469">
        <f t="shared" si="84"/>
        <v>8960</v>
      </c>
      <c r="CA72" s="475">
        <f t="shared" si="122"/>
        <v>2986.6666666666665</v>
      </c>
      <c r="CB72" s="451">
        <f t="shared" si="123"/>
        <v>4287.200000000008</v>
      </c>
      <c r="CC72" s="480">
        <f t="shared" si="65"/>
        <v>0.30335261553772608</v>
      </c>
      <c r="CD72" s="480">
        <f t="shared" si="124"/>
        <v>6.5848214285714288E-2</v>
      </c>
      <c r="CE72" s="480">
        <f t="shared" si="125"/>
        <v>0.69664738446227403</v>
      </c>
      <c r="CF72" s="478">
        <f t="shared" si="126"/>
        <v>3</v>
      </c>
      <c r="CG72" s="478">
        <f t="shared" si="127"/>
        <v>12861.600000000024</v>
      </c>
      <c r="CH72" s="478">
        <f t="shared" si="128"/>
        <v>476.33333333333331</v>
      </c>
      <c r="CI72" s="478">
        <f t="shared" si="129"/>
        <v>393.01371951219505</v>
      </c>
    </row>
    <row r="73" spans="1:87" x14ac:dyDescent="0.2">
      <c r="A73" s="640"/>
      <c r="B73" s="449" t="s">
        <v>88</v>
      </c>
      <c r="C73" s="453">
        <v>3</v>
      </c>
      <c r="D73" s="453"/>
      <c r="E73" s="450">
        <f>'Summary Data'!C73</f>
        <v>52</v>
      </c>
      <c r="F73" s="459">
        <f t="shared" si="104"/>
        <v>10</v>
      </c>
      <c r="G73" s="464">
        <f t="shared" si="67"/>
        <v>520</v>
      </c>
      <c r="H73" s="472">
        <f t="shared" si="85"/>
        <v>17.333333333333332</v>
      </c>
      <c r="I73" s="450">
        <f>'Summary Data'!G73</f>
        <v>0</v>
      </c>
      <c r="J73" s="459">
        <f t="shared" si="105"/>
        <v>30</v>
      </c>
      <c r="K73" s="464">
        <f t="shared" si="68"/>
        <v>0</v>
      </c>
      <c r="L73" s="472">
        <f t="shared" si="86"/>
        <v>0</v>
      </c>
      <c r="M73" s="450">
        <f>'Summary Data'!I73</f>
        <v>0</v>
      </c>
      <c r="N73" s="459">
        <f t="shared" si="106"/>
        <v>10</v>
      </c>
      <c r="O73" s="464">
        <f t="shared" si="69"/>
        <v>0</v>
      </c>
      <c r="P73" s="472">
        <f t="shared" si="87"/>
        <v>0</v>
      </c>
      <c r="Q73" s="450">
        <f>'Summary Data'!K73</f>
        <v>12</v>
      </c>
      <c r="R73" s="459">
        <f t="shared" si="107"/>
        <v>10</v>
      </c>
      <c r="S73" s="464">
        <f t="shared" si="70"/>
        <v>120</v>
      </c>
      <c r="T73" s="472">
        <f t="shared" si="88"/>
        <v>4</v>
      </c>
      <c r="U73" s="450">
        <f>'Summary Data'!M73</f>
        <v>2</v>
      </c>
      <c r="V73" s="459">
        <f t="shared" si="108"/>
        <v>10</v>
      </c>
      <c r="W73" s="464">
        <f t="shared" si="71"/>
        <v>20</v>
      </c>
      <c r="X73" s="472">
        <f t="shared" si="89"/>
        <v>0.66666666666666663</v>
      </c>
      <c r="Y73" s="450">
        <f>'Summary Data'!S73</f>
        <v>11</v>
      </c>
      <c r="Z73" s="459">
        <f t="shared" si="109"/>
        <v>10</v>
      </c>
      <c r="AA73" s="464">
        <f t="shared" si="72"/>
        <v>110</v>
      </c>
      <c r="AB73" s="472">
        <f t="shared" si="90"/>
        <v>3.6666666666666665</v>
      </c>
      <c r="AC73" s="450">
        <f>'Summary Data'!U73</f>
        <v>8</v>
      </c>
      <c r="AD73" s="459">
        <f t="shared" si="110"/>
        <v>10</v>
      </c>
      <c r="AE73" s="464">
        <f t="shared" si="73"/>
        <v>80</v>
      </c>
      <c r="AF73" s="472">
        <f t="shared" si="91"/>
        <v>2.6666666666666665</v>
      </c>
      <c r="AG73" s="450">
        <f>'Summary Data'!W73</f>
        <v>8</v>
      </c>
      <c r="AH73" s="459">
        <f t="shared" si="111"/>
        <v>10</v>
      </c>
      <c r="AI73" s="464">
        <f t="shared" si="74"/>
        <v>80</v>
      </c>
      <c r="AJ73" s="472">
        <f t="shared" si="92"/>
        <v>2.6666666666666665</v>
      </c>
      <c r="AK73" s="450">
        <f>'Summary Data'!Y73</f>
        <v>370</v>
      </c>
      <c r="AL73" s="459">
        <f t="shared" si="112"/>
        <v>5</v>
      </c>
      <c r="AM73" s="464">
        <f t="shared" si="75"/>
        <v>1850</v>
      </c>
      <c r="AN73" s="472">
        <f t="shared" si="93"/>
        <v>123.33333333333333</v>
      </c>
      <c r="AO73" s="450">
        <f>'Summary Data'!AA73</f>
        <v>34</v>
      </c>
      <c r="AP73" s="459">
        <f t="shared" si="113"/>
        <v>5</v>
      </c>
      <c r="AQ73" s="464">
        <f t="shared" si="76"/>
        <v>170</v>
      </c>
      <c r="AR73" s="472">
        <f t="shared" si="94"/>
        <v>11.333333333333334</v>
      </c>
      <c r="AS73" s="450">
        <f>'Summary Data'!AC73</f>
        <v>273</v>
      </c>
      <c r="AT73" s="459">
        <f t="shared" si="114"/>
        <v>5</v>
      </c>
      <c r="AU73" s="464">
        <f t="shared" si="77"/>
        <v>1365</v>
      </c>
      <c r="AV73" s="472">
        <f t="shared" si="95"/>
        <v>91</v>
      </c>
      <c r="AW73" s="450">
        <f>'Summary Data'!AE73</f>
        <v>346</v>
      </c>
      <c r="AX73" s="459">
        <f t="shared" si="115"/>
        <v>5</v>
      </c>
      <c r="AY73" s="464">
        <f t="shared" si="78"/>
        <v>1730</v>
      </c>
      <c r="AZ73" s="472">
        <f t="shared" si="96"/>
        <v>115.33333333333333</v>
      </c>
      <c r="BA73" s="450">
        <f>'Summary Data'!AG73</f>
        <v>8</v>
      </c>
      <c r="BB73" s="459">
        <f t="shared" si="116"/>
        <v>10</v>
      </c>
      <c r="BC73" s="464">
        <f t="shared" si="79"/>
        <v>80</v>
      </c>
      <c r="BD73" s="472">
        <f t="shared" si="97"/>
        <v>2.6666666666666665</v>
      </c>
      <c r="BE73" s="450">
        <f>'Summary Data'!AI73</f>
        <v>0</v>
      </c>
      <c r="BF73" s="459">
        <f t="shared" si="117"/>
        <v>5</v>
      </c>
      <c r="BG73" s="464">
        <f t="shared" si="80"/>
        <v>0</v>
      </c>
      <c r="BH73" s="472">
        <f t="shared" si="98"/>
        <v>0</v>
      </c>
      <c r="BI73" s="450">
        <f>'Summary Data'!AK73</f>
        <v>17</v>
      </c>
      <c r="BJ73" s="459">
        <f t="shared" si="118"/>
        <v>30</v>
      </c>
      <c r="BK73" s="464">
        <f t="shared" si="81"/>
        <v>510</v>
      </c>
      <c r="BL73" s="472">
        <f t="shared" si="99"/>
        <v>5.666666666666667</v>
      </c>
      <c r="BM73" s="450">
        <f>'Summary Data'!AN73</f>
        <v>14</v>
      </c>
      <c r="BN73" s="459">
        <f t="shared" si="119"/>
        <v>30</v>
      </c>
      <c r="BO73" s="464">
        <f t="shared" si="66"/>
        <v>420</v>
      </c>
      <c r="BP73" s="472">
        <f t="shared" si="100"/>
        <v>4.666666666666667</v>
      </c>
      <c r="BQ73" s="450">
        <f>'Summary Data'!AQ73</f>
        <v>17</v>
      </c>
      <c r="BR73" s="459">
        <f t="shared" si="120"/>
        <v>10</v>
      </c>
      <c r="BS73" s="464">
        <f t="shared" si="82"/>
        <v>170</v>
      </c>
      <c r="BT73" s="472">
        <f t="shared" si="101"/>
        <v>5.666666666666667</v>
      </c>
      <c r="BU73" s="450">
        <f>'Summary Data'!AS73</f>
        <v>2</v>
      </c>
      <c r="BV73" s="459">
        <f t="shared" si="121"/>
        <v>15</v>
      </c>
      <c r="BW73" s="464">
        <f t="shared" si="83"/>
        <v>30</v>
      </c>
      <c r="BX73" s="472">
        <f t="shared" si="102"/>
        <v>0.66666666666666663</v>
      </c>
      <c r="BY73" s="478">
        <f t="shared" si="103"/>
        <v>1174</v>
      </c>
      <c r="BZ73" s="469">
        <f t="shared" si="84"/>
        <v>7255</v>
      </c>
      <c r="CA73" s="475">
        <f t="shared" si="122"/>
        <v>2418.3333333333335</v>
      </c>
      <c r="CB73" s="451">
        <f t="shared" si="123"/>
        <v>4287.200000000008</v>
      </c>
      <c r="CC73" s="480">
        <f t="shared" si="65"/>
        <v>0.43591777072837079</v>
      </c>
      <c r="CD73" s="480">
        <f t="shared" si="124"/>
        <v>7.1674707098552726E-2</v>
      </c>
      <c r="CE73" s="480">
        <f t="shared" si="125"/>
        <v>0.56408222927162921</v>
      </c>
      <c r="CF73" s="478">
        <f t="shared" si="126"/>
        <v>3</v>
      </c>
      <c r="CG73" s="478">
        <f t="shared" si="127"/>
        <v>12861.600000000024</v>
      </c>
      <c r="CH73" s="478">
        <f t="shared" si="128"/>
        <v>391.33333333333331</v>
      </c>
      <c r="CI73" s="478">
        <f t="shared" si="129"/>
        <v>393.01371951219505</v>
      </c>
    </row>
    <row r="74" spans="1:87" x14ac:dyDescent="0.2">
      <c r="A74" s="641"/>
      <c r="B74" s="442" t="s">
        <v>89</v>
      </c>
      <c r="C74" s="454">
        <v>3</v>
      </c>
      <c r="D74" s="453"/>
      <c r="E74" s="447">
        <f>'Summary Data'!C74</f>
        <v>76</v>
      </c>
      <c r="F74" s="458">
        <f t="shared" si="104"/>
        <v>10</v>
      </c>
      <c r="G74" s="463">
        <f t="shared" si="67"/>
        <v>760</v>
      </c>
      <c r="H74" s="472">
        <f t="shared" si="85"/>
        <v>25.333333333333332</v>
      </c>
      <c r="I74" s="447">
        <f>'Summary Data'!G74</f>
        <v>0</v>
      </c>
      <c r="J74" s="458">
        <f t="shared" si="105"/>
        <v>30</v>
      </c>
      <c r="K74" s="463">
        <f t="shared" si="68"/>
        <v>0</v>
      </c>
      <c r="L74" s="472">
        <f t="shared" si="86"/>
        <v>0</v>
      </c>
      <c r="M74" s="447">
        <f>'Summary Data'!I74</f>
        <v>1</v>
      </c>
      <c r="N74" s="458">
        <f t="shared" si="106"/>
        <v>10</v>
      </c>
      <c r="O74" s="463">
        <f t="shared" si="69"/>
        <v>10</v>
      </c>
      <c r="P74" s="472">
        <f t="shared" si="87"/>
        <v>0.33333333333333331</v>
      </c>
      <c r="Q74" s="447">
        <f>'Summary Data'!K74</f>
        <v>16</v>
      </c>
      <c r="R74" s="458">
        <f t="shared" si="107"/>
        <v>10</v>
      </c>
      <c r="S74" s="463">
        <f t="shared" si="70"/>
        <v>160</v>
      </c>
      <c r="T74" s="472">
        <f t="shared" si="88"/>
        <v>5.333333333333333</v>
      </c>
      <c r="U74" s="447">
        <f>'Summary Data'!M74</f>
        <v>1</v>
      </c>
      <c r="V74" s="458">
        <f t="shared" si="108"/>
        <v>10</v>
      </c>
      <c r="W74" s="463">
        <f t="shared" si="71"/>
        <v>10</v>
      </c>
      <c r="X74" s="472">
        <f t="shared" si="89"/>
        <v>0.33333333333333331</v>
      </c>
      <c r="Y74" s="447">
        <f>'Summary Data'!S74</f>
        <v>6</v>
      </c>
      <c r="Z74" s="458">
        <f t="shared" si="109"/>
        <v>10</v>
      </c>
      <c r="AA74" s="463">
        <f t="shared" si="72"/>
        <v>60</v>
      </c>
      <c r="AB74" s="472">
        <f t="shared" si="90"/>
        <v>2</v>
      </c>
      <c r="AC74" s="447">
        <f>'Summary Data'!U74</f>
        <v>13</v>
      </c>
      <c r="AD74" s="458">
        <f t="shared" si="110"/>
        <v>10</v>
      </c>
      <c r="AE74" s="463">
        <f t="shared" si="73"/>
        <v>130</v>
      </c>
      <c r="AF74" s="472">
        <f t="shared" si="91"/>
        <v>4.333333333333333</v>
      </c>
      <c r="AG74" s="447">
        <f>'Summary Data'!W74</f>
        <v>13</v>
      </c>
      <c r="AH74" s="458">
        <f t="shared" si="111"/>
        <v>10</v>
      </c>
      <c r="AI74" s="463">
        <f t="shared" si="74"/>
        <v>130</v>
      </c>
      <c r="AJ74" s="472">
        <f t="shared" si="92"/>
        <v>4.333333333333333</v>
      </c>
      <c r="AK74" s="447">
        <f>'Summary Data'!Y74</f>
        <v>302</v>
      </c>
      <c r="AL74" s="458">
        <f t="shared" si="112"/>
        <v>5</v>
      </c>
      <c r="AM74" s="463">
        <f t="shared" si="75"/>
        <v>1510</v>
      </c>
      <c r="AN74" s="472">
        <f t="shared" si="93"/>
        <v>100.66666666666667</v>
      </c>
      <c r="AO74" s="447">
        <f>'Summary Data'!AA74</f>
        <v>46</v>
      </c>
      <c r="AP74" s="458">
        <f t="shared" si="113"/>
        <v>5</v>
      </c>
      <c r="AQ74" s="463">
        <f t="shared" si="76"/>
        <v>230</v>
      </c>
      <c r="AR74" s="472">
        <f t="shared" si="94"/>
        <v>15.333333333333334</v>
      </c>
      <c r="AS74" s="447">
        <f>'Summary Data'!AC74</f>
        <v>259</v>
      </c>
      <c r="AT74" s="458">
        <f t="shared" si="114"/>
        <v>5</v>
      </c>
      <c r="AU74" s="463">
        <f t="shared" si="77"/>
        <v>1295</v>
      </c>
      <c r="AV74" s="472">
        <f t="shared" si="95"/>
        <v>86.333333333333329</v>
      </c>
      <c r="AW74" s="447">
        <f>'Summary Data'!AE74</f>
        <v>231</v>
      </c>
      <c r="AX74" s="458">
        <f t="shared" si="115"/>
        <v>5</v>
      </c>
      <c r="AY74" s="463">
        <f t="shared" si="78"/>
        <v>1155</v>
      </c>
      <c r="AZ74" s="472">
        <f t="shared" si="96"/>
        <v>77</v>
      </c>
      <c r="BA74" s="447">
        <f>'Summary Data'!AG74</f>
        <v>7</v>
      </c>
      <c r="BB74" s="458">
        <f t="shared" si="116"/>
        <v>10</v>
      </c>
      <c r="BC74" s="463">
        <f t="shared" si="79"/>
        <v>70</v>
      </c>
      <c r="BD74" s="472">
        <f t="shared" si="97"/>
        <v>2.3333333333333335</v>
      </c>
      <c r="BE74" s="447">
        <f>'Summary Data'!AI74</f>
        <v>2</v>
      </c>
      <c r="BF74" s="458">
        <f t="shared" si="117"/>
        <v>5</v>
      </c>
      <c r="BG74" s="463">
        <f t="shared" si="80"/>
        <v>10</v>
      </c>
      <c r="BH74" s="472">
        <f t="shared" si="98"/>
        <v>0.66666666666666663</v>
      </c>
      <c r="BI74" s="447">
        <f>'Summary Data'!AK74</f>
        <v>4</v>
      </c>
      <c r="BJ74" s="458">
        <f t="shared" si="118"/>
        <v>30</v>
      </c>
      <c r="BK74" s="463">
        <f t="shared" si="81"/>
        <v>120</v>
      </c>
      <c r="BL74" s="472">
        <f t="shared" si="99"/>
        <v>1.3333333333333333</v>
      </c>
      <c r="BM74" s="447">
        <f>'Summary Data'!AN74</f>
        <v>16</v>
      </c>
      <c r="BN74" s="458">
        <f t="shared" si="119"/>
        <v>30</v>
      </c>
      <c r="BO74" s="463">
        <f t="shared" si="66"/>
        <v>480</v>
      </c>
      <c r="BP74" s="472">
        <f t="shared" si="100"/>
        <v>5.333333333333333</v>
      </c>
      <c r="BQ74" s="447">
        <f>'Summary Data'!AQ74</f>
        <v>18</v>
      </c>
      <c r="BR74" s="458">
        <f t="shared" si="120"/>
        <v>10</v>
      </c>
      <c r="BS74" s="463">
        <f t="shared" si="82"/>
        <v>180</v>
      </c>
      <c r="BT74" s="472">
        <f t="shared" si="101"/>
        <v>6</v>
      </c>
      <c r="BU74" s="447">
        <f>'Summary Data'!AS74</f>
        <v>0</v>
      </c>
      <c r="BV74" s="458">
        <f t="shared" si="121"/>
        <v>15</v>
      </c>
      <c r="BW74" s="463">
        <f t="shared" si="83"/>
        <v>0</v>
      </c>
      <c r="BX74" s="472">
        <f t="shared" si="102"/>
        <v>0</v>
      </c>
      <c r="BY74" s="478">
        <f t="shared" si="103"/>
        <v>1011</v>
      </c>
      <c r="BZ74" s="469">
        <f t="shared" si="84"/>
        <v>6310</v>
      </c>
      <c r="CA74" s="475">
        <f t="shared" si="122"/>
        <v>2103.3333333333335</v>
      </c>
      <c r="CB74" s="451">
        <f t="shared" si="123"/>
        <v>4287.200000000008</v>
      </c>
      <c r="CC74" s="480">
        <f t="shared" si="65"/>
        <v>0.50939229955837617</v>
      </c>
      <c r="CD74" s="480">
        <f t="shared" si="124"/>
        <v>0.12044374009508717</v>
      </c>
      <c r="CE74" s="480">
        <f t="shared" si="125"/>
        <v>0.49060770044162377</v>
      </c>
      <c r="CF74" s="478">
        <f t="shared" si="126"/>
        <v>3</v>
      </c>
      <c r="CG74" s="478">
        <f t="shared" si="127"/>
        <v>12861.600000000024</v>
      </c>
      <c r="CH74" s="478">
        <f t="shared" si="128"/>
        <v>337</v>
      </c>
      <c r="CI74" s="478">
        <f t="shared" si="129"/>
        <v>393.01371951219505</v>
      </c>
    </row>
    <row r="75" spans="1:87" x14ac:dyDescent="0.2">
      <c r="A75" s="639" t="s">
        <v>103</v>
      </c>
      <c r="B75" s="449" t="s">
        <v>90</v>
      </c>
      <c r="C75" s="453">
        <v>3</v>
      </c>
      <c r="D75" s="453"/>
      <c r="E75" s="450">
        <f>'Summary Data'!C75</f>
        <v>52</v>
      </c>
      <c r="F75" s="459">
        <f t="shared" si="104"/>
        <v>10</v>
      </c>
      <c r="G75" s="464">
        <f t="shared" si="67"/>
        <v>520</v>
      </c>
      <c r="H75" s="472">
        <f t="shared" si="85"/>
        <v>17.333333333333332</v>
      </c>
      <c r="I75" s="450">
        <f>'Summary Data'!G75</f>
        <v>8</v>
      </c>
      <c r="J75" s="459">
        <f t="shared" si="105"/>
        <v>30</v>
      </c>
      <c r="K75" s="464">
        <f t="shared" si="68"/>
        <v>240</v>
      </c>
      <c r="L75" s="472">
        <f t="shared" si="86"/>
        <v>2.6666666666666665</v>
      </c>
      <c r="M75" s="450">
        <f>'Summary Data'!I75</f>
        <v>1</v>
      </c>
      <c r="N75" s="459">
        <f t="shared" si="106"/>
        <v>10</v>
      </c>
      <c r="O75" s="464">
        <f t="shared" si="69"/>
        <v>10</v>
      </c>
      <c r="P75" s="472">
        <f t="shared" si="87"/>
        <v>0.33333333333333331</v>
      </c>
      <c r="Q75" s="450">
        <f>'Summary Data'!K75</f>
        <v>10</v>
      </c>
      <c r="R75" s="459">
        <f t="shared" si="107"/>
        <v>10</v>
      </c>
      <c r="S75" s="464">
        <f t="shared" si="70"/>
        <v>100</v>
      </c>
      <c r="T75" s="472">
        <f t="shared" si="88"/>
        <v>3.3333333333333335</v>
      </c>
      <c r="U75" s="450">
        <f>'Summary Data'!M75</f>
        <v>2</v>
      </c>
      <c r="V75" s="459">
        <f t="shared" si="108"/>
        <v>10</v>
      </c>
      <c r="W75" s="464">
        <f t="shared" si="71"/>
        <v>20</v>
      </c>
      <c r="X75" s="472">
        <f t="shared" si="89"/>
        <v>0.66666666666666663</v>
      </c>
      <c r="Y75" s="450">
        <f>'Summary Data'!S75</f>
        <v>12</v>
      </c>
      <c r="Z75" s="459">
        <f t="shared" si="109"/>
        <v>10</v>
      </c>
      <c r="AA75" s="464">
        <f t="shared" si="72"/>
        <v>120</v>
      </c>
      <c r="AB75" s="472">
        <f t="shared" si="90"/>
        <v>4</v>
      </c>
      <c r="AC75" s="450">
        <f>'Summary Data'!U75</f>
        <v>5</v>
      </c>
      <c r="AD75" s="459">
        <f t="shared" si="110"/>
        <v>10</v>
      </c>
      <c r="AE75" s="464">
        <f t="shared" si="73"/>
        <v>50</v>
      </c>
      <c r="AF75" s="472">
        <f t="shared" si="91"/>
        <v>1.6666666666666667</v>
      </c>
      <c r="AG75" s="450">
        <f>'Summary Data'!W75</f>
        <v>5</v>
      </c>
      <c r="AH75" s="459">
        <f t="shared" si="111"/>
        <v>10</v>
      </c>
      <c r="AI75" s="464">
        <f t="shared" si="74"/>
        <v>50</v>
      </c>
      <c r="AJ75" s="472">
        <f t="shared" si="92"/>
        <v>1.6666666666666667</v>
      </c>
      <c r="AK75" s="450">
        <f>'Summary Data'!Y75</f>
        <v>277</v>
      </c>
      <c r="AL75" s="459">
        <f t="shared" si="112"/>
        <v>5</v>
      </c>
      <c r="AM75" s="464">
        <f t="shared" si="75"/>
        <v>1385</v>
      </c>
      <c r="AN75" s="472">
        <f t="shared" si="93"/>
        <v>92.333333333333329</v>
      </c>
      <c r="AO75" s="450">
        <f>'Summary Data'!AA75</f>
        <v>42</v>
      </c>
      <c r="AP75" s="459">
        <f t="shared" si="113"/>
        <v>5</v>
      </c>
      <c r="AQ75" s="464">
        <f t="shared" si="76"/>
        <v>210</v>
      </c>
      <c r="AR75" s="472">
        <f t="shared" si="94"/>
        <v>14</v>
      </c>
      <c r="AS75" s="450">
        <f>'Summary Data'!AC75</f>
        <v>218</v>
      </c>
      <c r="AT75" s="459">
        <f t="shared" si="114"/>
        <v>5</v>
      </c>
      <c r="AU75" s="464">
        <f t="shared" si="77"/>
        <v>1090</v>
      </c>
      <c r="AV75" s="472">
        <f t="shared" si="95"/>
        <v>72.666666666666671</v>
      </c>
      <c r="AW75" s="450">
        <f>'Summary Data'!AE75</f>
        <v>275</v>
      </c>
      <c r="AX75" s="459">
        <f t="shared" si="115"/>
        <v>5</v>
      </c>
      <c r="AY75" s="464">
        <f t="shared" si="78"/>
        <v>1375</v>
      </c>
      <c r="AZ75" s="472">
        <f t="shared" si="96"/>
        <v>91.666666666666671</v>
      </c>
      <c r="BA75" s="450">
        <f>'Summary Data'!AG75</f>
        <v>5</v>
      </c>
      <c r="BB75" s="459">
        <f t="shared" si="116"/>
        <v>10</v>
      </c>
      <c r="BC75" s="464">
        <f t="shared" si="79"/>
        <v>50</v>
      </c>
      <c r="BD75" s="472">
        <f t="shared" si="97"/>
        <v>1.6666666666666667</v>
      </c>
      <c r="BE75" s="450">
        <f>'Summary Data'!AI75</f>
        <v>2</v>
      </c>
      <c r="BF75" s="459">
        <f t="shared" si="117"/>
        <v>5</v>
      </c>
      <c r="BG75" s="464">
        <f t="shared" si="80"/>
        <v>10</v>
      </c>
      <c r="BH75" s="472">
        <f t="shared" si="98"/>
        <v>0.66666666666666663</v>
      </c>
      <c r="BI75" s="450">
        <f>'Summary Data'!AK75</f>
        <v>19</v>
      </c>
      <c r="BJ75" s="459">
        <f t="shared" si="118"/>
        <v>30</v>
      </c>
      <c r="BK75" s="464">
        <f t="shared" si="81"/>
        <v>570</v>
      </c>
      <c r="BL75" s="472">
        <f t="shared" si="99"/>
        <v>6.333333333333333</v>
      </c>
      <c r="BM75" s="450">
        <f>'Summary Data'!AN75</f>
        <v>9</v>
      </c>
      <c r="BN75" s="459">
        <f t="shared" si="119"/>
        <v>30</v>
      </c>
      <c r="BO75" s="464">
        <f t="shared" si="66"/>
        <v>270</v>
      </c>
      <c r="BP75" s="472">
        <f t="shared" si="100"/>
        <v>3</v>
      </c>
      <c r="BQ75" s="450">
        <f>'Summary Data'!AQ75</f>
        <v>12</v>
      </c>
      <c r="BR75" s="459">
        <f t="shared" si="120"/>
        <v>10</v>
      </c>
      <c r="BS75" s="464">
        <f t="shared" si="82"/>
        <v>120</v>
      </c>
      <c r="BT75" s="472">
        <f t="shared" si="101"/>
        <v>4</v>
      </c>
      <c r="BU75" s="450">
        <f>'Summary Data'!AS75</f>
        <v>4</v>
      </c>
      <c r="BV75" s="459">
        <f t="shared" si="121"/>
        <v>15</v>
      </c>
      <c r="BW75" s="464">
        <f t="shared" si="83"/>
        <v>60</v>
      </c>
      <c r="BX75" s="472">
        <f t="shared" si="102"/>
        <v>1.3333333333333333</v>
      </c>
      <c r="BY75" s="478">
        <f t="shared" si="103"/>
        <v>958</v>
      </c>
      <c r="BZ75" s="469">
        <f t="shared" si="84"/>
        <v>6250</v>
      </c>
      <c r="CA75" s="475">
        <f t="shared" si="122"/>
        <v>2083.3333333333335</v>
      </c>
      <c r="CB75" s="451">
        <f t="shared" si="123"/>
        <v>4287.200000000008</v>
      </c>
      <c r="CC75" s="480">
        <f t="shared" si="65"/>
        <v>0.51405734900790034</v>
      </c>
      <c r="CD75" s="480">
        <f t="shared" si="124"/>
        <v>0.1216</v>
      </c>
      <c r="CE75" s="480">
        <f t="shared" si="125"/>
        <v>0.4859426509920996</v>
      </c>
      <c r="CF75" s="478">
        <f t="shared" si="126"/>
        <v>3</v>
      </c>
      <c r="CG75" s="478">
        <f t="shared" si="127"/>
        <v>12861.600000000024</v>
      </c>
      <c r="CH75" s="478">
        <f t="shared" si="128"/>
        <v>319.33333333333331</v>
      </c>
      <c r="CI75" s="478">
        <f t="shared" si="129"/>
        <v>393.01371951219505</v>
      </c>
    </row>
    <row r="76" spans="1:87" x14ac:dyDescent="0.2">
      <c r="A76" s="640"/>
      <c r="B76" s="442" t="s">
        <v>91</v>
      </c>
      <c r="C76" s="453">
        <v>3</v>
      </c>
      <c r="D76" s="453"/>
      <c r="E76" s="447">
        <f>'Summary Data'!C76</f>
        <v>32</v>
      </c>
      <c r="F76" s="458">
        <f t="shared" si="104"/>
        <v>10</v>
      </c>
      <c r="G76" s="463">
        <f t="shared" si="67"/>
        <v>320</v>
      </c>
      <c r="H76" s="472">
        <f t="shared" si="85"/>
        <v>10.666666666666666</v>
      </c>
      <c r="I76" s="447">
        <f>'Summary Data'!G76</f>
        <v>3</v>
      </c>
      <c r="J76" s="458">
        <f t="shared" si="105"/>
        <v>30</v>
      </c>
      <c r="K76" s="463">
        <f t="shared" si="68"/>
        <v>90</v>
      </c>
      <c r="L76" s="472">
        <f t="shared" si="86"/>
        <v>1</v>
      </c>
      <c r="M76" s="447">
        <f>'Summary Data'!I76</f>
        <v>2</v>
      </c>
      <c r="N76" s="458">
        <f t="shared" si="106"/>
        <v>10</v>
      </c>
      <c r="O76" s="463">
        <f t="shared" si="69"/>
        <v>20</v>
      </c>
      <c r="P76" s="472">
        <f t="shared" si="87"/>
        <v>0.66666666666666663</v>
      </c>
      <c r="Q76" s="447">
        <f>'Summary Data'!K76</f>
        <v>11</v>
      </c>
      <c r="R76" s="458">
        <f t="shared" si="107"/>
        <v>10</v>
      </c>
      <c r="S76" s="463">
        <f t="shared" si="70"/>
        <v>110</v>
      </c>
      <c r="T76" s="472">
        <f t="shared" si="88"/>
        <v>3.6666666666666665</v>
      </c>
      <c r="U76" s="447">
        <f>'Summary Data'!M76</f>
        <v>0</v>
      </c>
      <c r="V76" s="458">
        <f t="shared" si="108"/>
        <v>10</v>
      </c>
      <c r="W76" s="463">
        <f t="shared" si="71"/>
        <v>0</v>
      </c>
      <c r="X76" s="472">
        <f t="shared" si="89"/>
        <v>0</v>
      </c>
      <c r="Y76" s="447">
        <f>'Summary Data'!S76</f>
        <v>5</v>
      </c>
      <c r="Z76" s="458">
        <f t="shared" si="109"/>
        <v>10</v>
      </c>
      <c r="AA76" s="463">
        <f t="shared" si="72"/>
        <v>50</v>
      </c>
      <c r="AB76" s="472">
        <f t="shared" si="90"/>
        <v>1.6666666666666667</v>
      </c>
      <c r="AC76" s="447">
        <f>'Summary Data'!U76</f>
        <v>9</v>
      </c>
      <c r="AD76" s="458">
        <f t="shared" si="110"/>
        <v>10</v>
      </c>
      <c r="AE76" s="463">
        <f t="shared" si="73"/>
        <v>90</v>
      </c>
      <c r="AF76" s="472">
        <f t="shared" si="91"/>
        <v>3</v>
      </c>
      <c r="AG76" s="447">
        <f>'Summary Data'!W76</f>
        <v>9</v>
      </c>
      <c r="AH76" s="458">
        <f t="shared" si="111"/>
        <v>10</v>
      </c>
      <c r="AI76" s="463">
        <f t="shared" si="74"/>
        <v>90</v>
      </c>
      <c r="AJ76" s="472">
        <f t="shared" si="92"/>
        <v>3</v>
      </c>
      <c r="AK76" s="447">
        <f>'Summary Data'!Y76</f>
        <v>228</v>
      </c>
      <c r="AL76" s="458">
        <f t="shared" si="112"/>
        <v>5</v>
      </c>
      <c r="AM76" s="463">
        <f t="shared" si="75"/>
        <v>1140</v>
      </c>
      <c r="AN76" s="472">
        <f t="shared" si="93"/>
        <v>76</v>
      </c>
      <c r="AO76" s="447">
        <f>'Summary Data'!AA76</f>
        <v>33</v>
      </c>
      <c r="AP76" s="458">
        <f t="shared" si="113"/>
        <v>5</v>
      </c>
      <c r="AQ76" s="463">
        <f t="shared" si="76"/>
        <v>165</v>
      </c>
      <c r="AR76" s="472">
        <f t="shared" si="94"/>
        <v>11</v>
      </c>
      <c r="AS76" s="447">
        <f>'Summary Data'!AC76</f>
        <v>157</v>
      </c>
      <c r="AT76" s="458">
        <f t="shared" si="114"/>
        <v>5</v>
      </c>
      <c r="AU76" s="463">
        <f t="shared" si="77"/>
        <v>785</v>
      </c>
      <c r="AV76" s="472">
        <f t="shared" si="95"/>
        <v>52.333333333333336</v>
      </c>
      <c r="AW76" s="447">
        <f>'Summary Data'!AE76</f>
        <v>190</v>
      </c>
      <c r="AX76" s="458">
        <f t="shared" si="115"/>
        <v>5</v>
      </c>
      <c r="AY76" s="463">
        <f t="shared" si="78"/>
        <v>950</v>
      </c>
      <c r="AZ76" s="472">
        <f t="shared" si="96"/>
        <v>63.333333333333336</v>
      </c>
      <c r="BA76" s="447">
        <f>'Summary Data'!AG76</f>
        <v>6</v>
      </c>
      <c r="BB76" s="458">
        <f t="shared" si="116"/>
        <v>10</v>
      </c>
      <c r="BC76" s="463">
        <f t="shared" si="79"/>
        <v>60</v>
      </c>
      <c r="BD76" s="472">
        <f t="shared" si="97"/>
        <v>2</v>
      </c>
      <c r="BE76" s="447">
        <f>'Summary Data'!AI76</f>
        <v>1</v>
      </c>
      <c r="BF76" s="458">
        <f t="shared" si="117"/>
        <v>5</v>
      </c>
      <c r="BG76" s="463">
        <f t="shared" si="80"/>
        <v>5</v>
      </c>
      <c r="BH76" s="472">
        <f t="shared" si="98"/>
        <v>0.33333333333333331</v>
      </c>
      <c r="BI76" s="447">
        <f>'Summary Data'!AK76</f>
        <v>6</v>
      </c>
      <c r="BJ76" s="458">
        <f t="shared" si="118"/>
        <v>30</v>
      </c>
      <c r="BK76" s="463">
        <f t="shared" si="81"/>
        <v>180</v>
      </c>
      <c r="BL76" s="472">
        <f t="shared" si="99"/>
        <v>2</v>
      </c>
      <c r="BM76" s="447">
        <f>'Summary Data'!AN76</f>
        <v>22</v>
      </c>
      <c r="BN76" s="458">
        <f t="shared" si="119"/>
        <v>30</v>
      </c>
      <c r="BO76" s="463">
        <f t="shared" si="66"/>
        <v>660</v>
      </c>
      <c r="BP76" s="472">
        <f t="shared" si="100"/>
        <v>7.333333333333333</v>
      </c>
      <c r="BQ76" s="447">
        <f>'Summary Data'!AQ76</f>
        <v>25</v>
      </c>
      <c r="BR76" s="458">
        <f t="shared" si="120"/>
        <v>10</v>
      </c>
      <c r="BS76" s="463">
        <f t="shared" si="82"/>
        <v>250</v>
      </c>
      <c r="BT76" s="472">
        <f t="shared" si="101"/>
        <v>8.3333333333333339</v>
      </c>
      <c r="BU76" s="447">
        <f>'Summary Data'!AS76</f>
        <v>1</v>
      </c>
      <c r="BV76" s="458">
        <f t="shared" si="121"/>
        <v>15</v>
      </c>
      <c r="BW76" s="463">
        <f t="shared" si="83"/>
        <v>15</v>
      </c>
      <c r="BX76" s="472">
        <f t="shared" si="102"/>
        <v>0.33333333333333331</v>
      </c>
      <c r="BY76" s="478">
        <f t="shared" si="103"/>
        <v>740</v>
      </c>
      <c r="BZ76" s="469">
        <f t="shared" si="84"/>
        <v>4980</v>
      </c>
      <c r="CA76" s="475">
        <f t="shared" si="122"/>
        <v>1660</v>
      </c>
      <c r="CB76" s="451">
        <f t="shared" si="123"/>
        <v>4287.200000000008</v>
      </c>
      <c r="CC76" s="480">
        <f t="shared" si="65"/>
        <v>0.61280089568949503</v>
      </c>
      <c r="CD76" s="480">
        <f t="shared" si="124"/>
        <v>8.2329317269076302E-2</v>
      </c>
      <c r="CE76" s="480">
        <f t="shared" si="125"/>
        <v>0.38719910431050497</v>
      </c>
      <c r="CF76" s="478">
        <f t="shared" si="126"/>
        <v>3</v>
      </c>
      <c r="CG76" s="478">
        <f t="shared" si="127"/>
        <v>12861.600000000024</v>
      </c>
      <c r="CH76" s="478">
        <f t="shared" si="128"/>
        <v>246.66666666666666</v>
      </c>
      <c r="CI76" s="478">
        <f t="shared" si="129"/>
        <v>393.01371951219505</v>
      </c>
    </row>
    <row r="77" spans="1:87" x14ac:dyDescent="0.2">
      <c r="A77" s="640"/>
      <c r="B77" s="449" t="s">
        <v>92</v>
      </c>
      <c r="C77" s="453">
        <v>3</v>
      </c>
      <c r="D77" s="453"/>
      <c r="E77" s="450">
        <f>'Summary Data'!C77</f>
        <v>56</v>
      </c>
      <c r="F77" s="459">
        <f t="shared" si="104"/>
        <v>10</v>
      </c>
      <c r="G77" s="464">
        <f t="shared" si="67"/>
        <v>560</v>
      </c>
      <c r="H77" s="472">
        <f t="shared" si="85"/>
        <v>18.666666666666668</v>
      </c>
      <c r="I77" s="450">
        <f>'Summary Data'!G77</f>
        <v>0</v>
      </c>
      <c r="J77" s="459">
        <f t="shared" si="105"/>
        <v>30</v>
      </c>
      <c r="K77" s="464">
        <f t="shared" si="68"/>
        <v>0</v>
      </c>
      <c r="L77" s="472">
        <f t="shared" si="86"/>
        <v>0</v>
      </c>
      <c r="M77" s="450">
        <f>'Summary Data'!I77</f>
        <v>0</v>
      </c>
      <c r="N77" s="459">
        <f t="shared" si="106"/>
        <v>10</v>
      </c>
      <c r="O77" s="464">
        <f t="shared" si="69"/>
        <v>0</v>
      </c>
      <c r="P77" s="472">
        <f t="shared" si="87"/>
        <v>0</v>
      </c>
      <c r="Q77" s="450">
        <f>'Summary Data'!K77</f>
        <v>7</v>
      </c>
      <c r="R77" s="459">
        <f t="shared" si="107"/>
        <v>10</v>
      </c>
      <c r="S77" s="464">
        <f t="shared" si="70"/>
        <v>70</v>
      </c>
      <c r="T77" s="472">
        <f t="shared" si="88"/>
        <v>2.3333333333333335</v>
      </c>
      <c r="U77" s="450">
        <f>'Summary Data'!M77</f>
        <v>0</v>
      </c>
      <c r="V77" s="459">
        <f t="shared" si="108"/>
        <v>10</v>
      </c>
      <c r="W77" s="464">
        <f t="shared" si="71"/>
        <v>0</v>
      </c>
      <c r="X77" s="472">
        <f t="shared" si="89"/>
        <v>0</v>
      </c>
      <c r="Y77" s="450">
        <f>'Summary Data'!S77</f>
        <v>5</v>
      </c>
      <c r="Z77" s="459">
        <f t="shared" si="109"/>
        <v>10</v>
      </c>
      <c r="AA77" s="464">
        <f t="shared" si="72"/>
        <v>50</v>
      </c>
      <c r="AB77" s="472">
        <f t="shared" si="90"/>
        <v>1.6666666666666667</v>
      </c>
      <c r="AC77" s="450">
        <f>'Summary Data'!U77</f>
        <v>3</v>
      </c>
      <c r="AD77" s="459">
        <f t="shared" si="110"/>
        <v>10</v>
      </c>
      <c r="AE77" s="464">
        <f t="shared" si="73"/>
        <v>30</v>
      </c>
      <c r="AF77" s="472">
        <f t="shared" si="91"/>
        <v>1</v>
      </c>
      <c r="AG77" s="450">
        <f>'Summary Data'!W77</f>
        <v>3</v>
      </c>
      <c r="AH77" s="459">
        <f t="shared" si="111"/>
        <v>10</v>
      </c>
      <c r="AI77" s="464">
        <f t="shared" si="74"/>
        <v>30</v>
      </c>
      <c r="AJ77" s="472">
        <f t="shared" si="92"/>
        <v>1</v>
      </c>
      <c r="AK77" s="450">
        <f>'Summary Data'!Y77</f>
        <v>198</v>
      </c>
      <c r="AL77" s="459">
        <f t="shared" si="112"/>
        <v>5</v>
      </c>
      <c r="AM77" s="464">
        <f t="shared" si="75"/>
        <v>990</v>
      </c>
      <c r="AN77" s="472">
        <f t="shared" si="93"/>
        <v>66</v>
      </c>
      <c r="AO77" s="450">
        <f>'Summary Data'!AA77</f>
        <v>28</v>
      </c>
      <c r="AP77" s="459">
        <f t="shared" si="113"/>
        <v>5</v>
      </c>
      <c r="AQ77" s="464">
        <f t="shared" si="76"/>
        <v>140</v>
      </c>
      <c r="AR77" s="472">
        <f t="shared" si="94"/>
        <v>9.3333333333333339</v>
      </c>
      <c r="AS77" s="450">
        <f>'Summary Data'!AC77</f>
        <v>171</v>
      </c>
      <c r="AT77" s="459">
        <f t="shared" si="114"/>
        <v>5</v>
      </c>
      <c r="AU77" s="464">
        <f t="shared" si="77"/>
        <v>855</v>
      </c>
      <c r="AV77" s="472">
        <f t="shared" si="95"/>
        <v>57</v>
      </c>
      <c r="AW77" s="450">
        <f>'Summary Data'!AE77</f>
        <v>149</v>
      </c>
      <c r="AX77" s="459">
        <f t="shared" si="115"/>
        <v>5</v>
      </c>
      <c r="AY77" s="464">
        <f t="shared" si="78"/>
        <v>745</v>
      </c>
      <c r="AZ77" s="472">
        <f t="shared" si="96"/>
        <v>49.666666666666664</v>
      </c>
      <c r="BA77" s="450">
        <f>'Summary Data'!AG77</f>
        <v>1</v>
      </c>
      <c r="BB77" s="459">
        <f t="shared" si="116"/>
        <v>10</v>
      </c>
      <c r="BC77" s="464">
        <f t="shared" si="79"/>
        <v>10</v>
      </c>
      <c r="BD77" s="472">
        <f t="shared" si="97"/>
        <v>0.33333333333333331</v>
      </c>
      <c r="BE77" s="450">
        <f>'Summary Data'!AI77</f>
        <v>3</v>
      </c>
      <c r="BF77" s="459">
        <f t="shared" si="117"/>
        <v>5</v>
      </c>
      <c r="BG77" s="464">
        <f t="shared" si="80"/>
        <v>15</v>
      </c>
      <c r="BH77" s="472">
        <f t="shared" si="98"/>
        <v>1</v>
      </c>
      <c r="BI77" s="450">
        <f>'Summary Data'!AK77</f>
        <v>5</v>
      </c>
      <c r="BJ77" s="459">
        <f t="shared" si="118"/>
        <v>30</v>
      </c>
      <c r="BK77" s="464">
        <f t="shared" si="81"/>
        <v>150</v>
      </c>
      <c r="BL77" s="472">
        <f t="shared" si="99"/>
        <v>1.6666666666666667</v>
      </c>
      <c r="BM77" s="450">
        <f>'Summary Data'!AN77</f>
        <v>12</v>
      </c>
      <c r="BN77" s="459">
        <f t="shared" si="119"/>
        <v>30</v>
      </c>
      <c r="BO77" s="464">
        <f t="shared" si="66"/>
        <v>360</v>
      </c>
      <c r="BP77" s="472">
        <f t="shared" si="100"/>
        <v>4</v>
      </c>
      <c r="BQ77" s="450">
        <f>'Summary Data'!AQ77</f>
        <v>8</v>
      </c>
      <c r="BR77" s="459">
        <f t="shared" si="120"/>
        <v>10</v>
      </c>
      <c r="BS77" s="464">
        <f t="shared" si="82"/>
        <v>80</v>
      </c>
      <c r="BT77" s="472">
        <f t="shared" si="101"/>
        <v>2.6666666666666665</v>
      </c>
      <c r="BU77" s="450">
        <f>'Summary Data'!AS77</f>
        <v>2</v>
      </c>
      <c r="BV77" s="459">
        <f t="shared" si="121"/>
        <v>15</v>
      </c>
      <c r="BW77" s="464">
        <f t="shared" si="83"/>
        <v>30</v>
      </c>
      <c r="BX77" s="472">
        <f t="shared" si="102"/>
        <v>0.66666666666666663</v>
      </c>
      <c r="BY77" s="478">
        <f t="shared" si="103"/>
        <v>651</v>
      </c>
      <c r="BZ77" s="469">
        <f t="shared" si="84"/>
        <v>4115</v>
      </c>
      <c r="CA77" s="475">
        <f t="shared" si="122"/>
        <v>1371.6666666666667</v>
      </c>
      <c r="CB77" s="451">
        <f t="shared" si="123"/>
        <v>4287.200000000008</v>
      </c>
      <c r="CC77" s="480">
        <f t="shared" si="65"/>
        <v>0.68005535858680166</v>
      </c>
      <c r="CD77" s="480">
        <f t="shared" si="124"/>
        <v>0.13608748481166463</v>
      </c>
      <c r="CE77" s="480">
        <f t="shared" si="125"/>
        <v>0.31994464141319839</v>
      </c>
      <c r="CF77" s="478">
        <f t="shared" si="126"/>
        <v>3</v>
      </c>
      <c r="CG77" s="478">
        <f t="shared" si="127"/>
        <v>12861.600000000024</v>
      </c>
      <c r="CH77" s="478">
        <f t="shared" si="128"/>
        <v>217</v>
      </c>
      <c r="CI77" s="478">
        <f t="shared" si="129"/>
        <v>393.01371951219505</v>
      </c>
    </row>
    <row r="78" spans="1:87" x14ac:dyDescent="0.2">
      <c r="A78" s="640"/>
      <c r="B78" s="442" t="s">
        <v>93</v>
      </c>
      <c r="C78" s="453">
        <v>3</v>
      </c>
      <c r="D78" s="453"/>
      <c r="E78" s="447">
        <f>'Summary Data'!C78</f>
        <v>86</v>
      </c>
      <c r="F78" s="458">
        <f t="shared" si="104"/>
        <v>10</v>
      </c>
      <c r="G78" s="463">
        <f t="shared" si="67"/>
        <v>860</v>
      </c>
      <c r="H78" s="472">
        <f t="shared" si="85"/>
        <v>28.666666666666668</v>
      </c>
      <c r="I78" s="447">
        <f>'Summary Data'!G78</f>
        <v>0</v>
      </c>
      <c r="J78" s="458">
        <f t="shared" si="105"/>
        <v>30</v>
      </c>
      <c r="K78" s="463">
        <f t="shared" si="68"/>
        <v>0</v>
      </c>
      <c r="L78" s="472">
        <f t="shared" si="86"/>
        <v>0</v>
      </c>
      <c r="M78" s="447">
        <f>'Summary Data'!I78</f>
        <v>0</v>
      </c>
      <c r="N78" s="458">
        <f t="shared" si="106"/>
        <v>10</v>
      </c>
      <c r="O78" s="463">
        <f t="shared" si="69"/>
        <v>0</v>
      </c>
      <c r="P78" s="472">
        <f t="shared" si="87"/>
        <v>0</v>
      </c>
      <c r="Q78" s="447">
        <f>'Summary Data'!K78</f>
        <v>5</v>
      </c>
      <c r="R78" s="458">
        <f t="shared" si="107"/>
        <v>10</v>
      </c>
      <c r="S78" s="463">
        <f t="shared" si="70"/>
        <v>50</v>
      </c>
      <c r="T78" s="472">
        <f t="shared" si="88"/>
        <v>1.6666666666666667</v>
      </c>
      <c r="U78" s="447">
        <f>'Summary Data'!M78</f>
        <v>1</v>
      </c>
      <c r="V78" s="458">
        <f t="shared" si="108"/>
        <v>10</v>
      </c>
      <c r="W78" s="463">
        <f t="shared" si="71"/>
        <v>10</v>
      </c>
      <c r="X78" s="472">
        <f t="shared" si="89"/>
        <v>0.33333333333333331</v>
      </c>
      <c r="Y78" s="447">
        <f>'Summary Data'!S78</f>
        <v>5</v>
      </c>
      <c r="Z78" s="458">
        <f t="shared" si="109"/>
        <v>10</v>
      </c>
      <c r="AA78" s="463">
        <f t="shared" si="72"/>
        <v>50</v>
      </c>
      <c r="AB78" s="472">
        <f t="shared" si="90"/>
        <v>1.6666666666666667</v>
      </c>
      <c r="AC78" s="447">
        <f>'Summary Data'!U78</f>
        <v>1</v>
      </c>
      <c r="AD78" s="458">
        <f t="shared" si="110"/>
        <v>10</v>
      </c>
      <c r="AE78" s="463">
        <f t="shared" si="73"/>
        <v>10</v>
      </c>
      <c r="AF78" s="472">
        <f t="shared" si="91"/>
        <v>0.33333333333333331</v>
      </c>
      <c r="AG78" s="447">
        <f>'Summary Data'!W78</f>
        <v>1</v>
      </c>
      <c r="AH78" s="458">
        <f t="shared" si="111"/>
        <v>10</v>
      </c>
      <c r="AI78" s="463">
        <f t="shared" si="74"/>
        <v>10</v>
      </c>
      <c r="AJ78" s="472">
        <f t="shared" si="92"/>
        <v>0.33333333333333331</v>
      </c>
      <c r="AK78" s="447">
        <f>'Summary Data'!Y78</f>
        <v>230</v>
      </c>
      <c r="AL78" s="458">
        <f t="shared" si="112"/>
        <v>5</v>
      </c>
      <c r="AM78" s="463">
        <f t="shared" si="75"/>
        <v>1150</v>
      </c>
      <c r="AN78" s="472">
        <f t="shared" si="93"/>
        <v>76.666666666666671</v>
      </c>
      <c r="AO78" s="447">
        <f>'Summary Data'!AA78</f>
        <v>29</v>
      </c>
      <c r="AP78" s="458">
        <f t="shared" si="113"/>
        <v>5</v>
      </c>
      <c r="AQ78" s="463">
        <f t="shared" si="76"/>
        <v>145</v>
      </c>
      <c r="AR78" s="472">
        <f t="shared" si="94"/>
        <v>9.6666666666666661</v>
      </c>
      <c r="AS78" s="447">
        <f>'Summary Data'!AC78</f>
        <v>155</v>
      </c>
      <c r="AT78" s="458">
        <f t="shared" si="114"/>
        <v>5</v>
      </c>
      <c r="AU78" s="463">
        <f t="shared" si="77"/>
        <v>775</v>
      </c>
      <c r="AV78" s="472">
        <f t="shared" si="95"/>
        <v>51.666666666666664</v>
      </c>
      <c r="AW78" s="447">
        <f>'Summary Data'!AE78</f>
        <v>187</v>
      </c>
      <c r="AX78" s="458">
        <f t="shared" si="115"/>
        <v>5</v>
      </c>
      <c r="AY78" s="463">
        <f t="shared" si="78"/>
        <v>935</v>
      </c>
      <c r="AZ78" s="472">
        <f t="shared" si="96"/>
        <v>62.333333333333336</v>
      </c>
      <c r="BA78" s="447">
        <f>'Summary Data'!AG78</f>
        <v>4</v>
      </c>
      <c r="BB78" s="458">
        <f t="shared" si="116"/>
        <v>10</v>
      </c>
      <c r="BC78" s="463">
        <f t="shared" si="79"/>
        <v>40</v>
      </c>
      <c r="BD78" s="472">
        <f t="shared" si="97"/>
        <v>1.3333333333333333</v>
      </c>
      <c r="BE78" s="447">
        <f>'Summary Data'!AI78</f>
        <v>1</v>
      </c>
      <c r="BF78" s="458">
        <f t="shared" si="117"/>
        <v>5</v>
      </c>
      <c r="BG78" s="463">
        <f t="shared" si="80"/>
        <v>5</v>
      </c>
      <c r="BH78" s="472">
        <f t="shared" si="98"/>
        <v>0.33333333333333331</v>
      </c>
      <c r="BI78" s="447">
        <f>'Summary Data'!AK78</f>
        <v>4</v>
      </c>
      <c r="BJ78" s="458">
        <f t="shared" si="118"/>
        <v>30</v>
      </c>
      <c r="BK78" s="463">
        <f t="shared" si="81"/>
        <v>120</v>
      </c>
      <c r="BL78" s="472">
        <f t="shared" si="99"/>
        <v>1.3333333333333333</v>
      </c>
      <c r="BM78" s="447">
        <f>'Summary Data'!AN78</f>
        <v>18</v>
      </c>
      <c r="BN78" s="458">
        <f t="shared" si="119"/>
        <v>30</v>
      </c>
      <c r="BO78" s="463">
        <f t="shared" si="66"/>
        <v>540</v>
      </c>
      <c r="BP78" s="472">
        <f t="shared" si="100"/>
        <v>6</v>
      </c>
      <c r="BQ78" s="447">
        <f>'Summary Data'!AQ78</f>
        <v>14</v>
      </c>
      <c r="BR78" s="458">
        <f t="shared" si="120"/>
        <v>10</v>
      </c>
      <c r="BS78" s="463">
        <f t="shared" si="82"/>
        <v>140</v>
      </c>
      <c r="BT78" s="472">
        <f t="shared" si="101"/>
        <v>4.666666666666667</v>
      </c>
      <c r="BU78" s="447">
        <f>'Summary Data'!AS78</f>
        <v>0</v>
      </c>
      <c r="BV78" s="458">
        <f t="shared" si="121"/>
        <v>15</v>
      </c>
      <c r="BW78" s="463">
        <f t="shared" si="83"/>
        <v>0</v>
      </c>
      <c r="BX78" s="472">
        <f t="shared" si="102"/>
        <v>0</v>
      </c>
      <c r="BY78" s="478">
        <f t="shared" si="103"/>
        <v>741</v>
      </c>
      <c r="BZ78" s="469">
        <f t="shared" si="84"/>
        <v>4840</v>
      </c>
      <c r="CA78" s="475">
        <f t="shared" si="122"/>
        <v>1613.3333333333333</v>
      </c>
      <c r="CB78" s="451">
        <f t="shared" si="123"/>
        <v>4287.200000000008</v>
      </c>
      <c r="CC78" s="480">
        <f t="shared" si="65"/>
        <v>0.62368601107171806</v>
      </c>
      <c r="CD78" s="480">
        <f t="shared" si="124"/>
        <v>0.17768595041322313</v>
      </c>
      <c r="CE78" s="480">
        <f t="shared" si="125"/>
        <v>0.37631398892828194</v>
      </c>
      <c r="CF78" s="478">
        <f t="shared" si="126"/>
        <v>3</v>
      </c>
      <c r="CG78" s="478">
        <f t="shared" si="127"/>
        <v>12861.600000000024</v>
      </c>
      <c r="CH78" s="478">
        <f t="shared" si="128"/>
        <v>247</v>
      </c>
      <c r="CI78" s="478">
        <f t="shared" si="129"/>
        <v>393.01371951219505</v>
      </c>
    </row>
    <row r="79" spans="1:87" x14ac:dyDescent="0.2">
      <c r="A79" s="640"/>
      <c r="B79" s="449" t="s">
        <v>94</v>
      </c>
      <c r="C79" s="453">
        <v>3</v>
      </c>
      <c r="D79" s="453"/>
      <c r="E79" s="450">
        <f>'Summary Data'!C79</f>
        <v>88</v>
      </c>
      <c r="F79" s="459">
        <f t="shared" si="104"/>
        <v>10</v>
      </c>
      <c r="G79" s="464">
        <f t="shared" si="67"/>
        <v>880</v>
      </c>
      <c r="H79" s="472">
        <f t="shared" si="85"/>
        <v>29.333333333333332</v>
      </c>
      <c r="I79" s="450">
        <f>'Summary Data'!G79</f>
        <v>0</v>
      </c>
      <c r="J79" s="459">
        <f t="shared" si="105"/>
        <v>30</v>
      </c>
      <c r="K79" s="464">
        <f t="shared" si="68"/>
        <v>0</v>
      </c>
      <c r="L79" s="472">
        <f t="shared" si="86"/>
        <v>0</v>
      </c>
      <c r="M79" s="450">
        <f>'Summary Data'!I79</f>
        <v>0</v>
      </c>
      <c r="N79" s="459">
        <f t="shared" si="106"/>
        <v>10</v>
      </c>
      <c r="O79" s="464">
        <f t="shared" si="69"/>
        <v>0</v>
      </c>
      <c r="P79" s="472">
        <f t="shared" si="87"/>
        <v>0</v>
      </c>
      <c r="Q79" s="450">
        <f>'Summary Data'!K79</f>
        <v>8</v>
      </c>
      <c r="R79" s="459">
        <f t="shared" si="107"/>
        <v>10</v>
      </c>
      <c r="S79" s="464">
        <f t="shared" si="70"/>
        <v>80</v>
      </c>
      <c r="T79" s="472">
        <f t="shared" si="88"/>
        <v>2.6666666666666665</v>
      </c>
      <c r="U79" s="450">
        <f>'Summary Data'!M79</f>
        <v>1</v>
      </c>
      <c r="V79" s="459">
        <f t="shared" si="108"/>
        <v>10</v>
      </c>
      <c r="W79" s="464">
        <f t="shared" si="71"/>
        <v>10</v>
      </c>
      <c r="X79" s="472">
        <f t="shared" si="89"/>
        <v>0.33333333333333331</v>
      </c>
      <c r="Y79" s="450">
        <f>'Summary Data'!S79</f>
        <v>4</v>
      </c>
      <c r="Z79" s="459">
        <f t="shared" si="109"/>
        <v>10</v>
      </c>
      <c r="AA79" s="464">
        <f t="shared" si="72"/>
        <v>40</v>
      </c>
      <c r="AB79" s="472">
        <f t="shared" si="90"/>
        <v>1.3333333333333333</v>
      </c>
      <c r="AC79" s="450">
        <f>'Summary Data'!U79</f>
        <v>1</v>
      </c>
      <c r="AD79" s="459">
        <f t="shared" si="110"/>
        <v>10</v>
      </c>
      <c r="AE79" s="464">
        <f t="shared" si="73"/>
        <v>10</v>
      </c>
      <c r="AF79" s="472">
        <f t="shared" si="91"/>
        <v>0.33333333333333331</v>
      </c>
      <c r="AG79" s="450">
        <f>'Summary Data'!W79</f>
        <v>1</v>
      </c>
      <c r="AH79" s="459">
        <f t="shared" si="111"/>
        <v>10</v>
      </c>
      <c r="AI79" s="464">
        <f t="shared" si="74"/>
        <v>10</v>
      </c>
      <c r="AJ79" s="472">
        <f t="shared" si="92"/>
        <v>0.33333333333333331</v>
      </c>
      <c r="AK79" s="450">
        <f>'Summary Data'!Y79</f>
        <v>205</v>
      </c>
      <c r="AL79" s="459">
        <f t="shared" si="112"/>
        <v>5</v>
      </c>
      <c r="AM79" s="464">
        <f t="shared" si="75"/>
        <v>1025</v>
      </c>
      <c r="AN79" s="472">
        <f t="shared" si="93"/>
        <v>68.333333333333329</v>
      </c>
      <c r="AO79" s="450">
        <f>'Summary Data'!AA79</f>
        <v>40</v>
      </c>
      <c r="AP79" s="459">
        <f t="shared" si="113"/>
        <v>5</v>
      </c>
      <c r="AQ79" s="464">
        <f t="shared" si="76"/>
        <v>200</v>
      </c>
      <c r="AR79" s="472">
        <f t="shared" si="94"/>
        <v>13.333333333333334</v>
      </c>
      <c r="AS79" s="450">
        <f>'Summary Data'!AC79</f>
        <v>213</v>
      </c>
      <c r="AT79" s="459">
        <f t="shared" si="114"/>
        <v>5</v>
      </c>
      <c r="AU79" s="464">
        <f t="shared" si="77"/>
        <v>1065</v>
      </c>
      <c r="AV79" s="472">
        <f t="shared" si="95"/>
        <v>71</v>
      </c>
      <c r="AW79" s="450">
        <f>'Summary Data'!AE79</f>
        <v>245</v>
      </c>
      <c r="AX79" s="459">
        <f t="shared" si="115"/>
        <v>5</v>
      </c>
      <c r="AY79" s="464">
        <f t="shared" si="78"/>
        <v>1225</v>
      </c>
      <c r="AZ79" s="472">
        <f t="shared" si="96"/>
        <v>81.666666666666671</v>
      </c>
      <c r="BA79" s="450">
        <f>'Summary Data'!AG79</f>
        <v>4</v>
      </c>
      <c r="BB79" s="459">
        <f t="shared" si="116"/>
        <v>10</v>
      </c>
      <c r="BC79" s="464">
        <f t="shared" si="79"/>
        <v>40</v>
      </c>
      <c r="BD79" s="472">
        <f t="shared" si="97"/>
        <v>1.3333333333333333</v>
      </c>
      <c r="BE79" s="450">
        <f>'Summary Data'!AI79</f>
        <v>5</v>
      </c>
      <c r="BF79" s="459">
        <f t="shared" si="117"/>
        <v>5</v>
      </c>
      <c r="BG79" s="464">
        <f t="shared" si="80"/>
        <v>25</v>
      </c>
      <c r="BH79" s="472">
        <f t="shared" si="98"/>
        <v>1.6666666666666667</v>
      </c>
      <c r="BI79" s="450">
        <f>'Summary Data'!AK79</f>
        <v>3</v>
      </c>
      <c r="BJ79" s="459">
        <f t="shared" si="118"/>
        <v>30</v>
      </c>
      <c r="BK79" s="464">
        <f t="shared" si="81"/>
        <v>90</v>
      </c>
      <c r="BL79" s="472">
        <f t="shared" si="99"/>
        <v>1</v>
      </c>
      <c r="BM79" s="450">
        <f>'Summary Data'!AN79</f>
        <v>13</v>
      </c>
      <c r="BN79" s="459">
        <f t="shared" si="119"/>
        <v>30</v>
      </c>
      <c r="BO79" s="464">
        <f t="shared" si="66"/>
        <v>390</v>
      </c>
      <c r="BP79" s="472">
        <f t="shared" si="100"/>
        <v>4.333333333333333</v>
      </c>
      <c r="BQ79" s="450">
        <f>'Summary Data'!AQ79</f>
        <v>8</v>
      </c>
      <c r="BR79" s="459">
        <f t="shared" si="120"/>
        <v>10</v>
      </c>
      <c r="BS79" s="464">
        <f t="shared" si="82"/>
        <v>80</v>
      </c>
      <c r="BT79" s="472">
        <f t="shared" si="101"/>
        <v>2.6666666666666665</v>
      </c>
      <c r="BU79" s="450">
        <f>'Summary Data'!AS79</f>
        <v>0</v>
      </c>
      <c r="BV79" s="459">
        <f t="shared" si="121"/>
        <v>15</v>
      </c>
      <c r="BW79" s="464">
        <f t="shared" si="83"/>
        <v>0</v>
      </c>
      <c r="BX79" s="472">
        <f t="shared" si="102"/>
        <v>0</v>
      </c>
      <c r="BY79" s="478">
        <f t="shared" si="103"/>
        <v>839</v>
      </c>
      <c r="BZ79" s="469">
        <f t="shared" si="84"/>
        <v>5170</v>
      </c>
      <c r="CA79" s="475">
        <f t="shared" si="122"/>
        <v>1723.3333333333333</v>
      </c>
      <c r="CB79" s="451">
        <f t="shared" si="123"/>
        <v>4287.200000000008</v>
      </c>
      <c r="CC79" s="480">
        <f t="shared" si="65"/>
        <v>0.59802823909933522</v>
      </c>
      <c r="CD79" s="480">
        <f t="shared" si="124"/>
        <v>0.1702127659574468</v>
      </c>
      <c r="CE79" s="480">
        <f t="shared" si="125"/>
        <v>0.40197176090066478</v>
      </c>
      <c r="CF79" s="478">
        <f t="shared" si="126"/>
        <v>3</v>
      </c>
      <c r="CG79" s="478">
        <f t="shared" si="127"/>
        <v>12861.600000000024</v>
      </c>
      <c r="CH79" s="478">
        <f t="shared" si="128"/>
        <v>279.66666666666669</v>
      </c>
      <c r="CI79" s="478">
        <f t="shared" si="129"/>
        <v>393.01371951219505</v>
      </c>
    </row>
    <row r="80" spans="1:87" x14ac:dyDescent="0.2">
      <c r="A80" s="640"/>
      <c r="B80" s="442" t="s">
        <v>95</v>
      </c>
      <c r="C80" s="453">
        <v>3</v>
      </c>
      <c r="D80" s="453"/>
      <c r="E80" s="447">
        <f>'Summary Data'!C80</f>
        <v>153</v>
      </c>
      <c r="F80" s="458">
        <f t="shared" si="104"/>
        <v>10</v>
      </c>
      <c r="G80" s="463">
        <f t="shared" si="67"/>
        <v>1530</v>
      </c>
      <c r="H80" s="472">
        <f t="shared" si="85"/>
        <v>51</v>
      </c>
      <c r="I80" s="447">
        <f>'Summary Data'!G80</f>
        <v>4</v>
      </c>
      <c r="J80" s="458">
        <f t="shared" si="105"/>
        <v>30</v>
      </c>
      <c r="K80" s="463">
        <f t="shared" si="68"/>
        <v>120</v>
      </c>
      <c r="L80" s="472">
        <f t="shared" si="86"/>
        <v>1.3333333333333333</v>
      </c>
      <c r="M80" s="447">
        <f>'Summary Data'!I80</f>
        <v>0</v>
      </c>
      <c r="N80" s="458">
        <f t="shared" si="106"/>
        <v>10</v>
      </c>
      <c r="O80" s="463">
        <f t="shared" si="69"/>
        <v>0</v>
      </c>
      <c r="P80" s="472">
        <f t="shared" si="87"/>
        <v>0</v>
      </c>
      <c r="Q80" s="447">
        <f>'Summary Data'!K80</f>
        <v>15</v>
      </c>
      <c r="R80" s="458">
        <f t="shared" si="107"/>
        <v>10</v>
      </c>
      <c r="S80" s="463">
        <f t="shared" si="70"/>
        <v>150</v>
      </c>
      <c r="T80" s="472">
        <f t="shared" si="88"/>
        <v>5</v>
      </c>
      <c r="U80" s="447">
        <f>'Summary Data'!M80</f>
        <v>1</v>
      </c>
      <c r="V80" s="458">
        <f t="shared" si="108"/>
        <v>10</v>
      </c>
      <c r="W80" s="463">
        <f t="shared" si="71"/>
        <v>10</v>
      </c>
      <c r="X80" s="472">
        <f t="shared" si="89"/>
        <v>0.33333333333333331</v>
      </c>
      <c r="Y80" s="447">
        <f>'Summary Data'!S80</f>
        <v>14</v>
      </c>
      <c r="Z80" s="458">
        <f t="shared" si="109"/>
        <v>10</v>
      </c>
      <c r="AA80" s="463">
        <f t="shared" si="72"/>
        <v>140</v>
      </c>
      <c r="AB80" s="472">
        <f t="shared" si="90"/>
        <v>4.666666666666667</v>
      </c>
      <c r="AC80" s="447">
        <f>'Summary Data'!U80</f>
        <v>12</v>
      </c>
      <c r="AD80" s="458">
        <f t="shared" si="110"/>
        <v>10</v>
      </c>
      <c r="AE80" s="463">
        <f t="shared" si="73"/>
        <v>120</v>
      </c>
      <c r="AF80" s="472">
        <f t="shared" si="91"/>
        <v>4</v>
      </c>
      <c r="AG80" s="447">
        <f>'Summary Data'!W80</f>
        <v>12</v>
      </c>
      <c r="AH80" s="458">
        <f t="shared" si="111"/>
        <v>10</v>
      </c>
      <c r="AI80" s="463">
        <f t="shared" si="74"/>
        <v>120</v>
      </c>
      <c r="AJ80" s="472">
        <f t="shared" si="92"/>
        <v>4</v>
      </c>
      <c r="AK80" s="447">
        <f>'Summary Data'!Y80</f>
        <v>275</v>
      </c>
      <c r="AL80" s="458">
        <f t="shared" si="112"/>
        <v>5</v>
      </c>
      <c r="AM80" s="463">
        <f t="shared" si="75"/>
        <v>1375</v>
      </c>
      <c r="AN80" s="472">
        <f t="shared" si="93"/>
        <v>91.666666666666671</v>
      </c>
      <c r="AO80" s="447">
        <f>'Summary Data'!AA80</f>
        <v>30</v>
      </c>
      <c r="AP80" s="458">
        <f t="shared" si="113"/>
        <v>5</v>
      </c>
      <c r="AQ80" s="463">
        <f t="shared" si="76"/>
        <v>150</v>
      </c>
      <c r="AR80" s="472">
        <f t="shared" si="94"/>
        <v>10</v>
      </c>
      <c r="AS80" s="447">
        <f>'Summary Data'!AC80</f>
        <v>225</v>
      </c>
      <c r="AT80" s="458">
        <f t="shared" si="114"/>
        <v>5</v>
      </c>
      <c r="AU80" s="463">
        <f t="shared" si="77"/>
        <v>1125</v>
      </c>
      <c r="AV80" s="472">
        <f t="shared" si="95"/>
        <v>75</v>
      </c>
      <c r="AW80" s="447">
        <f>'Summary Data'!AE80</f>
        <v>253</v>
      </c>
      <c r="AX80" s="458">
        <f t="shared" si="115"/>
        <v>5</v>
      </c>
      <c r="AY80" s="463">
        <f t="shared" si="78"/>
        <v>1265</v>
      </c>
      <c r="AZ80" s="472">
        <f t="shared" si="96"/>
        <v>84.333333333333329</v>
      </c>
      <c r="BA80" s="447">
        <f>'Summary Data'!AG80</f>
        <v>8</v>
      </c>
      <c r="BB80" s="458">
        <f t="shared" si="116"/>
        <v>10</v>
      </c>
      <c r="BC80" s="463">
        <f t="shared" si="79"/>
        <v>80</v>
      </c>
      <c r="BD80" s="472">
        <f t="shared" si="97"/>
        <v>2.6666666666666665</v>
      </c>
      <c r="BE80" s="447">
        <f>'Summary Data'!AI80</f>
        <v>0</v>
      </c>
      <c r="BF80" s="458">
        <f t="shared" si="117"/>
        <v>5</v>
      </c>
      <c r="BG80" s="463">
        <f t="shared" si="80"/>
        <v>0</v>
      </c>
      <c r="BH80" s="472">
        <f t="shared" si="98"/>
        <v>0</v>
      </c>
      <c r="BI80" s="447">
        <f>'Summary Data'!AK80</f>
        <v>12</v>
      </c>
      <c r="BJ80" s="458">
        <f t="shared" si="118"/>
        <v>30</v>
      </c>
      <c r="BK80" s="463">
        <f t="shared" si="81"/>
        <v>360</v>
      </c>
      <c r="BL80" s="472">
        <f t="shared" si="99"/>
        <v>4</v>
      </c>
      <c r="BM80" s="447">
        <f>'Summary Data'!AN80</f>
        <v>19</v>
      </c>
      <c r="BN80" s="458">
        <f t="shared" si="119"/>
        <v>30</v>
      </c>
      <c r="BO80" s="463">
        <f t="shared" si="66"/>
        <v>570</v>
      </c>
      <c r="BP80" s="472">
        <f t="shared" si="100"/>
        <v>6.333333333333333</v>
      </c>
      <c r="BQ80" s="447">
        <f>'Summary Data'!AQ80</f>
        <v>13</v>
      </c>
      <c r="BR80" s="458">
        <f t="shared" si="120"/>
        <v>10</v>
      </c>
      <c r="BS80" s="463">
        <f t="shared" si="82"/>
        <v>130</v>
      </c>
      <c r="BT80" s="472">
        <f t="shared" si="101"/>
        <v>4.333333333333333</v>
      </c>
      <c r="BU80" s="447">
        <f>'Summary Data'!AS80</f>
        <v>2</v>
      </c>
      <c r="BV80" s="458">
        <f t="shared" si="121"/>
        <v>15</v>
      </c>
      <c r="BW80" s="463">
        <f t="shared" si="83"/>
        <v>30</v>
      </c>
      <c r="BX80" s="472">
        <f t="shared" si="102"/>
        <v>0.66666666666666663</v>
      </c>
      <c r="BY80" s="478">
        <f t="shared" si="103"/>
        <v>1048</v>
      </c>
      <c r="BZ80" s="469">
        <f t="shared" si="84"/>
        <v>7275</v>
      </c>
      <c r="CA80" s="475">
        <f t="shared" si="122"/>
        <v>2425</v>
      </c>
      <c r="CB80" s="451">
        <f t="shared" si="123"/>
        <v>4287.200000000008</v>
      </c>
      <c r="CC80" s="480">
        <f t="shared" si="65"/>
        <v>0.4343627542451961</v>
      </c>
      <c r="CD80" s="480">
        <f t="shared" si="124"/>
        <v>0.22680412371134021</v>
      </c>
      <c r="CE80" s="480">
        <f t="shared" si="125"/>
        <v>0.5656372457548039</v>
      </c>
      <c r="CF80" s="478">
        <f t="shared" si="126"/>
        <v>3</v>
      </c>
      <c r="CG80" s="478">
        <f t="shared" si="127"/>
        <v>12861.600000000024</v>
      </c>
      <c r="CH80" s="478">
        <f t="shared" si="128"/>
        <v>349.33333333333331</v>
      </c>
      <c r="CI80" s="478">
        <f t="shared" si="129"/>
        <v>393.01371951219505</v>
      </c>
    </row>
    <row r="81" spans="1:87" x14ac:dyDescent="0.2">
      <c r="A81" s="640"/>
      <c r="B81" s="449" t="s">
        <v>96</v>
      </c>
      <c r="C81" s="453">
        <v>3</v>
      </c>
      <c r="D81" s="453"/>
      <c r="E81" s="450">
        <f>'Summary Data'!C81</f>
        <v>76</v>
      </c>
      <c r="F81" s="459">
        <f t="shared" si="104"/>
        <v>10</v>
      </c>
      <c r="G81" s="464">
        <f t="shared" si="67"/>
        <v>760</v>
      </c>
      <c r="H81" s="472">
        <f t="shared" si="85"/>
        <v>25.333333333333332</v>
      </c>
      <c r="I81" s="450">
        <f>'Summary Data'!G81</f>
        <v>0</v>
      </c>
      <c r="J81" s="459">
        <f t="shared" si="105"/>
        <v>30</v>
      </c>
      <c r="K81" s="464">
        <f t="shared" si="68"/>
        <v>0</v>
      </c>
      <c r="L81" s="472">
        <f t="shared" si="86"/>
        <v>0</v>
      </c>
      <c r="M81" s="450">
        <f>'Summary Data'!I81</f>
        <v>0</v>
      </c>
      <c r="N81" s="459">
        <f t="shared" si="106"/>
        <v>10</v>
      </c>
      <c r="O81" s="464">
        <f t="shared" si="69"/>
        <v>0</v>
      </c>
      <c r="P81" s="472">
        <f t="shared" si="87"/>
        <v>0</v>
      </c>
      <c r="Q81" s="450">
        <f>'Summary Data'!K81</f>
        <v>8</v>
      </c>
      <c r="R81" s="459">
        <f t="shared" si="107"/>
        <v>10</v>
      </c>
      <c r="S81" s="464">
        <f t="shared" si="70"/>
        <v>80</v>
      </c>
      <c r="T81" s="472">
        <f t="shared" si="88"/>
        <v>2.6666666666666665</v>
      </c>
      <c r="U81" s="450">
        <f>'Summary Data'!M81</f>
        <v>2</v>
      </c>
      <c r="V81" s="459">
        <f t="shared" si="108"/>
        <v>10</v>
      </c>
      <c r="W81" s="464">
        <f t="shared" si="71"/>
        <v>20</v>
      </c>
      <c r="X81" s="472">
        <f t="shared" si="89"/>
        <v>0.66666666666666663</v>
      </c>
      <c r="Y81" s="450">
        <f>'Summary Data'!S81</f>
        <v>9</v>
      </c>
      <c r="Z81" s="459">
        <f t="shared" si="109"/>
        <v>10</v>
      </c>
      <c r="AA81" s="464">
        <f t="shared" si="72"/>
        <v>90</v>
      </c>
      <c r="AB81" s="472">
        <f t="shared" si="90"/>
        <v>3</v>
      </c>
      <c r="AC81" s="450">
        <f>'Summary Data'!U81</f>
        <v>18</v>
      </c>
      <c r="AD81" s="459">
        <f t="shared" si="110"/>
        <v>10</v>
      </c>
      <c r="AE81" s="464">
        <f t="shared" si="73"/>
        <v>180</v>
      </c>
      <c r="AF81" s="472">
        <f t="shared" si="91"/>
        <v>6</v>
      </c>
      <c r="AG81" s="450">
        <f>'Summary Data'!W81</f>
        <v>18</v>
      </c>
      <c r="AH81" s="459">
        <f t="shared" si="111"/>
        <v>10</v>
      </c>
      <c r="AI81" s="464">
        <f t="shared" si="74"/>
        <v>180</v>
      </c>
      <c r="AJ81" s="472">
        <f t="shared" si="92"/>
        <v>6</v>
      </c>
      <c r="AK81" s="450">
        <f>'Summary Data'!Y81</f>
        <v>356</v>
      </c>
      <c r="AL81" s="459">
        <f t="shared" si="112"/>
        <v>5</v>
      </c>
      <c r="AM81" s="464">
        <f t="shared" si="75"/>
        <v>1780</v>
      </c>
      <c r="AN81" s="472">
        <f t="shared" si="93"/>
        <v>118.66666666666667</v>
      </c>
      <c r="AO81" s="450">
        <f>'Summary Data'!AA81</f>
        <v>41</v>
      </c>
      <c r="AP81" s="459">
        <f t="shared" si="113"/>
        <v>5</v>
      </c>
      <c r="AQ81" s="464">
        <f t="shared" si="76"/>
        <v>205</v>
      </c>
      <c r="AR81" s="472">
        <f t="shared" si="94"/>
        <v>13.666666666666666</v>
      </c>
      <c r="AS81" s="450">
        <f>'Summary Data'!AC81</f>
        <v>213</v>
      </c>
      <c r="AT81" s="459">
        <f t="shared" si="114"/>
        <v>5</v>
      </c>
      <c r="AU81" s="464">
        <f t="shared" si="77"/>
        <v>1065</v>
      </c>
      <c r="AV81" s="472">
        <f t="shared" si="95"/>
        <v>71</v>
      </c>
      <c r="AW81" s="450">
        <f>'Summary Data'!AE81</f>
        <v>334</v>
      </c>
      <c r="AX81" s="459">
        <f t="shared" si="115"/>
        <v>5</v>
      </c>
      <c r="AY81" s="464">
        <f t="shared" si="78"/>
        <v>1670</v>
      </c>
      <c r="AZ81" s="472">
        <f t="shared" si="96"/>
        <v>111.33333333333333</v>
      </c>
      <c r="BA81" s="450">
        <f>'Summary Data'!AG81</f>
        <v>8</v>
      </c>
      <c r="BB81" s="459">
        <f t="shared" si="116"/>
        <v>10</v>
      </c>
      <c r="BC81" s="464">
        <f t="shared" si="79"/>
        <v>80</v>
      </c>
      <c r="BD81" s="472">
        <f t="shared" si="97"/>
        <v>2.6666666666666665</v>
      </c>
      <c r="BE81" s="450">
        <f>'Summary Data'!AI81</f>
        <v>0</v>
      </c>
      <c r="BF81" s="459">
        <f t="shared" si="117"/>
        <v>5</v>
      </c>
      <c r="BG81" s="464">
        <f t="shared" si="80"/>
        <v>0</v>
      </c>
      <c r="BH81" s="472">
        <f t="shared" si="98"/>
        <v>0</v>
      </c>
      <c r="BI81" s="450">
        <f>'Summary Data'!AK81</f>
        <v>8</v>
      </c>
      <c r="BJ81" s="459">
        <f t="shared" si="118"/>
        <v>30</v>
      </c>
      <c r="BK81" s="464">
        <f t="shared" si="81"/>
        <v>240</v>
      </c>
      <c r="BL81" s="472">
        <f t="shared" si="99"/>
        <v>2.6666666666666665</v>
      </c>
      <c r="BM81" s="450">
        <f>'Summary Data'!AN81</f>
        <v>15</v>
      </c>
      <c r="BN81" s="459">
        <f t="shared" si="119"/>
        <v>30</v>
      </c>
      <c r="BO81" s="464">
        <f t="shared" si="66"/>
        <v>450</v>
      </c>
      <c r="BP81" s="472">
        <f t="shared" si="100"/>
        <v>5</v>
      </c>
      <c r="BQ81" s="450">
        <f>'Summary Data'!AQ81</f>
        <v>24</v>
      </c>
      <c r="BR81" s="459">
        <f t="shared" si="120"/>
        <v>10</v>
      </c>
      <c r="BS81" s="464">
        <f t="shared" si="82"/>
        <v>240</v>
      </c>
      <c r="BT81" s="472">
        <f t="shared" si="101"/>
        <v>8</v>
      </c>
      <c r="BU81" s="450">
        <f>'Summary Data'!AS81</f>
        <v>2</v>
      </c>
      <c r="BV81" s="459">
        <f t="shared" si="121"/>
        <v>15</v>
      </c>
      <c r="BW81" s="464">
        <f t="shared" si="83"/>
        <v>30</v>
      </c>
      <c r="BX81" s="472">
        <f t="shared" si="102"/>
        <v>0.66666666666666663</v>
      </c>
      <c r="BY81" s="478">
        <f t="shared" si="103"/>
        <v>1132</v>
      </c>
      <c r="BZ81" s="469">
        <f t="shared" si="84"/>
        <v>7070</v>
      </c>
      <c r="CA81" s="475">
        <f t="shared" si="122"/>
        <v>2356.6666666666665</v>
      </c>
      <c r="CB81" s="451">
        <f t="shared" si="123"/>
        <v>4287.200000000008</v>
      </c>
      <c r="CC81" s="480">
        <f t="shared" si="65"/>
        <v>0.45030167319773695</v>
      </c>
      <c r="CD81" s="480">
        <f t="shared" si="124"/>
        <v>0.1074964639321075</v>
      </c>
      <c r="CE81" s="480">
        <f t="shared" si="125"/>
        <v>0.54969832680226305</v>
      </c>
      <c r="CF81" s="478">
        <f t="shared" si="126"/>
        <v>3</v>
      </c>
      <c r="CG81" s="478">
        <f t="shared" si="127"/>
        <v>12861.600000000024</v>
      </c>
      <c r="CH81" s="478">
        <f t="shared" si="128"/>
        <v>377.33333333333331</v>
      </c>
      <c r="CI81" s="478">
        <f t="shared" si="129"/>
        <v>393.01371951219505</v>
      </c>
    </row>
    <row r="82" spans="1:87" x14ac:dyDescent="0.2">
      <c r="A82" s="640"/>
      <c r="B82" s="442" t="s">
        <v>97</v>
      </c>
      <c r="C82" s="453">
        <v>3</v>
      </c>
      <c r="D82" s="453"/>
      <c r="E82" s="447">
        <f>'Summary Data'!C82</f>
        <v>89</v>
      </c>
      <c r="F82" s="458">
        <f t="shared" si="104"/>
        <v>10</v>
      </c>
      <c r="G82" s="463">
        <f t="shared" si="67"/>
        <v>890</v>
      </c>
      <c r="H82" s="472">
        <f t="shared" si="85"/>
        <v>29.666666666666668</v>
      </c>
      <c r="I82" s="447">
        <f>'Summary Data'!G82</f>
        <v>0</v>
      </c>
      <c r="J82" s="458">
        <f t="shared" si="105"/>
        <v>30</v>
      </c>
      <c r="K82" s="463">
        <f t="shared" si="68"/>
        <v>0</v>
      </c>
      <c r="L82" s="472">
        <f t="shared" si="86"/>
        <v>0</v>
      </c>
      <c r="M82" s="447">
        <f>'Summary Data'!I82</f>
        <v>1</v>
      </c>
      <c r="N82" s="458">
        <f t="shared" si="106"/>
        <v>10</v>
      </c>
      <c r="O82" s="463">
        <f t="shared" si="69"/>
        <v>10</v>
      </c>
      <c r="P82" s="472">
        <f t="shared" si="87"/>
        <v>0.33333333333333331</v>
      </c>
      <c r="Q82" s="447">
        <f>'Summary Data'!K82</f>
        <v>15</v>
      </c>
      <c r="R82" s="458">
        <f t="shared" si="107"/>
        <v>10</v>
      </c>
      <c r="S82" s="463">
        <f t="shared" si="70"/>
        <v>150</v>
      </c>
      <c r="T82" s="472">
        <f t="shared" si="88"/>
        <v>5</v>
      </c>
      <c r="U82" s="447">
        <f>'Summary Data'!M82</f>
        <v>0</v>
      </c>
      <c r="V82" s="458">
        <f t="shared" si="108"/>
        <v>10</v>
      </c>
      <c r="W82" s="463">
        <f t="shared" si="71"/>
        <v>0</v>
      </c>
      <c r="X82" s="472">
        <f t="shared" si="89"/>
        <v>0</v>
      </c>
      <c r="Y82" s="447">
        <f>'Summary Data'!S82</f>
        <v>14</v>
      </c>
      <c r="Z82" s="458">
        <f t="shared" si="109"/>
        <v>10</v>
      </c>
      <c r="AA82" s="463">
        <f t="shared" si="72"/>
        <v>140</v>
      </c>
      <c r="AB82" s="472">
        <f t="shared" si="90"/>
        <v>4.666666666666667</v>
      </c>
      <c r="AC82" s="447">
        <f>'Summary Data'!U82</f>
        <v>11</v>
      </c>
      <c r="AD82" s="458">
        <f t="shared" si="110"/>
        <v>10</v>
      </c>
      <c r="AE82" s="463">
        <f t="shared" si="73"/>
        <v>110</v>
      </c>
      <c r="AF82" s="472">
        <f t="shared" si="91"/>
        <v>3.6666666666666665</v>
      </c>
      <c r="AG82" s="447">
        <f>'Summary Data'!W82</f>
        <v>11</v>
      </c>
      <c r="AH82" s="458">
        <f t="shared" si="111"/>
        <v>10</v>
      </c>
      <c r="AI82" s="463">
        <f t="shared" si="74"/>
        <v>110</v>
      </c>
      <c r="AJ82" s="472">
        <f t="shared" si="92"/>
        <v>3.6666666666666665</v>
      </c>
      <c r="AK82" s="447">
        <f>'Summary Data'!Y82</f>
        <v>262</v>
      </c>
      <c r="AL82" s="458">
        <f t="shared" si="112"/>
        <v>5</v>
      </c>
      <c r="AM82" s="463">
        <f t="shared" si="75"/>
        <v>1310</v>
      </c>
      <c r="AN82" s="472">
        <f t="shared" si="93"/>
        <v>87.333333333333329</v>
      </c>
      <c r="AO82" s="447">
        <f>'Summary Data'!AA82</f>
        <v>24</v>
      </c>
      <c r="AP82" s="458">
        <f t="shared" si="113"/>
        <v>5</v>
      </c>
      <c r="AQ82" s="463">
        <f t="shared" si="76"/>
        <v>120</v>
      </c>
      <c r="AR82" s="472">
        <f t="shared" si="94"/>
        <v>8</v>
      </c>
      <c r="AS82" s="447">
        <f>'Summary Data'!AC82</f>
        <v>240</v>
      </c>
      <c r="AT82" s="458">
        <f t="shared" si="114"/>
        <v>5</v>
      </c>
      <c r="AU82" s="463">
        <f t="shared" si="77"/>
        <v>1200</v>
      </c>
      <c r="AV82" s="472">
        <f t="shared" si="95"/>
        <v>80</v>
      </c>
      <c r="AW82" s="447">
        <f>'Summary Data'!AE82</f>
        <v>228</v>
      </c>
      <c r="AX82" s="458">
        <f t="shared" si="115"/>
        <v>5</v>
      </c>
      <c r="AY82" s="463">
        <f t="shared" si="78"/>
        <v>1140</v>
      </c>
      <c r="AZ82" s="472">
        <f t="shared" si="96"/>
        <v>76</v>
      </c>
      <c r="BA82" s="447">
        <f>'Summary Data'!AG82</f>
        <v>4</v>
      </c>
      <c r="BB82" s="458">
        <f t="shared" si="116"/>
        <v>10</v>
      </c>
      <c r="BC82" s="463">
        <f t="shared" si="79"/>
        <v>40</v>
      </c>
      <c r="BD82" s="472">
        <f t="shared" si="97"/>
        <v>1.3333333333333333</v>
      </c>
      <c r="BE82" s="447">
        <f>'Summary Data'!AI82</f>
        <v>2</v>
      </c>
      <c r="BF82" s="458">
        <f t="shared" si="117"/>
        <v>5</v>
      </c>
      <c r="BG82" s="463">
        <f t="shared" si="80"/>
        <v>10</v>
      </c>
      <c r="BH82" s="472">
        <f t="shared" si="98"/>
        <v>0.66666666666666663</v>
      </c>
      <c r="BI82" s="447">
        <f>'Summary Data'!AK82</f>
        <v>23</v>
      </c>
      <c r="BJ82" s="458">
        <f t="shared" si="118"/>
        <v>30</v>
      </c>
      <c r="BK82" s="463">
        <f t="shared" si="81"/>
        <v>690</v>
      </c>
      <c r="BL82" s="472">
        <f t="shared" si="99"/>
        <v>7.666666666666667</v>
      </c>
      <c r="BM82" s="447">
        <f>'Summary Data'!AN82</f>
        <v>21</v>
      </c>
      <c r="BN82" s="458">
        <f t="shared" si="119"/>
        <v>30</v>
      </c>
      <c r="BO82" s="463">
        <f t="shared" si="66"/>
        <v>630</v>
      </c>
      <c r="BP82" s="472">
        <f t="shared" si="100"/>
        <v>7</v>
      </c>
      <c r="BQ82" s="447">
        <f>'Summary Data'!AQ82</f>
        <v>13</v>
      </c>
      <c r="BR82" s="458">
        <f t="shared" si="120"/>
        <v>10</v>
      </c>
      <c r="BS82" s="463">
        <f t="shared" si="82"/>
        <v>130</v>
      </c>
      <c r="BT82" s="472">
        <f t="shared" si="101"/>
        <v>4.333333333333333</v>
      </c>
      <c r="BU82" s="447">
        <f>'Summary Data'!AS82</f>
        <v>22</v>
      </c>
      <c r="BV82" s="458">
        <f t="shared" si="121"/>
        <v>15</v>
      </c>
      <c r="BW82" s="463">
        <f t="shared" si="83"/>
        <v>330</v>
      </c>
      <c r="BX82" s="472">
        <f t="shared" si="102"/>
        <v>7.333333333333333</v>
      </c>
      <c r="BY82" s="478">
        <f t="shared" si="103"/>
        <v>980</v>
      </c>
      <c r="BZ82" s="469">
        <f t="shared" si="84"/>
        <v>7010</v>
      </c>
      <c r="CA82" s="475">
        <f t="shared" si="122"/>
        <v>2336.6666666666665</v>
      </c>
      <c r="CB82" s="451">
        <f t="shared" si="123"/>
        <v>4287.200000000008</v>
      </c>
      <c r="CC82" s="480">
        <f t="shared" ref="CC82:CC145" si="130">1-(CA82/CB82)</f>
        <v>0.45496672264726112</v>
      </c>
      <c r="CD82" s="480">
        <f t="shared" si="124"/>
        <v>0.12696148359486448</v>
      </c>
      <c r="CE82" s="480">
        <f t="shared" si="125"/>
        <v>0.54503327735273888</v>
      </c>
      <c r="CF82" s="478">
        <f t="shared" si="126"/>
        <v>3</v>
      </c>
      <c r="CG82" s="478">
        <f t="shared" si="127"/>
        <v>12861.600000000024</v>
      </c>
      <c r="CH82" s="478">
        <f t="shared" si="128"/>
        <v>326.66666666666669</v>
      </c>
      <c r="CI82" s="478">
        <f t="shared" si="129"/>
        <v>393.01371951219505</v>
      </c>
    </row>
    <row r="83" spans="1:87" x14ac:dyDescent="0.2">
      <c r="A83" s="640"/>
      <c r="B83" s="449" t="s">
        <v>98</v>
      </c>
      <c r="C83" s="453">
        <v>3</v>
      </c>
      <c r="D83" s="453"/>
      <c r="E83" s="450">
        <f>'Summary Data'!C83</f>
        <v>63</v>
      </c>
      <c r="F83" s="459">
        <f t="shared" si="104"/>
        <v>10</v>
      </c>
      <c r="G83" s="464">
        <f t="shared" si="67"/>
        <v>630</v>
      </c>
      <c r="H83" s="472">
        <f t="shared" si="85"/>
        <v>21</v>
      </c>
      <c r="I83" s="450">
        <f>'Summary Data'!G83</f>
        <v>28</v>
      </c>
      <c r="J83" s="459">
        <f t="shared" si="105"/>
        <v>30</v>
      </c>
      <c r="K83" s="464">
        <f t="shared" si="68"/>
        <v>840</v>
      </c>
      <c r="L83" s="472">
        <f t="shared" si="86"/>
        <v>9.3333333333333339</v>
      </c>
      <c r="M83" s="450">
        <f>'Summary Data'!I83</f>
        <v>2</v>
      </c>
      <c r="N83" s="459">
        <f t="shared" si="106"/>
        <v>10</v>
      </c>
      <c r="O83" s="464">
        <f t="shared" si="69"/>
        <v>20</v>
      </c>
      <c r="P83" s="472">
        <f t="shared" si="87"/>
        <v>0.66666666666666663</v>
      </c>
      <c r="Q83" s="450">
        <f>'Summary Data'!K83</f>
        <v>19</v>
      </c>
      <c r="R83" s="459">
        <f t="shared" si="107"/>
        <v>10</v>
      </c>
      <c r="S83" s="464">
        <f t="shared" si="70"/>
        <v>190</v>
      </c>
      <c r="T83" s="472">
        <f t="shared" si="88"/>
        <v>6.333333333333333</v>
      </c>
      <c r="U83" s="450">
        <f>'Summary Data'!M83</f>
        <v>2</v>
      </c>
      <c r="V83" s="459">
        <f t="shared" si="108"/>
        <v>10</v>
      </c>
      <c r="W83" s="464">
        <f t="shared" si="71"/>
        <v>20</v>
      </c>
      <c r="X83" s="472">
        <f t="shared" si="89"/>
        <v>0.66666666666666663</v>
      </c>
      <c r="Y83" s="450">
        <f>'Summary Data'!S83</f>
        <v>14</v>
      </c>
      <c r="Z83" s="459">
        <f t="shared" si="109"/>
        <v>10</v>
      </c>
      <c r="AA83" s="464">
        <f t="shared" si="72"/>
        <v>140</v>
      </c>
      <c r="AB83" s="472">
        <f t="shared" si="90"/>
        <v>4.666666666666667</v>
      </c>
      <c r="AC83" s="450">
        <f>'Summary Data'!U83</f>
        <v>8</v>
      </c>
      <c r="AD83" s="459">
        <f t="shared" si="110"/>
        <v>10</v>
      </c>
      <c r="AE83" s="464">
        <f t="shared" si="73"/>
        <v>80</v>
      </c>
      <c r="AF83" s="472">
        <f t="shared" si="91"/>
        <v>2.6666666666666665</v>
      </c>
      <c r="AG83" s="450">
        <f>'Summary Data'!W83</f>
        <v>8</v>
      </c>
      <c r="AH83" s="459">
        <f t="shared" si="111"/>
        <v>10</v>
      </c>
      <c r="AI83" s="464">
        <f t="shared" si="74"/>
        <v>80</v>
      </c>
      <c r="AJ83" s="472">
        <f t="shared" si="92"/>
        <v>2.6666666666666665</v>
      </c>
      <c r="AK83" s="450">
        <f>'Summary Data'!Y83</f>
        <v>310</v>
      </c>
      <c r="AL83" s="459">
        <f t="shared" si="112"/>
        <v>5</v>
      </c>
      <c r="AM83" s="464">
        <f t="shared" si="75"/>
        <v>1550</v>
      </c>
      <c r="AN83" s="472">
        <f t="shared" si="93"/>
        <v>103.33333333333333</v>
      </c>
      <c r="AO83" s="450">
        <f>'Summary Data'!AA83</f>
        <v>36</v>
      </c>
      <c r="AP83" s="459">
        <f t="shared" si="113"/>
        <v>5</v>
      </c>
      <c r="AQ83" s="464">
        <f t="shared" si="76"/>
        <v>180</v>
      </c>
      <c r="AR83" s="472">
        <f t="shared" si="94"/>
        <v>12</v>
      </c>
      <c r="AS83" s="450">
        <f>'Summary Data'!AC83</f>
        <v>263</v>
      </c>
      <c r="AT83" s="459">
        <f t="shared" si="114"/>
        <v>5</v>
      </c>
      <c r="AU83" s="464">
        <f t="shared" si="77"/>
        <v>1315</v>
      </c>
      <c r="AV83" s="472">
        <f t="shared" si="95"/>
        <v>87.666666666666671</v>
      </c>
      <c r="AW83" s="450">
        <f>'Summary Data'!AE83</f>
        <v>296</v>
      </c>
      <c r="AX83" s="459">
        <f t="shared" si="115"/>
        <v>5</v>
      </c>
      <c r="AY83" s="464">
        <f t="shared" si="78"/>
        <v>1480</v>
      </c>
      <c r="AZ83" s="472">
        <f t="shared" si="96"/>
        <v>98.666666666666671</v>
      </c>
      <c r="BA83" s="450">
        <f>'Summary Data'!AG83</f>
        <v>13</v>
      </c>
      <c r="BB83" s="459">
        <f t="shared" si="116"/>
        <v>10</v>
      </c>
      <c r="BC83" s="464">
        <f t="shared" si="79"/>
        <v>130</v>
      </c>
      <c r="BD83" s="472">
        <f t="shared" si="97"/>
        <v>4.333333333333333</v>
      </c>
      <c r="BE83" s="450">
        <f>'Summary Data'!AI83</f>
        <v>6</v>
      </c>
      <c r="BF83" s="459">
        <f t="shared" si="117"/>
        <v>5</v>
      </c>
      <c r="BG83" s="464">
        <f t="shared" si="80"/>
        <v>30</v>
      </c>
      <c r="BH83" s="472">
        <f t="shared" si="98"/>
        <v>2</v>
      </c>
      <c r="BI83" s="450">
        <f>'Summary Data'!AK83</f>
        <v>9</v>
      </c>
      <c r="BJ83" s="459">
        <f t="shared" si="118"/>
        <v>30</v>
      </c>
      <c r="BK83" s="464">
        <f t="shared" si="81"/>
        <v>270</v>
      </c>
      <c r="BL83" s="472">
        <f t="shared" si="99"/>
        <v>3</v>
      </c>
      <c r="BM83" s="450">
        <f>'Summary Data'!AN83</f>
        <v>22</v>
      </c>
      <c r="BN83" s="459">
        <f t="shared" si="119"/>
        <v>30</v>
      </c>
      <c r="BO83" s="464">
        <f t="shared" si="66"/>
        <v>660</v>
      </c>
      <c r="BP83" s="472">
        <f t="shared" si="100"/>
        <v>7.333333333333333</v>
      </c>
      <c r="BQ83" s="450">
        <f>'Summary Data'!AQ83</f>
        <v>21</v>
      </c>
      <c r="BR83" s="459">
        <f t="shared" si="120"/>
        <v>10</v>
      </c>
      <c r="BS83" s="464">
        <f t="shared" si="82"/>
        <v>210</v>
      </c>
      <c r="BT83" s="472">
        <f t="shared" si="101"/>
        <v>7</v>
      </c>
      <c r="BU83" s="450">
        <f>'Summary Data'!AS83</f>
        <v>3</v>
      </c>
      <c r="BV83" s="459">
        <f t="shared" si="121"/>
        <v>15</v>
      </c>
      <c r="BW83" s="464">
        <f t="shared" si="83"/>
        <v>45</v>
      </c>
      <c r="BX83" s="472">
        <f t="shared" si="102"/>
        <v>1</v>
      </c>
      <c r="BY83" s="478">
        <f t="shared" si="103"/>
        <v>1123</v>
      </c>
      <c r="BZ83" s="469">
        <f t="shared" si="84"/>
        <v>7870</v>
      </c>
      <c r="CA83" s="475">
        <f t="shared" si="122"/>
        <v>2623.3333333333335</v>
      </c>
      <c r="CB83" s="451">
        <f t="shared" si="123"/>
        <v>4287.200000000008</v>
      </c>
      <c r="CC83" s="480">
        <f t="shared" si="130"/>
        <v>0.38810101387074813</v>
      </c>
      <c r="CD83" s="480">
        <f t="shared" si="124"/>
        <v>0.18678526048284624</v>
      </c>
      <c r="CE83" s="480">
        <f t="shared" si="125"/>
        <v>0.61189898612925187</v>
      </c>
      <c r="CF83" s="478">
        <f t="shared" si="126"/>
        <v>3</v>
      </c>
      <c r="CG83" s="478">
        <f t="shared" si="127"/>
        <v>12861.600000000024</v>
      </c>
      <c r="CH83" s="478">
        <f t="shared" si="128"/>
        <v>374.33333333333331</v>
      </c>
      <c r="CI83" s="478">
        <f t="shared" si="129"/>
        <v>393.01371951219505</v>
      </c>
    </row>
    <row r="84" spans="1:87" x14ac:dyDescent="0.2">
      <c r="A84" s="640"/>
      <c r="B84" s="442" t="s">
        <v>99</v>
      </c>
      <c r="C84" s="453">
        <v>3</v>
      </c>
      <c r="D84" s="453"/>
      <c r="E84" s="447">
        <f>'Summary Data'!C84</f>
        <v>48</v>
      </c>
      <c r="F84" s="458">
        <f t="shared" si="104"/>
        <v>10</v>
      </c>
      <c r="G84" s="463">
        <f t="shared" si="67"/>
        <v>480</v>
      </c>
      <c r="H84" s="472">
        <f t="shared" si="85"/>
        <v>16</v>
      </c>
      <c r="I84" s="447">
        <f>'Summary Data'!G84</f>
        <v>0</v>
      </c>
      <c r="J84" s="458">
        <f t="shared" si="105"/>
        <v>30</v>
      </c>
      <c r="K84" s="463">
        <f t="shared" si="68"/>
        <v>0</v>
      </c>
      <c r="L84" s="472">
        <f t="shared" si="86"/>
        <v>0</v>
      </c>
      <c r="M84" s="447">
        <f>'Summary Data'!I84</f>
        <v>1</v>
      </c>
      <c r="N84" s="458">
        <f t="shared" si="106"/>
        <v>10</v>
      </c>
      <c r="O84" s="463">
        <f t="shared" si="69"/>
        <v>10</v>
      </c>
      <c r="P84" s="472">
        <f t="shared" si="87"/>
        <v>0.33333333333333331</v>
      </c>
      <c r="Q84" s="447">
        <f>'Summary Data'!K84</f>
        <v>6</v>
      </c>
      <c r="R84" s="458">
        <f t="shared" si="107"/>
        <v>10</v>
      </c>
      <c r="S84" s="463">
        <f t="shared" si="70"/>
        <v>60</v>
      </c>
      <c r="T84" s="472">
        <f t="shared" si="88"/>
        <v>2</v>
      </c>
      <c r="U84" s="447">
        <f>'Summary Data'!M84</f>
        <v>3</v>
      </c>
      <c r="V84" s="458">
        <f t="shared" si="108"/>
        <v>10</v>
      </c>
      <c r="W84" s="463">
        <f t="shared" si="71"/>
        <v>30</v>
      </c>
      <c r="X84" s="472">
        <f t="shared" si="89"/>
        <v>1</v>
      </c>
      <c r="Y84" s="447">
        <f>'Summary Data'!S84</f>
        <v>8</v>
      </c>
      <c r="Z84" s="458">
        <f t="shared" si="109"/>
        <v>10</v>
      </c>
      <c r="AA84" s="463">
        <f t="shared" si="72"/>
        <v>80</v>
      </c>
      <c r="AB84" s="472">
        <f t="shared" si="90"/>
        <v>2.6666666666666665</v>
      </c>
      <c r="AC84" s="447">
        <f>'Summary Data'!U84</f>
        <v>9</v>
      </c>
      <c r="AD84" s="458">
        <f t="shared" si="110"/>
        <v>10</v>
      </c>
      <c r="AE84" s="463">
        <f t="shared" si="73"/>
        <v>90</v>
      </c>
      <c r="AF84" s="472">
        <f t="shared" si="91"/>
        <v>3</v>
      </c>
      <c r="AG84" s="447">
        <f>'Summary Data'!W84</f>
        <v>9</v>
      </c>
      <c r="AH84" s="458">
        <f t="shared" si="111"/>
        <v>10</v>
      </c>
      <c r="AI84" s="463">
        <f t="shared" si="74"/>
        <v>90</v>
      </c>
      <c r="AJ84" s="472">
        <f t="shared" si="92"/>
        <v>3</v>
      </c>
      <c r="AK84" s="447">
        <f>'Summary Data'!Y84</f>
        <v>262</v>
      </c>
      <c r="AL84" s="458">
        <f t="shared" si="112"/>
        <v>5</v>
      </c>
      <c r="AM84" s="463">
        <f t="shared" si="75"/>
        <v>1310</v>
      </c>
      <c r="AN84" s="472">
        <f t="shared" si="93"/>
        <v>87.333333333333329</v>
      </c>
      <c r="AO84" s="447">
        <f>'Summary Data'!AA84</f>
        <v>45</v>
      </c>
      <c r="AP84" s="458">
        <f t="shared" si="113"/>
        <v>5</v>
      </c>
      <c r="AQ84" s="463">
        <f t="shared" si="76"/>
        <v>225</v>
      </c>
      <c r="AR84" s="472">
        <f t="shared" si="94"/>
        <v>15</v>
      </c>
      <c r="AS84" s="447">
        <f>'Summary Data'!AC84</f>
        <v>209</v>
      </c>
      <c r="AT84" s="458">
        <f t="shared" si="114"/>
        <v>5</v>
      </c>
      <c r="AU84" s="463">
        <f t="shared" si="77"/>
        <v>1045</v>
      </c>
      <c r="AV84" s="472">
        <f t="shared" si="95"/>
        <v>69.666666666666671</v>
      </c>
      <c r="AW84" s="447">
        <f>'Summary Data'!AE84</f>
        <v>205</v>
      </c>
      <c r="AX84" s="458">
        <f t="shared" si="115"/>
        <v>5</v>
      </c>
      <c r="AY84" s="463">
        <f t="shared" si="78"/>
        <v>1025</v>
      </c>
      <c r="AZ84" s="472">
        <f t="shared" si="96"/>
        <v>68.333333333333329</v>
      </c>
      <c r="BA84" s="447">
        <f>'Summary Data'!AG84</f>
        <v>1</v>
      </c>
      <c r="BB84" s="458">
        <f t="shared" si="116"/>
        <v>10</v>
      </c>
      <c r="BC84" s="463">
        <f t="shared" si="79"/>
        <v>10</v>
      </c>
      <c r="BD84" s="472">
        <f t="shared" si="97"/>
        <v>0.33333333333333331</v>
      </c>
      <c r="BE84" s="447">
        <f>'Summary Data'!AI84</f>
        <v>5</v>
      </c>
      <c r="BF84" s="458">
        <f t="shared" si="117"/>
        <v>5</v>
      </c>
      <c r="BG84" s="463">
        <f t="shared" si="80"/>
        <v>25</v>
      </c>
      <c r="BH84" s="472">
        <f t="shared" si="98"/>
        <v>1.6666666666666667</v>
      </c>
      <c r="BI84" s="447">
        <f>'Summary Data'!AK84</f>
        <v>18</v>
      </c>
      <c r="BJ84" s="458">
        <f t="shared" si="118"/>
        <v>30</v>
      </c>
      <c r="BK84" s="463">
        <f t="shared" si="81"/>
        <v>540</v>
      </c>
      <c r="BL84" s="472">
        <f t="shared" si="99"/>
        <v>6</v>
      </c>
      <c r="BM84" s="447">
        <f>'Summary Data'!AN84</f>
        <v>25</v>
      </c>
      <c r="BN84" s="458">
        <f t="shared" si="119"/>
        <v>30</v>
      </c>
      <c r="BO84" s="463">
        <f t="shared" si="66"/>
        <v>750</v>
      </c>
      <c r="BP84" s="472">
        <f t="shared" si="100"/>
        <v>8.3333333333333339</v>
      </c>
      <c r="BQ84" s="447">
        <f>'Summary Data'!AQ84</f>
        <v>14</v>
      </c>
      <c r="BR84" s="458">
        <f t="shared" si="120"/>
        <v>10</v>
      </c>
      <c r="BS84" s="463">
        <f t="shared" si="82"/>
        <v>140</v>
      </c>
      <c r="BT84" s="472">
        <f t="shared" si="101"/>
        <v>4.666666666666667</v>
      </c>
      <c r="BU84" s="447">
        <f>'Summary Data'!AS84</f>
        <v>4</v>
      </c>
      <c r="BV84" s="458">
        <f t="shared" si="121"/>
        <v>15</v>
      </c>
      <c r="BW84" s="463">
        <f t="shared" si="83"/>
        <v>60</v>
      </c>
      <c r="BX84" s="472">
        <f t="shared" si="102"/>
        <v>1.3333333333333333</v>
      </c>
      <c r="BY84" s="478">
        <f t="shared" si="103"/>
        <v>872</v>
      </c>
      <c r="BZ84" s="469">
        <f t="shared" si="84"/>
        <v>5970</v>
      </c>
      <c r="CA84" s="475">
        <f t="shared" si="122"/>
        <v>1990</v>
      </c>
      <c r="CB84" s="451">
        <f t="shared" si="123"/>
        <v>4287.200000000008</v>
      </c>
      <c r="CC84" s="480">
        <f t="shared" si="130"/>
        <v>0.53582757977234641</v>
      </c>
      <c r="CD84" s="480">
        <f t="shared" si="124"/>
        <v>8.0402010050251257E-2</v>
      </c>
      <c r="CE84" s="480">
        <f t="shared" si="125"/>
        <v>0.46417242022765354</v>
      </c>
      <c r="CF84" s="478">
        <f t="shared" si="126"/>
        <v>3</v>
      </c>
      <c r="CG84" s="478">
        <f t="shared" si="127"/>
        <v>12861.600000000024</v>
      </c>
      <c r="CH84" s="478">
        <f t="shared" si="128"/>
        <v>290.66666666666669</v>
      </c>
      <c r="CI84" s="478">
        <f t="shared" si="129"/>
        <v>393.01371951219505</v>
      </c>
    </row>
    <row r="85" spans="1:87" x14ac:dyDescent="0.2">
      <c r="A85" s="640"/>
      <c r="B85" s="449" t="s">
        <v>100</v>
      </c>
      <c r="C85" s="453">
        <v>3</v>
      </c>
      <c r="D85" s="453"/>
      <c r="E85" s="450">
        <f>'Summary Data'!C85</f>
        <v>37</v>
      </c>
      <c r="F85" s="459">
        <f t="shared" si="104"/>
        <v>10</v>
      </c>
      <c r="G85" s="464">
        <f t="shared" si="67"/>
        <v>370</v>
      </c>
      <c r="H85" s="472">
        <f t="shared" si="85"/>
        <v>12.333333333333334</v>
      </c>
      <c r="I85" s="450">
        <f>'Summary Data'!G85</f>
        <v>0</v>
      </c>
      <c r="J85" s="459">
        <f t="shared" si="105"/>
        <v>30</v>
      </c>
      <c r="K85" s="464">
        <f t="shared" si="68"/>
        <v>0</v>
      </c>
      <c r="L85" s="472">
        <f t="shared" si="86"/>
        <v>0</v>
      </c>
      <c r="M85" s="450">
        <f>'Summary Data'!I85</f>
        <v>0</v>
      </c>
      <c r="N85" s="459">
        <f t="shared" si="106"/>
        <v>10</v>
      </c>
      <c r="O85" s="464">
        <f t="shared" si="69"/>
        <v>0</v>
      </c>
      <c r="P85" s="472">
        <f t="shared" si="87"/>
        <v>0</v>
      </c>
      <c r="Q85" s="450">
        <f>'Summary Data'!K85</f>
        <v>10</v>
      </c>
      <c r="R85" s="459">
        <f t="shared" si="107"/>
        <v>10</v>
      </c>
      <c r="S85" s="464">
        <f t="shared" si="70"/>
        <v>100</v>
      </c>
      <c r="T85" s="472">
        <f t="shared" si="88"/>
        <v>3.3333333333333335</v>
      </c>
      <c r="U85" s="450">
        <f>'Summary Data'!M85</f>
        <v>2</v>
      </c>
      <c r="V85" s="459">
        <f t="shared" si="108"/>
        <v>10</v>
      </c>
      <c r="W85" s="464">
        <f t="shared" si="71"/>
        <v>20</v>
      </c>
      <c r="X85" s="472">
        <f t="shared" si="89"/>
        <v>0.66666666666666663</v>
      </c>
      <c r="Y85" s="450">
        <f>'Summary Data'!S85</f>
        <v>10</v>
      </c>
      <c r="Z85" s="459">
        <f t="shared" si="109"/>
        <v>10</v>
      </c>
      <c r="AA85" s="464">
        <f t="shared" si="72"/>
        <v>100</v>
      </c>
      <c r="AB85" s="472">
        <f t="shared" si="90"/>
        <v>3.3333333333333335</v>
      </c>
      <c r="AC85" s="450">
        <f>'Summary Data'!U85</f>
        <v>3</v>
      </c>
      <c r="AD85" s="459">
        <f t="shared" si="110"/>
        <v>10</v>
      </c>
      <c r="AE85" s="464">
        <f t="shared" si="73"/>
        <v>30</v>
      </c>
      <c r="AF85" s="472">
        <f t="shared" si="91"/>
        <v>1</v>
      </c>
      <c r="AG85" s="450">
        <f>'Summary Data'!W85</f>
        <v>3</v>
      </c>
      <c r="AH85" s="459">
        <f t="shared" si="111"/>
        <v>10</v>
      </c>
      <c r="AI85" s="464">
        <f t="shared" si="74"/>
        <v>30</v>
      </c>
      <c r="AJ85" s="472">
        <f t="shared" si="92"/>
        <v>1</v>
      </c>
      <c r="AK85" s="450">
        <f>'Summary Data'!Y85</f>
        <v>248</v>
      </c>
      <c r="AL85" s="459">
        <f t="shared" si="112"/>
        <v>5</v>
      </c>
      <c r="AM85" s="464">
        <f t="shared" si="75"/>
        <v>1240</v>
      </c>
      <c r="AN85" s="472">
        <f t="shared" si="93"/>
        <v>82.666666666666671</v>
      </c>
      <c r="AO85" s="450">
        <f>'Summary Data'!AA85</f>
        <v>42</v>
      </c>
      <c r="AP85" s="459">
        <f t="shared" si="113"/>
        <v>5</v>
      </c>
      <c r="AQ85" s="464">
        <f t="shared" si="76"/>
        <v>210</v>
      </c>
      <c r="AR85" s="472">
        <f t="shared" si="94"/>
        <v>14</v>
      </c>
      <c r="AS85" s="450">
        <f>'Summary Data'!AC85</f>
        <v>198</v>
      </c>
      <c r="AT85" s="459">
        <f t="shared" si="114"/>
        <v>5</v>
      </c>
      <c r="AU85" s="464">
        <f t="shared" si="77"/>
        <v>990</v>
      </c>
      <c r="AV85" s="472">
        <f t="shared" si="95"/>
        <v>66</v>
      </c>
      <c r="AW85" s="450">
        <f>'Summary Data'!AE85</f>
        <v>219</v>
      </c>
      <c r="AX85" s="459">
        <f t="shared" si="115"/>
        <v>5</v>
      </c>
      <c r="AY85" s="464">
        <f t="shared" si="78"/>
        <v>1095</v>
      </c>
      <c r="AZ85" s="472">
        <f t="shared" si="96"/>
        <v>73</v>
      </c>
      <c r="BA85" s="450">
        <f>'Summary Data'!AG85</f>
        <v>6</v>
      </c>
      <c r="BB85" s="459">
        <f t="shared" si="116"/>
        <v>10</v>
      </c>
      <c r="BC85" s="464">
        <f t="shared" si="79"/>
        <v>60</v>
      </c>
      <c r="BD85" s="472">
        <f t="shared" si="97"/>
        <v>2</v>
      </c>
      <c r="BE85" s="450">
        <f>'Summary Data'!AI85</f>
        <v>6</v>
      </c>
      <c r="BF85" s="459">
        <f t="shared" si="117"/>
        <v>5</v>
      </c>
      <c r="BG85" s="464">
        <f t="shared" si="80"/>
        <v>30</v>
      </c>
      <c r="BH85" s="472">
        <f t="shared" si="98"/>
        <v>2</v>
      </c>
      <c r="BI85" s="450">
        <f>'Summary Data'!AK85</f>
        <v>8</v>
      </c>
      <c r="BJ85" s="459">
        <f t="shared" si="118"/>
        <v>30</v>
      </c>
      <c r="BK85" s="464">
        <f t="shared" si="81"/>
        <v>240</v>
      </c>
      <c r="BL85" s="472">
        <f t="shared" si="99"/>
        <v>2.6666666666666665</v>
      </c>
      <c r="BM85" s="450">
        <f>'Summary Data'!AN85</f>
        <v>16</v>
      </c>
      <c r="BN85" s="459">
        <f t="shared" si="119"/>
        <v>30</v>
      </c>
      <c r="BO85" s="464">
        <f t="shared" si="66"/>
        <v>480</v>
      </c>
      <c r="BP85" s="472">
        <f t="shared" si="100"/>
        <v>5.333333333333333</v>
      </c>
      <c r="BQ85" s="450">
        <f>'Summary Data'!AQ85</f>
        <v>25</v>
      </c>
      <c r="BR85" s="459">
        <f t="shared" si="120"/>
        <v>10</v>
      </c>
      <c r="BS85" s="464">
        <f t="shared" si="82"/>
        <v>250</v>
      </c>
      <c r="BT85" s="472">
        <f t="shared" si="101"/>
        <v>8.3333333333333339</v>
      </c>
      <c r="BU85" s="450">
        <f>'Summary Data'!AS85</f>
        <v>2</v>
      </c>
      <c r="BV85" s="459">
        <f t="shared" si="121"/>
        <v>15</v>
      </c>
      <c r="BW85" s="464">
        <f t="shared" si="83"/>
        <v>30</v>
      </c>
      <c r="BX85" s="472">
        <f t="shared" si="102"/>
        <v>0.66666666666666663</v>
      </c>
      <c r="BY85" s="478">
        <f t="shared" si="103"/>
        <v>835</v>
      </c>
      <c r="BZ85" s="469">
        <f t="shared" si="84"/>
        <v>5275</v>
      </c>
      <c r="CA85" s="475">
        <f t="shared" si="122"/>
        <v>1758.3333333333333</v>
      </c>
      <c r="CB85" s="451">
        <f t="shared" si="123"/>
        <v>4287.200000000008</v>
      </c>
      <c r="CC85" s="480">
        <f t="shared" si="130"/>
        <v>0.58986440256266792</v>
      </c>
      <c r="CD85" s="480">
        <f t="shared" si="124"/>
        <v>7.0142180094786732E-2</v>
      </c>
      <c r="CE85" s="480">
        <f t="shared" si="125"/>
        <v>0.41013559743733208</v>
      </c>
      <c r="CF85" s="478">
        <f t="shared" si="126"/>
        <v>3</v>
      </c>
      <c r="CG85" s="478">
        <f t="shared" si="127"/>
        <v>12861.600000000024</v>
      </c>
      <c r="CH85" s="478">
        <f t="shared" si="128"/>
        <v>278.33333333333331</v>
      </c>
      <c r="CI85" s="478">
        <f t="shared" si="129"/>
        <v>393.01371951219505</v>
      </c>
    </row>
    <row r="86" spans="1:87" x14ac:dyDescent="0.2">
      <c r="A86" s="641"/>
      <c r="B86" s="442" t="s">
        <v>101</v>
      </c>
      <c r="C86" s="454">
        <v>3</v>
      </c>
      <c r="D86" s="453"/>
      <c r="E86" s="447">
        <f>'Summary Data'!C86</f>
        <v>42</v>
      </c>
      <c r="F86" s="458">
        <f t="shared" si="104"/>
        <v>10</v>
      </c>
      <c r="G86" s="463">
        <f t="shared" si="67"/>
        <v>420</v>
      </c>
      <c r="H86" s="472">
        <f t="shared" si="85"/>
        <v>14</v>
      </c>
      <c r="I86" s="447">
        <f>'Summary Data'!G86</f>
        <v>0</v>
      </c>
      <c r="J86" s="458">
        <f t="shared" si="105"/>
        <v>30</v>
      </c>
      <c r="K86" s="463">
        <f t="shared" si="68"/>
        <v>0</v>
      </c>
      <c r="L86" s="472">
        <f t="shared" si="86"/>
        <v>0</v>
      </c>
      <c r="M86" s="447">
        <f>'Summary Data'!I86</f>
        <v>2</v>
      </c>
      <c r="N86" s="458">
        <f t="shared" si="106"/>
        <v>10</v>
      </c>
      <c r="O86" s="463">
        <f t="shared" si="69"/>
        <v>20</v>
      </c>
      <c r="P86" s="472">
        <f t="shared" si="87"/>
        <v>0.66666666666666663</v>
      </c>
      <c r="Q86" s="447">
        <f>'Summary Data'!K86</f>
        <v>8</v>
      </c>
      <c r="R86" s="458">
        <f t="shared" si="107"/>
        <v>10</v>
      </c>
      <c r="S86" s="463">
        <f t="shared" si="70"/>
        <v>80</v>
      </c>
      <c r="T86" s="472">
        <f t="shared" si="88"/>
        <v>2.6666666666666665</v>
      </c>
      <c r="U86" s="447">
        <f>'Summary Data'!M86</f>
        <v>0</v>
      </c>
      <c r="V86" s="458">
        <f t="shared" si="108"/>
        <v>10</v>
      </c>
      <c r="W86" s="463">
        <f t="shared" si="71"/>
        <v>0</v>
      </c>
      <c r="X86" s="472">
        <f t="shared" si="89"/>
        <v>0</v>
      </c>
      <c r="Y86" s="447">
        <f>'Summary Data'!S86</f>
        <v>5</v>
      </c>
      <c r="Z86" s="458">
        <f t="shared" si="109"/>
        <v>10</v>
      </c>
      <c r="AA86" s="463">
        <f t="shared" si="72"/>
        <v>50</v>
      </c>
      <c r="AB86" s="472">
        <f t="shared" si="90"/>
        <v>1.6666666666666667</v>
      </c>
      <c r="AC86" s="447">
        <f>'Summary Data'!U86</f>
        <v>6</v>
      </c>
      <c r="AD86" s="458">
        <f t="shared" si="110"/>
        <v>10</v>
      </c>
      <c r="AE86" s="463">
        <f t="shared" si="73"/>
        <v>60</v>
      </c>
      <c r="AF86" s="472">
        <f t="shared" si="91"/>
        <v>2</v>
      </c>
      <c r="AG86" s="447">
        <f>'Summary Data'!W86</f>
        <v>6</v>
      </c>
      <c r="AH86" s="458">
        <f t="shared" si="111"/>
        <v>10</v>
      </c>
      <c r="AI86" s="463">
        <f t="shared" si="74"/>
        <v>60</v>
      </c>
      <c r="AJ86" s="472">
        <f t="shared" si="92"/>
        <v>2</v>
      </c>
      <c r="AK86" s="447">
        <f>'Summary Data'!Y86</f>
        <v>218</v>
      </c>
      <c r="AL86" s="458">
        <f t="shared" si="112"/>
        <v>5</v>
      </c>
      <c r="AM86" s="463">
        <f t="shared" si="75"/>
        <v>1090</v>
      </c>
      <c r="AN86" s="472">
        <f t="shared" si="93"/>
        <v>72.666666666666671</v>
      </c>
      <c r="AO86" s="447">
        <f>'Summary Data'!AA86</f>
        <v>16</v>
      </c>
      <c r="AP86" s="458">
        <f t="shared" si="113"/>
        <v>5</v>
      </c>
      <c r="AQ86" s="463">
        <f t="shared" si="76"/>
        <v>80</v>
      </c>
      <c r="AR86" s="472">
        <f t="shared" si="94"/>
        <v>5.333333333333333</v>
      </c>
      <c r="AS86" s="447">
        <f>'Summary Data'!AC86</f>
        <v>128</v>
      </c>
      <c r="AT86" s="458">
        <f t="shared" si="114"/>
        <v>5</v>
      </c>
      <c r="AU86" s="463">
        <f t="shared" si="77"/>
        <v>640</v>
      </c>
      <c r="AV86" s="472">
        <f t="shared" si="95"/>
        <v>42.666666666666664</v>
      </c>
      <c r="AW86" s="447">
        <f>'Summary Data'!AE86</f>
        <v>180</v>
      </c>
      <c r="AX86" s="458">
        <f t="shared" si="115"/>
        <v>5</v>
      </c>
      <c r="AY86" s="463">
        <f t="shared" si="78"/>
        <v>900</v>
      </c>
      <c r="AZ86" s="472">
        <f t="shared" si="96"/>
        <v>60</v>
      </c>
      <c r="BA86" s="447">
        <f>'Summary Data'!AG86</f>
        <v>3</v>
      </c>
      <c r="BB86" s="458">
        <f t="shared" si="116"/>
        <v>10</v>
      </c>
      <c r="BC86" s="463">
        <f t="shared" si="79"/>
        <v>30</v>
      </c>
      <c r="BD86" s="472">
        <f t="shared" si="97"/>
        <v>1</v>
      </c>
      <c r="BE86" s="447">
        <f>'Summary Data'!AI86</f>
        <v>7</v>
      </c>
      <c r="BF86" s="458">
        <f t="shared" si="117"/>
        <v>5</v>
      </c>
      <c r="BG86" s="463">
        <f t="shared" si="80"/>
        <v>35</v>
      </c>
      <c r="BH86" s="472">
        <f t="shared" si="98"/>
        <v>2.3333333333333335</v>
      </c>
      <c r="BI86" s="447">
        <f>'Summary Data'!AK86</f>
        <v>7</v>
      </c>
      <c r="BJ86" s="458">
        <f t="shared" si="118"/>
        <v>30</v>
      </c>
      <c r="BK86" s="463">
        <f t="shared" si="81"/>
        <v>210</v>
      </c>
      <c r="BL86" s="472">
        <f t="shared" si="99"/>
        <v>2.3333333333333335</v>
      </c>
      <c r="BM86" s="447">
        <f>'Summary Data'!AN86</f>
        <v>16</v>
      </c>
      <c r="BN86" s="458">
        <f t="shared" si="119"/>
        <v>30</v>
      </c>
      <c r="BO86" s="463">
        <f t="shared" si="66"/>
        <v>480</v>
      </c>
      <c r="BP86" s="472">
        <f t="shared" si="100"/>
        <v>5.333333333333333</v>
      </c>
      <c r="BQ86" s="447">
        <f>'Summary Data'!AQ86</f>
        <v>16</v>
      </c>
      <c r="BR86" s="458">
        <f t="shared" si="120"/>
        <v>10</v>
      </c>
      <c r="BS86" s="463">
        <f t="shared" si="82"/>
        <v>160</v>
      </c>
      <c r="BT86" s="472">
        <f t="shared" si="101"/>
        <v>5.333333333333333</v>
      </c>
      <c r="BU86" s="447">
        <f>'Summary Data'!AS86</f>
        <v>2</v>
      </c>
      <c r="BV86" s="458">
        <f t="shared" si="121"/>
        <v>15</v>
      </c>
      <c r="BW86" s="463">
        <f t="shared" si="83"/>
        <v>30</v>
      </c>
      <c r="BX86" s="472">
        <f t="shared" si="102"/>
        <v>0.66666666666666663</v>
      </c>
      <c r="BY86" s="478">
        <f t="shared" si="103"/>
        <v>662</v>
      </c>
      <c r="BZ86" s="469">
        <f t="shared" si="84"/>
        <v>4345</v>
      </c>
      <c r="CA86" s="475">
        <f t="shared" si="122"/>
        <v>1448.3333333333333</v>
      </c>
      <c r="CB86" s="451">
        <f t="shared" si="123"/>
        <v>4287.200000000008</v>
      </c>
      <c r="CC86" s="480">
        <f t="shared" si="130"/>
        <v>0.66217266903029237</v>
      </c>
      <c r="CD86" s="480">
        <f t="shared" si="124"/>
        <v>9.6662830840046024E-2</v>
      </c>
      <c r="CE86" s="480">
        <f t="shared" si="125"/>
        <v>0.33782733096970763</v>
      </c>
      <c r="CF86" s="478">
        <f t="shared" si="126"/>
        <v>3</v>
      </c>
      <c r="CG86" s="478">
        <f t="shared" si="127"/>
        <v>12861.600000000024</v>
      </c>
      <c r="CH86" s="478">
        <f t="shared" si="128"/>
        <v>220.66666666666666</v>
      </c>
      <c r="CI86" s="478">
        <f t="shared" si="129"/>
        <v>393.01371951219505</v>
      </c>
    </row>
    <row r="87" spans="1:87" x14ac:dyDescent="0.2">
      <c r="A87" s="639" t="s">
        <v>126</v>
      </c>
      <c r="B87" s="449" t="s">
        <v>127</v>
      </c>
      <c r="C87" s="453">
        <v>3</v>
      </c>
      <c r="D87" s="453"/>
      <c r="E87" s="450">
        <f>'Summary Data'!C87</f>
        <v>39</v>
      </c>
      <c r="F87" s="459">
        <f t="shared" si="104"/>
        <v>10</v>
      </c>
      <c r="G87" s="464">
        <f t="shared" si="67"/>
        <v>390</v>
      </c>
      <c r="H87" s="472">
        <f t="shared" si="85"/>
        <v>13</v>
      </c>
      <c r="I87" s="450">
        <f>'Summary Data'!G87</f>
        <v>0</v>
      </c>
      <c r="J87" s="459">
        <f t="shared" si="105"/>
        <v>30</v>
      </c>
      <c r="K87" s="464">
        <f t="shared" si="68"/>
        <v>0</v>
      </c>
      <c r="L87" s="472">
        <f t="shared" si="86"/>
        <v>0</v>
      </c>
      <c r="M87" s="450">
        <f>'Summary Data'!I87</f>
        <v>0</v>
      </c>
      <c r="N87" s="459">
        <f t="shared" si="106"/>
        <v>10</v>
      </c>
      <c r="O87" s="464">
        <f t="shared" si="69"/>
        <v>0</v>
      </c>
      <c r="P87" s="472">
        <f t="shared" si="87"/>
        <v>0</v>
      </c>
      <c r="Q87" s="450">
        <f>'Summary Data'!K87</f>
        <v>6</v>
      </c>
      <c r="R87" s="459">
        <f t="shared" si="107"/>
        <v>10</v>
      </c>
      <c r="S87" s="464">
        <f t="shared" si="70"/>
        <v>60</v>
      </c>
      <c r="T87" s="472">
        <f t="shared" si="88"/>
        <v>2</v>
      </c>
      <c r="U87" s="450">
        <f>'Summary Data'!M87</f>
        <v>2</v>
      </c>
      <c r="V87" s="459">
        <f t="shared" si="108"/>
        <v>10</v>
      </c>
      <c r="W87" s="464">
        <f t="shared" si="71"/>
        <v>20</v>
      </c>
      <c r="X87" s="472">
        <f t="shared" si="89"/>
        <v>0.66666666666666663</v>
      </c>
      <c r="Y87" s="450">
        <f>'Summary Data'!S87</f>
        <v>10</v>
      </c>
      <c r="Z87" s="459">
        <f t="shared" si="109"/>
        <v>10</v>
      </c>
      <c r="AA87" s="464">
        <f t="shared" si="72"/>
        <v>100</v>
      </c>
      <c r="AB87" s="472">
        <f t="shared" si="90"/>
        <v>3.3333333333333335</v>
      </c>
      <c r="AC87" s="450">
        <f>'Summary Data'!U87</f>
        <v>7</v>
      </c>
      <c r="AD87" s="459">
        <f t="shared" si="110"/>
        <v>10</v>
      </c>
      <c r="AE87" s="464">
        <f t="shared" si="73"/>
        <v>70</v>
      </c>
      <c r="AF87" s="472">
        <f t="shared" si="91"/>
        <v>2.3333333333333335</v>
      </c>
      <c r="AG87" s="450">
        <f>'Summary Data'!W87</f>
        <v>7</v>
      </c>
      <c r="AH87" s="459">
        <f t="shared" si="111"/>
        <v>10</v>
      </c>
      <c r="AI87" s="464">
        <f t="shared" si="74"/>
        <v>70</v>
      </c>
      <c r="AJ87" s="472">
        <f t="shared" si="92"/>
        <v>2.3333333333333335</v>
      </c>
      <c r="AK87" s="450">
        <f>'Summary Data'!Y87</f>
        <v>163</v>
      </c>
      <c r="AL87" s="459">
        <f t="shared" si="112"/>
        <v>5</v>
      </c>
      <c r="AM87" s="464">
        <f t="shared" si="75"/>
        <v>815</v>
      </c>
      <c r="AN87" s="472">
        <f t="shared" si="93"/>
        <v>54.333333333333336</v>
      </c>
      <c r="AO87" s="450">
        <f>'Summary Data'!AA87</f>
        <v>35</v>
      </c>
      <c r="AP87" s="459">
        <f t="shared" si="113"/>
        <v>5</v>
      </c>
      <c r="AQ87" s="464">
        <f t="shared" si="76"/>
        <v>175</v>
      </c>
      <c r="AR87" s="472">
        <f t="shared" si="94"/>
        <v>11.666666666666666</v>
      </c>
      <c r="AS87" s="450">
        <f>'Summary Data'!AC87</f>
        <v>119</v>
      </c>
      <c r="AT87" s="459">
        <f t="shared" si="114"/>
        <v>5</v>
      </c>
      <c r="AU87" s="464">
        <f t="shared" si="77"/>
        <v>595</v>
      </c>
      <c r="AV87" s="472">
        <f t="shared" si="95"/>
        <v>39.666666666666664</v>
      </c>
      <c r="AW87" s="450">
        <f>'Summary Data'!AE87</f>
        <v>129</v>
      </c>
      <c r="AX87" s="459">
        <f t="shared" si="115"/>
        <v>5</v>
      </c>
      <c r="AY87" s="464">
        <f t="shared" si="78"/>
        <v>645</v>
      </c>
      <c r="AZ87" s="472">
        <f t="shared" si="96"/>
        <v>43</v>
      </c>
      <c r="BA87" s="450">
        <f>'Summary Data'!AG87</f>
        <v>14</v>
      </c>
      <c r="BB87" s="459">
        <f t="shared" si="116"/>
        <v>10</v>
      </c>
      <c r="BC87" s="464">
        <f t="shared" si="79"/>
        <v>140</v>
      </c>
      <c r="BD87" s="472">
        <f t="shared" si="97"/>
        <v>4.666666666666667</v>
      </c>
      <c r="BE87" s="450">
        <f>'Summary Data'!AI87</f>
        <v>1</v>
      </c>
      <c r="BF87" s="459">
        <f t="shared" si="117"/>
        <v>5</v>
      </c>
      <c r="BG87" s="464">
        <f t="shared" si="80"/>
        <v>5</v>
      </c>
      <c r="BH87" s="472">
        <f t="shared" si="98"/>
        <v>0.33333333333333331</v>
      </c>
      <c r="BI87" s="450">
        <f>'Summary Data'!AK87</f>
        <v>4</v>
      </c>
      <c r="BJ87" s="459">
        <f t="shared" si="118"/>
        <v>30</v>
      </c>
      <c r="BK87" s="464">
        <f t="shared" si="81"/>
        <v>120</v>
      </c>
      <c r="BL87" s="472">
        <f t="shared" si="99"/>
        <v>1.3333333333333333</v>
      </c>
      <c r="BM87" s="450">
        <f>'Summary Data'!AN87</f>
        <v>15</v>
      </c>
      <c r="BN87" s="459">
        <f t="shared" si="119"/>
        <v>30</v>
      </c>
      <c r="BO87" s="464">
        <f t="shared" si="66"/>
        <v>450</v>
      </c>
      <c r="BP87" s="472">
        <f t="shared" si="100"/>
        <v>5</v>
      </c>
      <c r="BQ87" s="450">
        <f>'Summary Data'!AQ87</f>
        <v>13</v>
      </c>
      <c r="BR87" s="459">
        <f t="shared" si="120"/>
        <v>10</v>
      </c>
      <c r="BS87" s="464">
        <f t="shared" si="82"/>
        <v>130</v>
      </c>
      <c r="BT87" s="472">
        <f t="shared" si="101"/>
        <v>4.333333333333333</v>
      </c>
      <c r="BU87" s="450">
        <f>'Summary Data'!AS87</f>
        <v>1</v>
      </c>
      <c r="BV87" s="459">
        <f t="shared" si="121"/>
        <v>15</v>
      </c>
      <c r="BW87" s="464">
        <f t="shared" si="83"/>
        <v>15</v>
      </c>
      <c r="BX87" s="472">
        <f t="shared" si="102"/>
        <v>0.33333333333333331</v>
      </c>
      <c r="BY87" s="478">
        <f t="shared" si="103"/>
        <v>565</v>
      </c>
      <c r="BZ87" s="469">
        <f t="shared" si="84"/>
        <v>3800</v>
      </c>
      <c r="CA87" s="475">
        <f t="shared" si="122"/>
        <v>1266.6666666666667</v>
      </c>
      <c r="CB87" s="451">
        <f t="shared" si="123"/>
        <v>4287.200000000008</v>
      </c>
      <c r="CC87" s="480">
        <f t="shared" si="130"/>
        <v>0.70454686819680346</v>
      </c>
      <c r="CD87" s="480">
        <f t="shared" si="124"/>
        <v>0.10263157894736842</v>
      </c>
      <c r="CE87" s="480">
        <f t="shared" si="125"/>
        <v>0.29545313180319654</v>
      </c>
      <c r="CF87" s="478">
        <f t="shared" si="126"/>
        <v>3</v>
      </c>
      <c r="CG87" s="478">
        <f t="shared" si="127"/>
        <v>12861.600000000024</v>
      </c>
      <c r="CH87" s="478">
        <f t="shared" si="128"/>
        <v>188.33333333333334</v>
      </c>
      <c r="CI87" s="478">
        <f t="shared" si="129"/>
        <v>393.01371951219505</v>
      </c>
    </row>
    <row r="88" spans="1:87" x14ac:dyDescent="0.2">
      <c r="A88" s="640"/>
      <c r="B88" s="442" t="s">
        <v>128</v>
      </c>
      <c r="C88" s="453">
        <v>3</v>
      </c>
      <c r="D88" s="453"/>
      <c r="E88" s="447">
        <f>'Summary Data'!C88</f>
        <v>49</v>
      </c>
      <c r="F88" s="458">
        <f t="shared" si="104"/>
        <v>10</v>
      </c>
      <c r="G88" s="463">
        <f t="shared" si="67"/>
        <v>490</v>
      </c>
      <c r="H88" s="472">
        <f t="shared" si="85"/>
        <v>16.333333333333332</v>
      </c>
      <c r="I88" s="447">
        <f>'Summary Data'!G88</f>
        <v>0</v>
      </c>
      <c r="J88" s="458">
        <f t="shared" si="105"/>
        <v>30</v>
      </c>
      <c r="K88" s="463">
        <f t="shared" si="68"/>
        <v>0</v>
      </c>
      <c r="L88" s="472">
        <f t="shared" si="86"/>
        <v>0</v>
      </c>
      <c r="M88" s="447">
        <f>'Summary Data'!I88</f>
        <v>1</v>
      </c>
      <c r="N88" s="458">
        <f t="shared" si="106"/>
        <v>10</v>
      </c>
      <c r="O88" s="463">
        <f t="shared" si="69"/>
        <v>10</v>
      </c>
      <c r="P88" s="472">
        <f t="shared" si="87"/>
        <v>0.33333333333333331</v>
      </c>
      <c r="Q88" s="447">
        <f>'Summary Data'!K88</f>
        <v>5</v>
      </c>
      <c r="R88" s="458">
        <f t="shared" si="107"/>
        <v>10</v>
      </c>
      <c r="S88" s="463">
        <f t="shared" si="70"/>
        <v>50</v>
      </c>
      <c r="T88" s="472">
        <f t="shared" si="88"/>
        <v>1.6666666666666667</v>
      </c>
      <c r="U88" s="447">
        <f>'Summary Data'!M88</f>
        <v>1</v>
      </c>
      <c r="V88" s="458">
        <f t="shared" si="108"/>
        <v>10</v>
      </c>
      <c r="W88" s="463">
        <f t="shared" si="71"/>
        <v>10</v>
      </c>
      <c r="X88" s="472">
        <f t="shared" si="89"/>
        <v>0.33333333333333331</v>
      </c>
      <c r="Y88" s="447">
        <f>'Summary Data'!S88</f>
        <v>6</v>
      </c>
      <c r="Z88" s="458">
        <f t="shared" si="109"/>
        <v>10</v>
      </c>
      <c r="AA88" s="463">
        <f t="shared" si="72"/>
        <v>60</v>
      </c>
      <c r="AB88" s="472">
        <f t="shared" si="90"/>
        <v>2</v>
      </c>
      <c r="AC88" s="447">
        <f>'Summary Data'!U88</f>
        <v>4</v>
      </c>
      <c r="AD88" s="458">
        <f t="shared" si="110"/>
        <v>10</v>
      </c>
      <c r="AE88" s="463">
        <f t="shared" si="73"/>
        <v>40</v>
      </c>
      <c r="AF88" s="472">
        <f t="shared" si="91"/>
        <v>1.3333333333333333</v>
      </c>
      <c r="AG88" s="447">
        <f>'Summary Data'!W88</f>
        <v>4</v>
      </c>
      <c r="AH88" s="458">
        <f t="shared" si="111"/>
        <v>10</v>
      </c>
      <c r="AI88" s="463">
        <f t="shared" si="74"/>
        <v>40</v>
      </c>
      <c r="AJ88" s="472">
        <f t="shared" si="92"/>
        <v>1.3333333333333333</v>
      </c>
      <c r="AK88" s="447">
        <f>'Summary Data'!Y88</f>
        <v>184</v>
      </c>
      <c r="AL88" s="458">
        <f t="shared" si="112"/>
        <v>5</v>
      </c>
      <c r="AM88" s="463">
        <f t="shared" si="75"/>
        <v>920</v>
      </c>
      <c r="AN88" s="472">
        <f t="shared" si="93"/>
        <v>61.333333333333336</v>
      </c>
      <c r="AO88" s="447">
        <f>'Summary Data'!AA88</f>
        <v>40</v>
      </c>
      <c r="AP88" s="458">
        <f t="shared" si="113"/>
        <v>5</v>
      </c>
      <c r="AQ88" s="463">
        <f t="shared" si="76"/>
        <v>200</v>
      </c>
      <c r="AR88" s="472">
        <f t="shared" si="94"/>
        <v>13.333333333333334</v>
      </c>
      <c r="AS88" s="447">
        <f>'Summary Data'!AC88</f>
        <v>123</v>
      </c>
      <c r="AT88" s="458">
        <f t="shared" si="114"/>
        <v>5</v>
      </c>
      <c r="AU88" s="463">
        <f t="shared" si="77"/>
        <v>615</v>
      </c>
      <c r="AV88" s="472">
        <f t="shared" si="95"/>
        <v>41</v>
      </c>
      <c r="AW88" s="447">
        <f>'Summary Data'!AE88</f>
        <v>135</v>
      </c>
      <c r="AX88" s="458">
        <f t="shared" si="115"/>
        <v>5</v>
      </c>
      <c r="AY88" s="463">
        <f t="shared" si="78"/>
        <v>675</v>
      </c>
      <c r="AZ88" s="472">
        <f t="shared" si="96"/>
        <v>45</v>
      </c>
      <c r="BA88" s="447">
        <f>'Summary Data'!AG88</f>
        <v>5</v>
      </c>
      <c r="BB88" s="458">
        <f t="shared" si="116"/>
        <v>10</v>
      </c>
      <c r="BC88" s="463">
        <f t="shared" si="79"/>
        <v>50</v>
      </c>
      <c r="BD88" s="472">
        <f t="shared" si="97"/>
        <v>1.6666666666666667</v>
      </c>
      <c r="BE88" s="447">
        <f>'Summary Data'!AI88</f>
        <v>0</v>
      </c>
      <c r="BF88" s="458">
        <f t="shared" si="117"/>
        <v>5</v>
      </c>
      <c r="BG88" s="463">
        <f t="shared" si="80"/>
        <v>0</v>
      </c>
      <c r="BH88" s="472">
        <f t="shared" si="98"/>
        <v>0</v>
      </c>
      <c r="BI88" s="447">
        <f>'Summary Data'!AK88</f>
        <v>6</v>
      </c>
      <c r="BJ88" s="458">
        <f t="shared" si="118"/>
        <v>30</v>
      </c>
      <c r="BK88" s="463">
        <f t="shared" si="81"/>
        <v>180</v>
      </c>
      <c r="BL88" s="472">
        <f t="shared" si="99"/>
        <v>2</v>
      </c>
      <c r="BM88" s="447">
        <f>'Summary Data'!AN88</f>
        <v>20</v>
      </c>
      <c r="BN88" s="458">
        <f t="shared" si="119"/>
        <v>30</v>
      </c>
      <c r="BO88" s="463">
        <f t="shared" si="66"/>
        <v>600</v>
      </c>
      <c r="BP88" s="472">
        <f t="shared" si="100"/>
        <v>6.666666666666667</v>
      </c>
      <c r="BQ88" s="447">
        <f>'Summary Data'!AQ88</f>
        <v>16</v>
      </c>
      <c r="BR88" s="458">
        <f t="shared" si="120"/>
        <v>10</v>
      </c>
      <c r="BS88" s="463">
        <f t="shared" si="82"/>
        <v>160</v>
      </c>
      <c r="BT88" s="472">
        <f t="shared" si="101"/>
        <v>5.333333333333333</v>
      </c>
      <c r="BU88" s="447">
        <f>'Summary Data'!AS88</f>
        <v>0</v>
      </c>
      <c r="BV88" s="458">
        <f t="shared" si="121"/>
        <v>15</v>
      </c>
      <c r="BW88" s="463">
        <f t="shared" si="83"/>
        <v>0</v>
      </c>
      <c r="BX88" s="472">
        <f t="shared" si="102"/>
        <v>0</v>
      </c>
      <c r="BY88" s="478">
        <f t="shared" si="103"/>
        <v>599</v>
      </c>
      <c r="BZ88" s="469">
        <f t="shared" si="84"/>
        <v>4100</v>
      </c>
      <c r="CA88" s="475">
        <f t="shared" si="122"/>
        <v>1366.6666666666667</v>
      </c>
      <c r="CB88" s="451">
        <f t="shared" si="123"/>
        <v>4287.200000000008</v>
      </c>
      <c r="CC88" s="480">
        <f t="shared" si="130"/>
        <v>0.68122162094918259</v>
      </c>
      <c r="CD88" s="480">
        <f t="shared" si="124"/>
        <v>0.11951219512195121</v>
      </c>
      <c r="CE88" s="480">
        <f t="shared" si="125"/>
        <v>0.31877837905081735</v>
      </c>
      <c r="CF88" s="478">
        <f t="shared" si="126"/>
        <v>3</v>
      </c>
      <c r="CG88" s="478">
        <f t="shared" si="127"/>
        <v>12861.600000000024</v>
      </c>
      <c r="CH88" s="478">
        <f t="shared" si="128"/>
        <v>199.66666666666666</v>
      </c>
      <c r="CI88" s="478">
        <f t="shared" si="129"/>
        <v>393.01371951219505</v>
      </c>
    </row>
    <row r="89" spans="1:87" x14ac:dyDescent="0.2">
      <c r="A89" s="640"/>
      <c r="B89" s="449" t="s">
        <v>129</v>
      </c>
      <c r="C89" s="453">
        <v>3</v>
      </c>
      <c r="D89" s="453"/>
      <c r="E89" s="450">
        <f>'Summary Data'!C89</f>
        <v>35</v>
      </c>
      <c r="F89" s="459">
        <f t="shared" si="104"/>
        <v>10</v>
      </c>
      <c r="G89" s="464">
        <f t="shared" si="67"/>
        <v>350</v>
      </c>
      <c r="H89" s="472">
        <f t="shared" si="85"/>
        <v>11.666666666666666</v>
      </c>
      <c r="I89" s="450">
        <f>'Summary Data'!G89</f>
        <v>8</v>
      </c>
      <c r="J89" s="459">
        <f t="shared" si="105"/>
        <v>30</v>
      </c>
      <c r="K89" s="464">
        <f t="shared" si="68"/>
        <v>240</v>
      </c>
      <c r="L89" s="472">
        <f t="shared" si="86"/>
        <v>2.6666666666666665</v>
      </c>
      <c r="M89" s="450">
        <f>'Summary Data'!I89</f>
        <v>1</v>
      </c>
      <c r="N89" s="459">
        <f t="shared" si="106"/>
        <v>10</v>
      </c>
      <c r="O89" s="464">
        <f t="shared" si="69"/>
        <v>10</v>
      </c>
      <c r="P89" s="472">
        <f t="shared" si="87"/>
        <v>0.33333333333333331</v>
      </c>
      <c r="Q89" s="450">
        <f>'Summary Data'!K89</f>
        <v>4</v>
      </c>
      <c r="R89" s="459">
        <f t="shared" si="107"/>
        <v>10</v>
      </c>
      <c r="S89" s="464">
        <f t="shared" si="70"/>
        <v>40</v>
      </c>
      <c r="T89" s="472">
        <f t="shared" si="88"/>
        <v>1.3333333333333333</v>
      </c>
      <c r="U89" s="450">
        <f>'Summary Data'!M89</f>
        <v>0</v>
      </c>
      <c r="V89" s="459">
        <f t="shared" si="108"/>
        <v>10</v>
      </c>
      <c r="W89" s="464">
        <f t="shared" si="71"/>
        <v>0</v>
      </c>
      <c r="X89" s="472">
        <f t="shared" si="89"/>
        <v>0</v>
      </c>
      <c r="Y89" s="450">
        <f>'Summary Data'!S89</f>
        <v>1</v>
      </c>
      <c r="Z89" s="459">
        <f t="shared" si="109"/>
        <v>10</v>
      </c>
      <c r="AA89" s="464">
        <f t="shared" si="72"/>
        <v>10</v>
      </c>
      <c r="AB89" s="472">
        <f t="shared" si="90"/>
        <v>0.33333333333333331</v>
      </c>
      <c r="AC89" s="450">
        <f>'Summary Data'!U89</f>
        <v>3</v>
      </c>
      <c r="AD89" s="459">
        <f t="shared" si="110"/>
        <v>10</v>
      </c>
      <c r="AE89" s="464">
        <f t="shared" si="73"/>
        <v>30</v>
      </c>
      <c r="AF89" s="472">
        <f t="shared" si="91"/>
        <v>1</v>
      </c>
      <c r="AG89" s="450">
        <f>'Summary Data'!W89</f>
        <v>3</v>
      </c>
      <c r="AH89" s="459">
        <f t="shared" si="111"/>
        <v>10</v>
      </c>
      <c r="AI89" s="464">
        <f t="shared" si="74"/>
        <v>30</v>
      </c>
      <c r="AJ89" s="472">
        <f t="shared" si="92"/>
        <v>1</v>
      </c>
      <c r="AK89" s="450">
        <f>'Summary Data'!Y89</f>
        <v>149</v>
      </c>
      <c r="AL89" s="459">
        <f t="shared" si="112"/>
        <v>5</v>
      </c>
      <c r="AM89" s="464">
        <f t="shared" si="75"/>
        <v>745</v>
      </c>
      <c r="AN89" s="472">
        <f t="shared" si="93"/>
        <v>49.666666666666664</v>
      </c>
      <c r="AO89" s="450">
        <f>'Summary Data'!AA89</f>
        <v>26</v>
      </c>
      <c r="AP89" s="459">
        <f t="shared" si="113"/>
        <v>5</v>
      </c>
      <c r="AQ89" s="464">
        <f t="shared" si="76"/>
        <v>130</v>
      </c>
      <c r="AR89" s="472">
        <f t="shared" si="94"/>
        <v>8.6666666666666661</v>
      </c>
      <c r="AS89" s="450">
        <f>'Summary Data'!AC89</f>
        <v>153</v>
      </c>
      <c r="AT89" s="459">
        <f t="shared" si="114"/>
        <v>5</v>
      </c>
      <c r="AU89" s="464">
        <f t="shared" si="77"/>
        <v>765</v>
      </c>
      <c r="AV89" s="472">
        <f t="shared" si="95"/>
        <v>51</v>
      </c>
      <c r="AW89" s="450">
        <f>'Summary Data'!AE89</f>
        <v>137</v>
      </c>
      <c r="AX89" s="459">
        <f t="shared" si="115"/>
        <v>5</v>
      </c>
      <c r="AY89" s="464">
        <f t="shared" si="78"/>
        <v>685</v>
      </c>
      <c r="AZ89" s="472">
        <f t="shared" si="96"/>
        <v>45.666666666666664</v>
      </c>
      <c r="BA89" s="450">
        <f>'Summary Data'!AG89</f>
        <v>4</v>
      </c>
      <c r="BB89" s="459">
        <f t="shared" si="116"/>
        <v>10</v>
      </c>
      <c r="BC89" s="464">
        <f t="shared" si="79"/>
        <v>40</v>
      </c>
      <c r="BD89" s="472">
        <f t="shared" si="97"/>
        <v>1.3333333333333333</v>
      </c>
      <c r="BE89" s="450">
        <f>'Summary Data'!AI89</f>
        <v>1</v>
      </c>
      <c r="BF89" s="459">
        <f t="shared" si="117"/>
        <v>5</v>
      </c>
      <c r="BG89" s="464">
        <f t="shared" si="80"/>
        <v>5</v>
      </c>
      <c r="BH89" s="472">
        <f t="shared" si="98"/>
        <v>0.33333333333333331</v>
      </c>
      <c r="BI89" s="450">
        <f>'Summary Data'!AK89</f>
        <v>5</v>
      </c>
      <c r="BJ89" s="459">
        <f t="shared" si="118"/>
        <v>30</v>
      </c>
      <c r="BK89" s="464">
        <f t="shared" si="81"/>
        <v>150</v>
      </c>
      <c r="BL89" s="472">
        <f t="shared" si="99"/>
        <v>1.6666666666666667</v>
      </c>
      <c r="BM89" s="450">
        <f>'Summary Data'!AN89</f>
        <v>16</v>
      </c>
      <c r="BN89" s="459">
        <f t="shared" si="119"/>
        <v>30</v>
      </c>
      <c r="BO89" s="464">
        <f t="shared" si="66"/>
        <v>480</v>
      </c>
      <c r="BP89" s="472">
        <f t="shared" si="100"/>
        <v>5.333333333333333</v>
      </c>
      <c r="BQ89" s="450">
        <f>'Summary Data'!AQ89</f>
        <v>12</v>
      </c>
      <c r="BR89" s="459">
        <f t="shared" si="120"/>
        <v>10</v>
      </c>
      <c r="BS89" s="464">
        <f t="shared" si="82"/>
        <v>120</v>
      </c>
      <c r="BT89" s="472">
        <f t="shared" si="101"/>
        <v>4</v>
      </c>
      <c r="BU89" s="450">
        <f>'Summary Data'!AS89</f>
        <v>1</v>
      </c>
      <c r="BV89" s="459">
        <f t="shared" si="121"/>
        <v>15</v>
      </c>
      <c r="BW89" s="464">
        <f t="shared" si="83"/>
        <v>15</v>
      </c>
      <c r="BX89" s="472">
        <f t="shared" si="102"/>
        <v>0.33333333333333331</v>
      </c>
      <c r="BY89" s="478">
        <f t="shared" si="103"/>
        <v>559</v>
      </c>
      <c r="BZ89" s="469">
        <f t="shared" si="84"/>
        <v>3845</v>
      </c>
      <c r="CA89" s="475">
        <f t="shared" si="122"/>
        <v>1281.6666666666667</v>
      </c>
      <c r="CB89" s="451">
        <f t="shared" si="123"/>
        <v>4287.200000000008</v>
      </c>
      <c r="CC89" s="480">
        <f t="shared" si="130"/>
        <v>0.70104808110966033</v>
      </c>
      <c r="CD89" s="480">
        <f t="shared" si="124"/>
        <v>0.15344603381014305</v>
      </c>
      <c r="CE89" s="480">
        <f t="shared" si="125"/>
        <v>0.29895191889033967</v>
      </c>
      <c r="CF89" s="478">
        <f t="shared" si="126"/>
        <v>3</v>
      </c>
      <c r="CG89" s="478">
        <f t="shared" si="127"/>
        <v>12861.600000000024</v>
      </c>
      <c r="CH89" s="478">
        <f t="shared" si="128"/>
        <v>186.33333333333334</v>
      </c>
      <c r="CI89" s="478">
        <f t="shared" si="129"/>
        <v>393.01371951219505</v>
      </c>
    </row>
    <row r="90" spans="1:87" x14ac:dyDescent="0.2">
      <c r="A90" s="640"/>
      <c r="B90" s="442" t="s">
        <v>130</v>
      </c>
      <c r="C90" s="453">
        <v>3</v>
      </c>
      <c r="D90" s="453"/>
      <c r="E90" s="447">
        <f>'Summary Data'!C90</f>
        <v>46</v>
      </c>
      <c r="F90" s="458">
        <f t="shared" si="104"/>
        <v>10</v>
      </c>
      <c r="G90" s="463">
        <f t="shared" si="67"/>
        <v>460</v>
      </c>
      <c r="H90" s="472">
        <f t="shared" si="85"/>
        <v>15.333333333333334</v>
      </c>
      <c r="I90" s="447">
        <f>'Summary Data'!G90</f>
        <v>8</v>
      </c>
      <c r="J90" s="458">
        <f t="shared" si="105"/>
        <v>30</v>
      </c>
      <c r="K90" s="463">
        <f t="shared" si="68"/>
        <v>240</v>
      </c>
      <c r="L90" s="472">
        <f t="shared" si="86"/>
        <v>2.6666666666666665</v>
      </c>
      <c r="M90" s="447">
        <f>'Summary Data'!I90</f>
        <v>0</v>
      </c>
      <c r="N90" s="458">
        <f t="shared" si="106"/>
        <v>10</v>
      </c>
      <c r="O90" s="463">
        <f t="shared" si="69"/>
        <v>0</v>
      </c>
      <c r="P90" s="472">
        <f t="shared" si="87"/>
        <v>0</v>
      </c>
      <c r="Q90" s="447">
        <f>'Summary Data'!K90</f>
        <v>7</v>
      </c>
      <c r="R90" s="458">
        <f t="shared" si="107"/>
        <v>10</v>
      </c>
      <c r="S90" s="463">
        <f t="shared" si="70"/>
        <v>70</v>
      </c>
      <c r="T90" s="472">
        <f t="shared" si="88"/>
        <v>2.3333333333333335</v>
      </c>
      <c r="U90" s="447">
        <f>'Summary Data'!M90</f>
        <v>1</v>
      </c>
      <c r="V90" s="458">
        <f t="shared" si="108"/>
        <v>10</v>
      </c>
      <c r="W90" s="463">
        <f t="shared" si="71"/>
        <v>10</v>
      </c>
      <c r="X90" s="472">
        <f t="shared" si="89"/>
        <v>0.33333333333333331</v>
      </c>
      <c r="Y90" s="447">
        <f>'Summary Data'!S90</f>
        <v>1</v>
      </c>
      <c r="Z90" s="458">
        <f t="shared" si="109"/>
        <v>10</v>
      </c>
      <c r="AA90" s="463">
        <f t="shared" si="72"/>
        <v>10</v>
      </c>
      <c r="AB90" s="472">
        <f t="shared" si="90"/>
        <v>0.33333333333333331</v>
      </c>
      <c r="AC90" s="447">
        <f>'Summary Data'!U90</f>
        <v>0</v>
      </c>
      <c r="AD90" s="458">
        <f t="shared" si="110"/>
        <v>10</v>
      </c>
      <c r="AE90" s="463">
        <f t="shared" si="73"/>
        <v>0</v>
      </c>
      <c r="AF90" s="472">
        <f t="shared" si="91"/>
        <v>0</v>
      </c>
      <c r="AG90" s="447">
        <f>'Summary Data'!W90</f>
        <v>0</v>
      </c>
      <c r="AH90" s="458">
        <f t="shared" si="111"/>
        <v>10</v>
      </c>
      <c r="AI90" s="463">
        <f t="shared" si="74"/>
        <v>0</v>
      </c>
      <c r="AJ90" s="472">
        <f t="shared" si="92"/>
        <v>0</v>
      </c>
      <c r="AK90" s="447">
        <f>'Summary Data'!Y90</f>
        <v>180</v>
      </c>
      <c r="AL90" s="458">
        <f t="shared" si="112"/>
        <v>5</v>
      </c>
      <c r="AM90" s="463">
        <f t="shared" si="75"/>
        <v>900</v>
      </c>
      <c r="AN90" s="472">
        <f t="shared" si="93"/>
        <v>60</v>
      </c>
      <c r="AO90" s="447">
        <f>'Summary Data'!AA90</f>
        <v>37</v>
      </c>
      <c r="AP90" s="458">
        <f t="shared" si="113"/>
        <v>5</v>
      </c>
      <c r="AQ90" s="463">
        <f t="shared" si="76"/>
        <v>185</v>
      </c>
      <c r="AR90" s="472">
        <f t="shared" si="94"/>
        <v>12.333333333333334</v>
      </c>
      <c r="AS90" s="447">
        <f>'Summary Data'!AC90</f>
        <v>123</v>
      </c>
      <c r="AT90" s="458">
        <f t="shared" si="114"/>
        <v>5</v>
      </c>
      <c r="AU90" s="463">
        <f t="shared" si="77"/>
        <v>615</v>
      </c>
      <c r="AV90" s="472">
        <f t="shared" si="95"/>
        <v>41</v>
      </c>
      <c r="AW90" s="447">
        <f>'Summary Data'!AE90</f>
        <v>137</v>
      </c>
      <c r="AX90" s="458">
        <f t="shared" si="115"/>
        <v>5</v>
      </c>
      <c r="AY90" s="463">
        <f t="shared" si="78"/>
        <v>685</v>
      </c>
      <c r="AZ90" s="472">
        <f t="shared" si="96"/>
        <v>45.666666666666664</v>
      </c>
      <c r="BA90" s="447">
        <f>'Summary Data'!AG90</f>
        <v>2</v>
      </c>
      <c r="BB90" s="458">
        <f t="shared" si="116"/>
        <v>10</v>
      </c>
      <c r="BC90" s="463">
        <f t="shared" si="79"/>
        <v>20</v>
      </c>
      <c r="BD90" s="472">
        <f t="shared" si="97"/>
        <v>0.66666666666666663</v>
      </c>
      <c r="BE90" s="447">
        <f>'Summary Data'!AI90</f>
        <v>1</v>
      </c>
      <c r="BF90" s="458">
        <f t="shared" si="117"/>
        <v>5</v>
      </c>
      <c r="BG90" s="463">
        <f t="shared" si="80"/>
        <v>5</v>
      </c>
      <c r="BH90" s="472">
        <f t="shared" si="98"/>
        <v>0.33333333333333331</v>
      </c>
      <c r="BI90" s="447">
        <f>'Summary Data'!AK90</f>
        <v>7</v>
      </c>
      <c r="BJ90" s="458">
        <f t="shared" si="118"/>
        <v>30</v>
      </c>
      <c r="BK90" s="463">
        <f t="shared" si="81"/>
        <v>210</v>
      </c>
      <c r="BL90" s="472">
        <f t="shared" si="99"/>
        <v>2.3333333333333335</v>
      </c>
      <c r="BM90" s="447">
        <f>'Summary Data'!AN90</f>
        <v>17</v>
      </c>
      <c r="BN90" s="458">
        <f t="shared" si="119"/>
        <v>30</v>
      </c>
      <c r="BO90" s="463">
        <f t="shared" si="66"/>
        <v>510</v>
      </c>
      <c r="BP90" s="472">
        <f t="shared" si="100"/>
        <v>5.666666666666667</v>
      </c>
      <c r="BQ90" s="447">
        <f>'Summary Data'!AQ90</f>
        <v>22</v>
      </c>
      <c r="BR90" s="458">
        <f t="shared" si="120"/>
        <v>10</v>
      </c>
      <c r="BS90" s="463">
        <f t="shared" si="82"/>
        <v>220</v>
      </c>
      <c r="BT90" s="472">
        <f t="shared" si="101"/>
        <v>7.333333333333333</v>
      </c>
      <c r="BU90" s="447">
        <f>'Summary Data'!AS90</f>
        <v>2</v>
      </c>
      <c r="BV90" s="458">
        <f t="shared" si="121"/>
        <v>15</v>
      </c>
      <c r="BW90" s="463">
        <f t="shared" si="83"/>
        <v>30</v>
      </c>
      <c r="BX90" s="472">
        <f t="shared" si="102"/>
        <v>0.66666666666666663</v>
      </c>
      <c r="BY90" s="478">
        <f t="shared" si="103"/>
        <v>591</v>
      </c>
      <c r="BZ90" s="469">
        <f t="shared" si="84"/>
        <v>4170</v>
      </c>
      <c r="CA90" s="475">
        <f t="shared" si="122"/>
        <v>1390</v>
      </c>
      <c r="CB90" s="451">
        <f t="shared" si="123"/>
        <v>4287.200000000008</v>
      </c>
      <c r="CC90" s="480">
        <f t="shared" si="130"/>
        <v>0.67577906325807113</v>
      </c>
      <c r="CD90" s="480">
        <f t="shared" si="124"/>
        <v>0.16786570743405277</v>
      </c>
      <c r="CE90" s="480">
        <f t="shared" si="125"/>
        <v>0.32422093674192887</v>
      </c>
      <c r="CF90" s="478">
        <f t="shared" si="126"/>
        <v>3</v>
      </c>
      <c r="CG90" s="478">
        <f t="shared" si="127"/>
        <v>12861.600000000024</v>
      </c>
      <c r="CH90" s="478">
        <f t="shared" si="128"/>
        <v>197</v>
      </c>
      <c r="CI90" s="478">
        <f t="shared" si="129"/>
        <v>393.01371951219505</v>
      </c>
    </row>
    <row r="91" spans="1:87" x14ac:dyDescent="0.2">
      <c r="A91" s="640"/>
      <c r="B91" s="449" t="s">
        <v>131</v>
      </c>
      <c r="C91" s="453">
        <v>3</v>
      </c>
      <c r="D91" s="453"/>
      <c r="E91" s="450">
        <f>'Summary Data'!C91</f>
        <v>45</v>
      </c>
      <c r="F91" s="459">
        <f t="shared" si="104"/>
        <v>10</v>
      </c>
      <c r="G91" s="464">
        <f t="shared" si="67"/>
        <v>450</v>
      </c>
      <c r="H91" s="472">
        <f t="shared" si="85"/>
        <v>15</v>
      </c>
      <c r="I91" s="450">
        <f>'Summary Data'!G91</f>
        <v>8</v>
      </c>
      <c r="J91" s="459">
        <f t="shared" si="105"/>
        <v>30</v>
      </c>
      <c r="K91" s="464">
        <f t="shared" si="68"/>
        <v>240</v>
      </c>
      <c r="L91" s="472">
        <f t="shared" si="86"/>
        <v>2.6666666666666665</v>
      </c>
      <c r="M91" s="450">
        <f>'Summary Data'!I91</f>
        <v>0</v>
      </c>
      <c r="N91" s="459">
        <f t="shared" si="106"/>
        <v>10</v>
      </c>
      <c r="O91" s="464">
        <f t="shared" si="69"/>
        <v>0</v>
      </c>
      <c r="P91" s="472">
        <f t="shared" si="87"/>
        <v>0</v>
      </c>
      <c r="Q91" s="450">
        <f>'Summary Data'!K91</f>
        <v>6</v>
      </c>
      <c r="R91" s="459">
        <f t="shared" si="107"/>
        <v>10</v>
      </c>
      <c r="S91" s="464">
        <f t="shared" si="70"/>
        <v>60</v>
      </c>
      <c r="T91" s="472">
        <f t="shared" si="88"/>
        <v>2</v>
      </c>
      <c r="U91" s="450">
        <f>'Summary Data'!M91</f>
        <v>0</v>
      </c>
      <c r="V91" s="459">
        <f t="shared" si="108"/>
        <v>10</v>
      </c>
      <c r="W91" s="464">
        <f t="shared" si="71"/>
        <v>0</v>
      </c>
      <c r="X91" s="472">
        <f t="shared" si="89"/>
        <v>0</v>
      </c>
      <c r="Y91" s="450">
        <f>'Summary Data'!S91</f>
        <v>4</v>
      </c>
      <c r="Z91" s="459">
        <f t="shared" si="109"/>
        <v>10</v>
      </c>
      <c r="AA91" s="464">
        <f t="shared" si="72"/>
        <v>40</v>
      </c>
      <c r="AB91" s="472">
        <f t="shared" si="90"/>
        <v>1.3333333333333333</v>
      </c>
      <c r="AC91" s="450">
        <f>'Summary Data'!U91</f>
        <v>1</v>
      </c>
      <c r="AD91" s="459">
        <f t="shared" si="110"/>
        <v>10</v>
      </c>
      <c r="AE91" s="464">
        <f t="shared" si="73"/>
        <v>10</v>
      </c>
      <c r="AF91" s="472">
        <f t="shared" si="91"/>
        <v>0.33333333333333331</v>
      </c>
      <c r="AG91" s="450">
        <f>'Summary Data'!W91</f>
        <v>1</v>
      </c>
      <c r="AH91" s="459">
        <f t="shared" si="111"/>
        <v>10</v>
      </c>
      <c r="AI91" s="464">
        <f t="shared" si="74"/>
        <v>10</v>
      </c>
      <c r="AJ91" s="472">
        <f t="shared" si="92"/>
        <v>0.33333333333333331</v>
      </c>
      <c r="AK91" s="450">
        <f>'Summary Data'!Y91</f>
        <v>175</v>
      </c>
      <c r="AL91" s="459">
        <f t="shared" si="112"/>
        <v>5</v>
      </c>
      <c r="AM91" s="464">
        <f t="shared" si="75"/>
        <v>875</v>
      </c>
      <c r="AN91" s="472">
        <f t="shared" si="93"/>
        <v>58.333333333333336</v>
      </c>
      <c r="AO91" s="450">
        <f>'Summary Data'!AA91</f>
        <v>30</v>
      </c>
      <c r="AP91" s="459">
        <f t="shared" si="113"/>
        <v>5</v>
      </c>
      <c r="AQ91" s="464">
        <f t="shared" si="76"/>
        <v>150</v>
      </c>
      <c r="AR91" s="472">
        <f t="shared" si="94"/>
        <v>10</v>
      </c>
      <c r="AS91" s="450">
        <f>'Summary Data'!AC91</f>
        <v>149</v>
      </c>
      <c r="AT91" s="459">
        <f t="shared" si="114"/>
        <v>5</v>
      </c>
      <c r="AU91" s="464">
        <f t="shared" si="77"/>
        <v>745</v>
      </c>
      <c r="AV91" s="472">
        <f t="shared" si="95"/>
        <v>49.666666666666664</v>
      </c>
      <c r="AW91" s="450">
        <f>'Summary Data'!AE91</f>
        <v>120</v>
      </c>
      <c r="AX91" s="459">
        <f t="shared" si="115"/>
        <v>5</v>
      </c>
      <c r="AY91" s="464">
        <f t="shared" si="78"/>
        <v>600</v>
      </c>
      <c r="AZ91" s="472">
        <f t="shared" si="96"/>
        <v>40</v>
      </c>
      <c r="BA91" s="450">
        <f>'Summary Data'!AG91</f>
        <v>2</v>
      </c>
      <c r="BB91" s="459">
        <f t="shared" si="116"/>
        <v>10</v>
      </c>
      <c r="BC91" s="464">
        <f t="shared" si="79"/>
        <v>20</v>
      </c>
      <c r="BD91" s="472">
        <f t="shared" si="97"/>
        <v>0.66666666666666663</v>
      </c>
      <c r="BE91" s="450">
        <f>'Summary Data'!AI91</f>
        <v>1</v>
      </c>
      <c r="BF91" s="459">
        <f t="shared" si="117"/>
        <v>5</v>
      </c>
      <c r="BG91" s="464">
        <f t="shared" si="80"/>
        <v>5</v>
      </c>
      <c r="BH91" s="472">
        <f t="shared" si="98"/>
        <v>0.33333333333333331</v>
      </c>
      <c r="BI91" s="450">
        <f>'Summary Data'!AK91</f>
        <v>6</v>
      </c>
      <c r="BJ91" s="459">
        <f t="shared" si="118"/>
        <v>30</v>
      </c>
      <c r="BK91" s="464">
        <f t="shared" si="81"/>
        <v>180</v>
      </c>
      <c r="BL91" s="472">
        <f t="shared" si="99"/>
        <v>2</v>
      </c>
      <c r="BM91" s="450">
        <f>'Summary Data'!AN91</f>
        <v>17</v>
      </c>
      <c r="BN91" s="459">
        <f t="shared" si="119"/>
        <v>30</v>
      </c>
      <c r="BO91" s="464">
        <f t="shared" si="66"/>
        <v>510</v>
      </c>
      <c r="BP91" s="472">
        <f t="shared" si="100"/>
        <v>5.666666666666667</v>
      </c>
      <c r="BQ91" s="450">
        <f>'Summary Data'!AQ91</f>
        <v>18</v>
      </c>
      <c r="BR91" s="459">
        <f t="shared" si="120"/>
        <v>10</v>
      </c>
      <c r="BS91" s="464">
        <f t="shared" si="82"/>
        <v>180</v>
      </c>
      <c r="BT91" s="472">
        <f t="shared" si="101"/>
        <v>6</v>
      </c>
      <c r="BU91" s="450">
        <f>'Summary Data'!AS91</f>
        <v>1</v>
      </c>
      <c r="BV91" s="459">
        <f t="shared" si="121"/>
        <v>15</v>
      </c>
      <c r="BW91" s="464">
        <f t="shared" si="83"/>
        <v>15</v>
      </c>
      <c r="BX91" s="472">
        <f t="shared" si="102"/>
        <v>0.33333333333333331</v>
      </c>
      <c r="BY91" s="478">
        <f t="shared" si="103"/>
        <v>584</v>
      </c>
      <c r="BZ91" s="469">
        <f t="shared" si="84"/>
        <v>4090</v>
      </c>
      <c r="CA91" s="475">
        <f t="shared" si="122"/>
        <v>1363.3333333333333</v>
      </c>
      <c r="CB91" s="451">
        <f t="shared" si="123"/>
        <v>4287.200000000008</v>
      </c>
      <c r="CC91" s="480">
        <f t="shared" si="130"/>
        <v>0.6819991291907701</v>
      </c>
      <c r="CD91" s="480">
        <f t="shared" si="124"/>
        <v>0.1687041564792176</v>
      </c>
      <c r="CE91" s="480">
        <f t="shared" si="125"/>
        <v>0.31800087080923001</v>
      </c>
      <c r="CF91" s="478">
        <f t="shared" si="126"/>
        <v>3</v>
      </c>
      <c r="CG91" s="478">
        <f t="shared" si="127"/>
        <v>12861.600000000024</v>
      </c>
      <c r="CH91" s="478">
        <f t="shared" si="128"/>
        <v>194.66666666666666</v>
      </c>
      <c r="CI91" s="478">
        <f t="shared" si="129"/>
        <v>393.01371951219505</v>
      </c>
    </row>
    <row r="92" spans="1:87" x14ac:dyDescent="0.2">
      <c r="A92" s="640"/>
      <c r="B92" s="442" t="s">
        <v>132</v>
      </c>
      <c r="C92" s="453">
        <v>3</v>
      </c>
      <c r="D92" s="453"/>
      <c r="E92" s="447">
        <f>'Summary Data'!C92</f>
        <v>74</v>
      </c>
      <c r="F92" s="458">
        <f t="shared" si="104"/>
        <v>10</v>
      </c>
      <c r="G92" s="463">
        <f t="shared" si="67"/>
        <v>740</v>
      </c>
      <c r="H92" s="472">
        <f t="shared" si="85"/>
        <v>24.666666666666668</v>
      </c>
      <c r="I92" s="447">
        <f>'Summary Data'!G92</f>
        <v>8</v>
      </c>
      <c r="J92" s="458">
        <f t="shared" si="105"/>
        <v>30</v>
      </c>
      <c r="K92" s="463">
        <f t="shared" si="68"/>
        <v>240</v>
      </c>
      <c r="L92" s="472">
        <f t="shared" si="86"/>
        <v>2.6666666666666665</v>
      </c>
      <c r="M92" s="447">
        <f>'Summary Data'!I92</f>
        <v>0</v>
      </c>
      <c r="N92" s="458">
        <f t="shared" si="106"/>
        <v>10</v>
      </c>
      <c r="O92" s="463">
        <f t="shared" si="69"/>
        <v>0</v>
      </c>
      <c r="P92" s="472">
        <f t="shared" si="87"/>
        <v>0</v>
      </c>
      <c r="Q92" s="447">
        <f>'Summary Data'!K92</f>
        <v>7</v>
      </c>
      <c r="R92" s="458">
        <f t="shared" si="107"/>
        <v>10</v>
      </c>
      <c r="S92" s="463">
        <f t="shared" si="70"/>
        <v>70</v>
      </c>
      <c r="T92" s="472">
        <f t="shared" si="88"/>
        <v>2.3333333333333335</v>
      </c>
      <c r="U92" s="447">
        <f>'Summary Data'!M92</f>
        <v>1</v>
      </c>
      <c r="V92" s="458">
        <f t="shared" si="108"/>
        <v>10</v>
      </c>
      <c r="W92" s="463">
        <f t="shared" si="71"/>
        <v>10</v>
      </c>
      <c r="X92" s="472">
        <f t="shared" si="89"/>
        <v>0.33333333333333331</v>
      </c>
      <c r="Y92" s="447">
        <f>'Summary Data'!S92</f>
        <v>7</v>
      </c>
      <c r="Z92" s="458">
        <f t="shared" si="109"/>
        <v>10</v>
      </c>
      <c r="AA92" s="463">
        <f t="shared" si="72"/>
        <v>70</v>
      </c>
      <c r="AB92" s="472">
        <f t="shared" si="90"/>
        <v>2.3333333333333335</v>
      </c>
      <c r="AC92" s="447">
        <f>'Summary Data'!U92</f>
        <v>7</v>
      </c>
      <c r="AD92" s="458">
        <f t="shared" si="110"/>
        <v>10</v>
      </c>
      <c r="AE92" s="463">
        <f t="shared" si="73"/>
        <v>70</v>
      </c>
      <c r="AF92" s="472">
        <f t="shared" si="91"/>
        <v>2.3333333333333335</v>
      </c>
      <c r="AG92" s="447">
        <f>'Summary Data'!W92</f>
        <v>7</v>
      </c>
      <c r="AH92" s="458">
        <f t="shared" si="111"/>
        <v>10</v>
      </c>
      <c r="AI92" s="463">
        <f t="shared" si="74"/>
        <v>70</v>
      </c>
      <c r="AJ92" s="472">
        <f t="shared" si="92"/>
        <v>2.3333333333333335</v>
      </c>
      <c r="AK92" s="447">
        <f>'Summary Data'!Y92</f>
        <v>219</v>
      </c>
      <c r="AL92" s="458">
        <f t="shared" si="112"/>
        <v>5</v>
      </c>
      <c r="AM92" s="463">
        <f t="shared" si="75"/>
        <v>1095</v>
      </c>
      <c r="AN92" s="472">
        <f t="shared" si="93"/>
        <v>73</v>
      </c>
      <c r="AO92" s="447">
        <f>'Summary Data'!AA92</f>
        <v>31</v>
      </c>
      <c r="AP92" s="458">
        <f t="shared" si="113"/>
        <v>5</v>
      </c>
      <c r="AQ92" s="463">
        <f t="shared" si="76"/>
        <v>155</v>
      </c>
      <c r="AR92" s="472">
        <f t="shared" si="94"/>
        <v>10.333333333333334</v>
      </c>
      <c r="AS92" s="447">
        <f>'Summary Data'!AC92</f>
        <v>134</v>
      </c>
      <c r="AT92" s="458">
        <f t="shared" si="114"/>
        <v>5</v>
      </c>
      <c r="AU92" s="463">
        <f t="shared" si="77"/>
        <v>670</v>
      </c>
      <c r="AV92" s="472">
        <f t="shared" si="95"/>
        <v>44.666666666666664</v>
      </c>
      <c r="AW92" s="447">
        <f>'Summary Data'!AE92</f>
        <v>181</v>
      </c>
      <c r="AX92" s="458">
        <f t="shared" si="115"/>
        <v>5</v>
      </c>
      <c r="AY92" s="463">
        <f t="shared" si="78"/>
        <v>905</v>
      </c>
      <c r="AZ92" s="472">
        <f t="shared" si="96"/>
        <v>60.333333333333336</v>
      </c>
      <c r="BA92" s="447">
        <f>'Summary Data'!AG92</f>
        <v>4</v>
      </c>
      <c r="BB92" s="458">
        <f t="shared" si="116"/>
        <v>10</v>
      </c>
      <c r="BC92" s="463">
        <f t="shared" si="79"/>
        <v>40</v>
      </c>
      <c r="BD92" s="472">
        <f t="shared" si="97"/>
        <v>1.3333333333333333</v>
      </c>
      <c r="BE92" s="447">
        <f>'Summary Data'!AI92</f>
        <v>4</v>
      </c>
      <c r="BF92" s="458">
        <f t="shared" si="117"/>
        <v>5</v>
      </c>
      <c r="BG92" s="463">
        <f t="shared" si="80"/>
        <v>20</v>
      </c>
      <c r="BH92" s="472">
        <f t="shared" si="98"/>
        <v>1.3333333333333333</v>
      </c>
      <c r="BI92" s="447">
        <f>'Summary Data'!AK92</f>
        <v>5</v>
      </c>
      <c r="BJ92" s="458">
        <f t="shared" si="118"/>
        <v>30</v>
      </c>
      <c r="BK92" s="463">
        <f t="shared" si="81"/>
        <v>150</v>
      </c>
      <c r="BL92" s="472">
        <f t="shared" si="99"/>
        <v>1.6666666666666667</v>
      </c>
      <c r="BM92" s="447">
        <f>'Summary Data'!AN92</f>
        <v>15</v>
      </c>
      <c r="BN92" s="458">
        <f t="shared" si="119"/>
        <v>30</v>
      </c>
      <c r="BO92" s="463">
        <f t="shared" si="66"/>
        <v>450</v>
      </c>
      <c r="BP92" s="472">
        <f t="shared" si="100"/>
        <v>5</v>
      </c>
      <c r="BQ92" s="447">
        <f>'Summary Data'!AQ92</f>
        <v>15</v>
      </c>
      <c r="BR92" s="458">
        <f t="shared" si="120"/>
        <v>10</v>
      </c>
      <c r="BS92" s="463">
        <f t="shared" si="82"/>
        <v>150</v>
      </c>
      <c r="BT92" s="472">
        <f t="shared" si="101"/>
        <v>5</v>
      </c>
      <c r="BU92" s="447">
        <f>'Summary Data'!AS92</f>
        <v>0</v>
      </c>
      <c r="BV92" s="458">
        <f t="shared" si="121"/>
        <v>15</v>
      </c>
      <c r="BW92" s="463">
        <f t="shared" si="83"/>
        <v>0</v>
      </c>
      <c r="BX92" s="472">
        <f t="shared" si="102"/>
        <v>0</v>
      </c>
      <c r="BY92" s="478">
        <f t="shared" si="103"/>
        <v>719</v>
      </c>
      <c r="BZ92" s="469">
        <f t="shared" si="84"/>
        <v>4905</v>
      </c>
      <c r="CA92" s="475">
        <f t="shared" si="122"/>
        <v>1635</v>
      </c>
      <c r="CB92" s="451">
        <f t="shared" si="123"/>
        <v>4287.200000000008</v>
      </c>
      <c r="CC92" s="480">
        <f t="shared" si="130"/>
        <v>0.61863220750140024</v>
      </c>
      <c r="CD92" s="480">
        <f t="shared" si="124"/>
        <v>0.199796126401631</v>
      </c>
      <c r="CE92" s="480">
        <f t="shared" si="125"/>
        <v>0.38136779249859976</v>
      </c>
      <c r="CF92" s="478">
        <f t="shared" si="126"/>
        <v>3</v>
      </c>
      <c r="CG92" s="478">
        <f t="shared" si="127"/>
        <v>12861.600000000024</v>
      </c>
      <c r="CH92" s="478">
        <f t="shared" si="128"/>
        <v>239.66666666666666</v>
      </c>
      <c r="CI92" s="478">
        <f t="shared" si="129"/>
        <v>393.01371951219505</v>
      </c>
    </row>
    <row r="93" spans="1:87" x14ac:dyDescent="0.2">
      <c r="A93" s="640"/>
      <c r="B93" s="449" t="s">
        <v>133</v>
      </c>
      <c r="C93" s="453">
        <v>3</v>
      </c>
      <c r="D93" s="453"/>
      <c r="E93" s="450">
        <f>'Summary Data'!C93</f>
        <v>65</v>
      </c>
      <c r="F93" s="459">
        <f t="shared" si="104"/>
        <v>10</v>
      </c>
      <c r="G93" s="464">
        <f t="shared" si="67"/>
        <v>650</v>
      </c>
      <c r="H93" s="472">
        <f t="shared" si="85"/>
        <v>21.666666666666668</v>
      </c>
      <c r="I93" s="450">
        <f>'Summary Data'!G93</f>
        <v>4</v>
      </c>
      <c r="J93" s="459">
        <f t="shared" si="105"/>
        <v>30</v>
      </c>
      <c r="K93" s="464">
        <f t="shared" si="68"/>
        <v>120</v>
      </c>
      <c r="L93" s="472">
        <f t="shared" si="86"/>
        <v>1.3333333333333333</v>
      </c>
      <c r="M93" s="450">
        <f>'Summary Data'!I93</f>
        <v>0</v>
      </c>
      <c r="N93" s="459">
        <f t="shared" si="106"/>
        <v>10</v>
      </c>
      <c r="O93" s="464">
        <f t="shared" si="69"/>
        <v>0</v>
      </c>
      <c r="P93" s="472">
        <f t="shared" si="87"/>
        <v>0</v>
      </c>
      <c r="Q93" s="450">
        <f>'Summary Data'!K93</f>
        <v>7</v>
      </c>
      <c r="R93" s="459">
        <f t="shared" si="107"/>
        <v>10</v>
      </c>
      <c r="S93" s="464">
        <f t="shared" si="70"/>
        <v>70</v>
      </c>
      <c r="T93" s="472">
        <f t="shared" si="88"/>
        <v>2.3333333333333335</v>
      </c>
      <c r="U93" s="450">
        <f>'Summary Data'!M93</f>
        <v>2</v>
      </c>
      <c r="V93" s="459">
        <f t="shared" si="108"/>
        <v>10</v>
      </c>
      <c r="W93" s="464">
        <f t="shared" si="71"/>
        <v>20</v>
      </c>
      <c r="X93" s="472">
        <f t="shared" si="89"/>
        <v>0.66666666666666663</v>
      </c>
      <c r="Y93" s="450">
        <f>'Summary Data'!S93</f>
        <v>22</v>
      </c>
      <c r="Z93" s="459">
        <f t="shared" si="109"/>
        <v>10</v>
      </c>
      <c r="AA93" s="464">
        <f t="shared" si="72"/>
        <v>220</v>
      </c>
      <c r="AB93" s="472">
        <f t="shared" si="90"/>
        <v>7.333333333333333</v>
      </c>
      <c r="AC93" s="450">
        <f>'Summary Data'!U93</f>
        <v>9</v>
      </c>
      <c r="AD93" s="459">
        <f t="shared" si="110"/>
        <v>10</v>
      </c>
      <c r="AE93" s="464">
        <f t="shared" si="73"/>
        <v>90</v>
      </c>
      <c r="AF93" s="472">
        <f t="shared" si="91"/>
        <v>3</v>
      </c>
      <c r="AG93" s="450">
        <f>'Summary Data'!W93</f>
        <v>9</v>
      </c>
      <c r="AH93" s="459">
        <f t="shared" si="111"/>
        <v>10</v>
      </c>
      <c r="AI93" s="464">
        <f t="shared" si="74"/>
        <v>90</v>
      </c>
      <c r="AJ93" s="472">
        <f t="shared" si="92"/>
        <v>3</v>
      </c>
      <c r="AK93" s="450">
        <f>'Summary Data'!Y93</f>
        <v>208</v>
      </c>
      <c r="AL93" s="459">
        <f t="shared" si="112"/>
        <v>5</v>
      </c>
      <c r="AM93" s="464">
        <f t="shared" si="75"/>
        <v>1040</v>
      </c>
      <c r="AN93" s="472">
        <f t="shared" si="93"/>
        <v>69.333333333333329</v>
      </c>
      <c r="AO93" s="450">
        <f>'Summary Data'!AA93</f>
        <v>26</v>
      </c>
      <c r="AP93" s="459">
        <f t="shared" si="113"/>
        <v>5</v>
      </c>
      <c r="AQ93" s="464">
        <f t="shared" si="76"/>
        <v>130</v>
      </c>
      <c r="AR93" s="472">
        <f t="shared" si="94"/>
        <v>8.6666666666666661</v>
      </c>
      <c r="AS93" s="450">
        <f>'Summary Data'!AC93</f>
        <v>174</v>
      </c>
      <c r="AT93" s="459">
        <f t="shared" si="114"/>
        <v>5</v>
      </c>
      <c r="AU93" s="464">
        <f t="shared" si="77"/>
        <v>870</v>
      </c>
      <c r="AV93" s="472">
        <f t="shared" si="95"/>
        <v>58</v>
      </c>
      <c r="AW93" s="450">
        <f>'Summary Data'!AE93</f>
        <v>210</v>
      </c>
      <c r="AX93" s="459">
        <f t="shared" si="115"/>
        <v>5</v>
      </c>
      <c r="AY93" s="464">
        <f t="shared" si="78"/>
        <v>1050</v>
      </c>
      <c r="AZ93" s="472">
        <f t="shared" si="96"/>
        <v>70</v>
      </c>
      <c r="BA93" s="450">
        <f>'Summary Data'!AG93</f>
        <v>2</v>
      </c>
      <c r="BB93" s="459">
        <f t="shared" si="116"/>
        <v>10</v>
      </c>
      <c r="BC93" s="464">
        <f t="shared" si="79"/>
        <v>20</v>
      </c>
      <c r="BD93" s="472">
        <f t="shared" si="97"/>
        <v>0.66666666666666663</v>
      </c>
      <c r="BE93" s="450">
        <f>'Summary Data'!AI93</f>
        <v>2</v>
      </c>
      <c r="BF93" s="459">
        <f t="shared" si="117"/>
        <v>5</v>
      </c>
      <c r="BG93" s="464">
        <f t="shared" si="80"/>
        <v>10</v>
      </c>
      <c r="BH93" s="472">
        <f t="shared" si="98"/>
        <v>0.66666666666666663</v>
      </c>
      <c r="BI93" s="450">
        <f>'Summary Data'!AK93</f>
        <v>10</v>
      </c>
      <c r="BJ93" s="459">
        <f t="shared" si="118"/>
        <v>30</v>
      </c>
      <c r="BK93" s="464">
        <f t="shared" si="81"/>
        <v>300</v>
      </c>
      <c r="BL93" s="472">
        <f t="shared" si="99"/>
        <v>3.3333333333333335</v>
      </c>
      <c r="BM93" s="450">
        <f>'Summary Data'!AN93</f>
        <v>10</v>
      </c>
      <c r="BN93" s="459">
        <f t="shared" si="119"/>
        <v>30</v>
      </c>
      <c r="BO93" s="464">
        <f t="shared" si="66"/>
        <v>300</v>
      </c>
      <c r="BP93" s="472">
        <f t="shared" si="100"/>
        <v>3.3333333333333335</v>
      </c>
      <c r="BQ93" s="450">
        <f>'Summary Data'!AQ93</f>
        <v>8</v>
      </c>
      <c r="BR93" s="459">
        <f t="shared" si="120"/>
        <v>10</v>
      </c>
      <c r="BS93" s="464">
        <f t="shared" si="82"/>
        <v>80</v>
      </c>
      <c r="BT93" s="472">
        <f t="shared" si="101"/>
        <v>2.6666666666666665</v>
      </c>
      <c r="BU93" s="450">
        <f>'Summary Data'!AS93</f>
        <v>1</v>
      </c>
      <c r="BV93" s="459">
        <f t="shared" si="121"/>
        <v>15</v>
      </c>
      <c r="BW93" s="464">
        <f t="shared" si="83"/>
        <v>15</v>
      </c>
      <c r="BX93" s="472">
        <f t="shared" si="102"/>
        <v>0.33333333333333331</v>
      </c>
      <c r="BY93" s="478">
        <f t="shared" si="103"/>
        <v>769</v>
      </c>
      <c r="BZ93" s="469">
        <f t="shared" si="84"/>
        <v>5075</v>
      </c>
      <c r="CA93" s="475">
        <f t="shared" si="122"/>
        <v>1691.6666666666667</v>
      </c>
      <c r="CB93" s="451">
        <f t="shared" si="123"/>
        <v>4287.200000000008</v>
      </c>
      <c r="CC93" s="480">
        <f t="shared" si="130"/>
        <v>0.60541456739441513</v>
      </c>
      <c r="CD93" s="480">
        <f t="shared" si="124"/>
        <v>0.15172413793103448</v>
      </c>
      <c r="CE93" s="480">
        <f t="shared" si="125"/>
        <v>0.39458543260558487</v>
      </c>
      <c r="CF93" s="478">
        <f t="shared" si="126"/>
        <v>3</v>
      </c>
      <c r="CG93" s="478">
        <f t="shared" si="127"/>
        <v>12861.600000000024</v>
      </c>
      <c r="CH93" s="478">
        <f t="shared" si="128"/>
        <v>256.33333333333331</v>
      </c>
      <c r="CI93" s="478">
        <f t="shared" si="129"/>
        <v>393.01371951219505</v>
      </c>
    </row>
    <row r="94" spans="1:87" x14ac:dyDescent="0.2">
      <c r="A94" s="640"/>
      <c r="B94" s="442" t="s">
        <v>134</v>
      </c>
      <c r="C94" s="453">
        <v>3</v>
      </c>
      <c r="D94" s="453"/>
      <c r="E94" s="447">
        <f>'Summary Data'!C94</f>
        <v>68</v>
      </c>
      <c r="F94" s="458">
        <f t="shared" si="104"/>
        <v>10</v>
      </c>
      <c r="G94" s="463">
        <f t="shared" si="67"/>
        <v>680</v>
      </c>
      <c r="H94" s="472">
        <f t="shared" si="85"/>
        <v>22.666666666666668</v>
      </c>
      <c r="I94" s="447">
        <f>'Summary Data'!G94</f>
        <v>0</v>
      </c>
      <c r="J94" s="458">
        <f t="shared" si="105"/>
        <v>30</v>
      </c>
      <c r="K94" s="463">
        <f t="shared" si="68"/>
        <v>0</v>
      </c>
      <c r="L94" s="472">
        <f t="shared" si="86"/>
        <v>0</v>
      </c>
      <c r="M94" s="447">
        <f>'Summary Data'!I94</f>
        <v>0</v>
      </c>
      <c r="N94" s="458">
        <f t="shared" si="106"/>
        <v>10</v>
      </c>
      <c r="O94" s="463">
        <f t="shared" si="69"/>
        <v>0</v>
      </c>
      <c r="P94" s="472">
        <f t="shared" si="87"/>
        <v>0</v>
      </c>
      <c r="Q94" s="447">
        <f>'Summary Data'!K94</f>
        <v>10</v>
      </c>
      <c r="R94" s="458">
        <f t="shared" si="107"/>
        <v>10</v>
      </c>
      <c r="S94" s="463">
        <f t="shared" si="70"/>
        <v>100</v>
      </c>
      <c r="T94" s="472">
        <f t="shared" si="88"/>
        <v>3.3333333333333335</v>
      </c>
      <c r="U94" s="447">
        <f>'Summary Data'!M94</f>
        <v>1</v>
      </c>
      <c r="V94" s="458">
        <f t="shared" si="108"/>
        <v>10</v>
      </c>
      <c r="W94" s="463">
        <f t="shared" si="71"/>
        <v>10</v>
      </c>
      <c r="X94" s="472">
        <f t="shared" si="89"/>
        <v>0.33333333333333331</v>
      </c>
      <c r="Y94" s="447">
        <f>'Summary Data'!S94</f>
        <v>32</v>
      </c>
      <c r="Z94" s="458">
        <f t="shared" si="109"/>
        <v>10</v>
      </c>
      <c r="AA94" s="463">
        <f t="shared" si="72"/>
        <v>320</v>
      </c>
      <c r="AB94" s="472">
        <f t="shared" si="90"/>
        <v>10.666666666666666</v>
      </c>
      <c r="AC94" s="447">
        <f>'Summary Data'!U94</f>
        <v>13</v>
      </c>
      <c r="AD94" s="458">
        <f t="shared" si="110"/>
        <v>10</v>
      </c>
      <c r="AE94" s="463">
        <f t="shared" si="73"/>
        <v>130</v>
      </c>
      <c r="AF94" s="472">
        <f t="shared" si="91"/>
        <v>4.333333333333333</v>
      </c>
      <c r="AG94" s="447">
        <f>'Summary Data'!W94</f>
        <v>13</v>
      </c>
      <c r="AH94" s="458">
        <f t="shared" si="111"/>
        <v>10</v>
      </c>
      <c r="AI94" s="463">
        <f t="shared" si="74"/>
        <v>130</v>
      </c>
      <c r="AJ94" s="472">
        <f t="shared" si="92"/>
        <v>4.333333333333333</v>
      </c>
      <c r="AK94" s="447">
        <f>'Summary Data'!Y94</f>
        <v>239</v>
      </c>
      <c r="AL94" s="458">
        <f t="shared" si="112"/>
        <v>5</v>
      </c>
      <c r="AM94" s="463">
        <f t="shared" si="75"/>
        <v>1195</v>
      </c>
      <c r="AN94" s="472">
        <f t="shared" si="93"/>
        <v>79.666666666666671</v>
      </c>
      <c r="AO94" s="447">
        <f>'Summary Data'!AA94</f>
        <v>24</v>
      </c>
      <c r="AP94" s="458">
        <f t="shared" si="113"/>
        <v>5</v>
      </c>
      <c r="AQ94" s="463">
        <f t="shared" si="76"/>
        <v>120</v>
      </c>
      <c r="AR94" s="472">
        <f t="shared" si="94"/>
        <v>8</v>
      </c>
      <c r="AS94" s="447">
        <f>'Summary Data'!AC94</f>
        <v>199</v>
      </c>
      <c r="AT94" s="458">
        <f t="shared" si="114"/>
        <v>5</v>
      </c>
      <c r="AU94" s="463">
        <f t="shared" si="77"/>
        <v>995</v>
      </c>
      <c r="AV94" s="472">
        <f t="shared" si="95"/>
        <v>66.333333333333329</v>
      </c>
      <c r="AW94" s="447">
        <f>'Summary Data'!AE94</f>
        <v>214</v>
      </c>
      <c r="AX94" s="458">
        <f t="shared" si="115"/>
        <v>5</v>
      </c>
      <c r="AY94" s="463">
        <f t="shared" si="78"/>
        <v>1070</v>
      </c>
      <c r="AZ94" s="472">
        <f t="shared" si="96"/>
        <v>71.333333333333329</v>
      </c>
      <c r="BA94" s="447">
        <f>'Summary Data'!AG94</f>
        <v>3</v>
      </c>
      <c r="BB94" s="458">
        <f t="shared" si="116"/>
        <v>10</v>
      </c>
      <c r="BC94" s="463">
        <f t="shared" si="79"/>
        <v>30</v>
      </c>
      <c r="BD94" s="472">
        <f t="shared" si="97"/>
        <v>1</v>
      </c>
      <c r="BE94" s="447">
        <f>'Summary Data'!AI94</f>
        <v>1</v>
      </c>
      <c r="BF94" s="458">
        <f t="shared" si="117"/>
        <v>5</v>
      </c>
      <c r="BG94" s="463">
        <f t="shared" si="80"/>
        <v>5</v>
      </c>
      <c r="BH94" s="472">
        <f t="shared" si="98"/>
        <v>0.33333333333333331</v>
      </c>
      <c r="BI94" s="447">
        <f>'Summary Data'!AK94</f>
        <v>3</v>
      </c>
      <c r="BJ94" s="458">
        <f t="shared" si="118"/>
        <v>30</v>
      </c>
      <c r="BK94" s="463">
        <f t="shared" si="81"/>
        <v>90</v>
      </c>
      <c r="BL94" s="472">
        <f t="shared" si="99"/>
        <v>1</v>
      </c>
      <c r="BM94" s="447">
        <f>'Summary Data'!AN94</f>
        <v>11</v>
      </c>
      <c r="BN94" s="458">
        <f t="shared" si="119"/>
        <v>30</v>
      </c>
      <c r="BO94" s="463">
        <f t="shared" si="66"/>
        <v>330</v>
      </c>
      <c r="BP94" s="472">
        <f t="shared" si="100"/>
        <v>3.6666666666666665</v>
      </c>
      <c r="BQ94" s="447">
        <f>'Summary Data'!AQ94</f>
        <v>16</v>
      </c>
      <c r="BR94" s="458">
        <f t="shared" si="120"/>
        <v>10</v>
      </c>
      <c r="BS94" s="463">
        <f t="shared" si="82"/>
        <v>160</v>
      </c>
      <c r="BT94" s="472">
        <f t="shared" si="101"/>
        <v>5.333333333333333</v>
      </c>
      <c r="BU94" s="447">
        <f>'Summary Data'!AS94</f>
        <v>2</v>
      </c>
      <c r="BV94" s="458">
        <f t="shared" si="121"/>
        <v>15</v>
      </c>
      <c r="BW94" s="463">
        <f t="shared" si="83"/>
        <v>30</v>
      </c>
      <c r="BX94" s="472">
        <f t="shared" si="102"/>
        <v>0.66666666666666663</v>
      </c>
      <c r="BY94" s="478">
        <f t="shared" si="103"/>
        <v>849</v>
      </c>
      <c r="BZ94" s="469">
        <f t="shared" si="84"/>
        <v>5395</v>
      </c>
      <c r="CA94" s="475">
        <f t="shared" si="122"/>
        <v>1798.3333333333333</v>
      </c>
      <c r="CB94" s="451">
        <f t="shared" si="123"/>
        <v>4287.200000000008</v>
      </c>
      <c r="CC94" s="480">
        <f t="shared" si="130"/>
        <v>0.58053430366361969</v>
      </c>
      <c r="CD94" s="480">
        <f t="shared" si="124"/>
        <v>0.12604263206672844</v>
      </c>
      <c r="CE94" s="480">
        <f t="shared" si="125"/>
        <v>0.41946569633638037</v>
      </c>
      <c r="CF94" s="478">
        <f t="shared" si="126"/>
        <v>3</v>
      </c>
      <c r="CG94" s="478">
        <f t="shared" si="127"/>
        <v>12861.600000000024</v>
      </c>
      <c r="CH94" s="478">
        <f t="shared" si="128"/>
        <v>283</v>
      </c>
      <c r="CI94" s="478">
        <f t="shared" si="129"/>
        <v>393.01371951219505</v>
      </c>
    </row>
    <row r="95" spans="1:87" x14ac:dyDescent="0.2">
      <c r="A95" s="640"/>
      <c r="B95" s="449" t="s">
        <v>135</v>
      </c>
      <c r="C95" s="453">
        <v>3</v>
      </c>
      <c r="D95" s="453"/>
      <c r="E95" s="450">
        <f>'Summary Data'!C95</f>
        <v>43</v>
      </c>
      <c r="F95" s="459">
        <f t="shared" si="104"/>
        <v>10</v>
      </c>
      <c r="G95" s="464">
        <f t="shared" si="67"/>
        <v>430</v>
      </c>
      <c r="H95" s="472">
        <f t="shared" si="85"/>
        <v>14.333333333333334</v>
      </c>
      <c r="I95" s="450">
        <f>'Summary Data'!G95</f>
        <v>174</v>
      </c>
      <c r="J95" s="459">
        <f t="shared" si="105"/>
        <v>30</v>
      </c>
      <c r="K95" s="464">
        <f t="shared" si="68"/>
        <v>5220</v>
      </c>
      <c r="L95" s="472">
        <f t="shared" si="86"/>
        <v>58</v>
      </c>
      <c r="M95" s="450">
        <f>'Summary Data'!I95</f>
        <v>0</v>
      </c>
      <c r="N95" s="459">
        <f t="shared" si="106"/>
        <v>10</v>
      </c>
      <c r="O95" s="464">
        <f t="shared" si="69"/>
        <v>0</v>
      </c>
      <c r="P95" s="472">
        <f t="shared" si="87"/>
        <v>0</v>
      </c>
      <c r="Q95" s="450">
        <f>'Summary Data'!K95</f>
        <v>10</v>
      </c>
      <c r="R95" s="459">
        <f t="shared" si="107"/>
        <v>10</v>
      </c>
      <c r="S95" s="464">
        <f t="shared" si="70"/>
        <v>100</v>
      </c>
      <c r="T95" s="472">
        <f t="shared" si="88"/>
        <v>3.3333333333333335</v>
      </c>
      <c r="U95" s="450">
        <f>'Summary Data'!M95</f>
        <v>0</v>
      </c>
      <c r="V95" s="459">
        <f t="shared" si="108"/>
        <v>10</v>
      </c>
      <c r="W95" s="464">
        <f t="shared" si="71"/>
        <v>0</v>
      </c>
      <c r="X95" s="472">
        <f t="shared" si="89"/>
        <v>0</v>
      </c>
      <c r="Y95" s="450">
        <f>'Summary Data'!S95</f>
        <v>21</v>
      </c>
      <c r="Z95" s="459">
        <f t="shared" si="109"/>
        <v>10</v>
      </c>
      <c r="AA95" s="464">
        <f t="shared" si="72"/>
        <v>210</v>
      </c>
      <c r="AB95" s="472">
        <f t="shared" si="90"/>
        <v>7</v>
      </c>
      <c r="AC95" s="450">
        <f>'Summary Data'!U95</f>
        <v>8</v>
      </c>
      <c r="AD95" s="459">
        <f t="shared" si="110"/>
        <v>10</v>
      </c>
      <c r="AE95" s="464">
        <f t="shared" si="73"/>
        <v>80</v>
      </c>
      <c r="AF95" s="472">
        <f t="shared" si="91"/>
        <v>2.6666666666666665</v>
      </c>
      <c r="AG95" s="450">
        <f>'Summary Data'!W95</f>
        <v>8</v>
      </c>
      <c r="AH95" s="459">
        <f t="shared" si="111"/>
        <v>10</v>
      </c>
      <c r="AI95" s="464">
        <f t="shared" si="74"/>
        <v>80</v>
      </c>
      <c r="AJ95" s="472">
        <f t="shared" si="92"/>
        <v>2.6666666666666665</v>
      </c>
      <c r="AK95" s="450">
        <f>'Summary Data'!Y95</f>
        <v>228</v>
      </c>
      <c r="AL95" s="459">
        <f t="shared" si="112"/>
        <v>5</v>
      </c>
      <c r="AM95" s="464">
        <f t="shared" si="75"/>
        <v>1140</v>
      </c>
      <c r="AN95" s="472">
        <f t="shared" si="93"/>
        <v>76</v>
      </c>
      <c r="AO95" s="450">
        <f>'Summary Data'!AA95</f>
        <v>19</v>
      </c>
      <c r="AP95" s="459">
        <f t="shared" si="113"/>
        <v>5</v>
      </c>
      <c r="AQ95" s="464">
        <f t="shared" si="76"/>
        <v>95</v>
      </c>
      <c r="AR95" s="472">
        <f t="shared" si="94"/>
        <v>6.333333333333333</v>
      </c>
      <c r="AS95" s="450">
        <f>'Summary Data'!AC95</f>
        <v>154</v>
      </c>
      <c r="AT95" s="459">
        <f t="shared" si="114"/>
        <v>5</v>
      </c>
      <c r="AU95" s="464">
        <f t="shared" si="77"/>
        <v>770</v>
      </c>
      <c r="AV95" s="472">
        <f t="shared" si="95"/>
        <v>51.333333333333336</v>
      </c>
      <c r="AW95" s="450">
        <f>'Summary Data'!AE95</f>
        <v>155</v>
      </c>
      <c r="AX95" s="459">
        <f t="shared" si="115"/>
        <v>5</v>
      </c>
      <c r="AY95" s="464">
        <f t="shared" si="78"/>
        <v>775</v>
      </c>
      <c r="AZ95" s="472">
        <f t="shared" si="96"/>
        <v>51.666666666666664</v>
      </c>
      <c r="BA95" s="450">
        <f>'Summary Data'!AG95</f>
        <v>2</v>
      </c>
      <c r="BB95" s="459">
        <f t="shared" si="116"/>
        <v>10</v>
      </c>
      <c r="BC95" s="464">
        <f t="shared" si="79"/>
        <v>20</v>
      </c>
      <c r="BD95" s="472">
        <f t="shared" si="97"/>
        <v>0.66666666666666663</v>
      </c>
      <c r="BE95" s="450">
        <f>'Summary Data'!AI95</f>
        <v>0</v>
      </c>
      <c r="BF95" s="459">
        <f t="shared" si="117"/>
        <v>5</v>
      </c>
      <c r="BG95" s="464">
        <f t="shared" si="80"/>
        <v>0</v>
      </c>
      <c r="BH95" s="472">
        <f t="shared" si="98"/>
        <v>0</v>
      </c>
      <c r="BI95" s="450">
        <f>'Summary Data'!AK95</f>
        <v>8</v>
      </c>
      <c r="BJ95" s="459">
        <f t="shared" si="118"/>
        <v>30</v>
      </c>
      <c r="BK95" s="464">
        <f t="shared" si="81"/>
        <v>240</v>
      </c>
      <c r="BL95" s="472">
        <f t="shared" si="99"/>
        <v>2.6666666666666665</v>
      </c>
      <c r="BM95" s="450">
        <f>'Summary Data'!AN95</f>
        <v>12</v>
      </c>
      <c r="BN95" s="459">
        <f t="shared" si="119"/>
        <v>30</v>
      </c>
      <c r="BO95" s="464">
        <f t="shared" ref="BO95:BO123" si="131">BM95*BN95</f>
        <v>360</v>
      </c>
      <c r="BP95" s="472">
        <f t="shared" si="100"/>
        <v>4</v>
      </c>
      <c r="BQ95" s="450">
        <f>'Summary Data'!AQ95</f>
        <v>15</v>
      </c>
      <c r="BR95" s="459">
        <f t="shared" si="120"/>
        <v>10</v>
      </c>
      <c r="BS95" s="464">
        <f t="shared" si="82"/>
        <v>150</v>
      </c>
      <c r="BT95" s="472">
        <f t="shared" si="101"/>
        <v>5</v>
      </c>
      <c r="BU95" s="450">
        <f>'Summary Data'!AS95</f>
        <v>18</v>
      </c>
      <c r="BV95" s="459">
        <f t="shared" si="121"/>
        <v>15</v>
      </c>
      <c r="BW95" s="464">
        <f t="shared" si="83"/>
        <v>270</v>
      </c>
      <c r="BX95" s="472">
        <f t="shared" si="102"/>
        <v>6</v>
      </c>
      <c r="BY95" s="478">
        <f t="shared" si="103"/>
        <v>875</v>
      </c>
      <c r="BZ95" s="469">
        <f t="shared" si="84"/>
        <v>9940</v>
      </c>
      <c r="CA95" s="475">
        <f t="shared" si="122"/>
        <v>3313.3333333333335</v>
      </c>
      <c r="CB95" s="451">
        <f t="shared" si="123"/>
        <v>4287.200000000008</v>
      </c>
      <c r="CC95" s="480">
        <f t="shared" si="130"/>
        <v>0.22715680786216474</v>
      </c>
      <c r="CD95" s="480">
        <f t="shared" si="124"/>
        <v>0.56841046277665996</v>
      </c>
      <c r="CE95" s="480">
        <f t="shared" si="125"/>
        <v>0.77284319213783526</v>
      </c>
      <c r="CF95" s="478">
        <f t="shared" si="126"/>
        <v>3</v>
      </c>
      <c r="CG95" s="478">
        <f t="shared" si="127"/>
        <v>12861.600000000024</v>
      </c>
      <c r="CH95" s="478">
        <f t="shared" si="128"/>
        <v>291.66666666666669</v>
      </c>
      <c r="CI95" s="478">
        <f t="shared" si="129"/>
        <v>393.01371951219505</v>
      </c>
    </row>
    <row r="96" spans="1:87" x14ac:dyDescent="0.2">
      <c r="A96" s="640"/>
      <c r="B96" s="442" t="s">
        <v>136</v>
      </c>
      <c r="C96" s="453">
        <v>3</v>
      </c>
      <c r="D96" s="453"/>
      <c r="E96" s="447">
        <f>'Summary Data'!C96</f>
        <v>34</v>
      </c>
      <c r="F96" s="458">
        <f t="shared" si="104"/>
        <v>10</v>
      </c>
      <c r="G96" s="463">
        <f t="shared" si="67"/>
        <v>340</v>
      </c>
      <c r="H96" s="472">
        <f t="shared" si="85"/>
        <v>11.333333333333334</v>
      </c>
      <c r="I96" s="447">
        <f>'Summary Data'!G96</f>
        <v>0</v>
      </c>
      <c r="J96" s="458">
        <f t="shared" si="105"/>
        <v>30</v>
      </c>
      <c r="K96" s="463">
        <f t="shared" si="68"/>
        <v>0</v>
      </c>
      <c r="L96" s="472">
        <f t="shared" si="86"/>
        <v>0</v>
      </c>
      <c r="M96" s="447">
        <f>'Summary Data'!I96</f>
        <v>0</v>
      </c>
      <c r="N96" s="458">
        <f t="shared" si="106"/>
        <v>10</v>
      </c>
      <c r="O96" s="463">
        <f t="shared" si="69"/>
        <v>0</v>
      </c>
      <c r="P96" s="472">
        <f t="shared" si="87"/>
        <v>0</v>
      </c>
      <c r="Q96" s="447">
        <f>'Summary Data'!K96</f>
        <v>8</v>
      </c>
      <c r="R96" s="458">
        <f t="shared" si="107"/>
        <v>10</v>
      </c>
      <c r="S96" s="463">
        <f t="shared" si="70"/>
        <v>80</v>
      </c>
      <c r="T96" s="472">
        <f t="shared" si="88"/>
        <v>2.6666666666666665</v>
      </c>
      <c r="U96" s="447">
        <f>'Summary Data'!M96</f>
        <v>2</v>
      </c>
      <c r="V96" s="458">
        <f t="shared" si="108"/>
        <v>10</v>
      </c>
      <c r="W96" s="463">
        <f t="shared" si="71"/>
        <v>20</v>
      </c>
      <c r="X96" s="472">
        <f t="shared" si="89"/>
        <v>0.66666666666666663</v>
      </c>
      <c r="Y96" s="447">
        <f>'Summary Data'!S96</f>
        <v>17</v>
      </c>
      <c r="Z96" s="458">
        <f t="shared" si="109"/>
        <v>10</v>
      </c>
      <c r="AA96" s="463">
        <f t="shared" si="72"/>
        <v>170</v>
      </c>
      <c r="AB96" s="472">
        <f t="shared" si="90"/>
        <v>5.666666666666667</v>
      </c>
      <c r="AC96" s="447">
        <f>'Summary Data'!U96</f>
        <v>6</v>
      </c>
      <c r="AD96" s="458">
        <f t="shared" si="110"/>
        <v>10</v>
      </c>
      <c r="AE96" s="463">
        <f t="shared" si="73"/>
        <v>60</v>
      </c>
      <c r="AF96" s="472">
        <f t="shared" si="91"/>
        <v>2</v>
      </c>
      <c r="AG96" s="447">
        <f>'Summary Data'!W96</f>
        <v>6</v>
      </c>
      <c r="AH96" s="458">
        <f t="shared" si="111"/>
        <v>10</v>
      </c>
      <c r="AI96" s="463">
        <f t="shared" si="74"/>
        <v>60</v>
      </c>
      <c r="AJ96" s="472">
        <f t="shared" si="92"/>
        <v>2</v>
      </c>
      <c r="AK96" s="447">
        <f>'Summary Data'!Y96</f>
        <v>172</v>
      </c>
      <c r="AL96" s="458">
        <f t="shared" si="112"/>
        <v>5</v>
      </c>
      <c r="AM96" s="463">
        <f t="shared" si="75"/>
        <v>860</v>
      </c>
      <c r="AN96" s="472">
        <f t="shared" si="93"/>
        <v>57.333333333333336</v>
      </c>
      <c r="AO96" s="447">
        <f>'Summary Data'!AA96</f>
        <v>21</v>
      </c>
      <c r="AP96" s="458">
        <f t="shared" si="113"/>
        <v>5</v>
      </c>
      <c r="AQ96" s="463">
        <f t="shared" si="76"/>
        <v>105</v>
      </c>
      <c r="AR96" s="472">
        <f t="shared" si="94"/>
        <v>7</v>
      </c>
      <c r="AS96" s="447">
        <f>'Summary Data'!AC96</f>
        <v>125</v>
      </c>
      <c r="AT96" s="458">
        <f t="shared" si="114"/>
        <v>5</v>
      </c>
      <c r="AU96" s="463">
        <f t="shared" si="77"/>
        <v>625</v>
      </c>
      <c r="AV96" s="472">
        <f t="shared" si="95"/>
        <v>41.666666666666664</v>
      </c>
      <c r="AW96" s="447">
        <f>'Summary Data'!AE96</f>
        <v>153</v>
      </c>
      <c r="AX96" s="458">
        <f t="shared" si="115"/>
        <v>5</v>
      </c>
      <c r="AY96" s="463">
        <f t="shared" si="78"/>
        <v>765</v>
      </c>
      <c r="AZ96" s="472">
        <f t="shared" si="96"/>
        <v>51</v>
      </c>
      <c r="BA96" s="447">
        <f>'Summary Data'!AG96</f>
        <v>1</v>
      </c>
      <c r="BB96" s="458">
        <f t="shared" si="116"/>
        <v>10</v>
      </c>
      <c r="BC96" s="463">
        <f t="shared" si="79"/>
        <v>10</v>
      </c>
      <c r="BD96" s="472">
        <f t="shared" si="97"/>
        <v>0.33333333333333331</v>
      </c>
      <c r="BE96" s="447">
        <f>'Summary Data'!AI96</f>
        <v>0</v>
      </c>
      <c r="BF96" s="458">
        <f t="shared" si="117"/>
        <v>5</v>
      </c>
      <c r="BG96" s="463">
        <f t="shared" si="80"/>
        <v>0</v>
      </c>
      <c r="BH96" s="472">
        <f t="shared" si="98"/>
        <v>0</v>
      </c>
      <c r="BI96" s="447">
        <f>'Summary Data'!AK96</f>
        <v>3</v>
      </c>
      <c r="BJ96" s="458">
        <f t="shared" si="118"/>
        <v>30</v>
      </c>
      <c r="BK96" s="463">
        <f t="shared" si="81"/>
        <v>90</v>
      </c>
      <c r="BL96" s="472">
        <f t="shared" si="99"/>
        <v>1</v>
      </c>
      <c r="BM96" s="447">
        <f>'Summary Data'!AN96</f>
        <v>22</v>
      </c>
      <c r="BN96" s="458">
        <f t="shared" si="119"/>
        <v>30</v>
      </c>
      <c r="BO96" s="463">
        <f t="shared" si="131"/>
        <v>660</v>
      </c>
      <c r="BP96" s="472">
        <f t="shared" si="100"/>
        <v>7.333333333333333</v>
      </c>
      <c r="BQ96" s="447">
        <f>'Summary Data'!AQ96</f>
        <v>8</v>
      </c>
      <c r="BR96" s="458">
        <f t="shared" si="120"/>
        <v>10</v>
      </c>
      <c r="BS96" s="463">
        <f t="shared" si="82"/>
        <v>80</v>
      </c>
      <c r="BT96" s="472">
        <f t="shared" si="101"/>
        <v>2.6666666666666665</v>
      </c>
      <c r="BU96" s="447">
        <f>'Summary Data'!AS96</f>
        <v>3</v>
      </c>
      <c r="BV96" s="458">
        <f t="shared" si="121"/>
        <v>15</v>
      </c>
      <c r="BW96" s="463">
        <f t="shared" si="83"/>
        <v>45</v>
      </c>
      <c r="BX96" s="472">
        <f t="shared" si="102"/>
        <v>1</v>
      </c>
      <c r="BY96" s="478">
        <f t="shared" si="103"/>
        <v>581</v>
      </c>
      <c r="BZ96" s="469">
        <f t="shared" si="84"/>
        <v>3970</v>
      </c>
      <c r="CA96" s="475">
        <f t="shared" si="122"/>
        <v>1323.3333333333333</v>
      </c>
      <c r="CB96" s="451">
        <f t="shared" si="123"/>
        <v>4287.200000000008</v>
      </c>
      <c r="CC96" s="480">
        <f t="shared" si="130"/>
        <v>0.69132922808981834</v>
      </c>
      <c r="CD96" s="480">
        <f t="shared" si="124"/>
        <v>8.5642317380352648E-2</v>
      </c>
      <c r="CE96" s="480">
        <f t="shared" si="125"/>
        <v>0.30867077191018166</v>
      </c>
      <c r="CF96" s="478">
        <f t="shared" si="126"/>
        <v>3</v>
      </c>
      <c r="CG96" s="478">
        <f t="shared" si="127"/>
        <v>12861.600000000024</v>
      </c>
      <c r="CH96" s="478">
        <f t="shared" si="128"/>
        <v>193.66666666666666</v>
      </c>
      <c r="CI96" s="478">
        <f t="shared" si="129"/>
        <v>393.01371951219505</v>
      </c>
    </row>
    <row r="97" spans="1:87" x14ac:dyDescent="0.2">
      <c r="A97" s="640"/>
      <c r="B97" s="449" t="s">
        <v>137</v>
      </c>
      <c r="C97" s="453">
        <v>3</v>
      </c>
      <c r="D97" s="453"/>
      <c r="E97" s="450">
        <f>'Summary Data'!C97</f>
        <v>74</v>
      </c>
      <c r="F97" s="459">
        <f t="shared" si="104"/>
        <v>10</v>
      </c>
      <c r="G97" s="464">
        <f t="shared" si="67"/>
        <v>740</v>
      </c>
      <c r="H97" s="472">
        <f t="shared" si="85"/>
        <v>24.666666666666668</v>
      </c>
      <c r="I97" s="450">
        <f>'Summary Data'!G97</f>
        <v>0</v>
      </c>
      <c r="J97" s="459">
        <f t="shared" si="105"/>
        <v>30</v>
      </c>
      <c r="K97" s="464">
        <f t="shared" si="68"/>
        <v>0</v>
      </c>
      <c r="L97" s="472">
        <f t="shared" si="86"/>
        <v>0</v>
      </c>
      <c r="M97" s="450">
        <f>'Summary Data'!I97</f>
        <v>0</v>
      </c>
      <c r="N97" s="459">
        <f t="shared" si="106"/>
        <v>10</v>
      </c>
      <c r="O97" s="464">
        <f t="shared" si="69"/>
        <v>0</v>
      </c>
      <c r="P97" s="472">
        <f t="shared" si="87"/>
        <v>0</v>
      </c>
      <c r="Q97" s="450">
        <f>'Summary Data'!K97</f>
        <v>5</v>
      </c>
      <c r="R97" s="459">
        <f t="shared" si="107"/>
        <v>10</v>
      </c>
      <c r="S97" s="464">
        <f t="shared" si="70"/>
        <v>50</v>
      </c>
      <c r="T97" s="472">
        <f t="shared" si="88"/>
        <v>1.6666666666666667</v>
      </c>
      <c r="U97" s="450">
        <f>'Summary Data'!M97</f>
        <v>0</v>
      </c>
      <c r="V97" s="459">
        <f t="shared" si="108"/>
        <v>10</v>
      </c>
      <c r="W97" s="464">
        <f t="shared" si="71"/>
        <v>0</v>
      </c>
      <c r="X97" s="472">
        <f t="shared" si="89"/>
        <v>0</v>
      </c>
      <c r="Y97" s="450">
        <f>'Summary Data'!S97</f>
        <v>15</v>
      </c>
      <c r="Z97" s="459">
        <f t="shared" si="109"/>
        <v>10</v>
      </c>
      <c r="AA97" s="464">
        <f t="shared" si="72"/>
        <v>150</v>
      </c>
      <c r="AB97" s="472">
        <f t="shared" si="90"/>
        <v>5</v>
      </c>
      <c r="AC97" s="450">
        <f>'Summary Data'!U97</f>
        <v>3</v>
      </c>
      <c r="AD97" s="459">
        <f t="shared" si="110"/>
        <v>10</v>
      </c>
      <c r="AE97" s="464">
        <f t="shared" si="73"/>
        <v>30</v>
      </c>
      <c r="AF97" s="472">
        <f t="shared" si="91"/>
        <v>1</v>
      </c>
      <c r="AG97" s="450">
        <f>'Summary Data'!W97</f>
        <v>3</v>
      </c>
      <c r="AH97" s="459">
        <f t="shared" si="111"/>
        <v>10</v>
      </c>
      <c r="AI97" s="464">
        <f t="shared" si="74"/>
        <v>30</v>
      </c>
      <c r="AJ97" s="472">
        <f t="shared" si="92"/>
        <v>1</v>
      </c>
      <c r="AK97" s="450">
        <f>'Summary Data'!Y97</f>
        <v>197</v>
      </c>
      <c r="AL97" s="459">
        <f t="shared" si="112"/>
        <v>5</v>
      </c>
      <c r="AM97" s="464">
        <f t="shared" si="75"/>
        <v>985</v>
      </c>
      <c r="AN97" s="472">
        <f t="shared" si="93"/>
        <v>65.666666666666671</v>
      </c>
      <c r="AO97" s="450">
        <f>'Summary Data'!AA97</f>
        <v>26</v>
      </c>
      <c r="AP97" s="459">
        <f t="shared" si="113"/>
        <v>5</v>
      </c>
      <c r="AQ97" s="464">
        <f t="shared" si="76"/>
        <v>130</v>
      </c>
      <c r="AR97" s="472">
        <f t="shared" si="94"/>
        <v>8.6666666666666661</v>
      </c>
      <c r="AS97" s="450">
        <f>'Summary Data'!AC97</f>
        <v>147</v>
      </c>
      <c r="AT97" s="459">
        <f t="shared" si="114"/>
        <v>5</v>
      </c>
      <c r="AU97" s="464">
        <f t="shared" si="77"/>
        <v>735</v>
      </c>
      <c r="AV97" s="472">
        <f t="shared" si="95"/>
        <v>49</v>
      </c>
      <c r="AW97" s="450">
        <f>'Summary Data'!AE97</f>
        <v>164</v>
      </c>
      <c r="AX97" s="459">
        <f t="shared" si="115"/>
        <v>5</v>
      </c>
      <c r="AY97" s="464">
        <f t="shared" si="78"/>
        <v>820</v>
      </c>
      <c r="AZ97" s="472">
        <f t="shared" si="96"/>
        <v>54.666666666666664</v>
      </c>
      <c r="BA97" s="450">
        <f>'Summary Data'!AG97</f>
        <v>2</v>
      </c>
      <c r="BB97" s="459">
        <f t="shared" si="116"/>
        <v>10</v>
      </c>
      <c r="BC97" s="464">
        <f t="shared" si="79"/>
        <v>20</v>
      </c>
      <c r="BD97" s="472">
        <f t="shared" si="97"/>
        <v>0.66666666666666663</v>
      </c>
      <c r="BE97" s="450">
        <f>'Summary Data'!AI97</f>
        <v>1</v>
      </c>
      <c r="BF97" s="459">
        <f t="shared" si="117"/>
        <v>5</v>
      </c>
      <c r="BG97" s="464">
        <f t="shared" si="80"/>
        <v>5</v>
      </c>
      <c r="BH97" s="472">
        <f t="shared" si="98"/>
        <v>0.33333333333333331</v>
      </c>
      <c r="BI97" s="450">
        <f>'Summary Data'!AK97</f>
        <v>1</v>
      </c>
      <c r="BJ97" s="459">
        <f t="shared" si="118"/>
        <v>30</v>
      </c>
      <c r="BK97" s="464">
        <f t="shared" si="81"/>
        <v>30</v>
      </c>
      <c r="BL97" s="472">
        <f t="shared" si="99"/>
        <v>0.33333333333333331</v>
      </c>
      <c r="BM97" s="450">
        <f>'Summary Data'!AN97</f>
        <v>19</v>
      </c>
      <c r="BN97" s="459">
        <f t="shared" si="119"/>
        <v>30</v>
      </c>
      <c r="BO97" s="464">
        <f t="shared" si="131"/>
        <v>570</v>
      </c>
      <c r="BP97" s="472">
        <f t="shared" si="100"/>
        <v>6.333333333333333</v>
      </c>
      <c r="BQ97" s="450">
        <f>'Summary Data'!AQ97</f>
        <v>8</v>
      </c>
      <c r="BR97" s="459">
        <f t="shared" si="120"/>
        <v>10</v>
      </c>
      <c r="BS97" s="464">
        <f t="shared" si="82"/>
        <v>80</v>
      </c>
      <c r="BT97" s="472">
        <f t="shared" si="101"/>
        <v>2.6666666666666665</v>
      </c>
      <c r="BU97" s="450">
        <f>'Summary Data'!AS97</f>
        <v>10</v>
      </c>
      <c r="BV97" s="459">
        <f t="shared" si="121"/>
        <v>15</v>
      </c>
      <c r="BW97" s="464">
        <f t="shared" si="83"/>
        <v>150</v>
      </c>
      <c r="BX97" s="472">
        <f t="shared" si="102"/>
        <v>3.3333333333333335</v>
      </c>
      <c r="BY97" s="478">
        <f t="shared" si="103"/>
        <v>675</v>
      </c>
      <c r="BZ97" s="469">
        <f t="shared" si="84"/>
        <v>4525</v>
      </c>
      <c r="CA97" s="475">
        <f t="shared" si="122"/>
        <v>1508.3333333333333</v>
      </c>
      <c r="CB97" s="451">
        <f t="shared" si="123"/>
        <v>4287.200000000008</v>
      </c>
      <c r="CC97" s="480">
        <f t="shared" si="130"/>
        <v>0.64817752068171997</v>
      </c>
      <c r="CD97" s="480">
        <f t="shared" si="124"/>
        <v>0.16353591160220995</v>
      </c>
      <c r="CE97" s="480">
        <f t="shared" si="125"/>
        <v>0.35182247931828009</v>
      </c>
      <c r="CF97" s="478">
        <f t="shared" si="126"/>
        <v>3</v>
      </c>
      <c r="CG97" s="478">
        <f t="shared" si="127"/>
        <v>12861.600000000024</v>
      </c>
      <c r="CH97" s="478">
        <f t="shared" si="128"/>
        <v>225</v>
      </c>
      <c r="CI97" s="478">
        <f t="shared" si="129"/>
        <v>393.01371951219505</v>
      </c>
    </row>
    <row r="98" spans="1:87" x14ac:dyDescent="0.2">
      <c r="A98" s="641"/>
      <c r="B98" s="442" t="s">
        <v>138</v>
      </c>
      <c r="C98" s="454">
        <v>3</v>
      </c>
      <c r="D98" s="453"/>
      <c r="E98" s="447">
        <f>'Summary Data'!C98</f>
        <v>34</v>
      </c>
      <c r="F98" s="458">
        <f t="shared" si="104"/>
        <v>10</v>
      </c>
      <c r="G98" s="463">
        <f t="shared" si="67"/>
        <v>340</v>
      </c>
      <c r="H98" s="472">
        <f t="shared" si="85"/>
        <v>11.333333333333334</v>
      </c>
      <c r="I98" s="447">
        <f>'Summary Data'!G98</f>
        <v>0</v>
      </c>
      <c r="J98" s="458">
        <f t="shared" si="105"/>
        <v>30</v>
      </c>
      <c r="K98" s="463">
        <f t="shared" si="68"/>
        <v>0</v>
      </c>
      <c r="L98" s="472">
        <f t="shared" si="86"/>
        <v>0</v>
      </c>
      <c r="M98" s="447">
        <f>'Summary Data'!I98</f>
        <v>0</v>
      </c>
      <c r="N98" s="458">
        <f t="shared" si="106"/>
        <v>10</v>
      </c>
      <c r="O98" s="463">
        <f t="shared" si="69"/>
        <v>0</v>
      </c>
      <c r="P98" s="472">
        <f t="shared" si="87"/>
        <v>0</v>
      </c>
      <c r="Q98" s="447">
        <f>'Summary Data'!K98</f>
        <v>8</v>
      </c>
      <c r="R98" s="458">
        <f t="shared" si="107"/>
        <v>10</v>
      </c>
      <c r="S98" s="463">
        <f t="shared" si="70"/>
        <v>80</v>
      </c>
      <c r="T98" s="472">
        <f t="shared" si="88"/>
        <v>2.6666666666666665</v>
      </c>
      <c r="U98" s="447">
        <f>'Summary Data'!M98</f>
        <v>1</v>
      </c>
      <c r="V98" s="458">
        <f t="shared" si="108"/>
        <v>10</v>
      </c>
      <c r="W98" s="463">
        <f t="shared" si="71"/>
        <v>10</v>
      </c>
      <c r="X98" s="472">
        <f t="shared" si="89"/>
        <v>0.33333333333333331</v>
      </c>
      <c r="Y98" s="447">
        <f>'Summary Data'!S98</f>
        <v>22</v>
      </c>
      <c r="Z98" s="458">
        <f t="shared" si="109"/>
        <v>10</v>
      </c>
      <c r="AA98" s="463">
        <f t="shared" si="72"/>
        <v>220</v>
      </c>
      <c r="AB98" s="472">
        <f t="shared" si="90"/>
        <v>7.333333333333333</v>
      </c>
      <c r="AC98" s="447">
        <f>'Summary Data'!U98</f>
        <v>1</v>
      </c>
      <c r="AD98" s="458">
        <f t="shared" si="110"/>
        <v>10</v>
      </c>
      <c r="AE98" s="463">
        <f t="shared" si="73"/>
        <v>10</v>
      </c>
      <c r="AF98" s="472">
        <f t="shared" si="91"/>
        <v>0.33333333333333331</v>
      </c>
      <c r="AG98" s="447">
        <f>'Summary Data'!W98</f>
        <v>1</v>
      </c>
      <c r="AH98" s="458">
        <f t="shared" si="111"/>
        <v>10</v>
      </c>
      <c r="AI98" s="463">
        <f t="shared" si="74"/>
        <v>10</v>
      </c>
      <c r="AJ98" s="472">
        <f t="shared" si="92"/>
        <v>0.33333333333333331</v>
      </c>
      <c r="AK98" s="447">
        <f>'Summary Data'!Y98</f>
        <v>209</v>
      </c>
      <c r="AL98" s="458">
        <f t="shared" si="112"/>
        <v>5</v>
      </c>
      <c r="AM98" s="463">
        <f t="shared" si="75"/>
        <v>1045</v>
      </c>
      <c r="AN98" s="472">
        <f t="shared" si="93"/>
        <v>69.666666666666671</v>
      </c>
      <c r="AO98" s="447">
        <f>'Summary Data'!AA98</f>
        <v>39</v>
      </c>
      <c r="AP98" s="458">
        <f t="shared" si="113"/>
        <v>5</v>
      </c>
      <c r="AQ98" s="463">
        <f t="shared" si="76"/>
        <v>195</v>
      </c>
      <c r="AR98" s="472">
        <f t="shared" si="94"/>
        <v>13</v>
      </c>
      <c r="AS98" s="447">
        <f>'Summary Data'!AC98</f>
        <v>139</v>
      </c>
      <c r="AT98" s="458">
        <f t="shared" si="114"/>
        <v>5</v>
      </c>
      <c r="AU98" s="463">
        <f t="shared" si="77"/>
        <v>695</v>
      </c>
      <c r="AV98" s="472">
        <f t="shared" si="95"/>
        <v>46.333333333333336</v>
      </c>
      <c r="AW98" s="447">
        <f>'Summary Data'!AE98</f>
        <v>173</v>
      </c>
      <c r="AX98" s="458">
        <f t="shared" si="115"/>
        <v>5</v>
      </c>
      <c r="AY98" s="463">
        <f t="shared" si="78"/>
        <v>865</v>
      </c>
      <c r="AZ98" s="472">
        <f t="shared" si="96"/>
        <v>57.666666666666664</v>
      </c>
      <c r="BA98" s="447">
        <f>'Summary Data'!AG98</f>
        <v>3</v>
      </c>
      <c r="BB98" s="458">
        <f t="shared" si="116"/>
        <v>10</v>
      </c>
      <c r="BC98" s="463">
        <f t="shared" si="79"/>
        <v>30</v>
      </c>
      <c r="BD98" s="472">
        <f t="shared" si="97"/>
        <v>1</v>
      </c>
      <c r="BE98" s="447">
        <f>'Summary Data'!AI98</f>
        <v>0</v>
      </c>
      <c r="BF98" s="458">
        <f t="shared" si="117"/>
        <v>5</v>
      </c>
      <c r="BG98" s="463">
        <f t="shared" si="80"/>
        <v>0</v>
      </c>
      <c r="BH98" s="472">
        <f t="shared" si="98"/>
        <v>0</v>
      </c>
      <c r="BI98" s="447">
        <f>'Summary Data'!AK98</f>
        <v>1</v>
      </c>
      <c r="BJ98" s="458">
        <f t="shared" si="118"/>
        <v>30</v>
      </c>
      <c r="BK98" s="463">
        <f t="shared" si="81"/>
        <v>30</v>
      </c>
      <c r="BL98" s="472">
        <f t="shared" si="99"/>
        <v>0.33333333333333331</v>
      </c>
      <c r="BM98" s="447">
        <f>'Summary Data'!AN98</f>
        <v>13</v>
      </c>
      <c r="BN98" s="458">
        <f t="shared" si="119"/>
        <v>30</v>
      </c>
      <c r="BO98" s="463">
        <f t="shared" si="131"/>
        <v>390</v>
      </c>
      <c r="BP98" s="472">
        <f t="shared" si="100"/>
        <v>4.333333333333333</v>
      </c>
      <c r="BQ98" s="447">
        <f>'Summary Data'!AQ98</f>
        <v>13</v>
      </c>
      <c r="BR98" s="458">
        <f t="shared" si="120"/>
        <v>10</v>
      </c>
      <c r="BS98" s="463">
        <f t="shared" si="82"/>
        <v>130</v>
      </c>
      <c r="BT98" s="472">
        <f t="shared" si="101"/>
        <v>4.333333333333333</v>
      </c>
      <c r="BU98" s="447">
        <f>'Summary Data'!AS98</f>
        <v>1</v>
      </c>
      <c r="BV98" s="458">
        <f t="shared" si="121"/>
        <v>15</v>
      </c>
      <c r="BW98" s="463">
        <f t="shared" si="83"/>
        <v>15</v>
      </c>
      <c r="BX98" s="472">
        <f t="shared" si="102"/>
        <v>0.33333333333333331</v>
      </c>
      <c r="BY98" s="478">
        <f t="shared" si="103"/>
        <v>658</v>
      </c>
      <c r="BZ98" s="469">
        <f t="shared" si="84"/>
        <v>4065</v>
      </c>
      <c r="CA98" s="475">
        <f t="shared" si="122"/>
        <v>1355</v>
      </c>
      <c r="CB98" s="451">
        <f t="shared" si="123"/>
        <v>4287.200000000008</v>
      </c>
      <c r="CC98" s="480">
        <f t="shared" si="130"/>
        <v>0.68394289979473843</v>
      </c>
      <c r="CD98" s="480">
        <f t="shared" si="124"/>
        <v>8.3640836408364089E-2</v>
      </c>
      <c r="CE98" s="480">
        <f t="shared" si="125"/>
        <v>0.31605710020526157</v>
      </c>
      <c r="CF98" s="478">
        <f t="shared" si="126"/>
        <v>3</v>
      </c>
      <c r="CG98" s="478">
        <f t="shared" si="127"/>
        <v>12861.600000000024</v>
      </c>
      <c r="CH98" s="478">
        <f t="shared" si="128"/>
        <v>219.33333333333334</v>
      </c>
      <c r="CI98" s="478">
        <f t="shared" si="129"/>
        <v>393.01371951219505</v>
      </c>
    </row>
    <row r="99" spans="1:87" x14ac:dyDescent="0.2">
      <c r="A99" s="639" t="s">
        <v>142</v>
      </c>
      <c r="B99" s="449" t="s">
        <v>143</v>
      </c>
      <c r="C99" s="453">
        <v>3</v>
      </c>
      <c r="D99" s="453"/>
      <c r="E99" s="450">
        <f>'Summary Data'!C99</f>
        <v>35</v>
      </c>
      <c r="F99" s="459">
        <f t="shared" si="104"/>
        <v>10</v>
      </c>
      <c r="G99" s="464">
        <f t="shared" si="67"/>
        <v>350</v>
      </c>
      <c r="H99" s="472">
        <f t="shared" si="85"/>
        <v>11.666666666666666</v>
      </c>
      <c r="I99" s="450">
        <f>'Summary Data'!G99</f>
        <v>0</v>
      </c>
      <c r="J99" s="459">
        <f t="shared" si="105"/>
        <v>30</v>
      </c>
      <c r="K99" s="464">
        <f t="shared" si="68"/>
        <v>0</v>
      </c>
      <c r="L99" s="472">
        <f t="shared" si="86"/>
        <v>0</v>
      </c>
      <c r="M99" s="450">
        <f>'Summary Data'!I99</f>
        <v>0</v>
      </c>
      <c r="N99" s="459">
        <f t="shared" si="106"/>
        <v>10</v>
      </c>
      <c r="O99" s="464">
        <f t="shared" si="69"/>
        <v>0</v>
      </c>
      <c r="P99" s="472">
        <f t="shared" si="87"/>
        <v>0</v>
      </c>
      <c r="Q99" s="450">
        <f>'Summary Data'!K99</f>
        <v>1</v>
      </c>
      <c r="R99" s="459">
        <f t="shared" si="107"/>
        <v>10</v>
      </c>
      <c r="S99" s="464">
        <f t="shared" si="70"/>
        <v>10</v>
      </c>
      <c r="T99" s="472">
        <f t="shared" si="88"/>
        <v>0.33333333333333331</v>
      </c>
      <c r="U99" s="450">
        <f>'Summary Data'!M99</f>
        <v>1</v>
      </c>
      <c r="V99" s="459">
        <f t="shared" si="108"/>
        <v>10</v>
      </c>
      <c r="W99" s="464">
        <f t="shared" si="71"/>
        <v>10</v>
      </c>
      <c r="X99" s="472">
        <f t="shared" si="89"/>
        <v>0.33333333333333331</v>
      </c>
      <c r="Y99" s="450">
        <f>'Summary Data'!S99</f>
        <v>8</v>
      </c>
      <c r="Z99" s="459">
        <f t="shared" si="109"/>
        <v>10</v>
      </c>
      <c r="AA99" s="464">
        <f t="shared" si="72"/>
        <v>80</v>
      </c>
      <c r="AB99" s="472">
        <f t="shared" si="90"/>
        <v>2.6666666666666665</v>
      </c>
      <c r="AC99" s="450">
        <f>'Summary Data'!U99</f>
        <v>3</v>
      </c>
      <c r="AD99" s="459">
        <f t="shared" si="110"/>
        <v>10</v>
      </c>
      <c r="AE99" s="464">
        <f t="shared" si="73"/>
        <v>30</v>
      </c>
      <c r="AF99" s="472">
        <f t="shared" si="91"/>
        <v>1</v>
      </c>
      <c r="AG99" s="450">
        <f>'Summary Data'!W99</f>
        <v>3</v>
      </c>
      <c r="AH99" s="459">
        <f t="shared" si="111"/>
        <v>10</v>
      </c>
      <c r="AI99" s="464">
        <f t="shared" si="74"/>
        <v>30</v>
      </c>
      <c r="AJ99" s="472">
        <f t="shared" si="92"/>
        <v>1</v>
      </c>
      <c r="AK99" s="450">
        <f>'Summary Data'!Y99</f>
        <v>152</v>
      </c>
      <c r="AL99" s="459">
        <f t="shared" si="112"/>
        <v>5</v>
      </c>
      <c r="AM99" s="464">
        <f t="shared" si="75"/>
        <v>760</v>
      </c>
      <c r="AN99" s="472">
        <f t="shared" si="93"/>
        <v>50.666666666666664</v>
      </c>
      <c r="AO99" s="450">
        <f>'Summary Data'!AA99</f>
        <v>24</v>
      </c>
      <c r="AP99" s="459">
        <f t="shared" si="113"/>
        <v>5</v>
      </c>
      <c r="AQ99" s="464">
        <f t="shared" si="76"/>
        <v>120</v>
      </c>
      <c r="AR99" s="472">
        <f t="shared" si="94"/>
        <v>8</v>
      </c>
      <c r="AS99" s="450">
        <f>'Summary Data'!AC99</f>
        <v>122</v>
      </c>
      <c r="AT99" s="459">
        <f t="shared" si="114"/>
        <v>5</v>
      </c>
      <c r="AU99" s="464">
        <f t="shared" si="77"/>
        <v>610</v>
      </c>
      <c r="AV99" s="472">
        <f t="shared" si="95"/>
        <v>40.666666666666664</v>
      </c>
      <c r="AW99" s="450">
        <f>'Summary Data'!AE99</f>
        <v>147</v>
      </c>
      <c r="AX99" s="459">
        <f t="shared" si="115"/>
        <v>5</v>
      </c>
      <c r="AY99" s="464">
        <f t="shared" si="78"/>
        <v>735</v>
      </c>
      <c r="AZ99" s="472">
        <f t="shared" si="96"/>
        <v>49</v>
      </c>
      <c r="BA99" s="450">
        <f>'Summary Data'!AG99</f>
        <v>0</v>
      </c>
      <c r="BB99" s="459">
        <f t="shared" si="116"/>
        <v>10</v>
      </c>
      <c r="BC99" s="464">
        <f t="shared" si="79"/>
        <v>0</v>
      </c>
      <c r="BD99" s="472">
        <f t="shared" si="97"/>
        <v>0</v>
      </c>
      <c r="BE99" s="450">
        <f>'Summary Data'!AI99</f>
        <v>1</v>
      </c>
      <c r="BF99" s="459">
        <f t="shared" si="117"/>
        <v>5</v>
      </c>
      <c r="BG99" s="464">
        <f t="shared" si="80"/>
        <v>5</v>
      </c>
      <c r="BH99" s="472">
        <f t="shared" si="98"/>
        <v>0.33333333333333331</v>
      </c>
      <c r="BI99" s="450">
        <f>'Summary Data'!AK99</f>
        <v>7</v>
      </c>
      <c r="BJ99" s="459">
        <f t="shared" si="118"/>
        <v>30</v>
      </c>
      <c r="BK99" s="464">
        <f t="shared" si="81"/>
        <v>210</v>
      </c>
      <c r="BL99" s="472">
        <f t="shared" si="99"/>
        <v>2.3333333333333335</v>
      </c>
      <c r="BM99" s="450">
        <f>'Summary Data'!AN99</f>
        <v>12</v>
      </c>
      <c r="BN99" s="459">
        <f t="shared" si="119"/>
        <v>30</v>
      </c>
      <c r="BO99" s="464">
        <f t="shared" si="131"/>
        <v>360</v>
      </c>
      <c r="BP99" s="472">
        <f t="shared" si="100"/>
        <v>4</v>
      </c>
      <c r="BQ99" s="450">
        <f>'Summary Data'!AQ99</f>
        <v>15</v>
      </c>
      <c r="BR99" s="459">
        <f t="shared" si="120"/>
        <v>10</v>
      </c>
      <c r="BS99" s="464">
        <f t="shared" si="82"/>
        <v>150</v>
      </c>
      <c r="BT99" s="472">
        <f t="shared" si="101"/>
        <v>5</v>
      </c>
      <c r="BU99" s="450">
        <f>'Summary Data'!AS99</f>
        <v>4</v>
      </c>
      <c r="BV99" s="459">
        <f t="shared" si="121"/>
        <v>15</v>
      </c>
      <c r="BW99" s="464">
        <f t="shared" si="83"/>
        <v>60</v>
      </c>
      <c r="BX99" s="472">
        <f t="shared" si="102"/>
        <v>1.3333333333333333</v>
      </c>
      <c r="BY99" s="478">
        <f t="shared" si="103"/>
        <v>535</v>
      </c>
      <c r="BZ99" s="469">
        <f t="shared" si="84"/>
        <v>3520</v>
      </c>
      <c r="CA99" s="475">
        <f t="shared" si="122"/>
        <v>1173.3333333333333</v>
      </c>
      <c r="CB99" s="451">
        <f t="shared" si="123"/>
        <v>4287.200000000008</v>
      </c>
      <c r="CC99" s="480">
        <f t="shared" si="130"/>
        <v>0.72631709896124952</v>
      </c>
      <c r="CD99" s="480">
        <f t="shared" si="124"/>
        <v>9.9431818181818177E-2</v>
      </c>
      <c r="CE99" s="480">
        <f t="shared" si="125"/>
        <v>0.27368290103875048</v>
      </c>
      <c r="CF99" s="478">
        <f t="shared" si="126"/>
        <v>3</v>
      </c>
      <c r="CG99" s="478">
        <f t="shared" si="127"/>
        <v>12861.600000000024</v>
      </c>
      <c r="CH99" s="478">
        <f t="shared" si="128"/>
        <v>178.33333333333334</v>
      </c>
      <c r="CI99" s="478">
        <f t="shared" si="129"/>
        <v>393.01371951219505</v>
      </c>
    </row>
    <row r="100" spans="1:87" x14ac:dyDescent="0.2">
      <c r="A100" s="640"/>
      <c r="B100" s="442" t="s">
        <v>144</v>
      </c>
      <c r="C100" s="453">
        <v>3</v>
      </c>
      <c r="D100" s="453"/>
      <c r="E100" s="447">
        <f>'Summary Data'!C100</f>
        <v>30</v>
      </c>
      <c r="F100" s="458">
        <f t="shared" si="104"/>
        <v>10</v>
      </c>
      <c r="G100" s="463">
        <f t="shared" si="67"/>
        <v>300</v>
      </c>
      <c r="H100" s="472">
        <f t="shared" si="85"/>
        <v>10</v>
      </c>
      <c r="I100" s="447">
        <f>'Summary Data'!G100</f>
        <v>0</v>
      </c>
      <c r="J100" s="458">
        <f t="shared" si="105"/>
        <v>30</v>
      </c>
      <c r="K100" s="463">
        <f t="shared" si="68"/>
        <v>0</v>
      </c>
      <c r="L100" s="472">
        <f t="shared" si="86"/>
        <v>0</v>
      </c>
      <c r="M100" s="447">
        <f>'Summary Data'!I100</f>
        <v>1</v>
      </c>
      <c r="N100" s="458">
        <f t="shared" si="106"/>
        <v>10</v>
      </c>
      <c r="O100" s="463">
        <f t="shared" si="69"/>
        <v>10</v>
      </c>
      <c r="P100" s="472">
        <f t="shared" si="87"/>
        <v>0.33333333333333331</v>
      </c>
      <c r="Q100" s="447">
        <f>'Summary Data'!K100</f>
        <v>3</v>
      </c>
      <c r="R100" s="458">
        <f t="shared" si="107"/>
        <v>10</v>
      </c>
      <c r="S100" s="463">
        <f t="shared" si="70"/>
        <v>30</v>
      </c>
      <c r="T100" s="472">
        <f t="shared" si="88"/>
        <v>1</v>
      </c>
      <c r="U100" s="447">
        <f>'Summary Data'!M100</f>
        <v>0</v>
      </c>
      <c r="V100" s="458">
        <f t="shared" si="108"/>
        <v>10</v>
      </c>
      <c r="W100" s="463">
        <f t="shared" si="71"/>
        <v>0</v>
      </c>
      <c r="X100" s="472">
        <f t="shared" si="89"/>
        <v>0</v>
      </c>
      <c r="Y100" s="447">
        <f>'Summary Data'!S100</f>
        <v>1</v>
      </c>
      <c r="Z100" s="458">
        <f t="shared" si="109"/>
        <v>10</v>
      </c>
      <c r="AA100" s="463">
        <f t="shared" si="72"/>
        <v>10</v>
      </c>
      <c r="AB100" s="472">
        <f t="shared" si="90"/>
        <v>0.33333333333333331</v>
      </c>
      <c r="AC100" s="447">
        <f>'Summary Data'!U100</f>
        <v>5</v>
      </c>
      <c r="AD100" s="458">
        <f t="shared" si="110"/>
        <v>10</v>
      </c>
      <c r="AE100" s="463">
        <f t="shared" si="73"/>
        <v>50</v>
      </c>
      <c r="AF100" s="472">
        <f t="shared" si="91"/>
        <v>1.6666666666666667</v>
      </c>
      <c r="AG100" s="447">
        <f>'Summary Data'!W100</f>
        <v>5</v>
      </c>
      <c r="AH100" s="458">
        <f t="shared" si="111"/>
        <v>10</v>
      </c>
      <c r="AI100" s="463">
        <f t="shared" si="74"/>
        <v>50</v>
      </c>
      <c r="AJ100" s="472">
        <f t="shared" si="92"/>
        <v>1.6666666666666667</v>
      </c>
      <c r="AK100" s="447">
        <f>'Summary Data'!Y100</f>
        <v>139</v>
      </c>
      <c r="AL100" s="458">
        <f t="shared" si="112"/>
        <v>5</v>
      </c>
      <c r="AM100" s="463">
        <f t="shared" si="75"/>
        <v>695</v>
      </c>
      <c r="AN100" s="472">
        <f t="shared" si="93"/>
        <v>46.333333333333336</v>
      </c>
      <c r="AO100" s="447">
        <f>'Summary Data'!AA100</f>
        <v>22</v>
      </c>
      <c r="AP100" s="458">
        <f t="shared" si="113"/>
        <v>5</v>
      </c>
      <c r="AQ100" s="463">
        <f t="shared" si="76"/>
        <v>110</v>
      </c>
      <c r="AR100" s="472">
        <f t="shared" si="94"/>
        <v>7.333333333333333</v>
      </c>
      <c r="AS100" s="447">
        <f>'Summary Data'!AC100</f>
        <v>102</v>
      </c>
      <c r="AT100" s="458">
        <f t="shared" si="114"/>
        <v>5</v>
      </c>
      <c r="AU100" s="463">
        <f t="shared" si="77"/>
        <v>510</v>
      </c>
      <c r="AV100" s="472">
        <f t="shared" si="95"/>
        <v>34</v>
      </c>
      <c r="AW100" s="447">
        <f>'Summary Data'!AE100</f>
        <v>106</v>
      </c>
      <c r="AX100" s="458">
        <f t="shared" si="115"/>
        <v>5</v>
      </c>
      <c r="AY100" s="463">
        <f t="shared" si="78"/>
        <v>530</v>
      </c>
      <c r="AZ100" s="472">
        <f t="shared" si="96"/>
        <v>35.333333333333336</v>
      </c>
      <c r="BA100" s="447">
        <f>'Summary Data'!AG100</f>
        <v>3</v>
      </c>
      <c r="BB100" s="458">
        <f t="shared" si="116"/>
        <v>10</v>
      </c>
      <c r="BC100" s="463">
        <f t="shared" si="79"/>
        <v>30</v>
      </c>
      <c r="BD100" s="472">
        <f t="shared" si="97"/>
        <v>1</v>
      </c>
      <c r="BE100" s="447">
        <f>'Summary Data'!AI100</f>
        <v>0</v>
      </c>
      <c r="BF100" s="458">
        <f t="shared" si="117"/>
        <v>5</v>
      </c>
      <c r="BG100" s="463">
        <f t="shared" si="80"/>
        <v>0</v>
      </c>
      <c r="BH100" s="472">
        <f t="shared" si="98"/>
        <v>0</v>
      </c>
      <c r="BI100" s="447">
        <f>'Summary Data'!AK100</f>
        <v>3</v>
      </c>
      <c r="BJ100" s="458">
        <f t="shared" si="118"/>
        <v>30</v>
      </c>
      <c r="BK100" s="463">
        <f t="shared" si="81"/>
        <v>90</v>
      </c>
      <c r="BL100" s="472">
        <f t="shared" si="99"/>
        <v>1</v>
      </c>
      <c r="BM100" s="447">
        <f>'Summary Data'!AN100</f>
        <v>12</v>
      </c>
      <c r="BN100" s="458">
        <f t="shared" si="119"/>
        <v>30</v>
      </c>
      <c r="BO100" s="463">
        <f t="shared" si="131"/>
        <v>360</v>
      </c>
      <c r="BP100" s="472">
        <f t="shared" si="100"/>
        <v>4</v>
      </c>
      <c r="BQ100" s="447">
        <f>'Summary Data'!AQ100</f>
        <v>5</v>
      </c>
      <c r="BR100" s="458">
        <f t="shared" si="120"/>
        <v>10</v>
      </c>
      <c r="BS100" s="463">
        <f t="shared" si="82"/>
        <v>50</v>
      </c>
      <c r="BT100" s="472">
        <f t="shared" si="101"/>
        <v>1.6666666666666667</v>
      </c>
      <c r="BU100" s="447">
        <f>'Summary Data'!AS100</f>
        <v>2</v>
      </c>
      <c r="BV100" s="458">
        <f t="shared" si="121"/>
        <v>15</v>
      </c>
      <c r="BW100" s="463">
        <f t="shared" si="83"/>
        <v>30</v>
      </c>
      <c r="BX100" s="472">
        <f t="shared" si="102"/>
        <v>0.66666666666666663</v>
      </c>
      <c r="BY100" s="478">
        <f t="shared" si="103"/>
        <v>439</v>
      </c>
      <c r="BZ100" s="469">
        <f t="shared" si="84"/>
        <v>2855</v>
      </c>
      <c r="CA100" s="475">
        <f t="shared" si="122"/>
        <v>951.66666666666663</v>
      </c>
      <c r="CB100" s="451">
        <f t="shared" si="123"/>
        <v>4287.200000000008</v>
      </c>
      <c r="CC100" s="480">
        <f t="shared" si="130"/>
        <v>0.77802139702680895</v>
      </c>
      <c r="CD100" s="480">
        <f t="shared" si="124"/>
        <v>0.10507880910683012</v>
      </c>
      <c r="CE100" s="480">
        <f t="shared" si="125"/>
        <v>0.22197860297319111</v>
      </c>
      <c r="CF100" s="478">
        <f t="shared" si="126"/>
        <v>3</v>
      </c>
      <c r="CG100" s="478">
        <f t="shared" si="127"/>
        <v>12861.600000000024</v>
      </c>
      <c r="CH100" s="478">
        <f t="shared" si="128"/>
        <v>146.33333333333334</v>
      </c>
      <c r="CI100" s="478">
        <f t="shared" si="129"/>
        <v>393.01371951219505</v>
      </c>
    </row>
    <row r="101" spans="1:87" x14ac:dyDescent="0.2">
      <c r="A101" s="640"/>
      <c r="B101" s="449" t="s">
        <v>145</v>
      </c>
      <c r="C101" s="453">
        <v>3</v>
      </c>
      <c r="D101" s="453"/>
      <c r="E101" s="450">
        <f>'Summary Data'!C101</f>
        <v>20</v>
      </c>
      <c r="F101" s="459">
        <f t="shared" si="104"/>
        <v>10</v>
      </c>
      <c r="G101" s="464">
        <f t="shared" si="67"/>
        <v>200</v>
      </c>
      <c r="H101" s="472">
        <f t="shared" si="85"/>
        <v>6.666666666666667</v>
      </c>
      <c r="I101" s="450">
        <f>'Summary Data'!G101</f>
        <v>0</v>
      </c>
      <c r="J101" s="459">
        <f t="shared" si="105"/>
        <v>30</v>
      </c>
      <c r="K101" s="464">
        <f t="shared" si="68"/>
        <v>0</v>
      </c>
      <c r="L101" s="472">
        <f t="shared" si="86"/>
        <v>0</v>
      </c>
      <c r="M101" s="450">
        <f>'Summary Data'!I101</f>
        <v>1</v>
      </c>
      <c r="N101" s="459">
        <f t="shared" si="106"/>
        <v>10</v>
      </c>
      <c r="O101" s="464">
        <f t="shared" si="69"/>
        <v>10</v>
      </c>
      <c r="P101" s="472">
        <f t="shared" si="87"/>
        <v>0.33333333333333331</v>
      </c>
      <c r="Q101" s="450">
        <f>'Summary Data'!K101</f>
        <v>7</v>
      </c>
      <c r="R101" s="459">
        <f t="shared" si="107"/>
        <v>10</v>
      </c>
      <c r="S101" s="464">
        <f t="shared" si="70"/>
        <v>70</v>
      </c>
      <c r="T101" s="472">
        <f t="shared" si="88"/>
        <v>2.3333333333333335</v>
      </c>
      <c r="U101" s="450">
        <f>'Summary Data'!M101</f>
        <v>0</v>
      </c>
      <c r="V101" s="459">
        <f t="shared" si="108"/>
        <v>10</v>
      </c>
      <c r="W101" s="464">
        <f t="shared" si="71"/>
        <v>0</v>
      </c>
      <c r="X101" s="472">
        <f t="shared" si="89"/>
        <v>0</v>
      </c>
      <c r="Y101" s="450">
        <f>'Summary Data'!S101</f>
        <v>2</v>
      </c>
      <c r="Z101" s="459">
        <f t="shared" si="109"/>
        <v>10</v>
      </c>
      <c r="AA101" s="464">
        <f t="shared" si="72"/>
        <v>20</v>
      </c>
      <c r="AB101" s="472">
        <f t="shared" si="90"/>
        <v>0.66666666666666663</v>
      </c>
      <c r="AC101" s="450">
        <f>'Summary Data'!U101</f>
        <v>3</v>
      </c>
      <c r="AD101" s="459">
        <f t="shared" si="110"/>
        <v>10</v>
      </c>
      <c r="AE101" s="464">
        <f t="shared" si="73"/>
        <v>30</v>
      </c>
      <c r="AF101" s="472">
        <f t="shared" si="91"/>
        <v>1</v>
      </c>
      <c r="AG101" s="450">
        <f>'Summary Data'!W101</f>
        <v>1</v>
      </c>
      <c r="AH101" s="459">
        <f t="shared" si="111"/>
        <v>10</v>
      </c>
      <c r="AI101" s="464">
        <f t="shared" si="74"/>
        <v>10</v>
      </c>
      <c r="AJ101" s="472">
        <f t="shared" si="92"/>
        <v>0.33333333333333331</v>
      </c>
      <c r="AK101" s="450">
        <f>'Summary Data'!Y101</f>
        <v>147</v>
      </c>
      <c r="AL101" s="459">
        <f t="shared" si="112"/>
        <v>5</v>
      </c>
      <c r="AM101" s="464">
        <f t="shared" si="75"/>
        <v>735</v>
      </c>
      <c r="AN101" s="472">
        <f t="shared" si="93"/>
        <v>49</v>
      </c>
      <c r="AO101" s="450">
        <f>'Summary Data'!AA101</f>
        <v>34</v>
      </c>
      <c r="AP101" s="459">
        <f t="shared" si="113"/>
        <v>5</v>
      </c>
      <c r="AQ101" s="464">
        <f t="shared" si="76"/>
        <v>170</v>
      </c>
      <c r="AR101" s="472">
        <f t="shared" si="94"/>
        <v>11.333333333333334</v>
      </c>
      <c r="AS101" s="450">
        <f>'Summary Data'!AC101</f>
        <v>75</v>
      </c>
      <c r="AT101" s="459">
        <f t="shared" si="114"/>
        <v>5</v>
      </c>
      <c r="AU101" s="464">
        <f t="shared" si="77"/>
        <v>375</v>
      </c>
      <c r="AV101" s="472">
        <f t="shared" si="95"/>
        <v>25</v>
      </c>
      <c r="AW101" s="450">
        <f>'Summary Data'!AE101</f>
        <v>105</v>
      </c>
      <c r="AX101" s="459">
        <f t="shared" si="115"/>
        <v>5</v>
      </c>
      <c r="AY101" s="464">
        <f t="shared" si="78"/>
        <v>525</v>
      </c>
      <c r="AZ101" s="472">
        <f t="shared" si="96"/>
        <v>35</v>
      </c>
      <c r="BA101" s="450">
        <f>'Summary Data'!AG101</f>
        <v>4</v>
      </c>
      <c r="BB101" s="459">
        <f t="shared" si="116"/>
        <v>10</v>
      </c>
      <c r="BC101" s="464">
        <f t="shared" si="79"/>
        <v>40</v>
      </c>
      <c r="BD101" s="472">
        <f t="shared" si="97"/>
        <v>1.3333333333333333</v>
      </c>
      <c r="BE101" s="450">
        <f>'Summary Data'!AI101</f>
        <v>0</v>
      </c>
      <c r="BF101" s="459">
        <f t="shared" si="117"/>
        <v>5</v>
      </c>
      <c r="BG101" s="464">
        <f t="shared" si="80"/>
        <v>0</v>
      </c>
      <c r="BH101" s="472">
        <f t="shared" si="98"/>
        <v>0</v>
      </c>
      <c r="BI101" s="450">
        <f>'Summary Data'!AK101</f>
        <v>4</v>
      </c>
      <c r="BJ101" s="459">
        <f t="shared" si="118"/>
        <v>30</v>
      </c>
      <c r="BK101" s="464">
        <f t="shared" si="81"/>
        <v>120</v>
      </c>
      <c r="BL101" s="472">
        <f t="shared" si="99"/>
        <v>1.3333333333333333</v>
      </c>
      <c r="BM101" s="450">
        <f>'Summary Data'!AN101</f>
        <v>14</v>
      </c>
      <c r="BN101" s="459">
        <f t="shared" si="119"/>
        <v>30</v>
      </c>
      <c r="BO101" s="464">
        <f t="shared" si="131"/>
        <v>420</v>
      </c>
      <c r="BP101" s="472">
        <f t="shared" si="100"/>
        <v>4.666666666666667</v>
      </c>
      <c r="BQ101" s="450">
        <f>'Summary Data'!AQ101</f>
        <v>17</v>
      </c>
      <c r="BR101" s="459">
        <f t="shared" si="120"/>
        <v>10</v>
      </c>
      <c r="BS101" s="464">
        <f t="shared" si="82"/>
        <v>170</v>
      </c>
      <c r="BT101" s="472">
        <f t="shared" si="101"/>
        <v>5.666666666666667</v>
      </c>
      <c r="BU101" s="450">
        <f>'Summary Data'!AS101</f>
        <v>0</v>
      </c>
      <c r="BV101" s="459">
        <f t="shared" si="121"/>
        <v>15</v>
      </c>
      <c r="BW101" s="464">
        <f t="shared" si="83"/>
        <v>0</v>
      </c>
      <c r="BX101" s="472">
        <f t="shared" si="102"/>
        <v>0</v>
      </c>
      <c r="BY101" s="478">
        <f t="shared" si="103"/>
        <v>434</v>
      </c>
      <c r="BZ101" s="469">
        <f t="shared" si="84"/>
        <v>2895</v>
      </c>
      <c r="CA101" s="475">
        <f t="shared" si="122"/>
        <v>965</v>
      </c>
      <c r="CB101" s="451">
        <f t="shared" si="123"/>
        <v>4287.200000000008</v>
      </c>
      <c r="CC101" s="480">
        <f t="shared" si="130"/>
        <v>0.77491136406045946</v>
      </c>
      <c r="CD101" s="480">
        <f t="shared" si="124"/>
        <v>6.9084628670120898E-2</v>
      </c>
      <c r="CE101" s="480">
        <f t="shared" si="125"/>
        <v>0.22508863593954054</v>
      </c>
      <c r="CF101" s="478">
        <f t="shared" si="126"/>
        <v>3</v>
      </c>
      <c r="CG101" s="478">
        <f t="shared" si="127"/>
        <v>12861.600000000024</v>
      </c>
      <c r="CH101" s="478">
        <f t="shared" si="128"/>
        <v>144.66666666666666</v>
      </c>
      <c r="CI101" s="478">
        <f t="shared" si="129"/>
        <v>393.01371951219505</v>
      </c>
    </row>
    <row r="102" spans="1:87" x14ac:dyDescent="0.2">
      <c r="A102" s="640"/>
      <c r="B102" s="442" t="s">
        <v>165</v>
      </c>
      <c r="C102" s="453">
        <v>3</v>
      </c>
      <c r="D102" s="453"/>
      <c r="E102" s="447">
        <f>'Summary Data'!C102</f>
        <v>28</v>
      </c>
      <c r="F102" s="458">
        <f t="shared" si="104"/>
        <v>10</v>
      </c>
      <c r="G102" s="463">
        <f t="shared" si="67"/>
        <v>280</v>
      </c>
      <c r="H102" s="472">
        <f t="shared" si="85"/>
        <v>9.3333333333333339</v>
      </c>
      <c r="I102" s="447">
        <f>'Summary Data'!G102</f>
        <v>0</v>
      </c>
      <c r="J102" s="458">
        <f t="shared" si="105"/>
        <v>30</v>
      </c>
      <c r="K102" s="463">
        <f t="shared" si="68"/>
        <v>0</v>
      </c>
      <c r="L102" s="472">
        <f t="shared" si="86"/>
        <v>0</v>
      </c>
      <c r="M102" s="447">
        <f>'Summary Data'!I102</f>
        <v>0</v>
      </c>
      <c r="N102" s="458">
        <f t="shared" si="106"/>
        <v>10</v>
      </c>
      <c r="O102" s="463">
        <f t="shared" si="69"/>
        <v>0</v>
      </c>
      <c r="P102" s="472">
        <f t="shared" si="87"/>
        <v>0</v>
      </c>
      <c r="Q102" s="447">
        <f>'Summary Data'!K102</f>
        <v>1</v>
      </c>
      <c r="R102" s="458">
        <f t="shared" si="107"/>
        <v>10</v>
      </c>
      <c r="S102" s="463">
        <f t="shared" si="70"/>
        <v>10</v>
      </c>
      <c r="T102" s="472">
        <f t="shared" si="88"/>
        <v>0.33333333333333331</v>
      </c>
      <c r="U102" s="447">
        <f>'Summary Data'!M102</f>
        <v>0</v>
      </c>
      <c r="V102" s="458">
        <f t="shared" si="108"/>
        <v>10</v>
      </c>
      <c r="W102" s="463">
        <f t="shared" si="71"/>
        <v>0</v>
      </c>
      <c r="X102" s="472">
        <f t="shared" si="89"/>
        <v>0</v>
      </c>
      <c r="Y102" s="447">
        <f>'Summary Data'!S102</f>
        <v>3</v>
      </c>
      <c r="Z102" s="458">
        <f t="shared" si="109"/>
        <v>10</v>
      </c>
      <c r="AA102" s="463">
        <f t="shared" si="72"/>
        <v>30</v>
      </c>
      <c r="AB102" s="472">
        <f t="shared" si="90"/>
        <v>1</v>
      </c>
      <c r="AC102" s="447">
        <f>'Summary Data'!U102</f>
        <v>1</v>
      </c>
      <c r="AD102" s="458">
        <f t="shared" si="110"/>
        <v>10</v>
      </c>
      <c r="AE102" s="463">
        <f t="shared" si="73"/>
        <v>10</v>
      </c>
      <c r="AF102" s="472">
        <f t="shared" si="91"/>
        <v>0.33333333333333331</v>
      </c>
      <c r="AG102" s="447">
        <f>'Summary Data'!W102</f>
        <v>1</v>
      </c>
      <c r="AH102" s="458">
        <f t="shared" si="111"/>
        <v>10</v>
      </c>
      <c r="AI102" s="463">
        <f t="shared" si="74"/>
        <v>10</v>
      </c>
      <c r="AJ102" s="472">
        <f t="shared" si="92"/>
        <v>0.33333333333333331</v>
      </c>
      <c r="AK102" s="447">
        <f>'Summary Data'!Y102</f>
        <v>99</v>
      </c>
      <c r="AL102" s="458">
        <f t="shared" si="112"/>
        <v>5</v>
      </c>
      <c r="AM102" s="463">
        <f t="shared" si="75"/>
        <v>495</v>
      </c>
      <c r="AN102" s="472">
        <f t="shared" si="93"/>
        <v>33</v>
      </c>
      <c r="AO102" s="447">
        <f>'Summary Data'!AA102</f>
        <v>18</v>
      </c>
      <c r="AP102" s="458">
        <f t="shared" si="113"/>
        <v>5</v>
      </c>
      <c r="AQ102" s="463">
        <f t="shared" si="76"/>
        <v>90</v>
      </c>
      <c r="AR102" s="472">
        <f t="shared" si="94"/>
        <v>6</v>
      </c>
      <c r="AS102" s="447">
        <f>'Summary Data'!AC102</f>
        <v>82</v>
      </c>
      <c r="AT102" s="458">
        <f t="shared" si="114"/>
        <v>5</v>
      </c>
      <c r="AU102" s="463">
        <f t="shared" si="77"/>
        <v>410</v>
      </c>
      <c r="AV102" s="472">
        <f t="shared" si="95"/>
        <v>27.333333333333332</v>
      </c>
      <c r="AW102" s="447">
        <f>'Summary Data'!AE102</f>
        <v>79</v>
      </c>
      <c r="AX102" s="458">
        <f t="shared" si="115"/>
        <v>5</v>
      </c>
      <c r="AY102" s="463">
        <f t="shared" si="78"/>
        <v>395</v>
      </c>
      <c r="AZ102" s="472">
        <f t="shared" si="96"/>
        <v>26.333333333333332</v>
      </c>
      <c r="BA102" s="447">
        <f>'Summary Data'!AG102</f>
        <v>2</v>
      </c>
      <c r="BB102" s="458">
        <f t="shared" si="116"/>
        <v>10</v>
      </c>
      <c r="BC102" s="463">
        <f t="shared" si="79"/>
        <v>20</v>
      </c>
      <c r="BD102" s="472">
        <f t="shared" si="97"/>
        <v>0.66666666666666663</v>
      </c>
      <c r="BE102" s="447">
        <f>'Summary Data'!AI102</f>
        <v>0</v>
      </c>
      <c r="BF102" s="458">
        <f t="shared" si="117"/>
        <v>5</v>
      </c>
      <c r="BG102" s="463">
        <f t="shared" si="80"/>
        <v>0</v>
      </c>
      <c r="BH102" s="472">
        <f t="shared" si="98"/>
        <v>0</v>
      </c>
      <c r="BI102" s="447">
        <f>'Summary Data'!AK102</f>
        <v>4</v>
      </c>
      <c r="BJ102" s="458">
        <f t="shared" si="118"/>
        <v>30</v>
      </c>
      <c r="BK102" s="463">
        <f t="shared" si="81"/>
        <v>120</v>
      </c>
      <c r="BL102" s="472">
        <f t="shared" si="99"/>
        <v>1.3333333333333333</v>
      </c>
      <c r="BM102" s="447">
        <f>'Summary Data'!AN102</f>
        <v>10</v>
      </c>
      <c r="BN102" s="458">
        <f t="shared" si="119"/>
        <v>30</v>
      </c>
      <c r="BO102" s="463">
        <f t="shared" si="131"/>
        <v>300</v>
      </c>
      <c r="BP102" s="472">
        <f t="shared" si="100"/>
        <v>3.3333333333333335</v>
      </c>
      <c r="BQ102" s="447">
        <f>'Summary Data'!AQ102</f>
        <v>9</v>
      </c>
      <c r="BR102" s="458">
        <f t="shared" si="120"/>
        <v>10</v>
      </c>
      <c r="BS102" s="463">
        <f t="shared" si="82"/>
        <v>90</v>
      </c>
      <c r="BT102" s="472">
        <f t="shared" si="101"/>
        <v>3</v>
      </c>
      <c r="BU102" s="447">
        <f>'Summary Data'!AS102</f>
        <v>0</v>
      </c>
      <c r="BV102" s="458">
        <f t="shared" si="121"/>
        <v>15</v>
      </c>
      <c r="BW102" s="463">
        <f t="shared" si="83"/>
        <v>0</v>
      </c>
      <c r="BX102" s="472">
        <f t="shared" si="102"/>
        <v>0</v>
      </c>
      <c r="BY102" s="478">
        <f t="shared" si="103"/>
        <v>337</v>
      </c>
      <c r="BZ102" s="469">
        <f t="shared" si="84"/>
        <v>2260</v>
      </c>
      <c r="CA102" s="475">
        <f t="shared" si="122"/>
        <v>753.33333333333337</v>
      </c>
      <c r="CB102" s="451">
        <f t="shared" si="123"/>
        <v>4287.200000000008</v>
      </c>
      <c r="CC102" s="480">
        <f t="shared" si="130"/>
        <v>0.8242831374012568</v>
      </c>
      <c r="CD102" s="480">
        <f t="shared" si="124"/>
        <v>0.12389380530973451</v>
      </c>
      <c r="CE102" s="480">
        <f t="shared" si="125"/>
        <v>0.17571686259874322</v>
      </c>
      <c r="CF102" s="478">
        <f t="shared" si="126"/>
        <v>3</v>
      </c>
      <c r="CG102" s="478">
        <f t="shared" si="127"/>
        <v>12861.600000000024</v>
      </c>
      <c r="CH102" s="478">
        <f t="shared" si="128"/>
        <v>112.33333333333333</v>
      </c>
      <c r="CI102" s="478">
        <f t="shared" si="129"/>
        <v>393.01371951219505</v>
      </c>
    </row>
    <row r="103" spans="1:87" x14ac:dyDescent="0.2">
      <c r="A103" s="640"/>
      <c r="B103" s="449" t="s">
        <v>166</v>
      </c>
      <c r="C103" s="453">
        <v>3</v>
      </c>
      <c r="D103" s="453"/>
      <c r="E103" s="450">
        <f>'Summary Data'!C103</f>
        <v>30</v>
      </c>
      <c r="F103" s="459">
        <f t="shared" si="104"/>
        <v>10</v>
      </c>
      <c r="G103" s="464">
        <f t="shared" si="67"/>
        <v>300</v>
      </c>
      <c r="H103" s="472">
        <f t="shared" si="85"/>
        <v>10</v>
      </c>
      <c r="I103" s="450">
        <f>'Summary Data'!G103</f>
        <v>0</v>
      </c>
      <c r="J103" s="459">
        <f t="shared" si="105"/>
        <v>30</v>
      </c>
      <c r="K103" s="464">
        <f t="shared" si="68"/>
        <v>0</v>
      </c>
      <c r="L103" s="472">
        <f t="shared" si="86"/>
        <v>0</v>
      </c>
      <c r="M103" s="450">
        <f>'Summary Data'!I103</f>
        <v>1</v>
      </c>
      <c r="N103" s="459">
        <f t="shared" si="106"/>
        <v>10</v>
      </c>
      <c r="O103" s="464">
        <f t="shared" si="69"/>
        <v>10</v>
      </c>
      <c r="P103" s="472">
        <f t="shared" si="87"/>
        <v>0.33333333333333331</v>
      </c>
      <c r="Q103" s="450">
        <f>'Summary Data'!K103</f>
        <v>3</v>
      </c>
      <c r="R103" s="459">
        <f t="shared" si="107"/>
        <v>10</v>
      </c>
      <c r="S103" s="464">
        <f t="shared" si="70"/>
        <v>30</v>
      </c>
      <c r="T103" s="472">
        <f t="shared" si="88"/>
        <v>1</v>
      </c>
      <c r="U103" s="450">
        <f>'Summary Data'!M103</f>
        <v>0</v>
      </c>
      <c r="V103" s="459">
        <f t="shared" si="108"/>
        <v>10</v>
      </c>
      <c r="W103" s="464">
        <f t="shared" si="71"/>
        <v>0</v>
      </c>
      <c r="X103" s="472">
        <f t="shared" si="89"/>
        <v>0</v>
      </c>
      <c r="Y103" s="450">
        <f>'Summary Data'!S103</f>
        <v>4</v>
      </c>
      <c r="Z103" s="459">
        <f t="shared" si="109"/>
        <v>10</v>
      </c>
      <c r="AA103" s="464">
        <f t="shared" si="72"/>
        <v>40</v>
      </c>
      <c r="AB103" s="472">
        <f t="shared" si="90"/>
        <v>1.3333333333333333</v>
      </c>
      <c r="AC103" s="450">
        <f>'Summary Data'!U103</f>
        <v>2</v>
      </c>
      <c r="AD103" s="459">
        <f t="shared" si="110"/>
        <v>10</v>
      </c>
      <c r="AE103" s="464">
        <f t="shared" si="73"/>
        <v>20</v>
      </c>
      <c r="AF103" s="472">
        <f t="shared" si="91"/>
        <v>0.66666666666666663</v>
      </c>
      <c r="AG103" s="450">
        <f>'Summary Data'!W103</f>
        <v>1</v>
      </c>
      <c r="AH103" s="459">
        <f t="shared" si="111"/>
        <v>10</v>
      </c>
      <c r="AI103" s="464">
        <f t="shared" si="74"/>
        <v>10</v>
      </c>
      <c r="AJ103" s="472">
        <f t="shared" si="92"/>
        <v>0.33333333333333331</v>
      </c>
      <c r="AK103" s="450">
        <f>'Summary Data'!Y103</f>
        <v>102</v>
      </c>
      <c r="AL103" s="459">
        <f t="shared" si="112"/>
        <v>5</v>
      </c>
      <c r="AM103" s="464">
        <f t="shared" si="75"/>
        <v>510</v>
      </c>
      <c r="AN103" s="472">
        <f t="shared" si="93"/>
        <v>34</v>
      </c>
      <c r="AO103" s="450">
        <f>'Summary Data'!AA103</f>
        <v>12</v>
      </c>
      <c r="AP103" s="459">
        <f t="shared" si="113"/>
        <v>5</v>
      </c>
      <c r="AQ103" s="464">
        <f t="shared" si="76"/>
        <v>60</v>
      </c>
      <c r="AR103" s="472">
        <f t="shared" si="94"/>
        <v>4</v>
      </c>
      <c r="AS103" s="450">
        <f>'Summary Data'!AC103</f>
        <v>90</v>
      </c>
      <c r="AT103" s="459">
        <f t="shared" si="114"/>
        <v>5</v>
      </c>
      <c r="AU103" s="464">
        <f t="shared" si="77"/>
        <v>450</v>
      </c>
      <c r="AV103" s="472">
        <f t="shared" si="95"/>
        <v>30</v>
      </c>
      <c r="AW103" s="450">
        <f>'Summary Data'!AE103</f>
        <v>99</v>
      </c>
      <c r="AX103" s="459">
        <f t="shared" si="115"/>
        <v>5</v>
      </c>
      <c r="AY103" s="464">
        <f t="shared" si="78"/>
        <v>495</v>
      </c>
      <c r="AZ103" s="472">
        <f t="shared" si="96"/>
        <v>33</v>
      </c>
      <c r="BA103" s="450">
        <f>'Summary Data'!AG103</f>
        <v>0</v>
      </c>
      <c r="BB103" s="459">
        <f t="shared" si="116"/>
        <v>10</v>
      </c>
      <c r="BC103" s="464">
        <f t="shared" si="79"/>
        <v>0</v>
      </c>
      <c r="BD103" s="472">
        <f t="shared" si="97"/>
        <v>0</v>
      </c>
      <c r="BE103" s="450">
        <f>'Summary Data'!AI103</f>
        <v>0</v>
      </c>
      <c r="BF103" s="459">
        <f t="shared" si="117"/>
        <v>5</v>
      </c>
      <c r="BG103" s="464">
        <f t="shared" si="80"/>
        <v>0</v>
      </c>
      <c r="BH103" s="472">
        <f t="shared" si="98"/>
        <v>0</v>
      </c>
      <c r="BI103" s="450">
        <f>'Summary Data'!AK103</f>
        <v>2</v>
      </c>
      <c r="BJ103" s="459">
        <f t="shared" si="118"/>
        <v>30</v>
      </c>
      <c r="BK103" s="464">
        <f t="shared" si="81"/>
        <v>60</v>
      </c>
      <c r="BL103" s="472">
        <f t="shared" si="99"/>
        <v>0.66666666666666663</v>
      </c>
      <c r="BM103" s="450">
        <f>'Summary Data'!AN103</f>
        <v>11</v>
      </c>
      <c r="BN103" s="459">
        <f t="shared" si="119"/>
        <v>30</v>
      </c>
      <c r="BO103" s="464">
        <f t="shared" si="131"/>
        <v>330</v>
      </c>
      <c r="BP103" s="472">
        <f t="shared" si="100"/>
        <v>3.6666666666666665</v>
      </c>
      <c r="BQ103" s="450">
        <f>'Summary Data'!AQ103</f>
        <v>6</v>
      </c>
      <c r="BR103" s="459">
        <f t="shared" si="120"/>
        <v>10</v>
      </c>
      <c r="BS103" s="464">
        <f t="shared" si="82"/>
        <v>60</v>
      </c>
      <c r="BT103" s="472">
        <f t="shared" si="101"/>
        <v>2</v>
      </c>
      <c r="BU103" s="450">
        <f>'Summary Data'!AS103</f>
        <v>0</v>
      </c>
      <c r="BV103" s="459">
        <f t="shared" si="121"/>
        <v>15</v>
      </c>
      <c r="BW103" s="464">
        <f t="shared" si="83"/>
        <v>0</v>
      </c>
      <c r="BX103" s="472">
        <f t="shared" si="102"/>
        <v>0</v>
      </c>
      <c r="BY103" s="478">
        <f t="shared" si="103"/>
        <v>363</v>
      </c>
      <c r="BZ103" s="469">
        <f t="shared" si="84"/>
        <v>2375</v>
      </c>
      <c r="CA103" s="475">
        <f t="shared" si="122"/>
        <v>791.66666666666663</v>
      </c>
      <c r="CB103" s="451">
        <f t="shared" si="123"/>
        <v>4287.200000000008</v>
      </c>
      <c r="CC103" s="480">
        <f t="shared" si="130"/>
        <v>0.81534179262300222</v>
      </c>
      <c r="CD103" s="480">
        <f t="shared" si="124"/>
        <v>0.12631578947368421</v>
      </c>
      <c r="CE103" s="480">
        <f t="shared" si="125"/>
        <v>0.18465820737699784</v>
      </c>
      <c r="CF103" s="478">
        <f t="shared" si="126"/>
        <v>3</v>
      </c>
      <c r="CG103" s="478">
        <f t="shared" si="127"/>
        <v>12861.600000000024</v>
      </c>
      <c r="CH103" s="478">
        <f t="shared" si="128"/>
        <v>121</v>
      </c>
      <c r="CI103" s="478">
        <f t="shared" si="129"/>
        <v>393.01371951219505</v>
      </c>
    </row>
    <row r="104" spans="1:87" x14ac:dyDescent="0.2">
      <c r="A104" s="640"/>
      <c r="B104" s="442" t="s">
        <v>167</v>
      </c>
      <c r="C104" s="453">
        <v>3</v>
      </c>
      <c r="D104" s="453"/>
      <c r="E104" s="447">
        <f>'Summary Data'!C104</f>
        <v>41</v>
      </c>
      <c r="F104" s="458">
        <f t="shared" si="104"/>
        <v>10</v>
      </c>
      <c r="G104" s="463">
        <f t="shared" si="67"/>
        <v>410</v>
      </c>
      <c r="H104" s="472">
        <f t="shared" si="85"/>
        <v>13.666666666666666</v>
      </c>
      <c r="I104" s="447">
        <f>'Summary Data'!G104</f>
        <v>0</v>
      </c>
      <c r="J104" s="458">
        <f t="shared" si="105"/>
        <v>30</v>
      </c>
      <c r="K104" s="463">
        <f t="shared" si="68"/>
        <v>0</v>
      </c>
      <c r="L104" s="472">
        <f t="shared" si="86"/>
        <v>0</v>
      </c>
      <c r="M104" s="447">
        <f>'Summary Data'!I104</f>
        <v>0</v>
      </c>
      <c r="N104" s="458">
        <f t="shared" si="106"/>
        <v>10</v>
      </c>
      <c r="O104" s="463">
        <f t="shared" si="69"/>
        <v>0</v>
      </c>
      <c r="P104" s="472">
        <f t="shared" si="87"/>
        <v>0</v>
      </c>
      <c r="Q104" s="447">
        <f>'Summary Data'!K104</f>
        <v>5</v>
      </c>
      <c r="R104" s="458">
        <f t="shared" si="107"/>
        <v>10</v>
      </c>
      <c r="S104" s="463">
        <f t="shared" si="70"/>
        <v>50</v>
      </c>
      <c r="T104" s="472">
        <f t="shared" si="88"/>
        <v>1.6666666666666667</v>
      </c>
      <c r="U104" s="447">
        <f>'Summary Data'!M104</f>
        <v>1</v>
      </c>
      <c r="V104" s="458">
        <f t="shared" si="108"/>
        <v>10</v>
      </c>
      <c r="W104" s="463">
        <f t="shared" si="71"/>
        <v>10</v>
      </c>
      <c r="X104" s="472">
        <f t="shared" si="89"/>
        <v>0.33333333333333331</v>
      </c>
      <c r="Y104" s="447">
        <f>'Summary Data'!S104</f>
        <v>17</v>
      </c>
      <c r="Z104" s="458">
        <f t="shared" si="109"/>
        <v>10</v>
      </c>
      <c r="AA104" s="463">
        <f t="shared" si="72"/>
        <v>170</v>
      </c>
      <c r="AB104" s="472">
        <f t="shared" si="90"/>
        <v>5.666666666666667</v>
      </c>
      <c r="AC104" s="447">
        <f>'Summary Data'!U104</f>
        <v>3</v>
      </c>
      <c r="AD104" s="458">
        <f t="shared" si="110"/>
        <v>10</v>
      </c>
      <c r="AE104" s="463">
        <f t="shared" si="73"/>
        <v>30</v>
      </c>
      <c r="AF104" s="472">
        <f t="shared" si="91"/>
        <v>1</v>
      </c>
      <c r="AG104" s="447">
        <f>'Summary Data'!W104</f>
        <v>0</v>
      </c>
      <c r="AH104" s="458">
        <f t="shared" si="111"/>
        <v>10</v>
      </c>
      <c r="AI104" s="463">
        <f t="shared" si="74"/>
        <v>0</v>
      </c>
      <c r="AJ104" s="472">
        <f t="shared" si="92"/>
        <v>0</v>
      </c>
      <c r="AK104" s="447">
        <f>'Summary Data'!Y104</f>
        <v>132</v>
      </c>
      <c r="AL104" s="458">
        <f t="shared" si="112"/>
        <v>5</v>
      </c>
      <c r="AM104" s="463">
        <f t="shared" si="75"/>
        <v>660</v>
      </c>
      <c r="AN104" s="472">
        <f t="shared" si="93"/>
        <v>44</v>
      </c>
      <c r="AO104" s="447">
        <f>'Summary Data'!AA104</f>
        <v>36</v>
      </c>
      <c r="AP104" s="458">
        <f t="shared" si="113"/>
        <v>5</v>
      </c>
      <c r="AQ104" s="463">
        <f t="shared" si="76"/>
        <v>180</v>
      </c>
      <c r="AR104" s="472">
        <f t="shared" si="94"/>
        <v>12</v>
      </c>
      <c r="AS104" s="447">
        <f>'Summary Data'!AC104</f>
        <v>81</v>
      </c>
      <c r="AT104" s="458">
        <f t="shared" si="114"/>
        <v>5</v>
      </c>
      <c r="AU104" s="463">
        <f t="shared" si="77"/>
        <v>405</v>
      </c>
      <c r="AV104" s="472">
        <f t="shared" si="95"/>
        <v>27</v>
      </c>
      <c r="AW104" s="447">
        <f>'Summary Data'!AE104</f>
        <v>82</v>
      </c>
      <c r="AX104" s="458">
        <f t="shared" si="115"/>
        <v>5</v>
      </c>
      <c r="AY104" s="463">
        <f t="shared" si="78"/>
        <v>410</v>
      </c>
      <c r="AZ104" s="472">
        <f t="shared" si="96"/>
        <v>27.333333333333332</v>
      </c>
      <c r="BA104" s="447">
        <f>'Summary Data'!AG104</f>
        <v>1</v>
      </c>
      <c r="BB104" s="458">
        <f t="shared" si="116"/>
        <v>10</v>
      </c>
      <c r="BC104" s="463">
        <f t="shared" si="79"/>
        <v>10</v>
      </c>
      <c r="BD104" s="472">
        <f t="shared" si="97"/>
        <v>0.33333333333333331</v>
      </c>
      <c r="BE104" s="447">
        <f>'Summary Data'!AI104</f>
        <v>0</v>
      </c>
      <c r="BF104" s="458">
        <f t="shared" si="117"/>
        <v>5</v>
      </c>
      <c r="BG104" s="463">
        <f t="shared" si="80"/>
        <v>0</v>
      </c>
      <c r="BH104" s="472">
        <f t="shared" si="98"/>
        <v>0</v>
      </c>
      <c r="BI104" s="447">
        <f>'Summary Data'!AK104</f>
        <v>3</v>
      </c>
      <c r="BJ104" s="458">
        <f t="shared" si="118"/>
        <v>30</v>
      </c>
      <c r="BK104" s="463">
        <f t="shared" si="81"/>
        <v>90</v>
      </c>
      <c r="BL104" s="472">
        <f t="shared" si="99"/>
        <v>1</v>
      </c>
      <c r="BM104" s="447">
        <f>'Summary Data'!AN104</f>
        <v>9</v>
      </c>
      <c r="BN104" s="458">
        <f t="shared" si="119"/>
        <v>30</v>
      </c>
      <c r="BO104" s="463">
        <f t="shared" si="131"/>
        <v>270</v>
      </c>
      <c r="BP104" s="472">
        <f t="shared" si="100"/>
        <v>3</v>
      </c>
      <c r="BQ104" s="447">
        <f>'Summary Data'!AQ104</f>
        <v>8</v>
      </c>
      <c r="BR104" s="458">
        <f t="shared" si="120"/>
        <v>10</v>
      </c>
      <c r="BS104" s="463">
        <f t="shared" si="82"/>
        <v>80</v>
      </c>
      <c r="BT104" s="472">
        <f t="shared" si="101"/>
        <v>2.6666666666666665</v>
      </c>
      <c r="BU104" s="447">
        <f>'Summary Data'!AS104</f>
        <v>0</v>
      </c>
      <c r="BV104" s="458">
        <f t="shared" si="121"/>
        <v>15</v>
      </c>
      <c r="BW104" s="463">
        <f t="shared" si="83"/>
        <v>0</v>
      </c>
      <c r="BX104" s="472">
        <f t="shared" si="102"/>
        <v>0</v>
      </c>
      <c r="BY104" s="478">
        <f t="shared" si="103"/>
        <v>419</v>
      </c>
      <c r="BZ104" s="469">
        <f t="shared" si="84"/>
        <v>2775</v>
      </c>
      <c r="CA104" s="475">
        <f t="shared" si="122"/>
        <v>925</v>
      </c>
      <c r="CB104" s="451">
        <f t="shared" si="123"/>
        <v>4287.200000000008</v>
      </c>
      <c r="CC104" s="480">
        <f t="shared" si="130"/>
        <v>0.78424146295950781</v>
      </c>
      <c r="CD104" s="480">
        <f t="shared" si="124"/>
        <v>0.14774774774774774</v>
      </c>
      <c r="CE104" s="480">
        <f t="shared" si="125"/>
        <v>0.21575853704049222</v>
      </c>
      <c r="CF104" s="478">
        <f t="shared" si="126"/>
        <v>3</v>
      </c>
      <c r="CG104" s="478">
        <f t="shared" si="127"/>
        <v>12861.600000000024</v>
      </c>
      <c r="CH104" s="478">
        <f t="shared" si="128"/>
        <v>139.66666666666666</v>
      </c>
      <c r="CI104" s="478">
        <f t="shared" si="129"/>
        <v>393.01371951219505</v>
      </c>
    </row>
    <row r="105" spans="1:87" x14ac:dyDescent="0.2">
      <c r="A105" s="640"/>
      <c r="B105" s="449" t="s">
        <v>168</v>
      </c>
      <c r="C105" s="453">
        <v>3</v>
      </c>
      <c r="D105" s="453"/>
      <c r="E105" s="450">
        <f>'Summary Data'!C105</f>
        <v>43</v>
      </c>
      <c r="F105" s="459">
        <f t="shared" si="104"/>
        <v>10</v>
      </c>
      <c r="G105" s="464">
        <f t="shared" si="67"/>
        <v>430</v>
      </c>
      <c r="H105" s="472">
        <f t="shared" si="85"/>
        <v>14.333333333333334</v>
      </c>
      <c r="I105" s="450">
        <f>'Summary Data'!G105</f>
        <v>0</v>
      </c>
      <c r="J105" s="459">
        <f t="shared" si="105"/>
        <v>30</v>
      </c>
      <c r="K105" s="464">
        <f t="shared" si="68"/>
        <v>0</v>
      </c>
      <c r="L105" s="472">
        <f t="shared" si="86"/>
        <v>0</v>
      </c>
      <c r="M105" s="450">
        <f>'Summary Data'!I105</f>
        <v>1</v>
      </c>
      <c r="N105" s="459">
        <f t="shared" si="106"/>
        <v>10</v>
      </c>
      <c r="O105" s="464">
        <f t="shared" si="69"/>
        <v>10</v>
      </c>
      <c r="P105" s="472">
        <f t="shared" si="87"/>
        <v>0.33333333333333331</v>
      </c>
      <c r="Q105" s="450">
        <f>'Summary Data'!K105</f>
        <v>9</v>
      </c>
      <c r="R105" s="459">
        <f t="shared" si="107"/>
        <v>10</v>
      </c>
      <c r="S105" s="464">
        <f t="shared" si="70"/>
        <v>90</v>
      </c>
      <c r="T105" s="472">
        <f t="shared" si="88"/>
        <v>3</v>
      </c>
      <c r="U105" s="450">
        <f>'Summary Data'!M105</f>
        <v>2</v>
      </c>
      <c r="V105" s="459">
        <f t="shared" si="108"/>
        <v>10</v>
      </c>
      <c r="W105" s="464">
        <f t="shared" si="71"/>
        <v>20</v>
      </c>
      <c r="X105" s="472">
        <f t="shared" si="89"/>
        <v>0.66666666666666663</v>
      </c>
      <c r="Y105" s="450">
        <f>'Summary Data'!S105</f>
        <v>25</v>
      </c>
      <c r="Z105" s="459">
        <f t="shared" si="109"/>
        <v>10</v>
      </c>
      <c r="AA105" s="464">
        <f t="shared" si="72"/>
        <v>250</v>
      </c>
      <c r="AB105" s="472">
        <f t="shared" si="90"/>
        <v>8.3333333333333339</v>
      </c>
      <c r="AC105" s="450">
        <f>'Summary Data'!U105</f>
        <v>5</v>
      </c>
      <c r="AD105" s="459">
        <f t="shared" si="110"/>
        <v>10</v>
      </c>
      <c r="AE105" s="464">
        <f t="shared" si="73"/>
        <v>50</v>
      </c>
      <c r="AF105" s="472">
        <f t="shared" si="91"/>
        <v>1.6666666666666667</v>
      </c>
      <c r="AG105" s="450">
        <f>'Summary Data'!W105</f>
        <v>3</v>
      </c>
      <c r="AH105" s="459">
        <f t="shared" si="111"/>
        <v>10</v>
      </c>
      <c r="AI105" s="464">
        <f t="shared" si="74"/>
        <v>30</v>
      </c>
      <c r="AJ105" s="472">
        <f t="shared" si="92"/>
        <v>1</v>
      </c>
      <c r="AK105" s="450">
        <f>'Summary Data'!Y105</f>
        <v>135</v>
      </c>
      <c r="AL105" s="459">
        <f t="shared" si="112"/>
        <v>5</v>
      </c>
      <c r="AM105" s="464">
        <f t="shared" si="75"/>
        <v>675</v>
      </c>
      <c r="AN105" s="472">
        <f t="shared" si="93"/>
        <v>45</v>
      </c>
      <c r="AO105" s="450">
        <f>'Summary Data'!AA105</f>
        <v>14</v>
      </c>
      <c r="AP105" s="459">
        <f t="shared" si="113"/>
        <v>5</v>
      </c>
      <c r="AQ105" s="464">
        <f t="shared" si="76"/>
        <v>70</v>
      </c>
      <c r="AR105" s="472">
        <f t="shared" si="94"/>
        <v>4.666666666666667</v>
      </c>
      <c r="AS105" s="450">
        <f>'Summary Data'!AC105</f>
        <v>109</v>
      </c>
      <c r="AT105" s="459">
        <f t="shared" si="114"/>
        <v>5</v>
      </c>
      <c r="AU105" s="464">
        <f t="shared" si="77"/>
        <v>545</v>
      </c>
      <c r="AV105" s="472">
        <f t="shared" si="95"/>
        <v>36.333333333333336</v>
      </c>
      <c r="AW105" s="450">
        <f>'Summary Data'!AE105</f>
        <v>132</v>
      </c>
      <c r="AX105" s="459">
        <f t="shared" si="115"/>
        <v>5</v>
      </c>
      <c r="AY105" s="464">
        <f t="shared" si="78"/>
        <v>660</v>
      </c>
      <c r="AZ105" s="472">
        <f t="shared" si="96"/>
        <v>44</v>
      </c>
      <c r="BA105" s="450">
        <f>'Summary Data'!AG105</f>
        <v>1</v>
      </c>
      <c r="BB105" s="459">
        <f t="shared" si="116"/>
        <v>10</v>
      </c>
      <c r="BC105" s="464">
        <f t="shared" si="79"/>
        <v>10</v>
      </c>
      <c r="BD105" s="472">
        <f t="shared" si="97"/>
        <v>0.33333333333333331</v>
      </c>
      <c r="BE105" s="450">
        <f>'Summary Data'!AI105</f>
        <v>0</v>
      </c>
      <c r="BF105" s="459">
        <f t="shared" si="117"/>
        <v>5</v>
      </c>
      <c r="BG105" s="464">
        <f t="shared" si="80"/>
        <v>0</v>
      </c>
      <c r="BH105" s="472">
        <f t="shared" si="98"/>
        <v>0</v>
      </c>
      <c r="BI105" s="450">
        <f>'Summary Data'!AK105</f>
        <v>1</v>
      </c>
      <c r="BJ105" s="459">
        <f t="shared" si="118"/>
        <v>30</v>
      </c>
      <c r="BK105" s="464">
        <f t="shared" si="81"/>
        <v>30</v>
      </c>
      <c r="BL105" s="472">
        <f t="shared" si="99"/>
        <v>0.33333333333333331</v>
      </c>
      <c r="BM105" s="450">
        <f>'Summary Data'!AN105</f>
        <v>13</v>
      </c>
      <c r="BN105" s="459">
        <f t="shared" si="119"/>
        <v>30</v>
      </c>
      <c r="BO105" s="464">
        <f t="shared" si="131"/>
        <v>390</v>
      </c>
      <c r="BP105" s="472">
        <f t="shared" si="100"/>
        <v>4.333333333333333</v>
      </c>
      <c r="BQ105" s="450">
        <f>'Summary Data'!AQ105</f>
        <v>9</v>
      </c>
      <c r="BR105" s="459">
        <f t="shared" si="120"/>
        <v>10</v>
      </c>
      <c r="BS105" s="464">
        <f t="shared" si="82"/>
        <v>90</v>
      </c>
      <c r="BT105" s="472">
        <f t="shared" si="101"/>
        <v>3</v>
      </c>
      <c r="BU105" s="450">
        <f>'Summary Data'!AS105</f>
        <v>1</v>
      </c>
      <c r="BV105" s="459">
        <f t="shared" si="121"/>
        <v>15</v>
      </c>
      <c r="BW105" s="464">
        <f t="shared" si="83"/>
        <v>15</v>
      </c>
      <c r="BX105" s="472">
        <f t="shared" si="102"/>
        <v>0.33333333333333331</v>
      </c>
      <c r="BY105" s="478">
        <f t="shared" si="103"/>
        <v>503</v>
      </c>
      <c r="BZ105" s="469">
        <f t="shared" si="84"/>
        <v>3365</v>
      </c>
      <c r="CA105" s="475">
        <f t="shared" si="122"/>
        <v>1121.6666666666667</v>
      </c>
      <c r="CB105" s="451">
        <f t="shared" si="123"/>
        <v>4287.200000000008</v>
      </c>
      <c r="CC105" s="480">
        <f t="shared" si="130"/>
        <v>0.73836847670585359</v>
      </c>
      <c r="CD105" s="480">
        <f t="shared" si="124"/>
        <v>0.12778603268945021</v>
      </c>
      <c r="CE105" s="480">
        <f t="shared" si="125"/>
        <v>0.26163152329414641</v>
      </c>
      <c r="CF105" s="478">
        <f t="shared" si="126"/>
        <v>3</v>
      </c>
      <c r="CG105" s="478">
        <f t="shared" si="127"/>
        <v>12861.600000000024</v>
      </c>
      <c r="CH105" s="478">
        <f t="shared" si="128"/>
        <v>167.66666666666666</v>
      </c>
      <c r="CI105" s="478">
        <f t="shared" si="129"/>
        <v>393.01371951219505</v>
      </c>
    </row>
    <row r="106" spans="1:87" x14ac:dyDescent="0.2">
      <c r="A106" s="640"/>
      <c r="B106" s="442" t="s">
        <v>169</v>
      </c>
      <c r="C106" s="453">
        <v>3</v>
      </c>
      <c r="D106" s="453"/>
      <c r="E106" s="447">
        <f>'Summary Data'!C106</f>
        <v>47</v>
      </c>
      <c r="F106" s="458">
        <f t="shared" si="104"/>
        <v>10</v>
      </c>
      <c r="G106" s="463">
        <f t="shared" si="67"/>
        <v>470</v>
      </c>
      <c r="H106" s="472">
        <f t="shared" si="85"/>
        <v>15.666666666666666</v>
      </c>
      <c r="I106" s="447">
        <f>'Summary Data'!G106</f>
        <v>0</v>
      </c>
      <c r="J106" s="458">
        <f t="shared" si="105"/>
        <v>30</v>
      </c>
      <c r="K106" s="463">
        <f t="shared" si="68"/>
        <v>0</v>
      </c>
      <c r="L106" s="472">
        <f t="shared" si="86"/>
        <v>0</v>
      </c>
      <c r="M106" s="447">
        <f>'Summary Data'!I106</f>
        <v>0</v>
      </c>
      <c r="N106" s="458">
        <f t="shared" si="106"/>
        <v>10</v>
      </c>
      <c r="O106" s="463">
        <f t="shared" si="69"/>
        <v>0</v>
      </c>
      <c r="P106" s="472">
        <f t="shared" si="87"/>
        <v>0</v>
      </c>
      <c r="Q106" s="447">
        <f>'Summary Data'!K106</f>
        <v>7</v>
      </c>
      <c r="R106" s="458">
        <f t="shared" si="107"/>
        <v>10</v>
      </c>
      <c r="S106" s="463">
        <f t="shared" si="70"/>
        <v>70</v>
      </c>
      <c r="T106" s="472">
        <f t="shared" si="88"/>
        <v>2.3333333333333335</v>
      </c>
      <c r="U106" s="447">
        <f>'Summary Data'!M106</f>
        <v>0</v>
      </c>
      <c r="V106" s="458">
        <f t="shared" si="108"/>
        <v>10</v>
      </c>
      <c r="W106" s="463">
        <f t="shared" si="71"/>
        <v>0</v>
      </c>
      <c r="X106" s="472">
        <f t="shared" si="89"/>
        <v>0</v>
      </c>
      <c r="Y106" s="447">
        <f>'Summary Data'!S106</f>
        <v>15</v>
      </c>
      <c r="Z106" s="458">
        <f t="shared" si="109"/>
        <v>10</v>
      </c>
      <c r="AA106" s="463">
        <f t="shared" si="72"/>
        <v>150</v>
      </c>
      <c r="AB106" s="472">
        <f t="shared" si="90"/>
        <v>5</v>
      </c>
      <c r="AC106" s="447">
        <f>'Summary Data'!U106</f>
        <v>10</v>
      </c>
      <c r="AD106" s="458">
        <f t="shared" si="110"/>
        <v>10</v>
      </c>
      <c r="AE106" s="463">
        <f t="shared" si="73"/>
        <v>100</v>
      </c>
      <c r="AF106" s="472">
        <f t="shared" si="91"/>
        <v>3.3333333333333335</v>
      </c>
      <c r="AG106" s="447">
        <f>'Summary Data'!W106</f>
        <v>0</v>
      </c>
      <c r="AH106" s="458">
        <f t="shared" si="111"/>
        <v>10</v>
      </c>
      <c r="AI106" s="463">
        <f t="shared" si="74"/>
        <v>0</v>
      </c>
      <c r="AJ106" s="472">
        <f t="shared" si="92"/>
        <v>0</v>
      </c>
      <c r="AK106" s="447">
        <f>'Summary Data'!Y106</f>
        <v>155</v>
      </c>
      <c r="AL106" s="458">
        <f t="shared" si="112"/>
        <v>5</v>
      </c>
      <c r="AM106" s="463">
        <f t="shared" si="75"/>
        <v>775</v>
      </c>
      <c r="AN106" s="472">
        <f t="shared" si="93"/>
        <v>51.666666666666664</v>
      </c>
      <c r="AO106" s="447">
        <f>'Summary Data'!AA106</f>
        <v>10</v>
      </c>
      <c r="AP106" s="458">
        <f t="shared" si="113"/>
        <v>5</v>
      </c>
      <c r="AQ106" s="463">
        <f t="shared" si="76"/>
        <v>50</v>
      </c>
      <c r="AR106" s="472">
        <f t="shared" si="94"/>
        <v>3.3333333333333335</v>
      </c>
      <c r="AS106" s="447">
        <f>'Summary Data'!AC106</f>
        <v>110</v>
      </c>
      <c r="AT106" s="458">
        <f t="shared" si="114"/>
        <v>5</v>
      </c>
      <c r="AU106" s="463">
        <f t="shared" si="77"/>
        <v>550</v>
      </c>
      <c r="AV106" s="472">
        <f t="shared" si="95"/>
        <v>36.666666666666664</v>
      </c>
      <c r="AW106" s="447">
        <f>'Summary Data'!AE106</f>
        <v>124</v>
      </c>
      <c r="AX106" s="458">
        <f t="shared" si="115"/>
        <v>5</v>
      </c>
      <c r="AY106" s="463">
        <f t="shared" si="78"/>
        <v>620</v>
      </c>
      <c r="AZ106" s="472">
        <f t="shared" si="96"/>
        <v>41.333333333333336</v>
      </c>
      <c r="BA106" s="447">
        <f>'Summary Data'!AG106</f>
        <v>1</v>
      </c>
      <c r="BB106" s="458">
        <f t="shared" si="116"/>
        <v>10</v>
      </c>
      <c r="BC106" s="463">
        <f t="shared" si="79"/>
        <v>10</v>
      </c>
      <c r="BD106" s="472">
        <f t="shared" si="97"/>
        <v>0.33333333333333331</v>
      </c>
      <c r="BE106" s="447">
        <f>'Summary Data'!AI106</f>
        <v>0</v>
      </c>
      <c r="BF106" s="458">
        <f t="shared" si="117"/>
        <v>5</v>
      </c>
      <c r="BG106" s="463">
        <f t="shared" si="80"/>
        <v>0</v>
      </c>
      <c r="BH106" s="472">
        <f t="shared" si="98"/>
        <v>0</v>
      </c>
      <c r="BI106" s="447">
        <f>'Summary Data'!AK106</f>
        <v>2</v>
      </c>
      <c r="BJ106" s="458">
        <f t="shared" si="118"/>
        <v>30</v>
      </c>
      <c r="BK106" s="463">
        <f t="shared" si="81"/>
        <v>60</v>
      </c>
      <c r="BL106" s="472">
        <f t="shared" si="99"/>
        <v>0.66666666666666663</v>
      </c>
      <c r="BM106" s="447">
        <f>'Summary Data'!AN106</f>
        <v>12</v>
      </c>
      <c r="BN106" s="458">
        <f t="shared" si="119"/>
        <v>30</v>
      </c>
      <c r="BO106" s="463">
        <f t="shared" si="131"/>
        <v>360</v>
      </c>
      <c r="BP106" s="472">
        <f t="shared" si="100"/>
        <v>4</v>
      </c>
      <c r="BQ106" s="447">
        <f>'Summary Data'!AQ106</f>
        <v>5</v>
      </c>
      <c r="BR106" s="458">
        <f t="shared" si="120"/>
        <v>10</v>
      </c>
      <c r="BS106" s="463">
        <f t="shared" si="82"/>
        <v>50</v>
      </c>
      <c r="BT106" s="472">
        <f t="shared" si="101"/>
        <v>1.6666666666666667</v>
      </c>
      <c r="BU106" s="447">
        <f>'Summary Data'!AS106</f>
        <v>1</v>
      </c>
      <c r="BV106" s="458">
        <f t="shared" si="121"/>
        <v>15</v>
      </c>
      <c r="BW106" s="463">
        <f t="shared" si="83"/>
        <v>15</v>
      </c>
      <c r="BX106" s="472">
        <f t="shared" si="102"/>
        <v>0.33333333333333331</v>
      </c>
      <c r="BY106" s="478">
        <f t="shared" si="103"/>
        <v>499</v>
      </c>
      <c r="BZ106" s="469">
        <f t="shared" si="84"/>
        <v>3280</v>
      </c>
      <c r="CA106" s="475">
        <f t="shared" si="122"/>
        <v>1093.3333333333333</v>
      </c>
      <c r="CB106" s="451">
        <f t="shared" si="123"/>
        <v>4287.200000000008</v>
      </c>
      <c r="CC106" s="480">
        <f t="shared" si="130"/>
        <v>0.74497729675934621</v>
      </c>
      <c r="CD106" s="480">
        <f t="shared" si="124"/>
        <v>0.14329268292682926</v>
      </c>
      <c r="CE106" s="480">
        <f t="shared" si="125"/>
        <v>0.25502270324065385</v>
      </c>
      <c r="CF106" s="478">
        <f t="shared" si="126"/>
        <v>3</v>
      </c>
      <c r="CG106" s="478">
        <f t="shared" si="127"/>
        <v>12861.600000000024</v>
      </c>
      <c r="CH106" s="478">
        <f t="shared" si="128"/>
        <v>166.33333333333334</v>
      </c>
      <c r="CI106" s="478">
        <f t="shared" si="129"/>
        <v>393.01371951219505</v>
      </c>
    </row>
    <row r="107" spans="1:87" x14ac:dyDescent="0.2">
      <c r="A107" s="640"/>
      <c r="B107" s="449" t="s">
        <v>170</v>
      </c>
      <c r="C107" s="453">
        <v>3</v>
      </c>
      <c r="D107" s="453"/>
      <c r="E107" s="450">
        <f>'Summary Data'!C107</f>
        <v>62</v>
      </c>
      <c r="F107" s="459">
        <f t="shared" si="104"/>
        <v>10</v>
      </c>
      <c r="G107" s="464">
        <f t="shared" si="67"/>
        <v>620</v>
      </c>
      <c r="H107" s="472">
        <f t="shared" si="85"/>
        <v>20.666666666666668</v>
      </c>
      <c r="I107" s="450">
        <f>'Summary Data'!G107</f>
        <v>0</v>
      </c>
      <c r="J107" s="459">
        <f t="shared" si="105"/>
        <v>30</v>
      </c>
      <c r="K107" s="464">
        <f t="shared" si="68"/>
        <v>0</v>
      </c>
      <c r="L107" s="472">
        <f t="shared" si="86"/>
        <v>0</v>
      </c>
      <c r="M107" s="450">
        <f>'Summary Data'!I107</f>
        <v>0</v>
      </c>
      <c r="N107" s="459">
        <f t="shared" si="106"/>
        <v>10</v>
      </c>
      <c r="O107" s="464">
        <f t="shared" si="69"/>
        <v>0</v>
      </c>
      <c r="P107" s="472">
        <f t="shared" si="87"/>
        <v>0</v>
      </c>
      <c r="Q107" s="450">
        <f>'Summary Data'!K107</f>
        <v>3</v>
      </c>
      <c r="R107" s="459">
        <f t="shared" si="107"/>
        <v>10</v>
      </c>
      <c r="S107" s="464">
        <f t="shared" si="70"/>
        <v>30</v>
      </c>
      <c r="T107" s="472">
        <f t="shared" si="88"/>
        <v>1</v>
      </c>
      <c r="U107" s="450">
        <f>'Summary Data'!M107</f>
        <v>0</v>
      </c>
      <c r="V107" s="459">
        <f t="shared" si="108"/>
        <v>10</v>
      </c>
      <c r="W107" s="464">
        <f t="shared" si="71"/>
        <v>0</v>
      </c>
      <c r="X107" s="472">
        <f t="shared" si="89"/>
        <v>0</v>
      </c>
      <c r="Y107" s="450">
        <f>'Summary Data'!S107</f>
        <v>20</v>
      </c>
      <c r="Z107" s="459">
        <f t="shared" si="109"/>
        <v>10</v>
      </c>
      <c r="AA107" s="464">
        <f t="shared" si="72"/>
        <v>200</v>
      </c>
      <c r="AB107" s="472">
        <f t="shared" si="90"/>
        <v>6.666666666666667</v>
      </c>
      <c r="AC107" s="450">
        <f>'Summary Data'!U107</f>
        <v>12</v>
      </c>
      <c r="AD107" s="459">
        <f t="shared" si="110"/>
        <v>10</v>
      </c>
      <c r="AE107" s="464">
        <f t="shared" si="73"/>
        <v>120</v>
      </c>
      <c r="AF107" s="472">
        <f t="shared" si="91"/>
        <v>4</v>
      </c>
      <c r="AG107" s="450">
        <f>'Summary Data'!W107</f>
        <v>2</v>
      </c>
      <c r="AH107" s="459">
        <f t="shared" si="111"/>
        <v>10</v>
      </c>
      <c r="AI107" s="464">
        <f t="shared" si="74"/>
        <v>20</v>
      </c>
      <c r="AJ107" s="472">
        <f t="shared" si="92"/>
        <v>0.66666666666666663</v>
      </c>
      <c r="AK107" s="450">
        <f>'Summary Data'!Y107</f>
        <v>218</v>
      </c>
      <c r="AL107" s="459">
        <f t="shared" si="112"/>
        <v>5</v>
      </c>
      <c r="AM107" s="464">
        <f t="shared" si="75"/>
        <v>1090</v>
      </c>
      <c r="AN107" s="472">
        <f t="shared" si="93"/>
        <v>72.666666666666671</v>
      </c>
      <c r="AO107" s="450">
        <f>'Summary Data'!AA107</f>
        <v>7</v>
      </c>
      <c r="AP107" s="459">
        <f t="shared" si="113"/>
        <v>5</v>
      </c>
      <c r="AQ107" s="464">
        <f t="shared" si="76"/>
        <v>35</v>
      </c>
      <c r="AR107" s="472">
        <f t="shared" si="94"/>
        <v>2.3333333333333335</v>
      </c>
      <c r="AS107" s="450">
        <f>'Summary Data'!AC107</f>
        <v>146</v>
      </c>
      <c r="AT107" s="459">
        <f t="shared" si="114"/>
        <v>5</v>
      </c>
      <c r="AU107" s="464">
        <f t="shared" si="77"/>
        <v>730</v>
      </c>
      <c r="AV107" s="472">
        <f t="shared" si="95"/>
        <v>48.666666666666664</v>
      </c>
      <c r="AW107" s="450">
        <f>'Summary Data'!AE107</f>
        <v>147</v>
      </c>
      <c r="AX107" s="459">
        <f t="shared" si="115"/>
        <v>5</v>
      </c>
      <c r="AY107" s="464">
        <f t="shared" si="78"/>
        <v>735</v>
      </c>
      <c r="AZ107" s="472">
        <f t="shared" si="96"/>
        <v>49</v>
      </c>
      <c r="BA107" s="450">
        <f>'Summary Data'!AG107</f>
        <v>1</v>
      </c>
      <c r="BB107" s="459">
        <f t="shared" si="116"/>
        <v>10</v>
      </c>
      <c r="BC107" s="464">
        <f t="shared" si="79"/>
        <v>10</v>
      </c>
      <c r="BD107" s="472">
        <f t="shared" si="97"/>
        <v>0.33333333333333331</v>
      </c>
      <c r="BE107" s="450">
        <f>'Summary Data'!AI107</f>
        <v>0</v>
      </c>
      <c r="BF107" s="459">
        <f t="shared" si="117"/>
        <v>5</v>
      </c>
      <c r="BG107" s="464">
        <f t="shared" si="80"/>
        <v>0</v>
      </c>
      <c r="BH107" s="472">
        <f t="shared" si="98"/>
        <v>0</v>
      </c>
      <c r="BI107" s="450">
        <f>'Summary Data'!AK107</f>
        <v>5</v>
      </c>
      <c r="BJ107" s="459">
        <f t="shared" si="118"/>
        <v>30</v>
      </c>
      <c r="BK107" s="464">
        <f t="shared" si="81"/>
        <v>150</v>
      </c>
      <c r="BL107" s="472">
        <f t="shared" si="99"/>
        <v>1.6666666666666667</v>
      </c>
      <c r="BM107" s="450">
        <f>'Summary Data'!AN107</f>
        <v>12</v>
      </c>
      <c r="BN107" s="459">
        <f t="shared" si="119"/>
        <v>30</v>
      </c>
      <c r="BO107" s="464">
        <f t="shared" si="131"/>
        <v>360</v>
      </c>
      <c r="BP107" s="472">
        <f t="shared" si="100"/>
        <v>4</v>
      </c>
      <c r="BQ107" s="450">
        <f>'Summary Data'!AQ107</f>
        <v>4</v>
      </c>
      <c r="BR107" s="459">
        <f t="shared" si="120"/>
        <v>10</v>
      </c>
      <c r="BS107" s="464">
        <f t="shared" si="82"/>
        <v>40</v>
      </c>
      <c r="BT107" s="472">
        <f t="shared" si="101"/>
        <v>1.3333333333333333</v>
      </c>
      <c r="BU107" s="450">
        <f>'Summary Data'!AS107</f>
        <v>16</v>
      </c>
      <c r="BV107" s="459">
        <f t="shared" si="121"/>
        <v>15</v>
      </c>
      <c r="BW107" s="464">
        <f t="shared" si="83"/>
        <v>240</v>
      </c>
      <c r="BX107" s="472">
        <f t="shared" si="102"/>
        <v>5.333333333333333</v>
      </c>
      <c r="BY107" s="478">
        <f t="shared" si="103"/>
        <v>655</v>
      </c>
      <c r="BZ107" s="469">
        <f t="shared" si="84"/>
        <v>4380</v>
      </c>
      <c r="CA107" s="475">
        <f t="shared" si="122"/>
        <v>1460</v>
      </c>
      <c r="CB107" s="451">
        <f t="shared" si="123"/>
        <v>4287.200000000008</v>
      </c>
      <c r="CC107" s="480">
        <f t="shared" si="130"/>
        <v>0.65945139018473653</v>
      </c>
      <c r="CD107" s="480">
        <f t="shared" si="124"/>
        <v>0.14155251141552511</v>
      </c>
      <c r="CE107" s="480">
        <f t="shared" si="125"/>
        <v>0.34054860981526341</v>
      </c>
      <c r="CF107" s="478">
        <f t="shared" si="126"/>
        <v>3</v>
      </c>
      <c r="CG107" s="478">
        <f t="shared" si="127"/>
        <v>12861.600000000024</v>
      </c>
      <c r="CH107" s="478">
        <f t="shared" si="128"/>
        <v>218.33333333333334</v>
      </c>
      <c r="CI107" s="478">
        <f t="shared" si="129"/>
        <v>393.01371951219505</v>
      </c>
    </row>
    <row r="108" spans="1:87" x14ac:dyDescent="0.2">
      <c r="A108" s="640"/>
      <c r="B108" s="442" t="s">
        <v>171</v>
      </c>
      <c r="C108" s="453">
        <v>3</v>
      </c>
      <c r="D108" s="453"/>
      <c r="E108" s="447">
        <f>'Summary Data'!C108</f>
        <v>93</v>
      </c>
      <c r="F108" s="458">
        <f t="shared" si="104"/>
        <v>10</v>
      </c>
      <c r="G108" s="463">
        <f t="shared" si="67"/>
        <v>930</v>
      </c>
      <c r="H108" s="472">
        <f t="shared" si="85"/>
        <v>31</v>
      </c>
      <c r="I108" s="447">
        <f>'Summary Data'!G108</f>
        <v>0</v>
      </c>
      <c r="J108" s="458">
        <f t="shared" si="105"/>
        <v>30</v>
      </c>
      <c r="K108" s="463">
        <f t="shared" si="68"/>
        <v>0</v>
      </c>
      <c r="L108" s="472">
        <f t="shared" si="86"/>
        <v>0</v>
      </c>
      <c r="M108" s="447">
        <f>'Summary Data'!I108</f>
        <v>0</v>
      </c>
      <c r="N108" s="458">
        <f t="shared" si="106"/>
        <v>10</v>
      </c>
      <c r="O108" s="463">
        <f t="shared" si="69"/>
        <v>0</v>
      </c>
      <c r="P108" s="472">
        <f t="shared" si="87"/>
        <v>0</v>
      </c>
      <c r="Q108" s="447">
        <f>'Summary Data'!K108</f>
        <v>12</v>
      </c>
      <c r="R108" s="458">
        <f t="shared" si="107"/>
        <v>10</v>
      </c>
      <c r="S108" s="463">
        <f t="shared" si="70"/>
        <v>120</v>
      </c>
      <c r="T108" s="472">
        <f t="shared" si="88"/>
        <v>4</v>
      </c>
      <c r="U108" s="447">
        <f>'Summary Data'!M108</f>
        <v>3</v>
      </c>
      <c r="V108" s="458">
        <f t="shared" si="108"/>
        <v>10</v>
      </c>
      <c r="W108" s="463">
        <f t="shared" si="71"/>
        <v>30</v>
      </c>
      <c r="X108" s="472">
        <f t="shared" si="89"/>
        <v>1</v>
      </c>
      <c r="Y108" s="447">
        <f>'Summary Data'!S108</f>
        <v>13</v>
      </c>
      <c r="Z108" s="458">
        <f t="shared" si="109"/>
        <v>10</v>
      </c>
      <c r="AA108" s="463">
        <f t="shared" si="72"/>
        <v>130</v>
      </c>
      <c r="AB108" s="472">
        <f t="shared" si="90"/>
        <v>4.333333333333333</v>
      </c>
      <c r="AC108" s="447">
        <f>'Summary Data'!U108</f>
        <v>2</v>
      </c>
      <c r="AD108" s="458">
        <f t="shared" si="110"/>
        <v>10</v>
      </c>
      <c r="AE108" s="463">
        <f t="shared" si="73"/>
        <v>20</v>
      </c>
      <c r="AF108" s="472">
        <f t="shared" si="91"/>
        <v>0.66666666666666663</v>
      </c>
      <c r="AG108" s="447">
        <f>'Summary Data'!W108</f>
        <v>0</v>
      </c>
      <c r="AH108" s="458">
        <f t="shared" si="111"/>
        <v>10</v>
      </c>
      <c r="AI108" s="463">
        <f t="shared" si="74"/>
        <v>0</v>
      </c>
      <c r="AJ108" s="472">
        <f t="shared" si="92"/>
        <v>0</v>
      </c>
      <c r="AK108" s="447">
        <f>'Summary Data'!Y108</f>
        <v>176</v>
      </c>
      <c r="AL108" s="458">
        <f t="shared" si="112"/>
        <v>5</v>
      </c>
      <c r="AM108" s="463">
        <f t="shared" si="75"/>
        <v>880</v>
      </c>
      <c r="AN108" s="472">
        <f t="shared" si="93"/>
        <v>58.666666666666664</v>
      </c>
      <c r="AO108" s="447">
        <f>'Summary Data'!AA108</f>
        <v>38</v>
      </c>
      <c r="AP108" s="458">
        <f t="shared" si="113"/>
        <v>5</v>
      </c>
      <c r="AQ108" s="463">
        <f t="shared" si="76"/>
        <v>190</v>
      </c>
      <c r="AR108" s="472">
        <f t="shared" si="94"/>
        <v>12.666666666666666</v>
      </c>
      <c r="AS108" s="447">
        <f>'Summary Data'!AC108</f>
        <v>124</v>
      </c>
      <c r="AT108" s="458">
        <f t="shared" si="114"/>
        <v>5</v>
      </c>
      <c r="AU108" s="463">
        <f t="shared" si="77"/>
        <v>620</v>
      </c>
      <c r="AV108" s="472">
        <f t="shared" si="95"/>
        <v>41.333333333333336</v>
      </c>
      <c r="AW108" s="447">
        <f>'Summary Data'!AE108</f>
        <v>173</v>
      </c>
      <c r="AX108" s="458">
        <f t="shared" si="115"/>
        <v>5</v>
      </c>
      <c r="AY108" s="463">
        <f t="shared" si="78"/>
        <v>865</v>
      </c>
      <c r="AZ108" s="472">
        <f t="shared" si="96"/>
        <v>57.666666666666664</v>
      </c>
      <c r="BA108" s="447">
        <f>'Summary Data'!AG108</f>
        <v>1</v>
      </c>
      <c r="BB108" s="458">
        <f t="shared" si="116"/>
        <v>10</v>
      </c>
      <c r="BC108" s="463">
        <f t="shared" si="79"/>
        <v>10</v>
      </c>
      <c r="BD108" s="472">
        <f t="shared" si="97"/>
        <v>0.33333333333333331</v>
      </c>
      <c r="BE108" s="447">
        <f>'Summary Data'!AI108</f>
        <v>0</v>
      </c>
      <c r="BF108" s="458">
        <f t="shared" si="117"/>
        <v>5</v>
      </c>
      <c r="BG108" s="463">
        <f t="shared" si="80"/>
        <v>0</v>
      </c>
      <c r="BH108" s="472">
        <f t="shared" si="98"/>
        <v>0</v>
      </c>
      <c r="BI108" s="447">
        <f>'Summary Data'!AK108</f>
        <v>2</v>
      </c>
      <c r="BJ108" s="458">
        <f t="shared" si="118"/>
        <v>30</v>
      </c>
      <c r="BK108" s="463">
        <f t="shared" si="81"/>
        <v>60</v>
      </c>
      <c r="BL108" s="472">
        <f t="shared" si="99"/>
        <v>0.66666666666666663</v>
      </c>
      <c r="BM108" s="447">
        <f>'Summary Data'!AN108</f>
        <v>15</v>
      </c>
      <c r="BN108" s="458">
        <f t="shared" si="119"/>
        <v>30</v>
      </c>
      <c r="BO108" s="463">
        <f t="shared" si="131"/>
        <v>450</v>
      </c>
      <c r="BP108" s="472">
        <f t="shared" si="100"/>
        <v>5</v>
      </c>
      <c r="BQ108" s="447">
        <f>'Summary Data'!AQ108</f>
        <v>10</v>
      </c>
      <c r="BR108" s="458">
        <f t="shared" si="120"/>
        <v>10</v>
      </c>
      <c r="BS108" s="463">
        <f t="shared" si="82"/>
        <v>100</v>
      </c>
      <c r="BT108" s="472">
        <f t="shared" si="101"/>
        <v>3.3333333333333335</v>
      </c>
      <c r="BU108" s="447">
        <f>'Summary Data'!AS108</f>
        <v>3</v>
      </c>
      <c r="BV108" s="458">
        <f t="shared" si="121"/>
        <v>15</v>
      </c>
      <c r="BW108" s="463">
        <f t="shared" si="83"/>
        <v>45</v>
      </c>
      <c r="BX108" s="472">
        <f t="shared" si="102"/>
        <v>1</v>
      </c>
      <c r="BY108" s="478">
        <f t="shared" si="103"/>
        <v>665</v>
      </c>
      <c r="BZ108" s="469">
        <f t="shared" si="84"/>
        <v>4450</v>
      </c>
      <c r="CA108" s="475">
        <f t="shared" si="122"/>
        <v>1483.3333333333333</v>
      </c>
      <c r="CB108" s="451">
        <f t="shared" si="123"/>
        <v>4287.200000000008</v>
      </c>
      <c r="CC108" s="480">
        <f t="shared" si="130"/>
        <v>0.65400883249362507</v>
      </c>
      <c r="CD108" s="480">
        <f t="shared" si="124"/>
        <v>0.20898876404494382</v>
      </c>
      <c r="CE108" s="480">
        <f t="shared" si="125"/>
        <v>0.34599116750637493</v>
      </c>
      <c r="CF108" s="478">
        <f t="shared" si="126"/>
        <v>3</v>
      </c>
      <c r="CG108" s="478">
        <f t="shared" si="127"/>
        <v>12861.600000000024</v>
      </c>
      <c r="CH108" s="478">
        <f t="shared" si="128"/>
        <v>221.66666666666666</v>
      </c>
      <c r="CI108" s="478">
        <f t="shared" si="129"/>
        <v>393.01371951219505</v>
      </c>
    </row>
    <row r="109" spans="1:87" x14ac:dyDescent="0.2">
      <c r="A109" s="640"/>
      <c r="B109" s="449" t="s">
        <v>172</v>
      </c>
      <c r="C109" s="453">
        <v>3</v>
      </c>
      <c r="D109" s="453"/>
      <c r="E109" s="450">
        <f>'Summary Data'!C109</f>
        <v>59</v>
      </c>
      <c r="F109" s="459">
        <f t="shared" si="104"/>
        <v>10</v>
      </c>
      <c r="G109" s="464">
        <f t="shared" si="67"/>
        <v>590</v>
      </c>
      <c r="H109" s="472">
        <f t="shared" si="85"/>
        <v>19.666666666666668</v>
      </c>
      <c r="I109" s="450">
        <f>'Summary Data'!G109</f>
        <v>0</v>
      </c>
      <c r="J109" s="459">
        <f t="shared" si="105"/>
        <v>30</v>
      </c>
      <c r="K109" s="464">
        <f t="shared" si="68"/>
        <v>0</v>
      </c>
      <c r="L109" s="472">
        <f t="shared" si="86"/>
        <v>0</v>
      </c>
      <c r="M109" s="450">
        <f>'Summary Data'!I109</f>
        <v>0</v>
      </c>
      <c r="N109" s="459">
        <f t="shared" si="106"/>
        <v>10</v>
      </c>
      <c r="O109" s="464">
        <f t="shared" si="69"/>
        <v>0</v>
      </c>
      <c r="P109" s="472">
        <f t="shared" si="87"/>
        <v>0</v>
      </c>
      <c r="Q109" s="450">
        <f>'Summary Data'!K109</f>
        <v>5</v>
      </c>
      <c r="R109" s="459">
        <f t="shared" si="107"/>
        <v>10</v>
      </c>
      <c r="S109" s="464">
        <f t="shared" si="70"/>
        <v>50</v>
      </c>
      <c r="T109" s="472">
        <f t="shared" si="88"/>
        <v>1.6666666666666667</v>
      </c>
      <c r="U109" s="450">
        <f>'Summary Data'!M109</f>
        <v>0</v>
      </c>
      <c r="V109" s="459">
        <f t="shared" si="108"/>
        <v>10</v>
      </c>
      <c r="W109" s="464">
        <f t="shared" si="71"/>
        <v>0</v>
      </c>
      <c r="X109" s="472">
        <f t="shared" si="89"/>
        <v>0</v>
      </c>
      <c r="Y109" s="450">
        <f>'Summary Data'!S109</f>
        <v>18</v>
      </c>
      <c r="Z109" s="459">
        <f t="shared" si="109"/>
        <v>10</v>
      </c>
      <c r="AA109" s="464">
        <f t="shared" si="72"/>
        <v>180</v>
      </c>
      <c r="AB109" s="472">
        <f t="shared" si="90"/>
        <v>6</v>
      </c>
      <c r="AC109" s="450">
        <f>'Summary Data'!U109</f>
        <v>5</v>
      </c>
      <c r="AD109" s="459">
        <f t="shared" si="110"/>
        <v>10</v>
      </c>
      <c r="AE109" s="464">
        <f t="shared" si="73"/>
        <v>50</v>
      </c>
      <c r="AF109" s="472">
        <f t="shared" si="91"/>
        <v>1.6666666666666667</v>
      </c>
      <c r="AG109" s="450">
        <f>'Summary Data'!W109</f>
        <v>2</v>
      </c>
      <c r="AH109" s="459">
        <f t="shared" si="111"/>
        <v>10</v>
      </c>
      <c r="AI109" s="464">
        <f t="shared" si="74"/>
        <v>20</v>
      </c>
      <c r="AJ109" s="472">
        <f t="shared" si="92"/>
        <v>0.66666666666666663</v>
      </c>
      <c r="AK109" s="450">
        <f>'Summary Data'!Y109</f>
        <v>186</v>
      </c>
      <c r="AL109" s="459">
        <f t="shared" si="112"/>
        <v>5</v>
      </c>
      <c r="AM109" s="464">
        <f t="shared" si="75"/>
        <v>930</v>
      </c>
      <c r="AN109" s="472">
        <f t="shared" si="93"/>
        <v>62</v>
      </c>
      <c r="AO109" s="450">
        <f>'Summary Data'!AA109</f>
        <v>11</v>
      </c>
      <c r="AP109" s="459">
        <f t="shared" si="113"/>
        <v>5</v>
      </c>
      <c r="AQ109" s="464">
        <f t="shared" si="76"/>
        <v>55</v>
      </c>
      <c r="AR109" s="472">
        <f t="shared" si="94"/>
        <v>3.6666666666666665</v>
      </c>
      <c r="AS109" s="450">
        <f>'Summary Data'!AC109</f>
        <v>136</v>
      </c>
      <c r="AT109" s="459">
        <f t="shared" si="114"/>
        <v>5</v>
      </c>
      <c r="AU109" s="464">
        <f t="shared" si="77"/>
        <v>680</v>
      </c>
      <c r="AV109" s="472">
        <f t="shared" si="95"/>
        <v>45.333333333333336</v>
      </c>
      <c r="AW109" s="450">
        <f>'Summary Data'!AE109</f>
        <v>217</v>
      </c>
      <c r="AX109" s="459">
        <f t="shared" si="115"/>
        <v>5</v>
      </c>
      <c r="AY109" s="464">
        <f t="shared" si="78"/>
        <v>1085</v>
      </c>
      <c r="AZ109" s="472">
        <f t="shared" si="96"/>
        <v>72.333333333333329</v>
      </c>
      <c r="BA109" s="450">
        <f>'Summary Data'!AG109</f>
        <v>2</v>
      </c>
      <c r="BB109" s="459">
        <f t="shared" si="116"/>
        <v>10</v>
      </c>
      <c r="BC109" s="464">
        <f t="shared" si="79"/>
        <v>20</v>
      </c>
      <c r="BD109" s="472">
        <f t="shared" si="97"/>
        <v>0.66666666666666663</v>
      </c>
      <c r="BE109" s="450">
        <f>'Summary Data'!AI109</f>
        <v>0</v>
      </c>
      <c r="BF109" s="459">
        <f t="shared" si="117"/>
        <v>5</v>
      </c>
      <c r="BG109" s="464">
        <f t="shared" si="80"/>
        <v>0</v>
      </c>
      <c r="BH109" s="472">
        <f t="shared" si="98"/>
        <v>0</v>
      </c>
      <c r="BI109" s="450">
        <f>'Summary Data'!AK109</f>
        <v>7</v>
      </c>
      <c r="BJ109" s="459">
        <f t="shared" si="118"/>
        <v>30</v>
      </c>
      <c r="BK109" s="464">
        <f t="shared" si="81"/>
        <v>210</v>
      </c>
      <c r="BL109" s="472">
        <f t="shared" si="99"/>
        <v>2.3333333333333335</v>
      </c>
      <c r="BM109" s="450">
        <f>'Summary Data'!AN109</f>
        <v>17</v>
      </c>
      <c r="BN109" s="459">
        <f t="shared" si="119"/>
        <v>30</v>
      </c>
      <c r="BO109" s="464">
        <f t="shared" si="131"/>
        <v>510</v>
      </c>
      <c r="BP109" s="472">
        <f t="shared" si="100"/>
        <v>5.666666666666667</v>
      </c>
      <c r="BQ109" s="450">
        <f>'Summary Data'!AQ109</f>
        <v>5</v>
      </c>
      <c r="BR109" s="459">
        <f t="shared" si="120"/>
        <v>10</v>
      </c>
      <c r="BS109" s="464">
        <f t="shared" si="82"/>
        <v>50</v>
      </c>
      <c r="BT109" s="472">
        <f t="shared" si="101"/>
        <v>1.6666666666666667</v>
      </c>
      <c r="BU109" s="450">
        <f>'Summary Data'!AS109</f>
        <v>2</v>
      </c>
      <c r="BV109" s="459">
        <f t="shared" si="121"/>
        <v>15</v>
      </c>
      <c r="BW109" s="464">
        <f t="shared" si="83"/>
        <v>30</v>
      </c>
      <c r="BX109" s="472">
        <f t="shared" si="102"/>
        <v>0.66666666666666663</v>
      </c>
      <c r="BY109" s="478">
        <f t="shared" si="103"/>
        <v>672</v>
      </c>
      <c r="BZ109" s="469">
        <f t="shared" si="84"/>
        <v>4460</v>
      </c>
      <c r="CA109" s="475">
        <f t="shared" si="122"/>
        <v>1486.6666666666667</v>
      </c>
      <c r="CB109" s="451">
        <f t="shared" si="123"/>
        <v>4287.200000000008</v>
      </c>
      <c r="CC109" s="480">
        <f t="shared" si="130"/>
        <v>0.65323132425203778</v>
      </c>
      <c r="CD109" s="480">
        <f t="shared" si="124"/>
        <v>0.13228699551569506</v>
      </c>
      <c r="CE109" s="480">
        <f t="shared" si="125"/>
        <v>0.34676867574796227</v>
      </c>
      <c r="CF109" s="478">
        <f t="shared" si="126"/>
        <v>3</v>
      </c>
      <c r="CG109" s="478">
        <f t="shared" si="127"/>
        <v>12861.600000000024</v>
      </c>
      <c r="CH109" s="478">
        <f t="shared" si="128"/>
        <v>224</v>
      </c>
      <c r="CI109" s="478">
        <f t="shared" si="129"/>
        <v>393.01371951219505</v>
      </c>
    </row>
    <row r="110" spans="1:87" x14ac:dyDescent="0.2">
      <c r="A110" s="641"/>
      <c r="B110" s="442" t="s">
        <v>173</v>
      </c>
      <c r="C110" s="454">
        <v>3</v>
      </c>
      <c r="D110" s="453"/>
      <c r="E110" s="447">
        <f>'Summary Data'!C110</f>
        <v>73</v>
      </c>
      <c r="F110" s="458">
        <f t="shared" si="104"/>
        <v>10</v>
      </c>
      <c r="G110" s="463">
        <f t="shared" si="67"/>
        <v>730</v>
      </c>
      <c r="H110" s="472">
        <f t="shared" si="85"/>
        <v>24.333333333333332</v>
      </c>
      <c r="I110" s="447">
        <f>'Summary Data'!G110</f>
        <v>0</v>
      </c>
      <c r="J110" s="458">
        <f t="shared" si="105"/>
        <v>30</v>
      </c>
      <c r="K110" s="463">
        <f t="shared" si="68"/>
        <v>0</v>
      </c>
      <c r="L110" s="472">
        <f t="shared" si="86"/>
        <v>0</v>
      </c>
      <c r="M110" s="447">
        <f>'Summary Data'!I110</f>
        <v>0</v>
      </c>
      <c r="N110" s="458">
        <f t="shared" si="106"/>
        <v>10</v>
      </c>
      <c r="O110" s="463">
        <f t="shared" si="69"/>
        <v>0</v>
      </c>
      <c r="P110" s="472">
        <f t="shared" si="87"/>
        <v>0</v>
      </c>
      <c r="Q110" s="447">
        <f>'Summary Data'!K110</f>
        <v>9</v>
      </c>
      <c r="R110" s="458">
        <f t="shared" si="107"/>
        <v>10</v>
      </c>
      <c r="S110" s="463">
        <f t="shared" si="70"/>
        <v>90</v>
      </c>
      <c r="T110" s="472">
        <f t="shared" si="88"/>
        <v>3</v>
      </c>
      <c r="U110" s="447">
        <f>'Summary Data'!M110</f>
        <v>0</v>
      </c>
      <c r="V110" s="458">
        <f t="shared" si="108"/>
        <v>10</v>
      </c>
      <c r="W110" s="463">
        <f t="shared" si="71"/>
        <v>0</v>
      </c>
      <c r="X110" s="472">
        <f t="shared" si="89"/>
        <v>0</v>
      </c>
      <c r="Y110" s="447">
        <f>'Summary Data'!S110</f>
        <v>12</v>
      </c>
      <c r="Z110" s="458">
        <f t="shared" si="109"/>
        <v>10</v>
      </c>
      <c r="AA110" s="463">
        <f t="shared" si="72"/>
        <v>120</v>
      </c>
      <c r="AB110" s="472">
        <f t="shared" si="90"/>
        <v>4</v>
      </c>
      <c r="AC110" s="447">
        <f>'Summary Data'!U110</f>
        <v>6</v>
      </c>
      <c r="AD110" s="458">
        <f t="shared" si="110"/>
        <v>10</v>
      </c>
      <c r="AE110" s="463">
        <f t="shared" si="73"/>
        <v>60</v>
      </c>
      <c r="AF110" s="472">
        <f t="shared" si="91"/>
        <v>2</v>
      </c>
      <c r="AG110" s="447">
        <f>'Summary Data'!W110</f>
        <v>1</v>
      </c>
      <c r="AH110" s="458">
        <f t="shared" si="111"/>
        <v>10</v>
      </c>
      <c r="AI110" s="463">
        <f t="shared" si="74"/>
        <v>10</v>
      </c>
      <c r="AJ110" s="472">
        <f t="shared" si="92"/>
        <v>0.33333333333333331</v>
      </c>
      <c r="AK110" s="447">
        <f>'Summary Data'!Y110</f>
        <v>231</v>
      </c>
      <c r="AL110" s="458">
        <f t="shared" si="112"/>
        <v>5</v>
      </c>
      <c r="AM110" s="463">
        <f t="shared" si="75"/>
        <v>1155</v>
      </c>
      <c r="AN110" s="472">
        <f t="shared" si="93"/>
        <v>77</v>
      </c>
      <c r="AO110" s="447">
        <f>'Summary Data'!AA110</f>
        <v>30</v>
      </c>
      <c r="AP110" s="458">
        <f t="shared" si="113"/>
        <v>5</v>
      </c>
      <c r="AQ110" s="463">
        <f t="shared" si="76"/>
        <v>150</v>
      </c>
      <c r="AR110" s="472">
        <f t="shared" si="94"/>
        <v>10</v>
      </c>
      <c r="AS110" s="447">
        <f>'Summary Data'!AC110</f>
        <v>144</v>
      </c>
      <c r="AT110" s="458">
        <f t="shared" si="114"/>
        <v>5</v>
      </c>
      <c r="AU110" s="463">
        <f t="shared" si="77"/>
        <v>720</v>
      </c>
      <c r="AV110" s="472">
        <f t="shared" si="95"/>
        <v>48</v>
      </c>
      <c r="AW110" s="447">
        <f>'Summary Data'!AE110</f>
        <v>221</v>
      </c>
      <c r="AX110" s="458">
        <f t="shared" si="115"/>
        <v>5</v>
      </c>
      <c r="AY110" s="463">
        <f t="shared" si="78"/>
        <v>1105</v>
      </c>
      <c r="AZ110" s="472">
        <f t="shared" si="96"/>
        <v>73.666666666666671</v>
      </c>
      <c r="BA110" s="447">
        <f>'Summary Data'!AG110</f>
        <v>1</v>
      </c>
      <c r="BB110" s="458">
        <f t="shared" si="116"/>
        <v>10</v>
      </c>
      <c r="BC110" s="463">
        <f t="shared" si="79"/>
        <v>10</v>
      </c>
      <c r="BD110" s="472">
        <f t="shared" si="97"/>
        <v>0.33333333333333331</v>
      </c>
      <c r="BE110" s="447">
        <f>'Summary Data'!AI110</f>
        <v>0</v>
      </c>
      <c r="BF110" s="458">
        <f t="shared" si="117"/>
        <v>5</v>
      </c>
      <c r="BG110" s="463">
        <f t="shared" si="80"/>
        <v>0</v>
      </c>
      <c r="BH110" s="472">
        <f t="shared" si="98"/>
        <v>0</v>
      </c>
      <c r="BI110" s="447">
        <f>'Summary Data'!AK110</f>
        <v>3</v>
      </c>
      <c r="BJ110" s="458">
        <f t="shared" si="118"/>
        <v>30</v>
      </c>
      <c r="BK110" s="463">
        <f t="shared" si="81"/>
        <v>90</v>
      </c>
      <c r="BL110" s="472">
        <f t="shared" si="99"/>
        <v>1</v>
      </c>
      <c r="BM110" s="447">
        <f>'Summary Data'!AN110</f>
        <v>17</v>
      </c>
      <c r="BN110" s="458">
        <f t="shared" si="119"/>
        <v>30</v>
      </c>
      <c r="BO110" s="463">
        <f t="shared" si="131"/>
        <v>510</v>
      </c>
      <c r="BP110" s="472">
        <f t="shared" si="100"/>
        <v>5.666666666666667</v>
      </c>
      <c r="BQ110" s="447">
        <f>'Summary Data'!AQ110</f>
        <v>6</v>
      </c>
      <c r="BR110" s="458">
        <f t="shared" si="120"/>
        <v>10</v>
      </c>
      <c r="BS110" s="463">
        <f t="shared" si="82"/>
        <v>60</v>
      </c>
      <c r="BT110" s="472">
        <f t="shared" si="101"/>
        <v>2</v>
      </c>
      <c r="BU110" s="447">
        <f>'Summary Data'!AS110</f>
        <v>6</v>
      </c>
      <c r="BV110" s="458">
        <f t="shared" si="121"/>
        <v>15</v>
      </c>
      <c r="BW110" s="463">
        <f t="shared" si="83"/>
        <v>90</v>
      </c>
      <c r="BX110" s="472">
        <f t="shared" si="102"/>
        <v>2</v>
      </c>
      <c r="BY110" s="478">
        <f t="shared" si="103"/>
        <v>760</v>
      </c>
      <c r="BZ110" s="469">
        <f t="shared" si="84"/>
        <v>4900</v>
      </c>
      <c r="CA110" s="475">
        <f t="shared" si="122"/>
        <v>1633.3333333333333</v>
      </c>
      <c r="CB110" s="451">
        <f t="shared" si="123"/>
        <v>4287.200000000008</v>
      </c>
      <c r="CC110" s="480">
        <f t="shared" si="130"/>
        <v>0.619020961622194</v>
      </c>
      <c r="CD110" s="480">
        <f t="shared" si="124"/>
        <v>0.1489795918367347</v>
      </c>
      <c r="CE110" s="480">
        <f t="shared" si="125"/>
        <v>0.38097903837780611</v>
      </c>
      <c r="CF110" s="478">
        <f t="shared" si="126"/>
        <v>3</v>
      </c>
      <c r="CG110" s="478">
        <f t="shared" si="127"/>
        <v>12861.600000000024</v>
      </c>
      <c r="CH110" s="478">
        <f t="shared" si="128"/>
        <v>253.33333333333334</v>
      </c>
      <c r="CI110" s="478">
        <f t="shared" si="129"/>
        <v>393.01371951219505</v>
      </c>
    </row>
    <row r="111" spans="1:87" x14ac:dyDescent="0.2">
      <c r="A111" s="639" t="s">
        <v>179</v>
      </c>
      <c r="B111" s="449" t="s">
        <v>180</v>
      </c>
      <c r="C111" s="453">
        <v>3</v>
      </c>
      <c r="D111" s="453"/>
      <c r="E111" s="450">
        <f>'Summary Data'!C111</f>
        <v>43</v>
      </c>
      <c r="F111" s="459">
        <f t="shared" si="104"/>
        <v>10</v>
      </c>
      <c r="G111" s="464">
        <f t="shared" si="67"/>
        <v>430</v>
      </c>
      <c r="H111" s="472">
        <f t="shared" si="85"/>
        <v>14.333333333333334</v>
      </c>
      <c r="I111" s="450">
        <f>'Summary Data'!G111</f>
        <v>0</v>
      </c>
      <c r="J111" s="459">
        <f t="shared" si="105"/>
        <v>30</v>
      </c>
      <c r="K111" s="464">
        <f t="shared" si="68"/>
        <v>0</v>
      </c>
      <c r="L111" s="472">
        <f t="shared" si="86"/>
        <v>0</v>
      </c>
      <c r="M111" s="450">
        <f>'Summary Data'!I111</f>
        <v>0</v>
      </c>
      <c r="N111" s="459">
        <f t="shared" si="106"/>
        <v>10</v>
      </c>
      <c r="O111" s="464">
        <f t="shared" si="69"/>
        <v>0</v>
      </c>
      <c r="P111" s="472">
        <f t="shared" si="87"/>
        <v>0</v>
      </c>
      <c r="Q111" s="450">
        <f>'Summary Data'!K111</f>
        <v>5</v>
      </c>
      <c r="R111" s="459">
        <f t="shared" si="107"/>
        <v>10</v>
      </c>
      <c r="S111" s="464">
        <f t="shared" si="70"/>
        <v>50</v>
      </c>
      <c r="T111" s="472">
        <f t="shared" si="88"/>
        <v>1.6666666666666667</v>
      </c>
      <c r="U111" s="450">
        <f>'Summary Data'!M111</f>
        <v>1</v>
      </c>
      <c r="V111" s="459">
        <f t="shared" si="108"/>
        <v>10</v>
      </c>
      <c r="W111" s="464">
        <f t="shared" si="71"/>
        <v>10</v>
      </c>
      <c r="X111" s="472">
        <f t="shared" si="89"/>
        <v>0.33333333333333331</v>
      </c>
      <c r="Y111" s="450">
        <f>'Summary Data'!S111</f>
        <v>10</v>
      </c>
      <c r="Z111" s="459">
        <f t="shared" si="109"/>
        <v>10</v>
      </c>
      <c r="AA111" s="464">
        <f t="shared" si="72"/>
        <v>100</v>
      </c>
      <c r="AB111" s="472">
        <f t="shared" si="90"/>
        <v>3.3333333333333335</v>
      </c>
      <c r="AC111" s="450">
        <f>'Summary Data'!U111</f>
        <v>3</v>
      </c>
      <c r="AD111" s="459">
        <f t="shared" si="110"/>
        <v>10</v>
      </c>
      <c r="AE111" s="464">
        <f t="shared" si="73"/>
        <v>30</v>
      </c>
      <c r="AF111" s="472">
        <f t="shared" si="91"/>
        <v>1</v>
      </c>
      <c r="AG111" s="450">
        <f>'Summary Data'!W111</f>
        <v>0</v>
      </c>
      <c r="AH111" s="459">
        <f t="shared" si="111"/>
        <v>10</v>
      </c>
      <c r="AI111" s="464">
        <f t="shared" si="74"/>
        <v>0</v>
      </c>
      <c r="AJ111" s="472">
        <f t="shared" si="92"/>
        <v>0</v>
      </c>
      <c r="AK111" s="450">
        <f>'Summary Data'!Y111</f>
        <v>203</v>
      </c>
      <c r="AL111" s="459">
        <f t="shared" si="112"/>
        <v>5</v>
      </c>
      <c r="AM111" s="464">
        <f t="shared" si="75"/>
        <v>1015</v>
      </c>
      <c r="AN111" s="472">
        <f t="shared" si="93"/>
        <v>67.666666666666671</v>
      </c>
      <c r="AO111" s="450">
        <f>'Summary Data'!AA111</f>
        <v>18</v>
      </c>
      <c r="AP111" s="459">
        <f t="shared" si="113"/>
        <v>5</v>
      </c>
      <c r="AQ111" s="464">
        <f t="shared" si="76"/>
        <v>90</v>
      </c>
      <c r="AR111" s="472">
        <f t="shared" si="94"/>
        <v>6</v>
      </c>
      <c r="AS111" s="450">
        <f>'Summary Data'!AC111</f>
        <v>155</v>
      </c>
      <c r="AT111" s="459">
        <f t="shared" si="114"/>
        <v>5</v>
      </c>
      <c r="AU111" s="464">
        <f t="shared" si="77"/>
        <v>775</v>
      </c>
      <c r="AV111" s="472">
        <f t="shared" si="95"/>
        <v>51.666666666666664</v>
      </c>
      <c r="AW111" s="450">
        <f>'Summary Data'!AE111</f>
        <v>174</v>
      </c>
      <c r="AX111" s="459">
        <f t="shared" si="115"/>
        <v>5</v>
      </c>
      <c r="AY111" s="464">
        <f t="shared" si="78"/>
        <v>870</v>
      </c>
      <c r="AZ111" s="472">
        <f t="shared" si="96"/>
        <v>58</v>
      </c>
      <c r="BA111" s="450">
        <f>'Summary Data'!AG111</f>
        <v>0</v>
      </c>
      <c r="BB111" s="459">
        <f t="shared" si="116"/>
        <v>10</v>
      </c>
      <c r="BC111" s="464">
        <f t="shared" si="79"/>
        <v>0</v>
      </c>
      <c r="BD111" s="472">
        <f t="shared" si="97"/>
        <v>0</v>
      </c>
      <c r="BE111" s="450">
        <f>'Summary Data'!AI111</f>
        <v>0</v>
      </c>
      <c r="BF111" s="459">
        <f t="shared" si="117"/>
        <v>5</v>
      </c>
      <c r="BG111" s="464">
        <f t="shared" si="80"/>
        <v>0</v>
      </c>
      <c r="BH111" s="472">
        <f t="shared" si="98"/>
        <v>0</v>
      </c>
      <c r="BI111" s="450">
        <f>'Summary Data'!AK111</f>
        <v>5</v>
      </c>
      <c r="BJ111" s="459">
        <f t="shared" si="118"/>
        <v>30</v>
      </c>
      <c r="BK111" s="464">
        <f t="shared" si="81"/>
        <v>150</v>
      </c>
      <c r="BL111" s="472">
        <f t="shared" si="99"/>
        <v>1.6666666666666667</v>
      </c>
      <c r="BM111" s="450">
        <f>'Summary Data'!AN111</f>
        <v>16</v>
      </c>
      <c r="BN111" s="459">
        <f t="shared" si="119"/>
        <v>30</v>
      </c>
      <c r="BO111" s="464">
        <f t="shared" si="131"/>
        <v>480</v>
      </c>
      <c r="BP111" s="472">
        <f t="shared" si="100"/>
        <v>5.333333333333333</v>
      </c>
      <c r="BQ111" s="450">
        <f>'Summary Data'!AQ111</f>
        <v>8</v>
      </c>
      <c r="BR111" s="459">
        <f t="shared" si="120"/>
        <v>10</v>
      </c>
      <c r="BS111" s="464">
        <f t="shared" si="82"/>
        <v>80</v>
      </c>
      <c r="BT111" s="472">
        <f t="shared" si="101"/>
        <v>2.6666666666666665</v>
      </c>
      <c r="BU111" s="450">
        <f>'Summary Data'!AS111</f>
        <v>0</v>
      </c>
      <c r="BV111" s="459">
        <f t="shared" si="121"/>
        <v>15</v>
      </c>
      <c r="BW111" s="464">
        <f t="shared" si="83"/>
        <v>0</v>
      </c>
      <c r="BX111" s="472">
        <f t="shared" si="102"/>
        <v>0</v>
      </c>
      <c r="BY111" s="478">
        <f t="shared" si="103"/>
        <v>641</v>
      </c>
      <c r="BZ111" s="469">
        <f t="shared" si="84"/>
        <v>4080</v>
      </c>
      <c r="CA111" s="475">
        <f t="shared" si="122"/>
        <v>1360</v>
      </c>
      <c r="CB111" s="451">
        <f t="shared" si="123"/>
        <v>4287.200000000008</v>
      </c>
      <c r="CC111" s="480">
        <f t="shared" si="130"/>
        <v>0.68277663743235739</v>
      </c>
      <c r="CD111" s="480">
        <f t="shared" si="124"/>
        <v>0.1053921568627451</v>
      </c>
      <c r="CE111" s="480">
        <f t="shared" si="125"/>
        <v>0.31722336256764261</v>
      </c>
      <c r="CF111" s="478">
        <f t="shared" si="126"/>
        <v>3</v>
      </c>
      <c r="CG111" s="478">
        <f t="shared" si="127"/>
        <v>12861.600000000024</v>
      </c>
      <c r="CH111" s="478">
        <f t="shared" si="128"/>
        <v>213.66666666666666</v>
      </c>
      <c r="CI111" s="478">
        <f t="shared" si="129"/>
        <v>393.01371951219505</v>
      </c>
    </row>
    <row r="112" spans="1:87" x14ac:dyDescent="0.2">
      <c r="A112" s="640"/>
      <c r="B112" s="442" t="s">
        <v>181</v>
      </c>
      <c r="C112" s="453">
        <v>3</v>
      </c>
      <c r="D112" s="453"/>
      <c r="E112" s="447">
        <f>'Summary Data'!C112</f>
        <v>64</v>
      </c>
      <c r="F112" s="458">
        <f t="shared" si="104"/>
        <v>10</v>
      </c>
      <c r="G112" s="463">
        <f t="shared" si="67"/>
        <v>640</v>
      </c>
      <c r="H112" s="472">
        <f t="shared" si="85"/>
        <v>21.333333333333332</v>
      </c>
      <c r="I112" s="447">
        <f>'Summary Data'!G112</f>
        <v>0</v>
      </c>
      <c r="J112" s="458">
        <f t="shared" si="105"/>
        <v>30</v>
      </c>
      <c r="K112" s="463">
        <f t="shared" si="68"/>
        <v>0</v>
      </c>
      <c r="L112" s="472">
        <f t="shared" si="86"/>
        <v>0</v>
      </c>
      <c r="M112" s="447">
        <f>'Summary Data'!I112</f>
        <v>0</v>
      </c>
      <c r="N112" s="458">
        <f t="shared" si="106"/>
        <v>10</v>
      </c>
      <c r="O112" s="463">
        <f t="shared" si="69"/>
        <v>0</v>
      </c>
      <c r="P112" s="472">
        <f t="shared" si="87"/>
        <v>0</v>
      </c>
      <c r="Q112" s="447">
        <f>'Summary Data'!K112</f>
        <v>3</v>
      </c>
      <c r="R112" s="458">
        <f t="shared" si="107"/>
        <v>10</v>
      </c>
      <c r="S112" s="463">
        <f t="shared" si="70"/>
        <v>30</v>
      </c>
      <c r="T112" s="472">
        <f t="shared" si="88"/>
        <v>1</v>
      </c>
      <c r="U112" s="447">
        <f>'Summary Data'!M112</f>
        <v>0</v>
      </c>
      <c r="V112" s="458">
        <f t="shared" si="108"/>
        <v>10</v>
      </c>
      <c r="W112" s="463">
        <f t="shared" si="71"/>
        <v>0</v>
      </c>
      <c r="X112" s="472">
        <f t="shared" si="89"/>
        <v>0</v>
      </c>
      <c r="Y112" s="447">
        <f>'Summary Data'!S112</f>
        <v>4</v>
      </c>
      <c r="Z112" s="458">
        <f t="shared" si="109"/>
        <v>10</v>
      </c>
      <c r="AA112" s="463">
        <f t="shared" si="72"/>
        <v>40</v>
      </c>
      <c r="AB112" s="472">
        <f t="shared" si="90"/>
        <v>1.3333333333333333</v>
      </c>
      <c r="AC112" s="447">
        <f>'Summary Data'!U112</f>
        <v>0</v>
      </c>
      <c r="AD112" s="458">
        <f t="shared" si="110"/>
        <v>10</v>
      </c>
      <c r="AE112" s="463">
        <f t="shared" si="73"/>
        <v>0</v>
      </c>
      <c r="AF112" s="472">
        <f t="shared" si="91"/>
        <v>0</v>
      </c>
      <c r="AG112" s="447">
        <f>'Summary Data'!W112</f>
        <v>1</v>
      </c>
      <c r="AH112" s="458">
        <f t="shared" si="111"/>
        <v>10</v>
      </c>
      <c r="AI112" s="463">
        <f t="shared" si="74"/>
        <v>10</v>
      </c>
      <c r="AJ112" s="472">
        <f t="shared" si="92"/>
        <v>0.33333333333333331</v>
      </c>
      <c r="AK112" s="447">
        <f>'Summary Data'!Y112</f>
        <v>171</v>
      </c>
      <c r="AL112" s="458">
        <f t="shared" si="112"/>
        <v>5</v>
      </c>
      <c r="AM112" s="463">
        <f t="shared" si="75"/>
        <v>855</v>
      </c>
      <c r="AN112" s="472">
        <f t="shared" si="93"/>
        <v>57</v>
      </c>
      <c r="AO112" s="447">
        <f>'Summary Data'!AA112</f>
        <v>15</v>
      </c>
      <c r="AP112" s="458">
        <f t="shared" si="113"/>
        <v>5</v>
      </c>
      <c r="AQ112" s="463">
        <f t="shared" si="76"/>
        <v>75</v>
      </c>
      <c r="AR112" s="472">
        <f t="shared" si="94"/>
        <v>5</v>
      </c>
      <c r="AS112" s="447">
        <f>'Summary Data'!AC112</f>
        <v>112</v>
      </c>
      <c r="AT112" s="458">
        <f t="shared" si="114"/>
        <v>5</v>
      </c>
      <c r="AU112" s="463">
        <f t="shared" si="77"/>
        <v>560</v>
      </c>
      <c r="AV112" s="472">
        <f t="shared" si="95"/>
        <v>37.333333333333336</v>
      </c>
      <c r="AW112" s="447">
        <f>'Summary Data'!AE112</f>
        <v>138</v>
      </c>
      <c r="AX112" s="458">
        <f t="shared" si="115"/>
        <v>5</v>
      </c>
      <c r="AY112" s="463">
        <f t="shared" si="78"/>
        <v>690</v>
      </c>
      <c r="AZ112" s="472">
        <f t="shared" si="96"/>
        <v>46</v>
      </c>
      <c r="BA112" s="447">
        <f>'Summary Data'!AG112</f>
        <v>0</v>
      </c>
      <c r="BB112" s="458">
        <f t="shared" si="116"/>
        <v>10</v>
      </c>
      <c r="BC112" s="463">
        <f t="shared" si="79"/>
        <v>0</v>
      </c>
      <c r="BD112" s="472">
        <f t="shared" si="97"/>
        <v>0</v>
      </c>
      <c r="BE112" s="447">
        <f>'Summary Data'!AI112</f>
        <v>0</v>
      </c>
      <c r="BF112" s="458">
        <f t="shared" si="117"/>
        <v>5</v>
      </c>
      <c r="BG112" s="463">
        <f t="shared" si="80"/>
        <v>0</v>
      </c>
      <c r="BH112" s="472">
        <f t="shared" si="98"/>
        <v>0</v>
      </c>
      <c r="BI112" s="447">
        <f>'Summary Data'!AK112</f>
        <v>0</v>
      </c>
      <c r="BJ112" s="458">
        <f t="shared" si="118"/>
        <v>30</v>
      </c>
      <c r="BK112" s="463">
        <f t="shared" si="81"/>
        <v>0</v>
      </c>
      <c r="BL112" s="472">
        <f t="shared" si="99"/>
        <v>0</v>
      </c>
      <c r="BM112" s="447">
        <f>'Summary Data'!AN112</f>
        <v>16</v>
      </c>
      <c r="BN112" s="458">
        <f t="shared" si="119"/>
        <v>30</v>
      </c>
      <c r="BO112" s="463">
        <f t="shared" si="131"/>
        <v>480</v>
      </c>
      <c r="BP112" s="472">
        <f t="shared" si="100"/>
        <v>5.333333333333333</v>
      </c>
      <c r="BQ112" s="447">
        <f>'Summary Data'!AQ112</f>
        <v>8</v>
      </c>
      <c r="BR112" s="458">
        <f t="shared" si="120"/>
        <v>10</v>
      </c>
      <c r="BS112" s="463">
        <f t="shared" si="82"/>
        <v>80</v>
      </c>
      <c r="BT112" s="472">
        <f t="shared" si="101"/>
        <v>2.6666666666666665</v>
      </c>
      <c r="BU112" s="447">
        <f>'Summary Data'!AS112</f>
        <v>0</v>
      </c>
      <c r="BV112" s="458">
        <f t="shared" si="121"/>
        <v>15</v>
      </c>
      <c r="BW112" s="463">
        <f t="shared" si="83"/>
        <v>0</v>
      </c>
      <c r="BX112" s="472">
        <f t="shared" si="102"/>
        <v>0</v>
      </c>
      <c r="BY112" s="478">
        <f t="shared" si="103"/>
        <v>532</v>
      </c>
      <c r="BZ112" s="469">
        <f t="shared" si="84"/>
        <v>3460</v>
      </c>
      <c r="CA112" s="475">
        <f t="shared" si="122"/>
        <v>1153.3333333333333</v>
      </c>
      <c r="CB112" s="451">
        <f t="shared" si="123"/>
        <v>4287.200000000008</v>
      </c>
      <c r="CC112" s="480">
        <f t="shared" si="130"/>
        <v>0.73098214841077369</v>
      </c>
      <c r="CD112" s="480">
        <f t="shared" si="124"/>
        <v>0.18497109826589594</v>
      </c>
      <c r="CE112" s="480">
        <f t="shared" si="125"/>
        <v>0.26901785158922636</v>
      </c>
      <c r="CF112" s="478">
        <f t="shared" si="126"/>
        <v>3</v>
      </c>
      <c r="CG112" s="478">
        <f t="shared" si="127"/>
        <v>12861.600000000024</v>
      </c>
      <c r="CH112" s="478">
        <f t="shared" si="128"/>
        <v>177.33333333333334</v>
      </c>
      <c r="CI112" s="478">
        <f t="shared" si="129"/>
        <v>393.01371951219505</v>
      </c>
    </row>
    <row r="113" spans="1:87" x14ac:dyDescent="0.2">
      <c r="A113" s="640"/>
      <c r="B113" s="449" t="s">
        <v>182</v>
      </c>
      <c r="C113" s="453">
        <v>3</v>
      </c>
      <c r="D113" s="453"/>
      <c r="E113" s="450">
        <f>'Summary Data'!C113</f>
        <v>42</v>
      </c>
      <c r="F113" s="459">
        <f t="shared" si="104"/>
        <v>10</v>
      </c>
      <c r="G113" s="464">
        <f t="shared" si="67"/>
        <v>420</v>
      </c>
      <c r="H113" s="472">
        <f t="shared" si="85"/>
        <v>14</v>
      </c>
      <c r="I113" s="450">
        <f>'Summary Data'!G113</f>
        <v>0</v>
      </c>
      <c r="J113" s="459">
        <f t="shared" si="105"/>
        <v>30</v>
      </c>
      <c r="K113" s="464">
        <f t="shared" si="68"/>
        <v>0</v>
      </c>
      <c r="L113" s="472">
        <f t="shared" si="86"/>
        <v>0</v>
      </c>
      <c r="M113" s="450">
        <f>'Summary Data'!I113</f>
        <v>0</v>
      </c>
      <c r="N113" s="459">
        <f t="shared" si="106"/>
        <v>10</v>
      </c>
      <c r="O113" s="464">
        <f t="shared" si="69"/>
        <v>0</v>
      </c>
      <c r="P113" s="472">
        <f t="shared" si="87"/>
        <v>0</v>
      </c>
      <c r="Q113" s="450">
        <f>'Summary Data'!K113</f>
        <v>4</v>
      </c>
      <c r="R113" s="459">
        <f t="shared" si="107"/>
        <v>10</v>
      </c>
      <c r="S113" s="464">
        <f t="shared" si="70"/>
        <v>40</v>
      </c>
      <c r="T113" s="472">
        <f t="shared" si="88"/>
        <v>1.3333333333333333</v>
      </c>
      <c r="U113" s="450">
        <f>'Summary Data'!M113</f>
        <v>0</v>
      </c>
      <c r="V113" s="459">
        <f t="shared" si="108"/>
        <v>10</v>
      </c>
      <c r="W113" s="464">
        <f t="shared" si="71"/>
        <v>0</v>
      </c>
      <c r="X113" s="472">
        <f t="shared" si="89"/>
        <v>0</v>
      </c>
      <c r="Y113" s="450">
        <f>'Summary Data'!S113</f>
        <v>4</v>
      </c>
      <c r="Z113" s="459">
        <f t="shared" si="109"/>
        <v>10</v>
      </c>
      <c r="AA113" s="464">
        <f t="shared" si="72"/>
        <v>40</v>
      </c>
      <c r="AB113" s="472">
        <f t="shared" si="90"/>
        <v>1.3333333333333333</v>
      </c>
      <c r="AC113" s="450">
        <f>'Summary Data'!U113</f>
        <v>2</v>
      </c>
      <c r="AD113" s="459">
        <f t="shared" si="110"/>
        <v>10</v>
      </c>
      <c r="AE113" s="464">
        <f t="shared" si="73"/>
        <v>20</v>
      </c>
      <c r="AF113" s="472">
        <f t="shared" si="91"/>
        <v>0.66666666666666663</v>
      </c>
      <c r="AG113" s="450">
        <f>'Summary Data'!W113</f>
        <v>0</v>
      </c>
      <c r="AH113" s="459">
        <f t="shared" si="111"/>
        <v>10</v>
      </c>
      <c r="AI113" s="464">
        <f t="shared" si="74"/>
        <v>0</v>
      </c>
      <c r="AJ113" s="472">
        <f t="shared" si="92"/>
        <v>0</v>
      </c>
      <c r="AK113" s="450">
        <f>'Summary Data'!Y113</f>
        <v>195</v>
      </c>
      <c r="AL113" s="459">
        <f t="shared" si="112"/>
        <v>5</v>
      </c>
      <c r="AM113" s="464">
        <f t="shared" si="75"/>
        <v>975</v>
      </c>
      <c r="AN113" s="472">
        <f t="shared" si="93"/>
        <v>65</v>
      </c>
      <c r="AO113" s="450">
        <f>'Summary Data'!AA113</f>
        <v>14</v>
      </c>
      <c r="AP113" s="459">
        <f t="shared" si="113"/>
        <v>5</v>
      </c>
      <c r="AQ113" s="464">
        <f t="shared" si="76"/>
        <v>70</v>
      </c>
      <c r="AR113" s="472">
        <f t="shared" si="94"/>
        <v>4.666666666666667</v>
      </c>
      <c r="AS113" s="450">
        <f>'Summary Data'!AC113</f>
        <v>138</v>
      </c>
      <c r="AT113" s="459">
        <f t="shared" si="114"/>
        <v>5</v>
      </c>
      <c r="AU113" s="464">
        <f t="shared" si="77"/>
        <v>690</v>
      </c>
      <c r="AV113" s="472">
        <f t="shared" si="95"/>
        <v>46</v>
      </c>
      <c r="AW113" s="450">
        <f>'Summary Data'!AE113</f>
        <v>157</v>
      </c>
      <c r="AX113" s="459">
        <f t="shared" si="115"/>
        <v>5</v>
      </c>
      <c r="AY113" s="464">
        <f t="shared" si="78"/>
        <v>785</v>
      </c>
      <c r="AZ113" s="472">
        <f t="shared" si="96"/>
        <v>52.333333333333336</v>
      </c>
      <c r="BA113" s="450">
        <f>'Summary Data'!AG113</f>
        <v>1</v>
      </c>
      <c r="BB113" s="459">
        <f t="shared" si="116"/>
        <v>10</v>
      </c>
      <c r="BC113" s="464">
        <f t="shared" si="79"/>
        <v>10</v>
      </c>
      <c r="BD113" s="472">
        <f t="shared" si="97"/>
        <v>0.33333333333333331</v>
      </c>
      <c r="BE113" s="450">
        <f>'Summary Data'!AI113</f>
        <v>0</v>
      </c>
      <c r="BF113" s="459">
        <f t="shared" si="117"/>
        <v>5</v>
      </c>
      <c r="BG113" s="464">
        <f t="shared" si="80"/>
        <v>0</v>
      </c>
      <c r="BH113" s="472">
        <f t="shared" si="98"/>
        <v>0</v>
      </c>
      <c r="BI113" s="450">
        <f>'Summary Data'!AK113</f>
        <v>1</v>
      </c>
      <c r="BJ113" s="459">
        <f t="shared" si="118"/>
        <v>30</v>
      </c>
      <c r="BK113" s="464">
        <f t="shared" si="81"/>
        <v>30</v>
      </c>
      <c r="BL113" s="472">
        <f t="shared" si="99"/>
        <v>0.33333333333333331</v>
      </c>
      <c r="BM113" s="450">
        <f>'Summary Data'!AN113</f>
        <v>10</v>
      </c>
      <c r="BN113" s="459">
        <f t="shared" si="119"/>
        <v>30</v>
      </c>
      <c r="BO113" s="464">
        <f t="shared" si="131"/>
        <v>300</v>
      </c>
      <c r="BP113" s="472">
        <f t="shared" si="100"/>
        <v>3.3333333333333335</v>
      </c>
      <c r="BQ113" s="450">
        <f>'Summary Data'!AQ113</f>
        <v>8</v>
      </c>
      <c r="BR113" s="459">
        <f t="shared" si="120"/>
        <v>10</v>
      </c>
      <c r="BS113" s="464">
        <f t="shared" si="82"/>
        <v>80</v>
      </c>
      <c r="BT113" s="472">
        <f t="shared" si="101"/>
        <v>2.6666666666666665</v>
      </c>
      <c r="BU113" s="450">
        <f>'Summary Data'!AS113</f>
        <v>0</v>
      </c>
      <c r="BV113" s="459">
        <f t="shared" si="121"/>
        <v>15</v>
      </c>
      <c r="BW113" s="464">
        <f t="shared" si="83"/>
        <v>0</v>
      </c>
      <c r="BX113" s="472">
        <f t="shared" si="102"/>
        <v>0</v>
      </c>
      <c r="BY113" s="478">
        <f t="shared" si="103"/>
        <v>576</v>
      </c>
      <c r="BZ113" s="469">
        <f t="shared" si="84"/>
        <v>3460</v>
      </c>
      <c r="CA113" s="475">
        <f t="shared" si="122"/>
        <v>1153.3333333333333</v>
      </c>
      <c r="CB113" s="451">
        <f t="shared" si="123"/>
        <v>4287.200000000008</v>
      </c>
      <c r="CC113" s="480">
        <f t="shared" si="130"/>
        <v>0.73098214841077369</v>
      </c>
      <c r="CD113" s="480">
        <f t="shared" si="124"/>
        <v>0.12138728323699421</v>
      </c>
      <c r="CE113" s="480">
        <f t="shared" si="125"/>
        <v>0.26901785158922636</v>
      </c>
      <c r="CF113" s="478">
        <f t="shared" si="126"/>
        <v>3</v>
      </c>
      <c r="CG113" s="478">
        <f t="shared" si="127"/>
        <v>12861.600000000024</v>
      </c>
      <c r="CH113" s="478">
        <f t="shared" si="128"/>
        <v>192</v>
      </c>
      <c r="CI113" s="478">
        <f t="shared" si="129"/>
        <v>393.01371951219505</v>
      </c>
    </row>
    <row r="114" spans="1:87" x14ac:dyDescent="0.2">
      <c r="A114" s="640"/>
      <c r="B114" s="442" t="s">
        <v>183</v>
      </c>
      <c r="C114" s="453">
        <v>3</v>
      </c>
      <c r="D114" s="453"/>
      <c r="E114" s="447">
        <f>'Summary Data'!C114</f>
        <v>34</v>
      </c>
      <c r="F114" s="458">
        <f t="shared" si="104"/>
        <v>10</v>
      </c>
      <c r="G114" s="463">
        <f t="shared" si="67"/>
        <v>340</v>
      </c>
      <c r="H114" s="472">
        <f t="shared" si="85"/>
        <v>11.333333333333334</v>
      </c>
      <c r="I114" s="447">
        <f>'Summary Data'!G114</f>
        <v>0</v>
      </c>
      <c r="J114" s="458">
        <f t="shared" si="105"/>
        <v>30</v>
      </c>
      <c r="K114" s="463">
        <f t="shared" si="68"/>
        <v>0</v>
      </c>
      <c r="L114" s="472">
        <f t="shared" si="86"/>
        <v>0</v>
      </c>
      <c r="M114" s="447">
        <f>'Summary Data'!I114</f>
        <v>0</v>
      </c>
      <c r="N114" s="458">
        <f t="shared" si="106"/>
        <v>10</v>
      </c>
      <c r="O114" s="463">
        <f t="shared" si="69"/>
        <v>0</v>
      </c>
      <c r="P114" s="472">
        <f t="shared" si="87"/>
        <v>0</v>
      </c>
      <c r="Q114" s="447">
        <f>'Summary Data'!K114</f>
        <v>3</v>
      </c>
      <c r="R114" s="458">
        <f t="shared" si="107"/>
        <v>10</v>
      </c>
      <c r="S114" s="463">
        <f t="shared" si="70"/>
        <v>30</v>
      </c>
      <c r="T114" s="472">
        <f t="shared" si="88"/>
        <v>1</v>
      </c>
      <c r="U114" s="447">
        <f>'Summary Data'!M114</f>
        <v>2</v>
      </c>
      <c r="V114" s="458">
        <f t="shared" si="108"/>
        <v>10</v>
      </c>
      <c r="W114" s="463">
        <f t="shared" si="71"/>
        <v>20</v>
      </c>
      <c r="X114" s="472">
        <f t="shared" si="89"/>
        <v>0.66666666666666663</v>
      </c>
      <c r="Y114" s="447">
        <f>'Summary Data'!S114</f>
        <v>5</v>
      </c>
      <c r="Z114" s="458">
        <f t="shared" si="109"/>
        <v>10</v>
      </c>
      <c r="AA114" s="463">
        <f t="shared" si="72"/>
        <v>50</v>
      </c>
      <c r="AB114" s="472">
        <f t="shared" si="90"/>
        <v>1.6666666666666667</v>
      </c>
      <c r="AC114" s="447">
        <f>'Summary Data'!U114</f>
        <v>2</v>
      </c>
      <c r="AD114" s="458">
        <f t="shared" si="110"/>
        <v>10</v>
      </c>
      <c r="AE114" s="463">
        <f t="shared" si="73"/>
        <v>20</v>
      </c>
      <c r="AF114" s="472">
        <f t="shared" si="91"/>
        <v>0.66666666666666663</v>
      </c>
      <c r="AG114" s="447">
        <f>'Summary Data'!W114</f>
        <v>0</v>
      </c>
      <c r="AH114" s="458">
        <f t="shared" si="111"/>
        <v>10</v>
      </c>
      <c r="AI114" s="463">
        <f t="shared" si="74"/>
        <v>0</v>
      </c>
      <c r="AJ114" s="472">
        <f t="shared" si="92"/>
        <v>0</v>
      </c>
      <c r="AK114" s="447">
        <f>'Summary Data'!Y114</f>
        <v>124</v>
      </c>
      <c r="AL114" s="458">
        <f t="shared" si="112"/>
        <v>5</v>
      </c>
      <c r="AM114" s="463">
        <f t="shared" si="75"/>
        <v>620</v>
      </c>
      <c r="AN114" s="472">
        <f t="shared" si="93"/>
        <v>41.333333333333336</v>
      </c>
      <c r="AO114" s="447">
        <f>'Summary Data'!AA114</f>
        <v>16</v>
      </c>
      <c r="AP114" s="458">
        <f t="shared" si="113"/>
        <v>5</v>
      </c>
      <c r="AQ114" s="463">
        <f t="shared" si="76"/>
        <v>80</v>
      </c>
      <c r="AR114" s="472">
        <f t="shared" si="94"/>
        <v>5.333333333333333</v>
      </c>
      <c r="AS114" s="447">
        <f>'Summary Data'!AC114</f>
        <v>83</v>
      </c>
      <c r="AT114" s="458">
        <f t="shared" si="114"/>
        <v>5</v>
      </c>
      <c r="AU114" s="463">
        <f t="shared" si="77"/>
        <v>415</v>
      </c>
      <c r="AV114" s="472">
        <f t="shared" si="95"/>
        <v>27.666666666666668</v>
      </c>
      <c r="AW114" s="447">
        <f>'Summary Data'!AE114</f>
        <v>96</v>
      </c>
      <c r="AX114" s="458">
        <f t="shared" si="115"/>
        <v>5</v>
      </c>
      <c r="AY114" s="463">
        <f t="shared" si="78"/>
        <v>480</v>
      </c>
      <c r="AZ114" s="472">
        <f t="shared" si="96"/>
        <v>32</v>
      </c>
      <c r="BA114" s="447">
        <f>'Summary Data'!AG114</f>
        <v>0</v>
      </c>
      <c r="BB114" s="458">
        <f t="shared" si="116"/>
        <v>10</v>
      </c>
      <c r="BC114" s="463">
        <f t="shared" si="79"/>
        <v>0</v>
      </c>
      <c r="BD114" s="472">
        <f t="shared" si="97"/>
        <v>0</v>
      </c>
      <c r="BE114" s="447">
        <f>'Summary Data'!AI114</f>
        <v>0</v>
      </c>
      <c r="BF114" s="458">
        <f t="shared" si="117"/>
        <v>5</v>
      </c>
      <c r="BG114" s="463">
        <f t="shared" si="80"/>
        <v>0</v>
      </c>
      <c r="BH114" s="472">
        <f t="shared" si="98"/>
        <v>0</v>
      </c>
      <c r="BI114" s="447">
        <f>'Summary Data'!AK114</f>
        <v>1</v>
      </c>
      <c r="BJ114" s="458">
        <f t="shared" si="118"/>
        <v>30</v>
      </c>
      <c r="BK114" s="463">
        <f t="shared" si="81"/>
        <v>30</v>
      </c>
      <c r="BL114" s="472">
        <f t="shared" si="99"/>
        <v>0.33333333333333331</v>
      </c>
      <c r="BM114" s="447">
        <f>'Summary Data'!AN114</f>
        <v>12</v>
      </c>
      <c r="BN114" s="458">
        <f t="shared" si="119"/>
        <v>30</v>
      </c>
      <c r="BO114" s="463">
        <f t="shared" si="131"/>
        <v>360</v>
      </c>
      <c r="BP114" s="472">
        <f t="shared" si="100"/>
        <v>4</v>
      </c>
      <c r="BQ114" s="447">
        <f>'Summary Data'!AQ114</f>
        <v>11</v>
      </c>
      <c r="BR114" s="458">
        <f t="shared" si="120"/>
        <v>10</v>
      </c>
      <c r="BS114" s="463">
        <f t="shared" si="82"/>
        <v>110</v>
      </c>
      <c r="BT114" s="472">
        <f t="shared" si="101"/>
        <v>3.6666666666666665</v>
      </c>
      <c r="BU114" s="447">
        <f>'Summary Data'!AS114</f>
        <v>0</v>
      </c>
      <c r="BV114" s="458">
        <f t="shared" si="121"/>
        <v>15</v>
      </c>
      <c r="BW114" s="463">
        <f t="shared" si="83"/>
        <v>0</v>
      </c>
      <c r="BX114" s="472">
        <f t="shared" si="102"/>
        <v>0</v>
      </c>
      <c r="BY114" s="478">
        <f t="shared" si="103"/>
        <v>389</v>
      </c>
      <c r="BZ114" s="469">
        <f t="shared" si="84"/>
        <v>2555</v>
      </c>
      <c r="CA114" s="475">
        <f t="shared" si="122"/>
        <v>851.66666666666663</v>
      </c>
      <c r="CB114" s="451">
        <f t="shared" si="123"/>
        <v>4287.200000000008</v>
      </c>
      <c r="CC114" s="480">
        <f t="shared" si="130"/>
        <v>0.8013466442744297</v>
      </c>
      <c r="CD114" s="480">
        <f t="shared" si="124"/>
        <v>0.13307240704500978</v>
      </c>
      <c r="CE114" s="480">
        <f t="shared" si="125"/>
        <v>0.19865335572557033</v>
      </c>
      <c r="CF114" s="478">
        <f t="shared" si="126"/>
        <v>3</v>
      </c>
      <c r="CG114" s="478">
        <f t="shared" si="127"/>
        <v>12861.600000000024</v>
      </c>
      <c r="CH114" s="478">
        <f t="shared" si="128"/>
        <v>129.66666666666666</v>
      </c>
      <c r="CI114" s="478">
        <f t="shared" si="129"/>
        <v>393.01371951219505</v>
      </c>
    </row>
    <row r="115" spans="1:87" x14ac:dyDescent="0.2">
      <c r="A115" s="640"/>
      <c r="B115" s="449" t="s">
        <v>184</v>
      </c>
      <c r="C115" s="453">
        <v>3</v>
      </c>
      <c r="D115" s="453"/>
      <c r="E115" s="450">
        <f>'Summary Data'!C115</f>
        <v>55</v>
      </c>
      <c r="F115" s="459">
        <f t="shared" si="104"/>
        <v>10</v>
      </c>
      <c r="G115" s="464">
        <f t="shared" si="67"/>
        <v>550</v>
      </c>
      <c r="H115" s="472">
        <f t="shared" si="85"/>
        <v>18.333333333333332</v>
      </c>
      <c r="I115" s="450">
        <f>'Summary Data'!G115</f>
        <v>0</v>
      </c>
      <c r="J115" s="459">
        <f t="shared" si="105"/>
        <v>30</v>
      </c>
      <c r="K115" s="464">
        <f t="shared" si="68"/>
        <v>0</v>
      </c>
      <c r="L115" s="472">
        <f t="shared" si="86"/>
        <v>0</v>
      </c>
      <c r="M115" s="450">
        <f>'Summary Data'!I115</f>
        <v>0</v>
      </c>
      <c r="N115" s="459">
        <f t="shared" si="106"/>
        <v>10</v>
      </c>
      <c r="O115" s="464">
        <f t="shared" si="69"/>
        <v>0</v>
      </c>
      <c r="P115" s="472">
        <f t="shared" si="87"/>
        <v>0</v>
      </c>
      <c r="Q115" s="450">
        <f>'Summary Data'!K115</f>
        <v>11</v>
      </c>
      <c r="R115" s="459">
        <f t="shared" si="107"/>
        <v>10</v>
      </c>
      <c r="S115" s="464">
        <f t="shared" si="70"/>
        <v>110</v>
      </c>
      <c r="T115" s="472">
        <f t="shared" si="88"/>
        <v>3.6666666666666665</v>
      </c>
      <c r="U115" s="450">
        <f>'Summary Data'!M115</f>
        <v>0</v>
      </c>
      <c r="V115" s="459">
        <f t="shared" si="108"/>
        <v>10</v>
      </c>
      <c r="W115" s="464">
        <f t="shared" si="71"/>
        <v>0</v>
      </c>
      <c r="X115" s="472">
        <f t="shared" si="89"/>
        <v>0</v>
      </c>
      <c r="Y115" s="450">
        <f>'Summary Data'!S115</f>
        <v>9</v>
      </c>
      <c r="Z115" s="459">
        <f t="shared" si="109"/>
        <v>10</v>
      </c>
      <c r="AA115" s="464">
        <f t="shared" si="72"/>
        <v>90</v>
      </c>
      <c r="AB115" s="472">
        <f t="shared" si="90"/>
        <v>3</v>
      </c>
      <c r="AC115" s="450">
        <f>'Summary Data'!U115</f>
        <v>4</v>
      </c>
      <c r="AD115" s="459">
        <f t="shared" si="110"/>
        <v>10</v>
      </c>
      <c r="AE115" s="464">
        <f t="shared" si="73"/>
        <v>40</v>
      </c>
      <c r="AF115" s="472">
        <f t="shared" si="91"/>
        <v>1.3333333333333333</v>
      </c>
      <c r="AG115" s="450">
        <f>'Summary Data'!W115</f>
        <v>0</v>
      </c>
      <c r="AH115" s="459">
        <f t="shared" si="111"/>
        <v>10</v>
      </c>
      <c r="AI115" s="464">
        <f t="shared" si="74"/>
        <v>0</v>
      </c>
      <c r="AJ115" s="472">
        <f t="shared" si="92"/>
        <v>0</v>
      </c>
      <c r="AK115" s="450">
        <f>'Summary Data'!Y115</f>
        <v>123</v>
      </c>
      <c r="AL115" s="459">
        <f t="shared" si="112"/>
        <v>5</v>
      </c>
      <c r="AM115" s="464">
        <f t="shared" si="75"/>
        <v>615</v>
      </c>
      <c r="AN115" s="472">
        <f t="shared" si="93"/>
        <v>41</v>
      </c>
      <c r="AO115" s="450">
        <f>'Summary Data'!AA115</f>
        <v>11</v>
      </c>
      <c r="AP115" s="459">
        <f t="shared" si="113"/>
        <v>5</v>
      </c>
      <c r="AQ115" s="464">
        <f t="shared" si="76"/>
        <v>55</v>
      </c>
      <c r="AR115" s="472">
        <f t="shared" si="94"/>
        <v>3.6666666666666665</v>
      </c>
      <c r="AS115" s="450">
        <f>'Summary Data'!AC115</f>
        <v>89</v>
      </c>
      <c r="AT115" s="459">
        <f t="shared" si="114"/>
        <v>5</v>
      </c>
      <c r="AU115" s="464">
        <f t="shared" si="77"/>
        <v>445</v>
      </c>
      <c r="AV115" s="472">
        <f t="shared" si="95"/>
        <v>29.666666666666668</v>
      </c>
      <c r="AW115" s="450">
        <f>'Summary Data'!AE115</f>
        <v>120</v>
      </c>
      <c r="AX115" s="459">
        <f t="shared" si="115"/>
        <v>5</v>
      </c>
      <c r="AY115" s="464">
        <f t="shared" si="78"/>
        <v>600</v>
      </c>
      <c r="AZ115" s="472">
        <f t="shared" si="96"/>
        <v>40</v>
      </c>
      <c r="BA115" s="450">
        <f>'Summary Data'!AG115</f>
        <v>3</v>
      </c>
      <c r="BB115" s="459">
        <f t="shared" si="116"/>
        <v>10</v>
      </c>
      <c r="BC115" s="464">
        <f t="shared" si="79"/>
        <v>30</v>
      </c>
      <c r="BD115" s="472">
        <f t="shared" si="97"/>
        <v>1</v>
      </c>
      <c r="BE115" s="450">
        <f>'Summary Data'!AI115</f>
        <v>0</v>
      </c>
      <c r="BF115" s="459">
        <f t="shared" si="117"/>
        <v>5</v>
      </c>
      <c r="BG115" s="464">
        <f t="shared" si="80"/>
        <v>0</v>
      </c>
      <c r="BH115" s="472">
        <f t="shared" si="98"/>
        <v>0</v>
      </c>
      <c r="BI115" s="450">
        <f>'Summary Data'!AK115</f>
        <v>2</v>
      </c>
      <c r="BJ115" s="459">
        <f t="shared" si="118"/>
        <v>30</v>
      </c>
      <c r="BK115" s="464">
        <f t="shared" si="81"/>
        <v>60</v>
      </c>
      <c r="BL115" s="472">
        <f t="shared" si="99"/>
        <v>0.66666666666666663</v>
      </c>
      <c r="BM115" s="450">
        <f>'Summary Data'!AN115</f>
        <v>7</v>
      </c>
      <c r="BN115" s="459">
        <f t="shared" si="119"/>
        <v>30</v>
      </c>
      <c r="BO115" s="464">
        <f t="shared" si="131"/>
        <v>210</v>
      </c>
      <c r="BP115" s="472">
        <f t="shared" si="100"/>
        <v>2.3333333333333335</v>
      </c>
      <c r="BQ115" s="450">
        <f>'Summary Data'!AQ115</f>
        <v>14</v>
      </c>
      <c r="BR115" s="459">
        <f t="shared" si="120"/>
        <v>10</v>
      </c>
      <c r="BS115" s="464">
        <f t="shared" si="82"/>
        <v>140</v>
      </c>
      <c r="BT115" s="472">
        <f t="shared" si="101"/>
        <v>4.666666666666667</v>
      </c>
      <c r="BU115" s="450">
        <f>'Summary Data'!AS115</f>
        <v>3</v>
      </c>
      <c r="BV115" s="459">
        <f t="shared" si="121"/>
        <v>15</v>
      </c>
      <c r="BW115" s="464">
        <f t="shared" si="83"/>
        <v>45</v>
      </c>
      <c r="BX115" s="472">
        <f t="shared" si="102"/>
        <v>1</v>
      </c>
      <c r="BY115" s="478">
        <f t="shared" si="103"/>
        <v>451</v>
      </c>
      <c r="BZ115" s="469">
        <f t="shared" si="84"/>
        <v>2990</v>
      </c>
      <c r="CA115" s="475">
        <f t="shared" si="122"/>
        <v>996.66666666666663</v>
      </c>
      <c r="CB115" s="451">
        <f t="shared" si="123"/>
        <v>4287.200000000008</v>
      </c>
      <c r="CC115" s="480">
        <f t="shared" si="130"/>
        <v>0.76752503576537956</v>
      </c>
      <c r="CD115" s="480">
        <f t="shared" si="124"/>
        <v>0.18394648829431437</v>
      </c>
      <c r="CE115" s="480">
        <f t="shared" si="125"/>
        <v>0.23247496423462044</v>
      </c>
      <c r="CF115" s="478">
        <f t="shared" si="126"/>
        <v>3</v>
      </c>
      <c r="CG115" s="478">
        <f t="shared" si="127"/>
        <v>12861.600000000024</v>
      </c>
      <c r="CH115" s="478">
        <f t="shared" si="128"/>
        <v>150.33333333333334</v>
      </c>
      <c r="CI115" s="478">
        <f t="shared" si="129"/>
        <v>393.01371951219505</v>
      </c>
    </row>
    <row r="116" spans="1:87" x14ac:dyDescent="0.2">
      <c r="A116" s="640"/>
      <c r="B116" s="442" t="s">
        <v>185</v>
      </c>
      <c r="C116" s="453">
        <v>3</v>
      </c>
      <c r="D116" s="453"/>
      <c r="E116" s="447">
        <f>'Summary Data'!C116</f>
        <v>60</v>
      </c>
      <c r="F116" s="458">
        <f t="shared" si="104"/>
        <v>10</v>
      </c>
      <c r="G116" s="463">
        <f t="shared" si="67"/>
        <v>600</v>
      </c>
      <c r="H116" s="472">
        <f t="shared" si="85"/>
        <v>20</v>
      </c>
      <c r="I116" s="447">
        <f>'Summary Data'!G116</f>
        <v>0</v>
      </c>
      <c r="J116" s="458">
        <f t="shared" si="105"/>
        <v>30</v>
      </c>
      <c r="K116" s="463">
        <f t="shared" si="68"/>
        <v>0</v>
      </c>
      <c r="L116" s="472">
        <f t="shared" si="86"/>
        <v>0</v>
      </c>
      <c r="M116" s="447">
        <f>'Summary Data'!I116</f>
        <v>1</v>
      </c>
      <c r="N116" s="458">
        <f t="shared" si="106"/>
        <v>10</v>
      </c>
      <c r="O116" s="463">
        <f t="shared" si="69"/>
        <v>10</v>
      </c>
      <c r="P116" s="472">
        <f t="shared" si="87"/>
        <v>0.33333333333333331</v>
      </c>
      <c r="Q116" s="447">
        <f>'Summary Data'!K116</f>
        <v>8</v>
      </c>
      <c r="R116" s="458">
        <f t="shared" si="107"/>
        <v>10</v>
      </c>
      <c r="S116" s="463">
        <f t="shared" si="70"/>
        <v>80</v>
      </c>
      <c r="T116" s="472">
        <f t="shared" si="88"/>
        <v>2.6666666666666665</v>
      </c>
      <c r="U116" s="447">
        <f>'Summary Data'!M116</f>
        <v>0</v>
      </c>
      <c r="V116" s="458">
        <f t="shared" si="108"/>
        <v>10</v>
      </c>
      <c r="W116" s="463">
        <f t="shared" si="71"/>
        <v>0</v>
      </c>
      <c r="X116" s="472">
        <f t="shared" si="89"/>
        <v>0</v>
      </c>
      <c r="Y116" s="447">
        <f>'Summary Data'!S116</f>
        <v>14</v>
      </c>
      <c r="Z116" s="458">
        <f t="shared" si="109"/>
        <v>10</v>
      </c>
      <c r="AA116" s="463">
        <f t="shared" si="72"/>
        <v>140</v>
      </c>
      <c r="AB116" s="472">
        <f t="shared" si="90"/>
        <v>4.666666666666667</v>
      </c>
      <c r="AC116" s="447">
        <f>'Summary Data'!U116</f>
        <v>15</v>
      </c>
      <c r="AD116" s="458">
        <f t="shared" si="110"/>
        <v>10</v>
      </c>
      <c r="AE116" s="463">
        <f t="shared" si="73"/>
        <v>150</v>
      </c>
      <c r="AF116" s="472">
        <f t="shared" si="91"/>
        <v>5</v>
      </c>
      <c r="AG116" s="447">
        <f>'Summary Data'!W116</f>
        <v>1</v>
      </c>
      <c r="AH116" s="458">
        <f t="shared" si="111"/>
        <v>10</v>
      </c>
      <c r="AI116" s="463">
        <f t="shared" si="74"/>
        <v>10</v>
      </c>
      <c r="AJ116" s="472">
        <f t="shared" si="92"/>
        <v>0.33333333333333331</v>
      </c>
      <c r="AK116" s="447">
        <f>'Summary Data'!Y116</f>
        <v>168</v>
      </c>
      <c r="AL116" s="458">
        <f t="shared" si="112"/>
        <v>5</v>
      </c>
      <c r="AM116" s="463">
        <f t="shared" si="75"/>
        <v>840</v>
      </c>
      <c r="AN116" s="472">
        <f t="shared" si="93"/>
        <v>56</v>
      </c>
      <c r="AO116" s="447">
        <f>'Summary Data'!AA116</f>
        <v>18</v>
      </c>
      <c r="AP116" s="458">
        <f t="shared" si="113"/>
        <v>5</v>
      </c>
      <c r="AQ116" s="463">
        <f t="shared" si="76"/>
        <v>90</v>
      </c>
      <c r="AR116" s="472">
        <f t="shared" si="94"/>
        <v>6</v>
      </c>
      <c r="AS116" s="447">
        <f>'Summary Data'!AC116</f>
        <v>121</v>
      </c>
      <c r="AT116" s="458">
        <f t="shared" si="114"/>
        <v>5</v>
      </c>
      <c r="AU116" s="463">
        <f t="shared" si="77"/>
        <v>605</v>
      </c>
      <c r="AV116" s="472">
        <f t="shared" si="95"/>
        <v>40.333333333333336</v>
      </c>
      <c r="AW116" s="447">
        <f>'Summary Data'!AE116</f>
        <v>161</v>
      </c>
      <c r="AX116" s="458">
        <f t="shared" si="115"/>
        <v>5</v>
      </c>
      <c r="AY116" s="463">
        <f t="shared" si="78"/>
        <v>805</v>
      </c>
      <c r="AZ116" s="472">
        <f t="shared" si="96"/>
        <v>53.666666666666664</v>
      </c>
      <c r="BA116" s="447">
        <f>'Summary Data'!AG116</f>
        <v>1</v>
      </c>
      <c r="BB116" s="458">
        <f t="shared" si="116"/>
        <v>10</v>
      </c>
      <c r="BC116" s="463">
        <f t="shared" si="79"/>
        <v>10</v>
      </c>
      <c r="BD116" s="472">
        <f t="shared" si="97"/>
        <v>0.33333333333333331</v>
      </c>
      <c r="BE116" s="447">
        <f>'Summary Data'!AI116</f>
        <v>0</v>
      </c>
      <c r="BF116" s="458">
        <f t="shared" si="117"/>
        <v>5</v>
      </c>
      <c r="BG116" s="463">
        <f t="shared" si="80"/>
        <v>0</v>
      </c>
      <c r="BH116" s="472">
        <f t="shared" si="98"/>
        <v>0</v>
      </c>
      <c r="BI116" s="447">
        <f>'Summary Data'!AK116</f>
        <v>2</v>
      </c>
      <c r="BJ116" s="458">
        <f t="shared" si="118"/>
        <v>30</v>
      </c>
      <c r="BK116" s="463">
        <f t="shared" si="81"/>
        <v>60</v>
      </c>
      <c r="BL116" s="472">
        <f t="shared" si="99"/>
        <v>0.66666666666666663</v>
      </c>
      <c r="BM116" s="447">
        <f>'Summary Data'!AN116</f>
        <v>14</v>
      </c>
      <c r="BN116" s="458">
        <f t="shared" si="119"/>
        <v>30</v>
      </c>
      <c r="BO116" s="463">
        <f t="shared" si="131"/>
        <v>420</v>
      </c>
      <c r="BP116" s="472">
        <f t="shared" si="100"/>
        <v>4.666666666666667</v>
      </c>
      <c r="BQ116" s="447">
        <f>'Summary Data'!AQ116</f>
        <v>8</v>
      </c>
      <c r="BR116" s="458">
        <f t="shared" si="120"/>
        <v>10</v>
      </c>
      <c r="BS116" s="463">
        <f t="shared" si="82"/>
        <v>80</v>
      </c>
      <c r="BT116" s="472">
        <f t="shared" si="101"/>
        <v>2.6666666666666665</v>
      </c>
      <c r="BU116" s="447">
        <f>'Summary Data'!AS116</f>
        <v>2</v>
      </c>
      <c r="BV116" s="458">
        <f t="shared" si="121"/>
        <v>15</v>
      </c>
      <c r="BW116" s="463">
        <f t="shared" si="83"/>
        <v>30</v>
      </c>
      <c r="BX116" s="472">
        <f t="shared" si="102"/>
        <v>0.66666666666666663</v>
      </c>
      <c r="BY116" s="478">
        <f t="shared" si="103"/>
        <v>594</v>
      </c>
      <c r="BZ116" s="469">
        <f t="shared" si="84"/>
        <v>3930</v>
      </c>
      <c r="CA116" s="475">
        <f t="shared" si="122"/>
        <v>1310</v>
      </c>
      <c r="CB116" s="451">
        <f t="shared" si="123"/>
        <v>4287.200000000008</v>
      </c>
      <c r="CC116" s="480">
        <f t="shared" si="130"/>
        <v>0.69443926105616782</v>
      </c>
      <c r="CD116" s="480">
        <f t="shared" si="124"/>
        <v>0.15267175572519084</v>
      </c>
      <c r="CE116" s="480">
        <f t="shared" si="125"/>
        <v>0.30556073894383223</v>
      </c>
      <c r="CF116" s="478">
        <f t="shared" si="126"/>
        <v>3</v>
      </c>
      <c r="CG116" s="478">
        <f t="shared" si="127"/>
        <v>12861.600000000024</v>
      </c>
      <c r="CH116" s="478">
        <f t="shared" si="128"/>
        <v>198</v>
      </c>
      <c r="CI116" s="478">
        <f t="shared" si="129"/>
        <v>393.01371951219505</v>
      </c>
    </row>
    <row r="117" spans="1:87" x14ac:dyDescent="0.2">
      <c r="A117" s="640"/>
      <c r="B117" s="449" t="s">
        <v>186</v>
      </c>
      <c r="C117" s="453">
        <v>3</v>
      </c>
      <c r="D117" s="453"/>
      <c r="E117" s="450">
        <f>'Summary Data'!C117</f>
        <v>66</v>
      </c>
      <c r="F117" s="459">
        <f t="shared" si="104"/>
        <v>10</v>
      </c>
      <c r="G117" s="464">
        <f t="shared" si="67"/>
        <v>660</v>
      </c>
      <c r="H117" s="472">
        <f t="shared" si="85"/>
        <v>22</v>
      </c>
      <c r="I117" s="450">
        <f>'Summary Data'!G117</f>
        <v>0</v>
      </c>
      <c r="J117" s="459">
        <f t="shared" si="105"/>
        <v>30</v>
      </c>
      <c r="K117" s="464">
        <f t="shared" si="68"/>
        <v>0</v>
      </c>
      <c r="L117" s="472">
        <f t="shared" si="86"/>
        <v>0</v>
      </c>
      <c r="M117" s="450">
        <f>'Summary Data'!I117</f>
        <v>0</v>
      </c>
      <c r="N117" s="459">
        <f t="shared" si="106"/>
        <v>10</v>
      </c>
      <c r="O117" s="464">
        <f t="shared" si="69"/>
        <v>0</v>
      </c>
      <c r="P117" s="472">
        <f t="shared" si="87"/>
        <v>0</v>
      </c>
      <c r="Q117" s="450">
        <f>'Summary Data'!K117</f>
        <v>4</v>
      </c>
      <c r="R117" s="459">
        <f t="shared" si="107"/>
        <v>10</v>
      </c>
      <c r="S117" s="464">
        <f t="shared" si="70"/>
        <v>40</v>
      </c>
      <c r="T117" s="472">
        <f t="shared" si="88"/>
        <v>1.3333333333333333</v>
      </c>
      <c r="U117" s="450">
        <f>'Summary Data'!M117</f>
        <v>0</v>
      </c>
      <c r="V117" s="459">
        <f t="shared" si="108"/>
        <v>10</v>
      </c>
      <c r="W117" s="464">
        <f t="shared" si="71"/>
        <v>0</v>
      </c>
      <c r="X117" s="472">
        <f t="shared" si="89"/>
        <v>0</v>
      </c>
      <c r="Y117" s="450">
        <f>'Summary Data'!S117</f>
        <v>29</v>
      </c>
      <c r="Z117" s="459">
        <f t="shared" si="109"/>
        <v>10</v>
      </c>
      <c r="AA117" s="464">
        <f t="shared" si="72"/>
        <v>290</v>
      </c>
      <c r="AB117" s="472">
        <f t="shared" si="90"/>
        <v>9.6666666666666661</v>
      </c>
      <c r="AC117" s="450">
        <f>'Summary Data'!U117</f>
        <v>7</v>
      </c>
      <c r="AD117" s="459">
        <f t="shared" si="110"/>
        <v>10</v>
      </c>
      <c r="AE117" s="464">
        <f t="shared" si="73"/>
        <v>70</v>
      </c>
      <c r="AF117" s="472">
        <f t="shared" si="91"/>
        <v>2.3333333333333335</v>
      </c>
      <c r="AG117" s="450">
        <f>'Summary Data'!W117</f>
        <v>1</v>
      </c>
      <c r="AH117" s="459">
        <f t="shared" si="111"/>
        <v>10</v>
      </c>
      <c r="AI117" s="464">
        <f t="shared" si="74"/>
        <v>10</v>
      </c>
      <c r="AJ117" s="472">
        <f t="shared" si="92"/>
        <v>0.33333333333333331</v>
      </c>
      <c r="AK117" s="450">
        <f>'Summary Data'!Y117</f>
        <v>220</v>
      </c>
      <c r="AL117" s="459">
        <f t="shared" si="112"/>
        <v>5</v>
      </c>
      <c r="AM117" s="464">
        <f t="shared" si="75"/>
        <v>1100</v>
      </c>
      <c r="AN117" s="472">
        <f t="shared" si="93"/>
        <v>73.333333333333329</v>
      </c>
      <c r="AO117" s="450">
        <f>'Summary Data'!AA117</f>
        <v>12</v>
      </c>
      <c r="AP117" s="459">
        <f t="shared" si="113"/>
        <v>5</v>
      </c>
      <c r="AQ117" s="464">
        <f t="shared" si="76"/>
        <v>60</v>
      </c>
      <c r="AR117" s="472">
        <f t="shared" si="94"/>
        <v>4</v>
      </c>
      <c r="AS117" s="450">
        <f>'Summary Data'!AC117</f>
        <v>148</v>
      </c>
      <c r="AT117" s="459">
        <f t="shared" si="114"/>
        <v>5</v>
      </c>
      <c r="AU117" s="464">
        <f t="shared" si="77"/>
        <v>740</v>
      </c>
      <c r="AV117" s="472">
        <f t="shared" si="95"/>
        <v>49.333333333333336</v>
      </c>
      <c r="AW117" s="450">
        <f>'Summary Data'!AE117</f>
        <v>191</v>
      </c>
      <c r="AX117" s="459">
        <f t="shared" si="115"/>
        <v>5</v>
      </c>
      <c r="AY117" s="464">
        <f t="shared" si="78"/>
        <v>955</v>
      </c>
      <c r="AZ117" s="472">
        <f t="shared" si="96"/>
        <v>63.666666666666664</v>
      </c>
      <c r="BA117" s="450">
        <f>'Summary Data'!AG117</f>
        <v>1</v>
      </c>
      <c r="BB117" s="459">
        <f t="shared" si="116"/>
        <v>10</v>
      </c>
      <c r="BC117" s="464">
        <f t="shared" si="79"/>
        <v>10</v>
      </c>
      <c r="BD117" s="472">
        <f t="shared" si="97"/>
        <v>0.33333333333333331</v>
      </c>
      <c r="BE117" s="450">
        <f>'Summary Data'!AI117</f>
        <v>0</v>
      </c>
      <c r="BF117" s="459">
        <f t="shared" si="117"/>
        <v>5</v>
      </c>
      <c r="BG117" s="464">
        <f t="shared" si="80"/>
        <v>0</v>
      </c>
      <c r="BH117" s="472">
        <f t="shared" si="98"/>
        <v>0</v>
      </c>
      <c r="BI117" s="450">
        <f>'Summary Data'!AK117</f>
        <v>1</v>
      </c>
      <c r="BJ117" s="459">
        <f t="shared" si="118"/>
        <v>30</v>
      </c>
      <c r="BK117" s="464">
        <f t="shared" si="81"/>
        <v>30</v>
      </c>
      <c r="BL117" s="472">
        <f t="shared" si="99"/>
        <v>0.33333333333333331</v>
      </c>
      <c r="BM117" s="450">
        <f>'Summary Data'!AN117</f>
        <v>17</v>
      </c>
      <c r="BN117" s="459">
        <f t="shared" si="119"/>
        <v>30</v>
      </c>
      <c r="BO117" s="464">
        <f t="shared" si="131"/>
        <v>510</v>
      </c>
      <c r="BP117" s="472">
        <f t="shared" si="100"/>
        <v>5.666666666666667</v>
      </c>
      <c r="BQ117" s="450">
        <f>'Summary Data'!AQ117</f>
        <v>7</v>
      </c>
      <c r="BR117" s="459">
        <f t="shared" si="120"/>
        <v>10</v>
      </c>
      <c r="BS117" s="464">
        <f t="shared" si="82"/>
        <v>70</v>
      </c>
      <c r="BT117" s="472">
        <f t="shared" si="101"/>
        <v>2.3333333333333335</v>
      </c>
      <c r="BU117" s="450">
        <f>'Summary Data'!AS117</f>
        <v>2</v>
      </c>
      <c r="BV117" s="459">
        <f t="shared" si="121"/>
        <v>15</v>
      </c>
      <c r="BW117" s="464">
        <f t="shared" si="83"/>
        <v>30</v>
      </c>
      <c r="BX117" s="472">
        <f t="shared" si="102"/>
        <v>0.66666666666666663</v>
      </c>
      <c r="BY117" s="478">
        <f t="shared" si="103"/>
        <v>706</v>
      </c>
      <c r="BZ117" s="469">
        <f t="shared" si="84"/>
        <v>4575</v>
      </c>
      <c r="CA117" s="475">
        <f t="shared" si="122"/>
        <v>1525</v>
      </c>
      <c r="CB117" s="451">
        <f t="shared" si="123"/>
        <v>4287.200000000008</v>
      </c>
      <c r="CC117" s="480">
        <f t="shared" si="130"/>
        <v>0.64428997947378308</v>
      </c>
      <c r="CD117" s="480">
        <f t="shared" si="124"/>
        <v>0.14426229508196722</v>
      </c>
      <c r="CE117" s="480">
        <f t="shared" si="125"/>
        <v>0.35571002052621692</v>
      </c>
      <c r="CF117" s="478">
        <f t="shared" si="126"/>
        <v>3</v>
      </c>
      <c r="CG117" s="478">
        <f t="shared" si="127"/>
        <v>12861.600000000024</v>
      </c>
      <c r="CH117" s="478">
        <f t="shared" si="128"/>
        <v>235.33333333333334</v>
      </c>
      <c r="CI117" s="478">
        <f t="shared" si="129"/>
        <v>393.01371951219505</v>
      </c>
    </row>
    <row r="118" spans="1:87" x14ac:dyDescent="0.2">
      <c r="A118" s="640"/>
      <c r="B118" s="442" t="s">
        <v>187</v>
      </c>
      <c r="C118" s="453">
        <v>3</v>
      </c>
      <c r="D118" s="453"/>
      <c r="E118" s="447">
        <f>'Summary Data'!C118</f>
        <v>44</v>
      </c>
      <c r="F118" s="458">
        <f t="shared" si="104"/>
        <v>10</v>
      </c>
      <c r="G118" s="463">
        <f t="shared" si="67"/>
        <v>440</v>
      </c>
      <c r="H118" s="472">
        <f t="shared" si="85"/>
        <v>14.666666666666666</v>
      </c>
      <c r="I118" s="447">
        <f>'Summary Data'!G118</f>
        <v>0</v>
      </c>
      <c r="J118" s="458">
        <f t="shared" si="105"/>
        <v>30</v>
      </c>
      <c r="K118" s="463">
        <f t="shared" si="68"/>
        <v>0</v>
      </c>
      <c r="L118" s="472">
        <f t="shared" si="86"/>
        <v>0</v>
      </c>
      <c r="M118" s="447">
        <f>'Summary Data'!I118</f>
        <v>0</v>
      </c>
      <c r="N118" s="458">
        <f t="shared" si="106"/>
        <v>10</v>
      </c>
      <c r="O118" s="463">
        <f t="shared" si="69"/>
        <v>0</v>
      </c>
      <c r="P118" s="472">
        <f t="shared" si="87"/>
        <v>0</v>
      </c>
      <c r="Q118" s="447">
        <f>'Summary Data'!K118</f>
        <v>6</v>
      </c>
      <c r="R118" s="458">
        <f t="shared" si="107"/>
        <v>10</v>
      </c>
      <c r="S118" s="463">
        <f t="shared" si="70"/>
        <v>60</v>
      </c>
      <c r="T118" s="472">
        <f t="shared" si="88"/>
        <v>2</v>
      </c>
      <c r="U118" s="447">
        <f>'Summary Data'!M118</f>
        <v>0</v>
      </c>
      <c r="V118" s="458">
        <f t="shared" si="108"/>
        <v>10</v>
      </c>
      <c r="W118" s="463">
        <f t="shared" si="71"/>
        <v>0</v>
      </c>
      <c r="X118" s="472">
        <f t="shared" si="89"/>
        <v>0</v>
      </c>
      <c r="Y118" s="447">
        <f>'Summary Data'!S118</f>
        <v>30</v>
      </c>
      <c r="Z118" s="458">
        <f t="shared" si="109"/>
        <v>10</v>
      </c>
      <c r="AA118" s="463">
        <f t="shared" si="72"/>
        <v>300</v>
      </c>
      <c r="AB118" s="472">
        <f t="shared" si="90"/>
        <v>10</v>
      </c>
      <c r="AC118" s="447">
        <f>'Summary Data'!U118</f>
        <v>15</v>
      </c>
      <c r="AD118" s="458">
        <f t="shared" si="110"/>
        <v>10</v>
      </c>
      <c r="AE118" s="463">
        <f t="shared" si="73"/>
        <v>150</v>
      </c>
      <c r="AF118" s="472">
        <f t="shared" si="91"/>
        <v>5</v>
      </c>
      <c r="AG118" s="447">
        <f>'Summary Data'!W118</f>
        <v>0</v>
      </c>
      <c r="AH118" s="458">
        <f t="shared" si="111"/>
        <v>10</v>
      </c>
      <c r="AI118" s="463">
        <f t="shared" si="74"/>
        <v>0</v>
      </c>
      <c r="AJ118" s="472">
        <f t="shared" si="92"/>
        <v>0</v>
      </c>
      <c r="AK118" s="447">
        <f>'Summary Data'!Y118</f>
        <v>192</v>
      </c>
      <c r="AL118" s="458">
        <f t="shared" si="112"/>
        <v>5</v>
      </c>
      <c r="AM118" s="463">
        <f t="shared" si="75"/>
        <v>960</v>
      </c>
      <c r="AN118" s="472">
        <f t="shared" si="93"/>
        <v>64</v>
      </c>
      <c r="AO118" s="447">
        <f>'Summary Data'!AA118</f>
        <v>20</v>
      </c>
      <c r="AP118" s="458">
        <f t="shared" si="113"/>
        <v>5</v>
      </c>
      <c r="AQ118" s="463">
        <f t="shared" si="76"/>
        <v>100</v>
      </c>
      <c r="AR118" s="472">
        <f t="shared" si="94"/>
        <v>6.666666666666667</v>
      </c>
      <c r="AS118" s="447">
        <f>'Summary Data'!AC118</f>
        <v>137</v>
      </c>
      <c r="AT118" s="458">
        <f t="shared" si="114"/>
        <v>5</v>
      </c>
      <c r="AU118" s="463">
        <f t="shared" si="77"/>
        <v>685</v>
      </c>
      <c r="AV118" s="472">
        <f t="shared" si="95"/>
        <v>45.666666666666664</v>
      </c>
      <c r="AW118" s="447">
        <f>'Summary Data'!AE118</f>
        <v>177</v>
      </c>
      <c r="AX118" s="458">
        <f t="shared" si="115"/>
        <v>5</v>
      </c>
      <c r="AY118" s="463">
        <f t="shared" si="78"/>
        <v>885</v>
      </c>
      <c r="AZ118" s="472">
        <f t="shared" si="96"/>
        <v>59</v>
      </c>
      <c r="BA118" s="447">
        <f>'Summary Data'!AG118</f>
        <v>0</v>
      </c>
      <c r="BB118" s="458">
        <f t="shared" si="116"/>
        <v>10</v>
      </c>
      <c r="BC118" s="463">
        <f t="shared" si="79"/>
        <v>0</v>
      </c>
      <c r="BD118" s="472">
        <f t="shared" si="97"/>
        <v>0</v>
      </c>
      <c r="BE118" s="447">
        <f>'Summary Data'!AI118</f>
        <v>0</v>
      </c>
      <c r="BF118" s="458">
        <f t="shared" si="117"/>
        <v>5</v>
      </c>
      <c r="BG118" s="463">
        <f t="shared" si="80"/>
        <v>0</v>
      </c>
      <c r="BH118" s="472">
        <f t="shared" si="98"/>
        <v>0</v>
      </c>
      <c r="BI118" s="447">
        <f>'Summary Data'!AK118</f>
        <v>1</v>
      </c>
      <c r="BJ118" s="458">
        <f t="shared" si="118"/>
        <v>30</v>
      </c>
      <c r="BK118" s="463">
        <f t="shared" si="81"/>
        <v>30</v>
      </c>
      <c r="BL118" s="472">
        <f t="shared" si="99"/>
        <v>0.33333333333333331</v>
      </c>
      <c r="BM118" s="447">
        <f>'Summary Data'!AN118</f>
        <v>12</v>
      </c>
      <c r="BN118" s="458">
        <f t="shared" si="119"/>
        <v>30</v>
      </c>
      <c r="BO118" s="463">
        <f t="shared" si="131"/>
        <v>360</v>
      </c>
      <c r="BP118" s="472">
        <f t="shared" si="100"/>
        <v>4</v>
      </c>
      <c r="BQ118" s="447">
        <f>'Summary Data'!AQ118</f>
        <v>16</v>
      </c>
      <c r="BR118" s="458">
        <f t="shared" si="120"/>
        <v>10</v>
      </c>
      <c r="BS118" s="463">
        <f t="shared" si="82"/>
        <v>160</v>
      </c>
      <c r="BT118" s="472">
        <f t="shared" si="101"/>
        <v>5.333333333333333</v>
      </c>
      <c r="BU118" s="447">
        <f>'Summary Data'!AS118</f>
        <v>0</v>
      </c>
      <c r="BV118" s="458">
        <f t="shared" si="121"/>
        <v>15</v>
      </c>
      <c r="BW118" s="463">
        <f t="shared" si="83"/>
        <v>0</v>
      </c>
      <c r="BX118" s="472">
        <f t="shared" si="102"/>
        <v>0</v>
      </c>
      <c r="BY118" s="478">
        <f t="shared" si="103"/>
        <v>650</v>
      </c>
      <c r="BZ118" s="469">
        <f t="shared" si="84"/>
        <v>4130</v>
      </c>
      <c r="CA118" s="475">
        <f t="shared" si="122"/>
        <v>1376.6666666666667</v>
      </c>
      <c r="CB118" s="451">
        <f t="shared" si="123"/>
        <v>4287.200000000008</v>
      </c>
      <c r="CC118" s="480">
        <f t="shared" si="130"/>
        <v>0.67888909622442051</v>
      </c>
      <c r="CD118" s="480">
        <f t="shared" si="124"/>
        <v>0.10653753026634383</v>
      </c>
      <c r="CE118" s="480">
        <f t="shared" si="125"/>
        <v>0.32111090377557944</v>
      </c>
      <c r="CF118" s="478">
        <f t="shared" si="126"/>
        <v>3</v>
      </c>
      <c r="CG118" s="478">
        <f t="shared" si="127"/>
        <v>12861.600000000024</v>
      </c>
      <c r="CH118" s="478">
        <f t="shared" si="128"/>
        <v>216.66666666666666</v>
      </c>
      <c r="CI118" s="478">
        <f t="shared" si="129"/>
        <v>393.01371951219505</v>
      </c>
    </row>
    <row r="119" spans="1:87" x14ac:dyDescent="0.2">
      <c r="A119" s="640"/>
      <c r="B119" s="449" t="s">
        <v>188</v>
      </c>
      <c r="C119" s="453">
        <v>3</v>
      </c>
      <c r="D119" s="453"/>
      <c r="E119" s="450">
        <f>'Summary Data'!C119</f>
        <v>50</v>
      </c>
      <c r="F119" s="459">
        <f t="shared" si="104"/>
        <v>10</v>
      </c>
      <c r="G119" s="464">
        <f t="shared" si="67"/>
        <v>500</v>
      </c>
      <c r="H119" s="472">
        <f t="shared" si="85"/>
        <v>16.666666666666668</v>
      </c>
      <c r="I119" s="450">
        <f>'Summary Data'!G119</f>
        <v>0</v>
      </c>
      <c r="J119" s="459">
        <f t="shared" si="105"/>
        <v>30</v>
      </c>
      <c r="K119" s="464">
        <f t="shared" si="68"/>
        <v>0</v>
      </c>
      <c r="L119" s="472">
        <f t="shared" si="86"/>
        <v>0</v>
      </c>
      <c r="M119" s="450">
        <f>'Summary Data'!I119</f>
        <v>0</v>
      </c>
      <c r="N119" s="459">
        <f t="shared" si="106"/>
        <v>10</v>
      </c>
      <c r="O119" s="464">
        <f t="shared" si="69"/>
        <v>0</v>
      </c>
      <c r="P119" s="472">
        <f t="shared" si="87"/>
        <v>0</v>
      </c>
      <c r="Q119" s="450">
        <f>'Summary Data'!K119</f>
        <v>4</v>
      </c>
      <c r="R119" s="459">
        <f t="shared" si="107"/>
        <v>10</v>
      </c>
      <c r="S119" s="464">
        <f t="shared" si="70"/>
        <v>40</v>
      </c>
      <c r="T119" s="472">
        <f t="shared" si="88"/>
        <v>1.3333333333333333</v>
      </c>
      <c r="U119" s="450">
        <f>'Summary Data'!M119</f>
        <v>1</v>
      </c>
      <c r="V119" s="459">
        <f t="shared" si="108"/>
        <v>10</v>
      </c>
      <c r="W119" s="464">
        <f t="shared" si="71"/>
        <v>10</v>
      </c>
      <c r="X119" s="472">
        <f t="shared" si="89"/>
        <v>0.33333333333333331</v>
      </c>
      <c r="Y119" s="450">
        <f>'Summary Data'!S119</f>
        <v>27</v>
      </c>
      <c r="Z119" s="459">
        <f t="shared" si="109"/>
        <v>10</v>
      </c>
      <c r="AA119" s="464">
        <f t="shared" si="72"/>
        <v>270</v>
      </c>
      <c r="AB119" s="472">
        <f t="shared" si="90"/>
        <v>9</v>
      </c>
      <c r="AC119" s="450">
        <f>'Summary Data'!U119</f>
        <v>11</v>
      </c>
      <c r="AD119" s="459">
        <f t="shared" si="110"/>
        <v>10</v>
      </c>
      <c r="AE119" s="464">
        <f t="shared" si="73"/>
        <v>110</v>
      </c>
      <c r="AF119" s="472">
        <f t="shared" si="91"/>
        <v>3.6666666666666665</v>
      </c>
      <c r="AG119" s="450">
        <f>'Summary Data'!W119</f>
        <v>2</v>
      </c>
      <c r="AH119" s="459">
        <f t="shared" si="111"/>
        <v>10</v>
      </c>
      <c r="AI119" s="464">
        <f t="shared" si="74"/>
        <v>20</v>
      </c>
      <c r="AJ119" s="472">
        <f t="shared" si="92"/>
        <v>0.66666666666666663</v>
      </c>
      <c r="AK119" s="450">
        <f>'Summary Data'!Y119</f>
        <v>183</v>
      </c>
      <c r="AL119" s="459">
        <f t="shared" si="112"/>
        <v>5</v>
      </c>
      <c r="AM119" s="464">
        <f t="shared" si="75"/>
        <v>915</v>
      </c>
      <c r="AN119" s="472">
        <f t="shared" si="93"/>
        <v>61</v>
      </c>
      <c r="AO119" s="450">
        <f>'Summary Data'!AA119</f>
        <v>11</v>
      </c>
      <c r="AP119" s="459">
        <f t="shared" si="113"/>
        <v>5</v>
      </c>
      <c r="AQ119" s="464">
        <f t="shared" si="76"/>
        <v>55</v>
      </c>
      <c r="AR119" s="472">
        <f t="shared" si="94"/>
        <v>3.6666666666666665</v>
      </c>
      <c r="AS119" s="450">
        <f>'Summary Data'!AC119</f>
        <v>154</v>
      </c>
      <c r="AT119" s="459">
        <f t="shared" si="114"/>
        <v>5</v>
      </c>
      <c r="AU119" s="464">
        <f t="shared" si="77"/>
        <v>770</v>
      </c>
      <c r="AV119" s="472">
        <f t="shared" si="95"/>
        <v>51.333333333333336</v>
      </c>
      <c r="AW119" s="450">
        <f>'Summary Data'!AE119</f>
        <v>123</v>
      </c>
      <c r="AX119" s="459">
        <f t="shared" si="115"/>
        <v>5</v>
      </c>
      <c r="AY119" s="464">
        <f t="shared" si="78"/>
        <v>615</v>
      </c>
      <c r="AZ119" s="472">
        <f t="shared" si="96"/>
        <v>41</v>
      </c>
      <c r="BA119" s="450">
        <f>'Summary Data'!AG119</f>
        <v>1</v>
      </c>
      <c r="BB119" s="459">
        <f t="shared" si="116"/>
        <v>10</v>
      </c>
      <c r="BC119" s="464">
        <f t="shared" si="79"/>
        <v>10</v>
      </c>
      <c r="BD119" s="472">
        <f t="shared" si="97"/>
        <v>0.33333333333333331</v>
      </c>
      <c r="BE119" s="450">
        <f>'Summary Data'!AI119</f>
        <v>0</v>
      </c>
      <c r="BF119" s="459">
        <f t="shared" si="117"/>
        <v>5</v>
      </c>
      <c r="BG119" s="464">
        <f t="shared" si="80"/>
        <v>0</v>
      </c>
      <c r="BH119" s="472">
        <f t="shared" si="98"/>
        <v>0</v>
      </c>
      <c r="BI119" s="450">
        <f>'Summary Data'!AK119</f>
        <v>4</v>
      </c>
      <c r="BJ119" s="459">
        <f t="shared" si="118"/>
        <v>30</v>
      </c>
      <c r="BK119" s="464">
        <f t="shared" si="81"/>
        <v>120</v>
      </c>
      <c r="BL119" s="472">
        <f t="shared" si="99"/>
        <v>1.3333333333333333</v>
      </c>
      <c r="BM119" s="450">
        <f>'Summary Data'!AN119</f>
        <v>6</v>
      </c>
      <c r="BN119" s="459">
        <f t="shared" si="119"/>
        <v>30</v>
      </c>
      <c r="BO119" s="464">
        <f t="shared" si="131"/>
        <v>180</v>
      </c>
      <c r="BP119" s="472">
        <f t="shared" si="100"/>
        <v>2</v>
      </c>
      <c r="BQ119" s="450">
        <f>'Summary Data'!AQ119</f>
        <v>9</v>
      </c>
      <c r="BR119" s="459">
        <f t="shared" si="120"/>
        <v>10</v>
      </c>
      <c r="BS119" s="464">
        <f t="shared" si="82"/>
        <v>90</v>
      </c>
      <c r="BT119" s="472">
        <f t="shared" si="101"/>
        <v>3</v>
      </c>
      <c r="BU119" s="450">
        <f>'Summary Data'!AS119</f>
        <v>23</v>
      </c>
      <c r="BV119" s="459">
        <f t="shared" si="121"/>
        <v>15</v>
      </c>
      <c r="BW119" s="464">
        <f t="shared" si="83"/>
        <v>345</v>
      </c>
      <c r="BX119" s="472">
        <f t="shared" si="102"/>
        <v>7.666666666666667</v>
      </c>
      <c r="BY119" s="478">
        <f t="shared" si="103"/>
        <v>609</v>
      </c>
      <c r="BZ119" s="469">
        <f t="shared" si="84"/>
        <v>4050</v>
      </c>
      <c r="CA119" s="475">
        <f t="shared" si="122"/>
        <v>1350</v>
      </c>
      <c r="CB119" s="451">
        <f t="shared" si="123"/>
        <v>4287.200000000008</v>
      </c>
      <c r="CC119" s="480">
        <f t="shared" si="130"/>
        <v>0.68510916215711948</v>
      </c>
      <c r="CD119" s="480">
        <f t="shared" si="124"/>
        <v>0.12345679012345678</v>
      </c>
      <c r="CE119" s="480">
        <f t="shared" si="125"/>
        <v>0.31489083784288052</v>
      </c>
      <c r="CF119" s="478">
        <f t="shared" si="126"/>
        <v>3</v>
      </c>
      <c r="CG119" s="478">
        <f t="shared" si="127"/>
        <v>12861.600000000024</v>
      </c>
      <c r="CH119" s="478">
        <f t="shared" si="128"/>
        <v>203</v>
      </c>
      <c r="CI119" s="478">
        <f t="shared" si="129"/>
        <v>393.01371951219505</v>
      </c>
    </row>
    <row r="120" spans="1:87" x14ac:dyDescent="0.2">
      <c r="A120" s="640"/>
      <c r="B120" s="442" t="s">
        <v>189</v>
      </c>
      <c r="C120" s="453">
        <v>3</v>
      </c>
      <c r="D120" s="453"/>
      <c r="E120" s="447">
        <f>'Summary Data'!C120</f>
        <v>57</v>
      </c>
      <c r="F120" s="458">
        <f t="shared" si="104"/>
        <v>10</v>
      </c>
      <c r="G120" s="463">
        <f t="shared" si="67"/>
        <v>570</v>
      </c>
      <c r="H120" s="472">
        <f t="shared" si="85"/>
        <v>19</v>
      </c>
      <c r="I120" s="447">
        <f>'Summary Data'!G120</f>
        <v>0</v>
      </c>
      <c r="J120" s="458">
        <f t="shared" si="105"/>
        <v>30</v>
      </c>
      <c r="K120" s="463">
        <f t="shared" si="68"/>
        <v>0</v>
      </c>
      <c r="L120" s="472">
        <f t="shared" si="86"/>
        <v>0</v>
      </c>
      <c r="M120" s="447">
        <f>'Summary Data'!I120</f>
        <v>1</v>
      </c>
      <c r="N120" s="458">
        <f t="shared" si="106"/>
        <v>10</v>
      </c>
      <c r="O120" s="463">
        <f t="shared" si="69"/>
        <v>10</v>
      </c>
      <c r="P120" s="472">
        <f t="shared" si="87"/>
        <v>0.33333333333333331</v>
      </c>
      <c r="Q120" s="447">
        <f>'Summary Data'!K120</f>
        <v>1</v>
      </c>
      <c r="R120" s="458">
        <f t="shared" si="107"/>
        <v>10</v>
      </c>
      <c r="S120" s="463">
        <f t="shared" si="70"/>
        <v>10</v>
      </c>
      <c r="T120" s="472">
        <f t="shared" si="88"/>
        <v>0.33333333333333331</v>
      </c>
      <c r="U120" s="447">
        <f>'Summary Data'!M120</f>
        <v>1</v>
      </c>
      <c r="V120" s="458">
        <f t="shared" si="108"/>
        <v>10</v>
      </c>
      <c r="W120" s="463">
        <f t="shared" si="71"/>
        <v>10</v>
      </c>
      <c r="X120" s="472">
        <f t="shared" si="89"/>
        <v>0.33333333333333331</v>
      </c>
      <c r="Y120" s="447">
        <f>'Summary Data'!S120</f>
        <v>19</v>
      </c>
      <c r="Z120" s="458">
        <f t="shared" si="109"/>
        <v>10</v>
      </c>
      <c r="AA120" s="463">
        <f t="shared" si="72"/>
        <v>190</v>
      </c>
      <c r="AB120" s="472">
        <f t="shared" si="90"/>
        <v>6.333333333333333</v>
      </c>
      <c r="AC120" s="447">
        <f>'Summary Data'!U120</f>
        <v>10</v>
      </c>
      <c r="AD120" s="458">
        <f t="shared" si="110"/>
        <v>10</v>
      </c>
      <c r="AE120" s="463">
        <f t="shared" si="73"/>
        <v>100</v>
      </c>
      <c r="AF120" s="472">
        <f t="shared" si="91"/>
        <v>3.3333333333333335</v>
      </c>
      <c r="AG120" s="447">
        <f>'Summary Data'!W120</f>
        <v>1</v>
      </c>
      <c r="AH120" s="458">
        <f t="shared" si="111"/>
        <v>10</v>
      </c>
      <c r="AI120" s="463">
        <f t="shared" si="74"/>
        <v>10</v>
      </c>
      <c r="AJ120" s="472">
        <f t="shared" si="92"/>
        <v>0.33333333333333331</v>
      </c>
      <c r="AK120" s="447">
        <f>'Summary Data'!Y120</f>
        <v>163</v>
      </c>
      <c r="AL120" s="458">
        <f t="shared" si="112"/>
        <v>5</v>
      </c>
      <c r="AM120" s="463">
        <f t="shared" si="75"/>
        <v>815</v>
      </c>
      <c r="AN120" s="472">
        <f t="shared" si="93"/>
        <v>54.333333333333336</v>
      </c>
      <c r="AO120" s="447">
        <f>'Summary Data'!AA120</f>
        <v>18</v>
      </c>
      <c r="AP120" s="458">
        <f t="shared" si="113"/>
        <v>5</v>
      </c>
      <c r="AQ120" s="463">
        <f t="shared" si="76"/>
        <v>90</v>
      </c>
      <c r="AR120" s="472">
        <f t="shared" si="94"/>
        <v>6</v>
      </c>
      <c r="AS120" s="447">
        <f>'Summary Data'!AC120</f>
        <v>110</v>
      </c>
      <c r="AT120" s="458">
        <f t="shared" si="114"/>
        <v>5</v>
      </c>
      <c r="AU120" s="463">
        <f t="shared" si="77"/>
        <v>550</v>
      </c>
      <c r="AV120" s="472">
        <f t="shared" si="95"/>
        <v>36.666666666666664</v>
      </c>
      <c r="AW120" s="447">
        <f>'Summary Data'!AE120</f>
        <v>140</v>
      </c>
      <c r="AX120" s="458">
        <f t="shared" si="115"/>
        <v>5</v>
      </c>
      <c r="AY120" s="463">
        <f t="shared" si="78"/>
        <v>700</v>
      </c>
      <c r="AZ120" s="472">
        <f t="shared" si="96"/>
        <v>46.666666666666664</v>
      </c>
      <c r="BA120" s="447">
        <f>'Summary Data'!AG120</f>
        <v>2</v>
      </c>
      <c r="BB120" s="458">
        <f t="shared" si="116"/>
        <v>10</v>
      </c>
      <c r="BC120" s="463">
        <f t="shared" si="79"/>
        <v>20</v>
      </c>
      <c r="BD120" s="472">
        <f t="shared" si="97"/>
        <v>0.66666666666666663</v>
      </c>
      <c r="BE120" s="447">
        <f>'Summary Data'!AI120</f>
        <v>0</v>
      </c>
      <c r="BF120" s="458">
        <f t="shared" si="117"/>
        <v>5</v>
      </c>
      <c r="BG120" s="463">
        <f t="shared" si="80"/>
        <v>0</v>
      </c>
      <c r="BH120" s="472">
        <f t="shared" si="98"/>
        <v>0</v>
      </c>
      <c r="BI120" s="447">
        <f>'Summary Data'!AK120</f>
        <v>2</v>
      </c>
      <c r="BJ120" s="458">
        <f t="shared" si="118"/>
        <v>30</v>
      </c>
      <c r="BK120" s="463">
        <f t="shared" si="81"/>
        <v>60</v>
      </c>
      <c r="BL120" s="472">
        <f t="shared" si="99"/>
        <v>0.66666666666666663</v>
      </c>
      <c r="BM120" s="447">
        <f>'Summary Data'!AN120</f>
        <v>18</v>
      </c>
      <c r="BN120" s="458">
        <f t="shared" si="119"/>
        <v>30</v>
      </c>
      <c r="BO120" s="463">
        <f t="shared" si="131"/>
        <v>540</v>
      </c>
      <c r="BP120" s="472">
        <f t="shared" si="100"/>
        <v>6</v>
      </c>
      <c r="BQ120" s="447">
        <f>'Summary Data'!AQ120</f>
        <v>6</v>
      </c>
      <c r="BR120" s="458">
        <f t="shared" si="120"/>
        <v>10</v>
      </c>
      <c r="BS120" s="463">
        <f t="shared" si="82"/>
        <v>60</v>
      </c>
      <c r="BT120" s="472">
        <f t="shared" si="101"/>
        <v>2</v>
      </c>
      <c r="BU120" s="447">
        <f>'Summary Data'!AS120</f>
        <v>2</v>
      </c>
      <c r="BV120" s="458">
        <f t="shared" si="121"/>
        <v>15</v>
      </c>
      <c r="BW120" s="463">
        <f t="shared" si="83"/>
        <v>30</v>
      </c>
      <c r="BX120" s="472">
        <f t="shared" si="102"/>
        <v>0.66666666666666663</v>
      </c>
      <c r="BY120" s="478">
        <f t="shared" si="103"/>
        <v>551</v>
      </c>
      <c r="BZ120" s="469">
        <f t="shared" si="84"/>
        <v>3765</v>
      </c>
      <c r="CA120" s="475">
        <f t="shared" si="122"/>
        <v>1255</v>
      </c>
      <c r="CB120" s="451">
        <f t="shared" si="123"/>
        <v>4287.200000000008</v>
      </c>
      <c r="CC120" s="480">
        <f t="shared" si="130"/>
        <v>0.70726814704235919</v>
      </c>
      <c r="CD120" s="480">
        <f t="shared" si="124"/>
        <v>0.15139442231075698</v>
      </c>
      <c r="CE120" s="480">
        <f t="shared" si="125"/>
        <v>0.29273185295764081</v>
      </c>
      <c r="CF120" s="478">
        <f t="shared" si="126"/>
        <v>3</v>
      </c>
      <c r="CG120" s="478">
        <f t="shared" si="127"/>
        <v>12861.600000000024</v>
      </c>
      <c r="CH120" s="478">
        <f t="shared" si="128"/>
        <v>183.66666666666666</v>
      </c>
      <c r="CI120" s="478">
        <f t="shared" si="129"/>
        <v>393.01371951219505</v>
      </c>
    </row>
    <row r="121" spans="1:87" x14ac:dyDescent="0.2">
      <c r="A121" s="640"/>
      <c r="B121" s="449" t="s">
        <v>190</v>
      </c>
      <c r="C121" s="453">
        <v>3</v>
      </c>
      <c r="D121" s="453"/>
      <c r="E121" s="450">
        <f>'Summary Data'!C121</f>
        <v>18</v>
      </c>
      <c r="F121" s="459">
        <f t="shared" si="104"/>
        <v>10</v>
      </c>
      <c r="G121" s="464">
        <f t="shared" si="67"/>
        <v>180</v>
      </c>
      <c r="H121" s="472">
        <f t="shared" si="85"/>
        <v>6</v>
      </c>
      <c r="I121" s="450">
        <f>'Summary Data'!G121</f>
        <v>0</v>
      </c>
      <c r="J121" s="459">
        <f t="shared" si="105"/>
        <v>30</v>
      </c>
      <c r="K121" s="464">
        <f t="shared" si="68"/>
        <v>0</v>
      </c>
      <c r="L121" s="472">
        <f t="shared" si="86"/>
        <v>0</v>
      </c>
      <c r="M121" s="450">
        <f>'Summary Data'!I121</f>
        <v>1</v>
      </c>
      <c r="N121" s="459">
        <f t="shared" si="106"/>
        <v>10</v>
      </c>
      <c r="O121" s="464">
        <f t="shared" si="69"/>
        <v>10</v>
      </c>
      <c r="P121" s="472">
        <f t="shared" si="87"/>
        <v>0.33333333333333331</v>
      </c>
      <c r="Q121" s="450">
        <f>'Summary Data'!K121</f>
        <v>3</v>
      </c>
      <c r="R121" s="459">
        <f t="shared" si="107"/>
        <v>10</v>
      </c>
      <c r="S121" s="464">
        <f t="shared" si="70"/>
        <v>30</v>
      </c>
      <c r="T121" s="472">
        <f t="shared" si="88"/>
        <v>1</v>
      </c>
      <c r="U121" s="450">
        <f>'Summary Data'!M121</f>
        <v>0</v>
      </c>
      <c r="V121" s="459">
        <f t="shared" si="108"/>
        <v>10</v>
      </c>
      <c r="W121" s="464">
        <f t="shared" si="71"/>
        <v>0</v>
      </c>
      <c r="X121" s="472">
        <f t="shared" si="89"/>
        <v>0</v>
      </c>
      <c r="Y121" s="450">
        <f>'Summary Data'!S121</f>
        <v>13</v>
      </c>
      <c r="Z121" s="459">
        <f t="shared" si="109"/>
        <v>10</v>
      </c>
      <c r="AA121" s="464">
        <f t="shared" si="72"/>
        <v>130</v>
      </c>
      <c r="AB121" s="472">
        <f t="shared" si="90"/>
        <v>4.333333333333333</v>
      </c>
      <c r="AC121" s="450">
        <f>'Summary Data'!U121</f>
        <v>5</v>
      </c>
      <c r="AD121" s="459">
        <f t="shared" si="110"/>
        <v>10</v>
      </c>
      <c r="AE121" s="464">
        <f t="shared" si="73"/>
        <v>50</v>
      </c>
      <c r="AF121" s="472">
        <f t="shared" si="91"/>
        <v>1.6666666666666667</v>
      </c>
      <c r="AG121" s="450">
        <f>'Summary Data'!W121</f>
        <v>1</v>
      </c>
      <c r="AH121" s="459">
        <f t="shared" si="111"/>
        <v>10</v>
      </c>
      <c r="AI121" s="464">
        <f t="shared" si="74"/>
        <v>10</v>
      </c>
      <c r="AJ121" s="472">
        <f t="shared" si="92"/>
        <v>0.33333333333333331</v>
      </c>
      <c r="AK121" s="450">
        <f>'Summary Data'!Y121</f>
        <v>143</v>
      </c>
      <c r="AL121" s="459">
        <f t="shared" si="112"/>
        <v>5</v>
      </c>
      <c r="AM121" s="464">
        <f t="shared" si="75"/>
        <v>715</v>
      </c>
      <c r="AN121" s="472">
        <f t="shared" si="93"/>
        <v>47.666666666666664</v>
      </c>
      <c r="AO121" s="450">
        <f>'Summary Data'!AA121</f>
        <v>17</v>
      </c>
      <c r="AP121" s="459">
        <f t="shared" si="113"/>
        <v>5</v>
      </c>
      <c r="AQ121" s="464">
        <f t="shared" si="76"/>
        <v>85</v>
      </c>
      <c r="AR121" s="472">
        <f t="shared" si="94"/>
        <v>5.666666666666667</v>
      </c>
      <c r="AS121" s="450">
        <f>'Summary Data'!AC121</f>
        <v>143</v>
      </c>
      <c r="AT121" s="459">
        <f t="shared" si="114"/>
        <v>5</v>
      </c>
      <c r="AU121" s="464">
        <f t="shared" si="77"/>
        <v>715</v>
      </c>
      <c r="AV121" s="472">
        <f t="shared" si="95"/>
        <v>47.666666666666664</v>
      </c>
      <c r="AW121" s="450">
        <f>'Summary Data'!AE121</f>
        <v>135</v>
      </c>
      <c r="AX121" s="459">
        <f t="shared" si="115"/>
        <v>5</v>
      </c>
      <c r="AY121" s="464">
        <f t="shared" si="78"/>
        <v>675</v>
      </c>
      <c r="AZ121" s="472">
        <f t="shared" si="96"/>
        <v>45</v>
      </c>
      <c r="BA121" s="450">
        <f>'Summary Data'!AG121</f>
        <v>0</v>
      </c>
      <c r="BB121" s="459">
        <f t="shared" si="116"/>
        <v>10</v>
      </c>
      <c r="BC121" s="464">
        <f t="shared" si="79"/>
        <v>0</v>
      </c>
      <c r="BD121" s="472">
        <f t="shared" si="97"/>
        <v>0</v>
      </c>
      <c r="BE121" s="450">
        <f>'Summary Data'!AI121</f>
        <v>0</v>
      </c>
      <c r="BF121" s="459">
        <f t="shared" si="117"/>
        <v>5</v>
      </c>
      <c r="BG121" s="464">
        <f t="shared" si="80"/>
        <v>0</v>
      </c>
      <c r="BH121" s="472">
        <f t="shared" si="98"/>
        <v>0</v>
      </c>
      <c r="BI121" s="450">
        <f>'Summary Data'!AK121</f>
        <v>1</v>
      </c>
      <c r="BJ121" s="459">
        <f t="shared" si="118"/>
        <v>30</v>
      </c>
      <c r="BK121" s="464">
        <f t="shared" si="81"/>
        <v>30</v>
      </c>
      <c r="BL121" s="472">
        <f t="shared" si="99"/>
        <v>0.33333333333333331</v>
      </c>
      <c r="BM121" s="450">
        <f>'Summary Data'!AN121</f>
        <v>6</v>
      </c>
      <c r="BN121" s="459">
        <f t="shared" si="119"/>
        <v>30</v>
      </c>
      <c r="BO121" s="464">
        <f t="shared" si="131"/>
        <v>180</v>
      </c>
      <c r="BP121" s="472">
        <f t="shared" si="100"/>
        <v>2</v>
      </c>
      <c r="BQ121" s="450">
        <f>'Summary Data'!AQ121</f>
        <v>10</v>
      </c>
      <c r="BR121" s="459">
        <f t="shared" si="120"/>
        <v>10</v>
      </c>
      <c r="BS121" s="464">
        <f t="shared" si="82"/>
        <v>100</v>
      </c>
      <c r="BT121" s="472">
        <f t="shared" si="101"/>
        <v>3.3333333333333335</v>
      </c>
      <c r="BU121" s="450">
        <f>'Summary Data'!AS121</f>
        <v>2</v>
      </c>
      <c r="BV121" s="459">
        <f t="shared" si="121"/>
        <v>15</v>
      </c>
      <c r="BW121" s="464">
        <f t="shared" si="83"/>
        <v>30</v>
      </c>
      <c r="BX121" s="472">
        <f t="shared" si="102"/>
        <v>0.66666666666666663</v>
      </c>
      <c r="BY121" s="478">
        <f t="shared" si="103"/>
        <v>498</v>
      </c>
      <c r="BZ121" s="469">
        <f t="shared" si="84"/>
        <v>2940</v>
      </c>
      <c r="CA121" s="475">
        <f t="shared" si="122"/>
        <v>980</v>
      </c>
      <c r="CB121" s="451">
        <f t="shared" si="123"/>
        <v>4287.200000000008</v>
      </c>
      <c r="CC121" s="480">
        <f t="shared" si="130"/>
        <v>0.77141257697331633</v>
      </c>
      <c r="CD121" s="480">
        <f t="shared" si="124"/>
        <v>6.1224489795918366E-2</v>
      </c>
      <c r="CE121" s="480">
        <f t="shared" si="125"/>
        <v>0.22858742302668367</v>
      </c>
      <c r="CF121" s="478">
        <f t="shared" si="126"/>
        <v>3</v>
      </c>
      <c r="CG121" s="478">
        <f t="shared" si="127"/>
        <v>12861.600000000024</v>
      </c>
      <c r="CH121" s="478">
        <f t="shared" si="128"/>
        <v>166</v>
      </c>
      <c r="CI121" s="478">
        <f t="shared" si="129"/>
        <v>393.01371951219505</v>
      </c>
    </row>
    <row r="122" spans="1:87" x14ac:dyDescent="0.2">
      <c r="A122" s="641"/>
      <c r="B122" s="442" t="s">
        <v>191</v>
      </c>
      <c r="C122" s="454">
        <v>3</v>
      </c>
      <c r="D122" s="453"/>
      <c r="E122" s="447">
        <f>'Summary Data'!C122</f>
        <v>29</v>
      </c>
      <c r="F122" s="458">
        <f t="shared" si="104"/>
        <v>10</v>
      </c>
      <c r="G122" s="463">
        <f t="shared" si="67"/>
        <v>290</v>
      </c>
      <c r="H122" s="472">
        <f t="shared" si="85"/>
        <v>9.6666666666666661</v>
      </c>
      <c r="I122" s="447">
        <f>'Summary Data'!G122</f>
        <v>0</v>
      </c>
      <c r="J122" s="458">
        <f t="shared" si="105"/>
        <v>30</v>
      </c>
      <c r="K122" s="463">
        <f t="shared" si="68"/>
        <v>0</v>
      </c>
      <c r="L122" s="472">
        <f t="shared" si="86"/>
        <v>0</v>
      </c>
      <c r="M122" s="447">
        <f>'Summary Data'!I122</f>
        <v>1</v>
      </c>
      <c r="N122" s="458">
        <f t="shared" si="106"/>
        <v>10</v>
      </c>
      <c r="O122" s="463">
        <f t="shared" si="69"/>
        <v>10</v>
      </c>
      <c r="P122" s="472">
        <f t="shared" si="87"/>
        <v>0.33333333333333331</v>
      </c>
      <c r="Q122" s="447">
        <f>'Summary Data'!K122</f>
        <v>4</v>
      </c>
      <c r="R122" s="458">
        <f t="shared" si="107"/>
        <v>10</v>
      </c>
      <c r="S122" s="463">
        <f t="shared" si="70"/>
        <v>40</v>
      </c>
      <c r="T122" s="472">
        <f t="shared" si="88"/>
        <v>1.3333333333333333</v>
      </c>
      <c r="U122" s="447">
        <f>'Summary Data'!M122</f>
        <v>0</v>
      </c>
      <c r="V122" s="458">
        <f t="shared" si="108"/>
        <v>10</v>
      </c>
      <c r="W122" s="463">
        <f t="shared" si="71"/>
        <v>0</v>
      </c>
      <c r="X122" s="472">
        <f t="shared" si="89"/>
        <v>0</v>
      </c>
      <c r="Y122" s="447">
        <f>'Summary Data'!S122</f>
        <v>11</v>
      </c>
      <c r="Z122" s="458">
        <f t="shared" si="109"/>
        <v>10</v>
      </c>
      <c r="AA122" s="463">
        <f t="shared" si="72"/>
        <v>110</v>
      </c>
      <c r="AB122" s="472">
        <f t="shared" si="90"/>
        <v>3.6666666666666665</v>
      </c>
      <c r="AC122" s="447">
        <f>'Summary Data'!U122</f>
        <v>5</v>
      </c>
      <c r="AD122" s="458">
        <f t="shared" si="110"/>
        <v>10</v>
      </c>
      <c r="AE122" s="463">
        <f t="shared" si="73"/>
        <v>50</v>
      </c>
      <c r="AF122" s="472">
        <f t="shared" si="91"/>
        <v>1.6666666666666667</v>
      </c>
      <c r="AG122" s="447">
        <f>'Summary Data'!W122</f>
        <v>0</v>
      </c>
      <c r="AH122" s="458">
        <f t="shared" si="111"/>
        <v>10</v>
      </c>
      <c r="AI122" s="463">
        <f t="shared" si="74"/>
        <v>0</v>
      </c>
      <c r="AJ122" s="472">
        <f t="shared" si="92"/>
        <v>0</v>
      </c>
      <c r="AK122" s="447">
        <f>'Summary Data'!Y122</f>
        <v>147</v>
      </c>
      <c r="AL122" s="458">
        <f t="shared" si="112"/>
        <v>5</v>
      </c>
      <c r="AM122" s="463">
        <f t="shared" si="75"/>
        <v>735</v>
      </c>
      <c r="AN122" s="472">
        <f t="shared" si="93"/>
        <v>49</v>
      </c>
      <c r="AO122" s="447">
        <f>'Summary Data'!AA122</f>
        <v>14</v>
      </c>
      <c r="AP122" s="458">
        <f t="shared" si="113"/>
        <v>5</v>
      </c>
      <c r="AQ122" s="463">
        <f t="shared" si="76"/>
        <v>70</v>
      </c>
      <c r="AR122" s="472">
        <f t="shared" si="94"/>
        <v>4.666666666666667</v>
      </c>
      <c r="AS122" s="447">
        <f>'Summary Data'!AC122</f>
        <v>91</v>
      </c>
      <c r="AT122" s="458">
        <f t="shared" si="114"/>
        <v>5</v>
      </c>
      <c r="AU122" s="463">
        <f t="shared" si="77"/>
        <v>455</v>
      </c>
      <c r="AV122" s="472">
        <f t="shared" si="95"/>
        <v>30.333333333333332</v>
      </c>
      <c r="AW122" s="447">
        <f>'Summary Data'!AE122</f>
        <v>104</v>
      </c>
      <c r="AX122" s="458">
        <f t="shared" si="115"/>
        <v>5</v>
      </c>
      <c r="AY122" s="463">
        <f t="shared" si="78"/>
        <v>520</v>
      </c>
      <c r="AZ122" s="472">
        <f t="shared" si="96"/>
        <v>34.666666666666664</v>
      </c>
      <c r="BA122" s="447">
        <f>'Summary Data'!AG122</f>
        <v>1</v>
      </c>
      <c r="BB122" s="458">
        <f t="shared" si="116"/>
        <v>10</v>
      </c>
      <c r="BC122" s="463">
        <f t="shared" si="79"/>
        <v>10</v>
      </c>
      <c r="BD122" s="472">
        <f t="shared" si="97"/>
        <v>0.33333333333333331</v>
      </c>
      <c r="BE122" s="447">
        <f>'Summary Data'!AI122</f>
        <v>0</v>
      </c>
      <c r="BF122" s="458">
        <f t="shared" si="117"/>
        <v>5</v>
      </c>
      <c r="BG122" s="463">
        <f t="shared" si="80"/>
        <v>0</v>
      </c>
      <c r="BH122" s="472">
        <f t="shared" si="98"/>
        <v>0</v>
      </c>
      <c r="BI122" s="447">
        <f>'Summary Data'!AK122</f>
        <v>10</v>
      </c>
      <c r="BJ122" s="458">
        <f t="shared" si="118"/>
        <v>30</v>
      </c>
      <c r="BK122" s="463">
        <f t="shared" si="81"/>
        <v>300</v>
      </c>
      <c r="BL122" s="472">
        <f t="shared" si="99"/>
        <v>3.3333333333333335</v>
      </c>
      <c r="BM122" s="447">
        <f>'Summary Data'!AN122</f>
        <v>10</v>
      </c>
      <c r="BN122" s="458">
        <f t="shared" si="119"/>
        <v>30</v>
      </c>
      <c r="BO122" s="463">
        <f t="shared" si="131"/>
        <v>300</v>
      </c>
      <c r="BP122" s="472">
        <f t="shared" si="100"/>
        <v>3.3333333333333335</v>
      </c>
      <c r="BQ122" s="447">
        <f>'Summary Data'!AQ122</f>
        <v>11</v>
      </c>
      <c r="BR122" s="458">
        <f t="shared" si="120"/>
        <v>10</v>
      </c>
      <c r="BS122" s="463">
        <f t="shared" si="82"/>
        <v>110</v>
      </c>
      <c r="BT122" s="472">
        <f t="shared" si="101"/>
        <v>3.6666666666666665</v>
      </c>
      <c r="BU122" s="447">
        <f>'Summary Data'!AS122</f>
        <v>1</v>
      </c>
      <c r="BV122" s="458">
        <f t="shared" si="121"/>
        <v>15</v>
      </c>
      <c r="BW122" s="463">
        <f t="shared" si="83"/>
        <v>15</v>
      </c>
      <c r="BX122" s="472">
        <f t="shared" si="102"/>
        <v>0.33333333333333331</v>
      </c>
      <c r="BY122" s="478">
        <f t="shared" si="103"/>
        <v>439</v>
      </c>
      <c r="BZ122" s="469">
        <f t="shared" si="84"/>
        <v>3015</v>
      </c>
      <c r="CA122" s="475">
        <f t="shared" si="122"/>
        <v>1005</v>
      </c>
      <c r="CB122" s="451">
        <f t="shared" si="123"/>
        <v>4287.200000000008</v>
      </c>
      <c r="CC122" s="480">
        <f t="shared" si="130"/>
        <v>0.76558126516141112</v>
      </c>
      <c r="CD122" s="480">
        <f t="shared" si="124"/>
        <v>9.6185737976782759E-2</v>
      </c>
      <c r="CE122" s="480">
        <f t="shared" si="125"/>
        <v>0.23441873483858885</v>
      </c>
      <c r="CF122" s="478">
        <f t="shared" si="126"/>
        <v>3</v>
      </c>
      <c r="CG122" s="478">
        <f t="shared" si="127"/>
        <v>12861.600000000024</v>
      </c>
      <c r="CH122" s="478">
        <f t="shared" si="128"/>
        <v>146.33333333333334</v>
      </c>
      <c r="CI122" s="478">
        <f t="shared" si="129"/>
        <v>393.01371951219505</v>
      </c>
    </row>
    <row r="123" spans="1:87" x14ac:dyDescent="0.2">
      <c r="A123" s="639" t="s">
        <v>194</v>
      </c>
      <c r="B123" s="449" t="s">
        <v>195</v>
      </c>
      <c r="C123" s="453">
        <v>2</v>
      </c>
      <c r="D123" s="453"/>
      <c r="E123" s="450">
        <f>'Summary Data'!C123</f>
        <v>47</v>
      </c>
      <c r="F123" s="459">
        <f t="shared" si="104"/>
        <v>10</v>
      </c>
      <c r="G123" s="464">
        <f t="shared" si="67"/>
        <v>470</v>
      </c>
      <c r="H123" s="472">
        <f t="shared" si="85"/>
        <v>23.5</v>
      </c>
      <c r="I123" s="450">
        <f>'Summary Data'!G123</f>
        <v>0</v>
      </c>
      <c r="J123" s="459">
        <f t="shared" si="105"/>
        <v>30</v>
      </c>
      <c r="K123" s="464">
        <f t="shared" si="68"/>
        <v>0</v>
      </c>
      <c r="L123" s="472">
        <f t="shared" si="86"/>
        <v>0</v>
      </c>
      <c r="M123" s="450">
        <f>'Summary Data'!I123</f>
        <v>0</v>
      </c>
      <c r="N123" s="459">
        <f t="shared" si="106"/>
        <v>10</v>
      </c>
      <c r="O123" s="464">
        <f t="shared" si="69"/>
        <v>0</v>
      </c>
      <c r="P123" s="472">
        <f t="shared" si="87"/>
        <v>0</v>
      </c>
      <c r="Q123" s="450">
        <f>'Summary Data'!K123</f>
        <v>11</v>
      </c>
      <c r="R123" s="459">
        <f t="shared" si="107"/>
        <v>10</v>
      </c>
      <c r="S123" s="464">
        <f t="shared" si="70"/>
        <v>110</v>
      </c>
      <c r="T123" s="472">
        <f t="shared" si="88"/>
        <v>5.5</v>
      </c>
      <c r="U123" s="450">
        <f>'Summary Data'!M123</f>
        <v>0</v>
      </c>
      <c r="V123" s="459">
        <f t="shared" si="108"/>
        <v>10</v>
      </c>
      <c r="W123" s="464">
        <f t="shared" si="71"/>
        <v>0</v>
      </c>
      <c r="X123" s="472">
        <f t="shared" si="89"/>
        <v>0</v>
      </c>
      <c r="Y123" s="450">
        <f>'Summary Data'!S123</f>
        <v>10</v>
      </c>
      <c r="Z123" s="459">
        <f t="shared" si="109"/>
        <v>10</v>
      </c>
      <c r="AA123" s="464">
        <f t="shared" si="72"/>
        <v>100</v>
      </c>
      <c r="AB123" s="472">
        <f t="shared" si="90"/>
        <v>5</v>
      </c>
      <c r="AC123" s="450">
        <f>'Summary Data'!U123</f>
        <v>3</v>
      </c>
      <c r="AD123" s="459">
        <f t="shared" si="110"/>
        <v>10</v>
      </c>
      <c r="AE123" s="464">
        <f t="shared" si="73"/>
        <v>30</v>
      </c>
      <c r="AF123" s="472">
        <f t="shared" si="91"/>
        <v>1.5</v>
      </c>
      <c r="AG123" s="450">
        <f>'Summary Data'!W123</f>
        <v>3</v>
      </c>
      <c r="AH123" s="459">
        <f t="shared" si="111"/>
        <v>10</v>
      </c>
      <c r="AI123" s="464">
        <f t="shared" si="74"/>
        <v>30</v>
      </c>
      <c r="AJ123" s="472">
        <f t="shared" si="92"/>
        <v>1.5</v>
      </c>
      <c r="AK123" s="450">
        <f>'Summary Data'!Y123</f>
        <v>117</v>
      </c>
      <c r="AL123" s="459">
        <f t="shared" si="112"/>
        <v>5</v>
      </c>
      <c r="AM123" s="464">
        <f t="shared" si="75"/>
        <v>585</v>
      </c>
      <c r="AN123" s="472">
        <f t="shared" si="93"/>
        <v>58.5</v>
      </c>
      <c r="AO123" s="450">
        <f>'Summary Data'!AA123</f>
        <v>13</v>
      </c>
      <c r="AP123" s="459">
        <f t="shared" si="113"/>
        <v>5</v>
      </c>
      <c r="AQ123" s="464">
        <f t="shared" si="76"/>
        <v>65</v>
      </c>
      <c r="AR123" s="472">
        <f t="shared" si="94"/>
        <v>6.5</v>
      </c>
      <c r="AS123" s="450">
        <f>'Summary Data'!AC123</f>
        <v>120</v>
      </c>
      <c r="AT123" s="459">
        <f t="shared" si="114"/>
        <v>5</v>
      </c>
      <c r="AU123" s="464">
        <f t="shared" si="77"/>
        <v>600</v>
      </c>
      <c r="AV123" s="472">
        <f t="shared" si="95"/>
        <v>60</v>
      </c>
      <c r="AW123" s="450">
        <f>'Summary Data'!AE123</f>
        <v>95</v>
      </c>
      <c r="AX123" s="459">
        <f t="shared" si="115"/>
        <v>5</v>
      </c>
      <c r="AY123" s="464">
        <f t="shared" si="78"/>
        <v>475</v>
      </c>
      <c r="AZ123" s="472">
        <f t="shared" si="96"/>
        <v>47.5</v>
      </c>
      <c r="BA123" s="450">
        <f>'Summary Data'!AG123</f>
        <v>11</v>
      </c>
      <c r="BB123" s="459">
        <f t="shared" si="116"/>
        <v>10</v>
      </c>
      <c r="BC123" s="464">
        <f t="shared" si="79"/>
        <v>110</v>
      </c>
      <c r="BD123" s="472">
        <f t="shared" si="97"/>
        <v>5.5</v>
      </c>
      <c r="BE123" s="450">
        <f>'Summary Data'!AI123</f>
        <v>0</v>
      </c>
      <c r="BF123" s="459">
        <f t="shared" si="117"/>
        <v>5</v>
      </c>
      <c r="BG123" s="464">
        <f t="shared" si="80"/>
        <v>0</v>
      </c>
      <c r="BH123" s="472">
        <f t="shared" si="98"/>
        <v>0</v>
      </c>
      <c r="BI123" s="450">
        <f>'Summary Data'!AK123</f>
        <v>2</v>
      </c>
      <c r="BJ123" s="459">
        <f t="shared" si="118"/>
        <v>30</v>
      </c>
      <c r="BK123" s="464">
        <f t="shared" si="81"/>
        <v>60</v>
      </c>
      <c r="BL123" s="472">
        <f t="shared" si="99"/>
        <v>1</v>
      </c>
      <c r="BM123" s="450">
        <f>'Summary Data'!AN123</f>
        <v>14</v>
      </c>
      <c r="BN123" s="459">
        <f t="shared" si="119"/>
        <v>30</v>
      </c>
      <c r="BO123" s="464">
        <f t="shared" si="131"/>
        <v>420</v>
      </c>
      <c r="BP123" s="472">
        <f t="shared" si="100"/>
        <v>7</v>
      </c>
      <c r="BQ123" s="450">
        <f>'Summary Data'!AQ123</f>
        <v>15</v>
      </c>
      <c r="BR123" s="459">
        <f t="shared" si="120"/>
        <v>10</v>
      </c>
      <c r="BS123" s="464">
        <f t="shared" si="82"/>
        <v>150</v>
      </c>
      <c r="BT123" s="472">
        <f t="shared" si="101"/>
        <v>7.5</v>
      </c>
      <c r="BU123" s="450">
        <f>'Summary Data'!AS123</f>
        <v>1</v>
      </c>
      <c r="BV123" s="459">
        <f t="shared" si="121"/>
        <v>15</v>
      </c>
      <c r="BW123" s="464">
        <f t="shared" si="83"/>
        <v>15</v>
      </c>
      <c r="BX123" s="472">
        <f t="shared" si="102"/>
        <v>0.5</v>
      </c>
      <c r="BY123" s="478">
        <f t="shared" si="103"/>
        <v>462</v>
      </c>
      <c r="BZ123" s="469">
        <f t="shared" si="84"/>
        <v>3220</v>
      </c>
      <c r="CA123" s="475">
        <f t="shared" si="122"/>
        <v>1610</v>
      </c>
      <c r="CB123" s="451">
        <f t="shared" si="123"/>
        <v>4287.200000000008</v>
      </c>
      <c r="CC123" s="480">
        <f t="shared" si="130"/>
        <v>0.62446351931330546</v>
      </c>
      <c r="CD123" s="480">
        <f t="shared" si="124"/>
        <v>0.14596273291925466</v>
      </c>
      <c r="CE123" s="480">
        <f t="shared" si="125"/>
        <v>0.3755364806866946</v>
      </c>
      <c r="CF123" s="478">
        <f t="shared" si="126"/>
        <v>2</v>
      </c>
      <c r="CG123" s="478">
        <f t="shared" si="127"/>
        <v>8574.400000000016</v>
      </c>
      <c r="CH123" s="478">
        <f t="shared" si="128"/>
        <v>231</v>
      </c>
      <c r="CI123" s="478">
        <f t="shared" si="129"/>
        <v>393.01371951219505</v>
      </c>
    </row>
    <row r="124" spans="1:87" x14ac:dyDescent="0.2">
      <c r="A124" s="640"/>
      <c r="B124" s="442" t="s">
        <v>197</v>
      </c>
      <c r="C124" s="453">
        <v>2</v>
      </c>
      <c r="D124" s="453"/>
      <c r="E124" s="447">
        <f>'Summary Data'!C124</f>
        <v>32</v>
      </c>
      <c r="F124" s="458">
        <f t="shared" si="104"/>
        <v>10</v>
      </c>
      <c r="G124" s="463">
        <f t="shared" si="67"/>
        <v>320</v>
      </c>
      <c r="H124" s="472">
        <f t="shared" si="85"/>
        <v>16</v>
      </c>
      <c r="I124" s="447">
        <f>'Summary Data'!G124</f>
        <v>0</v>
      </c>
      <c r="J124" s="458">
        <f t="shared" si="105"/>
        <v>30</v>
      </c>
      <c r="K124" s="463">
        <f t="shared" si="68"/>
        <v>0</v>
      </c>
      <c r="L124" s="472">
        <f t="shared" si="86"/>
        <v>0</v>
      </c>
      <c r="M124" s="447">
        <f>'Summary Data'!I124</f>
        <v>0</v>
      </c>
      <c r="N124" s="458">
        <f t="shared" si="106"/>
        <v>10</v>
      </c>
      <c r="O124" s="463">
        <f t="shared" si="69"/>
        <v>0</v>
      </c>
      <c r="P124" s="472">
        <f t="shared" si="87"/>
        <v>0</v>
      </c>
      <c r="Q124" s="447">
        <f>'Summary Data'!K124</f>
        <v>8</v>
      </c>
      <c r="R124" s="458">
        <f t="shared" si="107"/>
        <v>10</v>
      </c>
      <c r="S124" s="463">
        <f t="shared" si="70"/>
        <v>80</v>
      </c>
      <c r="T124" s="472">
        <f t="shared" si="88"/>
        <v>4</v>
      </c>
      <c r="U124" s="447">
        <f>'Summary Data'!M124</f>
        <v>1</v>
      </c>
      <c r="V124" s="458">
        <f t="shared" si="108"/>
        <v>10</v>
      </c>
      <c r="W124" s="463">
        <f t="shared" si="71"/>
        <v>10</v>
      </c>
      <c r="X124" s="472">
        <f t="shared" si="89"/>
        <v>0.5</v>
      </c>
      <c r="Y124" s="447">
        <f>'Summary Data'!S124</f>
        <v>10</v>
      </c>
      <c r="Z124" s="458">
        <f t="shared" si="109"/>
        <v>10</v>
      </c>
      <c r="AA124" s="463">
        <f t="shared" si="72"/>
        <v>100</v>
      </c>
      <c r="AB124" s="472">
        <f t="shared" si="90"/>
        <v>5</v>
      </c>
      <c r="AC124" s="447">
        <f>'Summary Data'!U124</f>
        <v>5</v>
      </c>
      <c r="AD124" s="458">
        <f t="shared" si="110"/>
        <v>10</v>
      </c>
      <c r="AE124" s="463">
        <f t="shared" si="73"/>
        <v>50</v>
      </c>
      <c r="AF124" s="472">
        <f t="shared" si="91"/>
        <v>2.5</v>
      </c>
      <c r="AG124" s="447">
        <f>'Summary Data'!W124</f>
        <v>1</v>
      </c>
      <c r="AH124" s="458">
        <f t="shared" si="111"/>
        <v>10</v>
      </c>
      <c r="AI124" s="463">
        <f t="shared" si="74"/>
        <v>10</v>
      </c>
      <c r="AJ124" s="472">
        <f t="shared" si="92"/>
        <v>0.5</v>
      </c>
      <c r="AK124" s="447">
        <f>'Summary Data'!Y124</f>
        <v>147</v>
      </c>
      <c r="AL124" s="458">
        <f t="shared" si="112"/>
        <v>5</v>
      </c>
      <c r="AM124" s="463">
        <f t="shared" si="75"/>
        <v>735</v>
      </c>
      <c r="AN124" s="472">
        <f t="shared" si="93"/>
        <v>73.5</v>
      </c>
      <c r="AO124" s="447">
        <f>'Summary Data'!AA124</f>
        <v>13</v>
      </c>
      <c r="AP124" s="458">
        <f t="shared" si="113"/>
        <v>5</v>
      </c>
      <c r="AQ124" s="463">
        <f t="shared" si="76"/>
        <v>65</v>
      </c>
      <c r="AR124" s="472">
        <f t="shared" si="94"/>
        <v>6.5</v>
      </c>
      <c r="AS124" s="447">
        <f>'Summary Data'!AC124</f>
        <v>129</v>
      </c>
      <c r="AT124" s="458">
        <f t="shared" si="114"/>
        <v>5</v>
      </c>
      <c r="AU124" s="463">
        <f t="shared" si="77"/>
        <v>645</v>
      </c>
      <c r="AV124" s="472">
        <f t="shared" si="95"/>
        <v>64.5</v>
      </c>
      <c r="AW124" s="447">
        <f>'Summary Data'!AE124</f>
        <v>131</v>
      </c>
      <c r="AX124" s="458">
        <f t="shared" si="115"/>
        <v>5</v>
      </c>
      <c r="AY124" s="463">
        <f t="shared" si="78"/>
        <v>655</v>
      </c>
      <c r="AZ124" s="472">
        <f t="shared" si="96"/>
        <v>65.5</v>
      </c>
      <c r="BA124" s="447">
        <f>'Summary Data'!AG124</f>
        <v>0</v>
      </c>
      <c r="BB124" s="458">
        <f t="shared" si="116"/>
        <v>10</v>
      </c>
      <c r="BC124" s="463">
        <f t="shared" si="79"/>
        <v>0</v>
      </c>
      <c r="BD124" s="472">
        <f t="shared" si="97"/>
        <v>0</v>
      </c>
      <c r="BE124" s="447">
        <f>'Summary Data'!AI124</f>
        <v>0</v>
      </c>
      <c r="BF124" s="458">
        <f t="shared" si="117"/>
        <v>5</v>
      </c>
      <c r="BG124" s="463">
        <f t="shared" si="80"/>
        <v>0</v>
      </c>
      <c r="BH124" s="472">
        <f t="shared" si="98"/>
        <v>0</v>
      </c>
      <c r="BI124" s="447">
        <f>'Summary Data'!AK124</f>
        <v>4</v>
      </c>
      <c r="BJ124" s="458">
        <f t="shared" si="118"/>
        <v>30</v>
      </c>
      <c r="BK124" s="463">
        <f t="shared" si="81"/>
        <v>120</v>
      </c>
      <c r="BL124" s="472">
        <f t="shared" si="99"/>
        <v>2</v>
      </c>
      <c r="BM124" s="447">
        <f>'Summary Data'!AN124</f>
        <v>9</v>
      </c>
      <c r="BN124" s="458">
        <f t="shared" si="119"/>
        <v>30</v>
      </c>
      <c r="BO124" s="463">
        <f t="shared" ref="BO124:BO187" si="132">BM124*BN124</f>
        <v>270</v>
      </c>
      <c r="BP124" s="472">
        <f t="shared" si="100"/>
        <v>4.5</v>
      </c>
      <c r="BQ124" s="447">
        <f>'Summary Data'!AQ124</f>
        <v>11</v>
      </c>
      <c r="BR124" s="458">
        <f t="shared" si="120"/>
        <v>10</v>
      </c>
      <c r="BS124" s="463">
        <f t="shared" si="82"/>
        <v>110</v>
      </c>
      <c r="BT124" s="472">
        <f t="shared" si="101"/>
        <v>5.5</v>
      </c>
      <c r="BU124" s="447">
        <f>'Summary Data'!AS124</f>
        <v>2</v>
      </c>
      <c r="BV124" s="458">
        <f t="shared" si="121"/>
        <v>15</v>
      </c>
      <c r="BW124" s="463">
        <f t="shared" si="83"/>
        <v>30</v>
      </c>
      <c r="BX124" s="472">
        <f t="shared" si="102"/>
        <v>1</v>
      </c>
      <c r="BY124" s="478">
        <f t="shared" si="103"/>
        <v>503</v>
      </c>
      <c r="BZ124" s="469">
        <f t="shared" si="84"/>
        <v>3200</v>
      </c>
      <c r="CA124" s="475">
        <f t="shared" si="122"/>
        <v>1600</v>
      </c>
      <c r="CB124" s="451">
        <f t="shared" si="123"/>
        <v>4287.200000000008</v>
      </c>
      <c r="CC124" s="480">
        <f t="shared" si="130"/>
        <v>0.62679604403806755</v>
      </c>
      <c r="CD124" s="480">
        <f t="shared" si="124"/>
        <v>0.1</v>
      </c>
      <c r="CE124" s="480">
        <f t="shared" si="125"/>
        <v>0.37320395596193251</v>
      </c>
      <c r="CF124" s="478">
        <f t="shared" si="126"/>
        <v>2</v>
      </c>
      <c r="CG124" s="478">
        <f t="shared" si="127"/>
        <v>8574.400000000016</v>
      </c>
      <c r="CH124" s="478">
        <f t="shared" si="128"/>
        <v>251.5</v>
      </c>
      <c r="CI124" s="478">
        <f t="shared" si="129"/>
        <v>393.01371951219505</v>
      </c>
    </row>
    <row r="125" spans="1:87" x14ac:dyDescent="0.2">
      <c r="A125" s="640"/>
      <c r="B125" s="449" t="s">
        <v>198</v>
      </c>
      <c r="C125" s="453">
        <v>2</v>
      </c>
      <c r="D125" s="453"/>
      <c r="E125" s="450">
        <f>'Summary Data'!C125</f>
        <v>17</v>
      </c>
      <c r="F125" s="459">
        <f t="shared" si="104"/>
        <v>10</v>
      </c>
      <c r="G125" s="464">
        <f t="shared" si="67"/>
        <v>170</v>
      </c>
      <c r="H125" s="472">
        <f t="shared" si="85"/>
        <v>8.5</v>
      </c>
      <c r="I125" s="450">
        <f>'Summary Data'!G125</f>
        <v>0</v>
      </c>
      <c r="J125" s="459">
        <f t="shared" si="105"/>
        <v>30</v>
      </c>
      <c r="K125" s="464">
        <f t="shared" si="68"/>
        <v>0</v>
      </c>
      <c r="L125" s="472">
        <f t="shared" si="86"/>
        <v>0</v>
      </c>
      <c r="M125" s="450">
        <f>'Summary Data'!I125</f>
        <v>0</v>
      </c>
      <c r="N125" s="459">
        <f t="shared" si="106"/>
        <v>10</v>
      </c>
      <c r="O125" s="464">
        <f t="shared" si="69"/>
        <v>0</v>
      </c>
      <c r="P125" s="472">
        <f t="shared" si="87"/>
        <v>0</v>
      </c>
      <c r="Q125" s="450">
        <f>'Summary Data'!K125</f>
        <v>2</v>
      </c>
      <c r="R125" s="459">
        <f t="shared" si="107"/>
        <v>10</v>
      </c>
      <c r="S125" s="464">
        <f t="shared" si="70"/>
        <v>20</v>
      </c>
      <c r="T125" s="472">
        <f t="shared" si="88"/>
        <v>1</v>
      </c>
      <c r="U125" s="450">
        <f>'Summary Data'!M125</f>
        <v>1</v>
      </c>
      <c r="V125" s="459">
        <f t="shared" si="108"/>
        <v>10</v>
      </c>
      <c r="W125" s="464">
        <f t="shared" si="71"/>
        <v>10</v>
      </c>
      <c r="X125" s="472">
        <f t="shared" si="89"/>
        <v>0.5</v>
      </c>
      <c r="Y125" s="450">
        <f>'Summary Data'!S125</f>
        <v>4</v>
      </c>
      <c r="Z125" s="459">
        <f t="shared" si="109"/>
        <v>10</v>
      </c>
      <c r="AA125" s="464">
        <f t="shared" si="72"/>
        <v>40</v>
      </c>
      <c r="AB125" s="472">
        <f t="shared" si="90"/>
        <v>2</v>
      </c>
      <c r="AC125" s="450">
        <f>'Summary Data'!U125</f>
        <v>0</v>
      </c>
      <c r="AD125" s="459">
        <f t="shared" si="110"/>
        <v>10</v>
      </c>
      <c r="AE125" s="464">
        <f t="shared" si="73"/>
        <v>0</v>
      </c>
      <c r="AF125" s="472">
        <f t="shared" si="91"/>
        <v>0</v>
      </c>
      <c r="AG125" s="450">
        <f>'Summary Data'!W125</f>
        <v>0</v>
      </c>
      <c r="AH125" s="459">
        <f t="shared" si="111"/>
        <v>10</v>
      </c>
      <c r="AI125" s="464">
        <f t="shared" si="74"/>
        <v>0</v>
      </c>
      <c r="AJ125" s="472">
        <f t="shared" si="92"/>
        <v>0</v>
      </c>
      <c r="AK125" s="450">
        <f>'Summary Data'!Y125</f>
        <v>94</v>
      </c>
      <c r="AL125" s="459">
        <f t="shared" si="112"/>
        <v>5</v>
      </c>
      <c r="AM125" s="464">
        <f t="shared" si="75"/>
        <v>470</v>
      </c>
      <c r="AN125" s="472">
        <f t="shared" si="93"/>
        <v>47</v>
      </c>
      <c r="AO125" s="450">
        <f>'Summary Data'!AA125</f>
        <v>13</v>
      </c>
      <c r="AP125" s="459">
        <f t="shared" si="113"/>
        <v>5</v>
      </c>
      <c r="AQ125" s="464">
        <f t="shared" si="76"/>
        <v>65</v>
      </c>
      <c r="AR125" s="472">
        <f t="shared" si="94"/>
        <v>6.5</v>
      </c>
      <c r="AS125" s="450">
        <f>'Summary Data'!AC125</f>
        <v>132</v>
      </c>
      <c r="AT125" s="459">
        <f t="shared" si="114"/>
        <v>5</v>
      </c>
      <c r="AU125" s="464">
        <f t="shared" si="77"/>
        <v>660</v>
      </c>
      <c r="AV125" s="472">
        <f t="shared" si="95"/>
        <v>66</v>
      </c>
      <c r="AW125" s="450">
        <f>'Summary Data'!AE125</f>
        <v>73</v>
      </c>
      <c r="AX125" s="459">
        <f t="shared" si="115"/>
        <v>5</v>
      </c>
      <c r="AY125" s="464">
        <f t="shared" si="78"/>
        <v>365</v>
      </c>
      <c r="AZ125" s="472">
        <f t="shared" si="96"/>
        <v>36.5</v>
      </c>
      <c r="BA125" s="450">
        <f>'Summary Data'!AG125</f>
        <v>0</v>
      </c>
      <c r="BB125" s="459">
        <f t="shared" si="116"/>
        <v>10</v>
      </c>
      <c r="BC125" s="464">
        <f t="shared" si="79"/>
        <v>0</v>
      </c>
      <c r="BD125" s="472">
        <f t="shared" si="97"/>
        <v>0</v>
      </c>
      <c r="BE125" s="450">
        <f>'Summary Data'!AI125</f>
        <v>0</v>
      </c>
      <c r="BF125" s="459">
        <f t="shared" si="117"/>
        <v>5</v>
      </c>
      <c r="BG125" s="464">
        <f t="shared" si="80"/>
        <v>0</v>
      </c>
      <c r="BH125" s="472">
        <f t="shared" si="98"/>
        <v>0</v>
      </c>
      <c r="BI125" s="450">
        <f>'Summary Data'!AK125</f>
        <v>2</v>
      </c>
      <c r="BJ125" s="459">
        <f t="shared" si="118"/>
        <v>30</v>
      </c>
      <c r="BK125" s="464">
        <f t="shared" si="81"/>
        <v>60</v>
      </c>
      <c r="BL125" s="472">
        <f t="shared" si="99"/>
        <v>1</v>
      </c>
      <c r="BM125" s="450">
        <f>'Summary Data'!AN125</f>
        <v>7</v>
      </c>
      <c r="BN125" s="459">
        <f t="shared" si="119"/>
        <v>30</v>
      </c>
      <c r="BO125" s="464">
        <f t="shared" si="132"/>
        <v>210</v>
      </c>
      <c r="BP125" s="472">
        <f t="shared" si="100"/>
        <v>3.5</v>
      </c>
      <c r="BQ125" s="450">
        <f>'Summary Data'!AQ125</f>
        <v>10</v>
      </c>
      <c r="BR125" s="459">
        <f t="shared" si="120"/>
        <v>10</v>
      </c>
      <c r="BS125" s="464">
        <f t="shared" si="82"/>
        <v>100</v>
      </c>
      <c r="BT125" s="472">
        <f t="shared" si="101"/>
        <v>5</v>
      </c>
      <c r="BU125" s="450">
        <f>'Summary Data'!AS125</f>
        <v>2</v>
      </c>
      <c r="BV125" s="459">
        <f t="shared" si="121"/>
        <v>15</v>
      </c>
      <c r="BW125" s="464">
        <f t="shared" si="83"/>
        <v>30</v>
      </c>
      <c r="BX125" s="472">
        <f t="shared" si="102"/>
        <v>1</v>
      </c>
      <c r="BY125" s="478">
        <f t="shared" si="103"/>
        <v>357</v>
      </c>
      <c r="BZ125" s="469">
        <f t="shared" si="84"/>
        <v>2200</v>
      </c>
      <c r="CA125" s="475">
        <f t="shared" si="122"/>
        <v>1100</v>
      </c>
      <c r="CB125" s="451">
        <f t="shared" si="123"/>
        <v>4287.200000000008</v>
      </c>
      <c r="CC125" s="480">
        <f t="shared" si="130"/>
        <v>0.74342228027617141</v>
      </c>
      <c r="CD125" s="480">
        <f t="shared" si="124"/>
        <v>7.7272727272727271E-2</v>
      </c>
      <c r="CE125" s="480">
        <f t="shared" si="125"/>
        <v>0.25657771972382859</v>
      </c>
      <c r="CF125" s="478">
        <f t="shared" si="126"/>
        <v>2</v>
      </c>
      <c r="CG125" s="478">
        <f t="shared" si="127"/>
        <v>8574.400000000016</v>
      </c>
      <c r="CH125" s="478">
        <f t="shared" si="128"/>
        <v>178.5</v>
      </c>
      <c r="CI125" s="478">
        <f t="shared" si="129"/>
        <v>393.01371951219505</v>
      </c>
    </row>
    <row r="126" spans="1:87" x14ac:dyDescent="0.2">
      <c r="A126" s="640"/>
      <c r="B126" s="442" t="s">
        <v>199</v>
      </c>
      <c r="C126" s="453">
        <v>2</v>
      </c>
      <c r="D126" s="453"/>
      <c r="E126" s="447">
        <f>'Summary Data'!C126</f>
        <v>34</v>
      </c>
      <c r="F126" s="458">
        <f t="shared" si="104"/>
        <v>10</v>
      </c>
      <c r="G126" s="463">
        <f t="shared" si="67"/>
        <v>340</v>
      </c>
      <c r="H126" s="472">
        <f t="shared" si="85"/>
        <v>17</v>
      </c>
      <c r="I126" s="447">
        <f>'Summary Data'!G126</f>
        <v>0</v>
      </c>
      <c r="J126" s="458">
        <f t="shared" si="105"/>
        <v>30</v>
      </c>
      <c r="K126" s="463">
        <f t="shared" si="68"/>
        <v>0</v>
      </c>
      <c r="L126" s="472">
        <f t="shared" si="86"/>
        <v>0</v>
      </c>
      <c r="M126" s="447">
        <f>'Summary Data'!I126</f>
        <v>0</v>
      </c>
      <c r="N126" s="458">
        <f t="shared" si="106"/>
        <v>10</v>
      </c>
      <c r="O126" s="463">
        <f t="shared" si="69"/>
        <v>0</v>
      </c>
      <c r="P126" s="472">
        <f t="shared" si="87"/>
        <v>0</v>
      </c>
      <c r="Q126" s="447">
        <f>'Summary Data'!K126</f>
        <v>0</v>
      </c>
      <c r="R126" s="458">
        <f t="shared" si="107"/>
        <v>10</v>
      </c>
      <c r="S126" s="463">
        <f t="shared" si="70"/>
        <v>0</v>
      </c>
      <c r="T126" s="472">
        <f t="shared" si="88"/>
        <v>0</v>
      </c>
      <c r="U126" s="447">
        <f>'Summary Data'!M126</f>
        <v>0</v>
      </c>
      <c r="V126" s="458">
        <f t="shared" si="108"/>
        <v>10</v>
      </c>
      <c r="W126" s="463">
        <f t="shared" si="71"/>
        <v>0</v>
      </c>
      <c r="X126" s="472">
        <f t="shared" si="89"/>
        <v>0</v>
      </c>
      <c r="Y126" s="447">
        <f>'Summary Data'!S126</f>
        <v>1</v>
      </c>
      <c r="Z126" s="458">
        <f t="shared" si="109"/>
        <v>10</v>
      </c>
      <c r="AA126" s="463">
        <f t="shared" si="72"/>
        <v>10</v>
      </c>
      <c r="AB126" s="472">
        <f t="shared" si="90"/>
        <v>0.5</v>
      </c>
      <c r="AC126" s="447">
        <f>'Summary Data'!U126</f>
        <v>2</v>
      </c>
      <c r="AD126" s="458">
        <f t="shared" si="110"/>
        <v>10</v>
      </c>
      <c r="AE126" s="463">
        <f t="shared" si="73"/>
        <v>20</v>
      </c>
      <c r="AF126" s="472">
        <f t="shared" si="91"/>
        <v>1</v>
      </c>
      <c r="AG126" s="447">
        <f>'Summary Data'!W126</f>
        <v>1</v>
      </c>
      <c r="AH126" s="458">
        <f t="shared" si="111"/>
        <v>10</v>
      </c>
      <c r="AI126" s="463">
        <f t="shared" si="74"/>
        <v>10</v>
      </c>
      <c r="AJ126" s="472">
        <f t="shared" si="92"/>
        <v>0.5</v>
      </c>
      <c r="AK126" s="447">
        <f>'Summary Data'!Y126</f>
        <v>89</v>
      </c>
      <c r="AL126" s="458">
        <f t="shared" si="112"/>
        <v>5</v>
      </c>
      <c r="AM126" s="463">
        <f t="shared" si="75"/>
        <v>445</v>
      </c>
      <c r="AN126" s="472">
        <f t="shared" si="93"/>
        <v>44.5</v>
      </c>
      <c r="AO126" s="447">
        <f>'Summary Data'!AA126</f>
        <v>18</v>
      </c>
      <c r="AP126" s="458">
        <f t="shared" si="113"/>
        <v>5</v>
      </c>
      <c r="AQ126" s="463">
        <f t="shared" si="76"/>
        <v>90</v>
      </c>
      <c r="AR126" s="472">
        <f t="shared" si="94"/>
        <v>9</v>
      </c>
      <c r="AS126" s="447">
        <f>'Summary Data'!AC126</f>
        <v>114</v>
      </c>
      <c r="AT126" s="458">
        <f t="shared" si="114"/>
        <v>5</v>
      </c>
      <c r="AU126" s="463">
        <f t="shared" si="77"/>
        <v>570</v>
      </c>
      <c r="AV126" s="472">
        <f t="shared" si="95"/>
        <v>57</v>
      </c>
      <c r="AW126" s="447">
        <f>'Summary Data'!AE126</f>
        <v>92</v>
      </c>
      <c r="AX126" s="458">
        <f t="shared" si="115"/>
        <v>5</v>
      </c>
      <c r="AY126" s="463">
        <f t="shared" si="78"/>
        <v>460</v>
      </c>
      <c r="AZ126" s="472">
        <f t="shared" si="96"/>
        <v>46</v>
      </c>
      <c r="BA126" s="447">
        <f>'Summary Data'!AG126</f>
        <v>1</v>
      </c>
      <c r="BB126" s="458">
        <f t="shared" si="116"/>
        <v>10</v>
      </c>
      <c r="BC126" s="463">
        <f t="shared" si="79"/>
        <v>10</v>
      </c>
      <c r="BD126" s="472">
        <f t="shared" si="97"/>
        <v>0.5</v>
      </c>
      <c r="BE126" s="447">
        <f>'Summary Data'!AI126</f>
        <v>0</v>
      </c>
      <c r="BF126" s="458">
        <f t="shared" si="117"/>
        <v>5</v>
      </c>
      <c r="BG126" s="463">
        <f t="shared" si="80"/>
        <v>0</v>
      </c>
      <c r="BH126" s="472">
        <f t="shared" si="98"/>
        <v>0</v>
      </c>
      <c r="BI126" s="447">
        <f>'Summary Data'!AK126</f>
        <v>2</v>
      </c>
      <c r="BJ126" s="458">
        <f t="shared" si="118"/>
        <v>30</v>
      </c>
      <c r="BK126" s="463">
        <f t="shared" si="81"/>
        <v>60</v>
      </c>
      <c r="BL126" s="472">
        <f t="shared" si="99"/>
        <v>1</v>
      </c>
      <c r="BM126" s="447">
        <f>'Summary Data'!AN126</f>
        <v>15</v>
      </c>
      <c r="BN126" s="458">
        <f t="shared" si="119"/>
        <v>30</v>
      </c>
      <c r="BO126" s="463">
        <f t="shared" si="132"/>
        <v>450</v>
      </c>
      <c r="BP126" s="472">
        <f t="shared" si="100"/>
        <v>7.5</v>
      </c>
      <c r="BQ126" s="447">
        <f>'Summary Data'!AQ126</f>
        <v>6</v>
      </c>
      <c r="BR126" s="458">
        <f t="shared" si="120"/>
        <v>10</v>
      </c>
      <c r="BS126" s="463">
        <f t="shared" si="82"/>
        <v>60</v>
      </c>
      <c r="BT126" s="472">
        <f t="shared" si="101"/>
        <v>3</v>
      </c>
      <c r="BU126" s="447">
        <f>'Summary Data'!AS126</f>
        <v>0</v>
      </c>
      <c r="BV126" s="458">
        <f t="shared" si="121"/>
        <v>15</v>
      </c>
      <c r="BW126" s="463">
        <f t="shared" si="83"/>
        <v>0</v>
      </c>
      <c r="BX126" s="472">
        <f t="shared" si="102"/>
        <v>0</v>
      </c>
      <c r="BY126" s="478">
        <f t="shared" si="103"/>
        <v>375</v>
      </c>
      <c r="BZ126" s="469">
        <f t="shared" si="84"/>
        <v>2525</v>
      </c>
      <c r="CA126" s="475">
        <f t="shared" si="122"/>
        <v>1262.5</v>
      </c>
      <c r="CB126" s="451">
        <f t="shared" si="123"/>
        <v>4287.200000000008</v>
      </c>
      <c r="CC126" s="480">
        <f t="shared" si="130"/>
        <v>0.70551875349878768</v>
      </c>
      <c r="CD126" s="480">
        <f t="shared" si="124"/>
        <v>0.13465346534653466</v>
      </c>
      <c r="CE126" s="480">
        <f t="shared" si="125"/>
        <v>0.29448124650121238</v>
      </c>
      <c r="CF126" s="478">
        <f t="shared" si="126"/>
        <v>2</v>
      </c>
      <c r="CG126" s="478">
        <f t="shared" si="127"/>
        <v>8574.400000000016</v>
      </c>
      <c r="CH126" s="478">
        <f t="shared" si="128"/>
        <v>187.5</v>
      </c>
      <c r="CI126" s="478">
        <f t="shared" si="129"/>
        <v>393.01371951219505</v>
      </c>
    </row>
    <row r="127" spans="1:87" x14ac:dyDescent="0.2">
      <c r="A127" s="640"/>
      <c r="B127" s="449" t="s">
        <v>200</v>
      </c>
      <c r="C127" s="453">
        <v>2</v>
      </c>
      <c r="D127" s="453"/>
      <c r="E127" s="450">
        <f>'Summary Data'!C127</f>
        <v>32</v>
      </c>
      <c r="F127" s="459">
        <f t="shared" si="104"/>
        <v>10</v>
      </c>
      <c r="G127" s="464">
        <f t="shared" si="67"/>
        <v>320</v>
      </c>
      <c r="H127" s="472">
        <f t="shared" si="85"/>
        <v>16</v>
      </c>
      <c r="I127" s="450">
        <f>'Summary Data'!G127</f>
        <v>0</v>
      </c>
      <c r="J127" s="459">
        <f t="shared" si="105"/>
        <v>30</v>
      </c>
      <c r="K127" s="464">
        <f t="shared" si="68"/>
        <v>0</v>
      </c>
      <c r="L127" s="472">
        <f t="shared" si="86"/>
        <v>0</v>
      </c>
      <c r="M127" s="450">
        <f>'Summary Data'!I127</f>
        <v>0</v>
      </c>
      <c r="N127" s="459">
        <f t="shared" si="106"/>
        <v>10</v>
      </c>
      <c r="O127" s="464">
        <f t="shared" si="69"/>
        <v>0</v>
      </c>
      <c r="P127" s="472">
        <f t="shared" si="87"/>
        <v>0</v>
      </c>
      <c r="Q127" s="450">
        <f>'Summary Data'!K127</f>
        <v>6</v>
      </c>
      <c r="R127" s="459">
        <f t="shared" si="107"/>
        <v>10</v>
      </c>
      <c r="S127" s="464">
        <f t="shared" si="70"/>
        <v>60</v>
      </c>
      <c r="T127" s="472">
        <f t="shared" si="88"/>
        <v>3</v>
      </c>
      <c r="U127" s="450">
        <f>'Summary Data'!M127</f>
        <v>0</v>
      </c>
      <c r="V127" s="459">
        <f t="shared" si="108"/>
        <v>10</v>
      </c>
      <c r="W127" s="464">
        <f t="shared" si="71"/>
        <v>0</v>
      </c>
      <c r="X127" s="472">
        <f t="shared" si="89"/>
        <v>0</v>
      </c>
      <c r="Y127" s="450">
        <f>'Summary Data'!S127</f>
        <v>9</v>
      </c>
      <c r="Z127" s="459">
        <f t="shared" si="109"/>
        <v>10</v>
      </c>
      <c r="AA127" s="464">
        <f t="shared" si="72"/>
        <v>90</v>
      </c>
      <c r="AB127" s="472">
        <f t="shared" si="90"/>
        <v>4.5</v>
      </c>
      <c r="AC127" s="450">
        <f>'Summary Data'!U127</f>
        <v>5</v>
      </c>
      <c r="AD127" s="459">
        <f t="shared" si="110"/>
        <v>10</v>
      </c>
      <c r="AE127" s="464">
        <f t="shared" si="73"/>
        <v>50</v>
      </c>
      <c r="AF127" s="472">
        <f t="shared" si="91"/>
        <v>2.5</v>
      </c>
      <c r="AG127" s="450">
        <f>'Summary Data'!W127</f>
        <v>0</v>
      </c>
      <c r="AH127" s="459">
        <f t="shared" si="111"/>
        <v>10</v>
      </c>
      <c r="AI127" s="464">
        <f t="shared" si="74"/>
        <v>0</v>
      </c>
      <c r="AJ127" s="472">
        <f t="shared" si="92"/>
        <v>0</v>
      </c>
      <c r="AK127" s="450">
        <f>'Summary Data'!Y127</f>
        <v>120</v>
      </c>
      <c r="AL127" s="459">
        <f t="shared" si="112"/>
        <v>5</v>
      </c>
      <c r="AM127" s="464">
        <f t="shared" si="75"/>
        <v>600</v>
      </c>
      <c r="AN127" s="472">
        <f t="shared" si="93"/>
        <v>60</v>
      </c>
      <c r="AO127" s="450">
        <f>'Summary Data'!AA127</f>
        <v>24</v>
      </c>
      <c r="AP127" s="459">
        <f t="shared" si="113"/>
        <v>5</v>
      </c>
      <c r="AQ127" s="464">
        <f t="shared" si="76"/>
        <v>120</v>
      </c>
      <c r="AR127" s="472">
        <f t="shared" si="94"/>
        <v>12</v>
      </c>
      <c r="AS127" s="450">
        <f>'Summary Data'!AC127</f>
        <v>102</v>
      </c>
      <c r="AT127" s="459">
        <f t="shared" si="114"/>
        <v>5</v>
      </c>
      <c r="AU127" s="464">
        <f t="shared" si="77"/>
        <v>510</v>
      </c>
      <c r="AV127" s="472">
        <f t="shared" si="95"/>
        <v>51</v>
      </c>
      <c r="AW127" s="450">
        <f>'Summary Data'!AE127</f>
        <v>115</v>
      </c>
      <c r="AX127" s="459">
        <f t="shared" si="115"/>
        <v>5</v>
      </c>
      <c r="AY127" s="464">
        <f t="shared" si="78"/>
        <v>575</v>
      </c>
      <c r="AZ127" s="472">
        <f t="shared" si="96"/>
        <v>57.5</v>
      </c>
      <c r="BA127" s="450">
        <f>'Summary Data'!AG127</f>
        <v>2</v>
      </c>
      <c r="BB127" s="459">
        <f t="shared" si="116"/>
        <v>10</v>
      </c>
      <c r="BC127" s="464">
        <f t="shared" si="79"/>
        <v>20</v>
      </c>
      <c r="BD127" s="472">
        <f t="shared" si="97"/>
        <v>1</v>
      </c>
      <c r="BE127" s="450">
        <f>'Summary Data'!AI127</f>
        <v>0</v>
      </c>
      <c r="BF127" s="459">
        <f t="shared" si="117"/>
        <v>5</v>
      </c>
      <c r="BG127" s="464">
        <f t="shared" si="80"/>
        <v>0</v>
      </c>
      <c r="BH127" s="472">
        <f t="shared" si="98"/>
        <v>0</v>
      </c>
      <c r="BI127" s="450">
        <f>'Summary Data'!AK127</f>
        <v>2</v>
      </c>
      <c r="BJ127" s="459">
        <f t="shared" si="118"/>
        <v>30</v>
      </c>
      <c r="BK127" s="464">
        <f t="shared" si="81"/>
        <v>60</v>
      </c>
      <c r="BL127" s="472">
        <f t="shared" si="99"/>
        <v>1</v>
      </c>
      <c r="BM127" s="450">
        <f>'Summary Data'!AN127</f>
        <v>31</v>
      </c>
      <c r="BN127" s="459">
        <f t="shared" si="119"/>
        <v>30</v>
      </c>
      <c r="BO127" s="464">
        <f t="shared" si="132"/>
        <v>930</v>
      </c>
      <c r="BP127" s="472">
        <f t="shared" si="100"/>
        <v>15.5</v>
      </c>
      <c r="BQ127" s="450">
        <f>'Summary Data'!AQ127</f>
        <v>14</v>
      </c>
      <c r="BR127" s="459">
        <f t="shared" si="120"/>
        <v>10</v>
      </c>
      <c r="BS127" s="464">
        <f t="shared" si="82"/>
        <v>140</v>
      </c>
      <c r="BT127" s="472">
        <f t="shared" si="101"/>
        <v>7</v>
      </c>
      <c r="BU127" s="450">
        <f>'Summary Data'!AS127</f>
        <v>1</v>
      </c>
      <c r="BV127" s="459">
        <f t="shared" si="121"/>
        <v>15</v>
      </c>
      <c r="BW127" s="464">
        <f t="shared" si="83"/>
        <v>15</v>
      </c>
      <c r="BX127" s="472">
        <f t="shared" si="102"/>
        <v>0.5</v>
      </c>
      <c r="BY127" s="478">
        <f t="shared" si="103"/>
        <v>463</v>
      </c>
      <c r="BZ127" s="469">
        <f t="shared" si="84"/>
        <v>3490</v>
      </c>
      <c r="CA127" s="475">
        <f t="shared" si="122"/>
        <v>1745</v>
      </c>
      <c r="CB127" s="451">
        <f t="shared" si="123"/>
        <v>4287.200000000008</v>
      </c>
      <c r="CC127" s="480">
        <f t="shared" si="130"/>
        <v>0.59297443552901741</v>
      </c>
      <c r="CD127" s="480">
        <f t="shared" si="124"/>
        <v>9.1690544412607447E-2</v>
      </c>
      <c r="CE127" s="480">
        <f t="shared" si="125"/>
        <v>0.40702556447098265</v>
      </c>
      <c r="CF127" s="478">
        <f t="shared" si="126"/>
        <v>2</v>
      </c>
      <c r="CG127" s="478">
        <f t="shared" si="127"/>
        <v>8574.400000000016</v>
      </c>
      <c r="CH127" s="478">
        <f t="shared" si="128"/>
        <v>231.5</v>
      </c>
      <c r="CI127" s="478">
        <f t="shared" si="129"/>
        <v>393.01371951219505</v>
      </c>
    </row>
    <row r="128" spans="1:87" x14ac:dyDescent="0.2">
      <c r="A128" s="640"/>
      <c r="B128" s="442" t="s">
        <v>201</v>
      </c>
      <c r="C128" s="453">
        <v>2</v>
      </c>
      <c r="D128" s="453"/>
      <c r="E128" s="447">
        <f>'Summary Data'!C128</f>
        <v>32</v>
      </c>
      <c r="F128" s="458">
        <f t="shared" si="104"/>
        <v>10</v>
      </c>
      <c r="G128" s="463">
        <f t="shared" ref="G128:G191" si="133">E128*F128</f>
        <v>320</v>
      </c>
      <c r="H128" s="472">
        <f t="shared" si="85"/>
        <v>16</v>
      </c>
      <c r="I128" s="447">
        <f>'Summary Data'!G128</f>
        <v>0</v>
      </c>
      <c r="J128" s="458">
        <f t="shared" si="105"/>
        <v>30</v>
      </c>
      <c r="K128" s="463">
        <f t="shared" ref="K128:K191" si="134">I128*J128</f>
        <v>0</v>
      </c>
      <c r="L128" s="472">
        <f t="shared" si="86"/>
        <v>0</v>
      </c>
      <c r="M128" s="447">
        <f>'Summary Data'!I128</f>
        <v>0</v>
      </c>
      <c r="N128" s="458">
        <f t="shared" si="106"/>
        <v>10</v>
      </c>
      <c r="O128" s="463">
        <f t="shared" ref="O128:O191" si="135">M128*N128</f>
        <v>0</v>
      </c>
      <c r="P128" s="472">
        <f t="shared" si="87"/>
        <v>0</v>
      </c>
      <c r="Q128" s="447">
        <f>'Summary Data'!K128</f>
        <v>8</v>
      </c>
      <c r="R128" s="458">
        <f t="shared" si="107"/>
        <v>10</v>
      </c>
      <c r="S128" s="463">
        <f t="shared" ref="S128:S191" si="136">Q128*R128</f>
        <v>80</v>
      </c>
      <c r="T128" s="472">
        <f t="shared" si="88"/>
        <v>4</v>
      </c>
      <c r="U128" s="447">
        <f>'Summary Data'!M128</f>
        <v>0</v>
      </c>
      <c r="V128" s="458">
        <f t="shared" si="108"/>
        <v>10</v>
      </c>
      <c r="W128" s="463">
        <f t="shared" ref="W128:W191" si="137">U128*V128</f>
        <v>0</v>
      </c>
      <c r="X128" s="472">
        <f t="shared" si="89"/>
        <v>0</v>
      </c>
      <c r="Y128" s="447">
        <f>'Summary Data'!S128</f>
        <v>15</v>
      </c>
      <c r="Z128" s="458">
        <f t="shared" si="109"/>
        <v>10</v>
      </c>
      <c r="AA128" s="463">
        <f t="shared" ref="AA128:AA191" si="138">Y128*Z128</f>
        <v>150</v>
      </c>
      <c r="AB128" s="472">
        <f t="shared" si="90"/>
        <v>7.5</v>
      </c>
      <c r="AC128" s="447">
        <f>'Summary Data'!U128</f>
        <v>9</v>
      </c>
      <c r="AD128" s="458">
        <f t="shared" si="110"/>
        <v>10</v>
      </c>
      <c r="AE128" s="463">
        <f t="shared" ref="AE128:AE191" si="139">AC128*AD128</f>
        <v>90</v>
      </c>
      <c r="AF128" s="472">
        <f t="shared" si="91"/>
        <v>4.5</v>
      </c>
      <c r="AG128" s="447">
        <f>'Summary Data'!W128</f>
        <v>1</v>
      </c>
      <c r="AH128" s="458">
        <f t="shared" si="111"/>
        <v>10</v>
      </c>
      <c r="AI128" s="463">
        <f t="shared" ref="AI128:AI191" si="140">AG128*AH128</f>
        <v>10</v>
      </c>
      <c r="AJ128" s="472">
        <f t="shared" si="92"/>
        <v>0.5</v>
      </c>
      <c r="AK128" s="447">
        <f>'Summary Data'!Y128</f>
        <v>135</v>
      </c>
      <c r="AL128" s="458">
        <f t="shared" si="112"/>
        <v>5</v>
      </c>
      <c r="AM128" s="463">
        <f t="shared" ref="AM128:AM191" si="141">AK128*AL128</f>
        <v>675</v>
      </c>
      <c r="AN128" s="472">
        <f t="shared" si="93"/>
        <v>67.5</v>
      </c>
      <c r="AO128" s="447">
        <f>'Summary Data'!AA128</f>
        <v>16</v>
      </c>
      <c r="AP128" s="458">
        <f t="shared" si="113"/>
        <v>5</v>
      </c>
      <c r="AQ128" s="463">
        <f t="shared" ref="AQ128:AQ191" si="142">AO128*AP128</f>
        <v>80</v>
      </c>
      <c r="AR128" s="472">
        <f t="shared" si="94"/>
        <v>8</v>
      </c>
      <c r="AS128" s="447">
        <f>'Summary Data'!AC128</f>
        <v>138</v>
      </c>
      <c r="AT128" s="458">
        <f t="shared" si="114"/>
        <v>5</v>
      </c>
      <c r="AU128" s="463">
        <f t="shared" ref="AU128:AU191" si="143">AS128*AT128</f>
        <v>690</v>
      </c>
      <c r="AV128" s="472">
        <f t="shared" si="95"/>
        <v>69</v>
      </c>
      <c r="AW128" s="447">
        <f>'Summary Data'!AE128</f>
        <v>130</v>
      </c>
      <c r="AX128" s="458">
        <f t="shared" si="115"/>
        <v>5</v>
      </c>
      <c r="AY128" s="463">
        <f t="shared" ref="AY128:AY191" si="144">AW128*AX128</f>
        <v>650</v>
      </c>
      <c r="AZ128" s="472">
        <f t="shared" si="96"/>
        <v>65</v>
      </c>
      <c r="BA128" s="447">
        <f>'Summary Data'!AG128</f>
        <v>0</v>
      </c>
      <c r="BB128" s="458">
        <f t="shared" si="116"/>
        <v>10</v>
      </c>
      <c r="BC128" s="463">
        <f t="shared" ref="BC128:BC191" si="145">BA128*BB128</f>
        <v>0</v>
      </c>
      <c r="BD128" s="472">
        <f t="shared" si="97"/>
        <v>0</v>
      </c>
      <c r="BE128" s="447">
        <f>'Summary Data'!AI128</f>
        <v>0</v>
      </c>
      <c r="BF128" s="458">
        <f t="shared" si="117"/>
        <v>5</v>
      </c>
      <c r="BG128" s="463">
        <f t="shared" ref="BG128:BG191" si="146">BE128*BF128</f>
        <v>0</v>
      </c>
      <c r="BH128" s="472">
        <f t="shared" si="98"/>
        <v>0</v>
      </c>
      <c r="BI128" s="447">
        <f>'Summary Data'!AK128</f>
        <v>5</v>
      </c>
      <c r="BJ128" s="458">
        <f t="shared" si="118"/>
        <v>30</v>
      </c>
      <c r="BK128" s="463">
        <f t="shared" ref="BK128:BK191" si="147">BI128*BJ128</f>
        <v>150</v>
      </c>
      <c r="BL128" s="472">
        <f t="shared" si="99"/>
        <v>2.5</v>
      </c>
      <c r="BM128" s="447">
        <f>'Summary Data'!AN128</f>
        <v>20</v>
      </c>
      <c r="BN128" s="458">
        <f t="shared" si="119"/>
        <v>30</v>
      </c>
      <c r="BO128" s="463">
        <f t="shared" si="132"/>
        <v>600</v>
      </c>
      <c r="BP128" s="472">
        <f t="shared" si="100"/>
        <v>10</v>
      </c>
      <c r="BQ128" s="447">
        <f>'Summary Data'!AQ128</f>
        <v>12</v>
      </c>
      <c r="BR128" s="458">
        <f t="shared" si="120"/>
        <v>10</v>
      </c>
      <c r="BS128" s="463">
        <f t="shared" ref="BS128:BS191" si="148">BQ128*BR128</f>
        <v>120</v>
      </c>
      <c r="BT128" s="472">
        <f t="shared" si="101"/>
        <v>6</v>
      </c>
      <c r="BU128" s="447">
        <f>'Summary Data'!AS128</f>
        <v>4</v>
      </c>
      <c r="BV128" s="458">
        <f t="shared" si="121"/>
        <v>15</v>
      </c>
      <c r="BW128" s="463">
        <f t="shared" ref="BW128:BW191" si="149">BU128*BV128</f>
        <v>60</v>
      </c>
      <c r="BX128" s="472">
        <f t="shared" si="102"/>
        <v>2</v>
      </c>
      <c r="BY128" s="478">
        <f t="shared" si="103"/>
        <v>525</v>
      </c>
      <c r="BZ128" s="469">
        <f t="shared" ref="BZ128:BZ191" si="150">SUM(G128,K128,O128,S128,W128,AA128,AE128,AI128,AM128,AQ128,AU128,AY128,BC128,BG128,BK128,BO128,BS128,BW128)</f>
        <v>3675</v>
      </c>
      <c r="CA128" s="475">
        <f t="shared" si="122"/>
        <v>1837.5</v>
      </c>
      <c r="CB128" s="451">
        <f t="shared" si="123"/>
        <v>4287.200000000008</v>
      </c>
      <c r="CC128" s="480">
        <f t="shared" si="130"/>
        <v>0.57139858182496817</v>
      </c>
      <c r="CD128" s="480">
        <f t="shared" si="124"/>
        <v>8.7074829931972783E-2</v>
      </c>
      <c r="CE128" s="480">
        <f t="shared" si="125"/>
        <v>0.42860141817503183</v>
      </c>
      <c r="CF128" s="478">
        <f t="shared" si="126"/>
        <v>2</v>
      </c>
      <c r="CG128" s="478">
        <f t="shared" si="127"/>
        <v>8574.400000000016</v>
      </c>
      <c r="CH128" s="478">
        <f t="shared" si="128"/>
        <v>262.5</v>
      </c>
      <c r="CI128" s="478">
        <f t="shared" si="129"/>
        <v>393.01371951219505</v>
      </c>
    </row>
    <row r="129" spans="1:87" x14ac:dyDescent="0.2">
      <c r="A129" s="640"/>
      <c r="B129" s="449" t="s">
        <v>202</v>
      </c>
      <c r="C129" s="453">
        <v>2</v>
      </c>
      <c r="D129" s="453"/>
      <c r="E129" s="450">
        <f>'Summary Data'!C129</f>
        <v>44</v>
      </c>
      <c r="F129" s="459">
        <f t="shared" si="104"/>
        <v>10</v>
      </c>
      <c r="G129" s="464">
        <f t="shared" si="133"/>
        <v>440</v>
      </c>
      <c r="H129" s="472">
        <f t="shared" si="85"/>
        <v>22</v>
      </c>
      <c r="I129" s="450">
        <f>'Summary Data'!G129</f>
        <v>0</v>
      </c>
      <c r="J129" s="459">
        <f t="shared" si="105"/>
        <v>30</v>
      </c>
      <c r="K129" s="464">
        <f t="shared" si="134"/>
        <v>0</v>
      </c>
      <c r="L129" s="472">
        <f t="shared" si="86"/>
        <v>0</v>
      </c>
      <c r="M129" s="450">
        <f>'Summary Data'!I129</f>
        <v>0</v>
      </c>
      <c r="N129" s="459">
        <f t="shared" si="106"/>
        <v>10</v>
      </c>
      <c r="O129" s="464">
        <f t="shared" si="135"/>
        <v>0</v>
      </c>
      <c r="P129" s="472">
        <f t="shared" si="87"/>
        <v>0</v>
      </c>
      <c r="Q129" s="450">
        <f>'Summary Data'!K129</f>
        <v>0</v>
      </c>
      <c r="R129" s="459">
        <f t="shared" si="107"/>
        <v>10</v>
      </c>
      <c r="S129" s="464">
        <f t="shared" si="136"/>
        <v>0</v>
      </c>
      <c r="T129" s="472">
        <f t="shared" si="88"/>
        <v>0</v>
      </c>
      <c r="U129" s="450">
        <f>'Summary Data'!M129</f>
        <v>0</v>
      </c>
      <c r="V129" s="459">
        <f t="shared" si="108"/>
        <v>10</v>
      </c>
      <c r="W129" s="464">
        <f t="shared" si="137"/>
        <v>0</v>
      </c>
      <c r="X129" s="472">
        <f t="shared" si="89"/>
        <v>0</v>
      </c>
      <c r="Y129" s="450">
        <f>'Summary Data'!S129</f>
        <v>29</v>
      </c>
      <c r="Z129" s="459">
        <f t="shared" si="109"/>
        <v>10</v>
      </c>
      <c r="AA129" s="464">
        <f t="shared" si="138"/>
        <v>290</v>
      </c>
      <c r="AB129" s="472">
        <f t="shared" si="90"/>
        <v>14.5</v>
      </c>
      <c r="AC129" s="450">
        <f>'Summary Data'!U129</f>
        <v>4</v>
      </c>
      <c r="AD129" s="459">
        <f t="shared" si="110"/>
        <v>10</v>
      </c>
      <c r="AE129" s="464">
        <f t="shared" si="139"/>
        <v>40</v>
      </c>
      <c r="AF129" s="472">
        <f t="shared" si="91"/>
        <v>2</v>
      </c>
      <c r="AG129" s="450">
        <f>'Summary Data'!W129</f>
        <v>3</v>
      </c>
      <c r="AH129" s="459">
        <f t="shared" si="111"/>
        <v>10</v>
      </c>
      <c r="AI129" s="464">
        <f t="shared" si="140"/>
        <v>30</v>
      </c>
      <c r="AJ129" s="472">
        <f t="shared" si="92"/>
        <v>1.5</v>
      </c>
      <c r="AK129" s="450">
        <f>'Summary Data'!Y129</f>
        <v>102</v>
      </c>
      <c r="AL129" s="459">
        <f t="shared" si="112"/>
        <v>5</v>
      </c>
      <c r="AM129" s="464">
        <f t="shared" si="141"/>
        <v>510</v>
      </c>
      <c r="AN129" s="472">
        <f t="shared" si="93"/>
        <v>51</v>
      </c>
      <c r="AO129" s="450">
        <f>'Summary Data'!AA129</f>
        <v>19</v>
      </c>
      <c r="AP129" s="459">
        <f t="shared" si="113"/>
        <v>5</v>
      </c>
      <c r="AQ129" s="464">
        <f t="shared" si="142"/>
        <v>95</v>
      </c>
      <c r="AR129" s="472">
        <f t="shared" si="94"/>
        <v>9.5</v>
      </c>
      <c r="AS129" s="450">
        <f>'Summary Data'!AC129</f>
        <v>102</v>
      </c>
      <c r="AT129" s="459">
        <f t="shared" si="114"/>
        <v>5</v>
      </c>
      <c r="AU129" s="464">
        <f t="shared" si="143"/>
        <v>510</v>
      </c>
      <c r="AV129" s="472">
        <f t="shared" si="95"/>
        <v>51</v>
      </c>
      <c r="AW129" s="450">
        <f>'Summary Data'!AE129</f>
        <v>106</v>
      </c>
      <c r="AX129" s="459">
        <f t="shared" si="115"/>
        <v>5</v>
      </c>
      <c r="AY129" s="464">
        <f t="shared" si="144"/>
        <v>530</v>
      </c>
      <c r="AZ129" s="472">
        <f t="shared" si="96"/>
        <v>53</v>
      </c>
      <c r="BA129" s="450">
        <f>'Summary Data'!AG129</f>
        <v>1</v>
      </c>
      <c r="BB129" s="459">
        <f t="shared" si="116"/>
        <v>10</v>
      </c>
      <c r="BC129" s="464">
        <f t="shared" si="145"/>
        <v>10</v>
      </c>
      <c r="BD129" s="472">
        <f t="shared" si="97"/>
        <v>0.5</v>
      </c>
      <c r="BE129" s="450">
        <f>'Summary Data'!AI129</f>
        <v>0</v>
      </c>
      <c r="BF129" s="459">
        <f t="shared" si="117"/>
        <v>5</v>
      </c>
      <c r="BG129" s="464">
        <f t="shared" si="146"/>
        <v>0</v>
      </c>
      <c r="BH129" s="472">
        <f t="shared" si="98"/>
        <v>0</v>
      </c>
      <c r="BI129" s="450">
        <f>'Summary Data'!AK129</f>
        <v>2</v>
      </c>
      <c r="BJ129" s="459">
        <f t="shared" si="118"/>
        <v>30</v>
      </c>
      <c r="BK129" s="464">
        <f t="shared" si="147"/>
        <v>60</v>
      </c>
      <c r="BL129" s="472">
        <f t="shared" si="99"/>
        <v>1</v>
      </c>
      <c r="BM129" s="450">
        <f>'Summary Data'!AN129</f>
        <v>8</v>
      </c>
      <c r="BN129" s="459">
        <f t="shared" si="119"/>
        <v>30</v>
      </c>
      <c r="BO129" s="464">
        <f t="shared" si="132"/>
        <v>240</v>
      </c>
      <c r="BP129" s="472">
        <f t="shared" si="100"/>
        <v>4</v>
      </c>
      <c r="BQ129" s="450">
        <f>'Summary Data'!AQ129</f>
        <v>9</v>
      </c>
      <c r="BR129" s="459">
        <f t="shared" si="120"/>
        <v>10</v>
      </c>
      <c r="BS129" s="464">
        <f t="shared" si="148"/>
        <v>90</v>
      </c>
      <c r="BT129" s="472">
        <f t="shared" si="101"/>
        <v>4.5</v>
      </c>
      <c r="BU129" s="450">
        <f>'Summary Data'!AS129</f>
        <v>4</v>
      </c>
      <c r="BV129" s="459">
        <f t="shared" si="121"/>
        <v>15</v>
      </c>
      <c r="BW129" s="464">
        <f t="shared" si="149"/>
        <v>60</v>
      </c>
      <c r="BX129" s="472">
        <f t="shared" si="102"/>
        <v>2</v>
      </c>
      <c r="BY129" s="478">
        <f t="shared" si="103"/>
        <v>433</v>
      </c>
      <c r="BZ129" s="469">
        <f t="shared" si="150"/>
        <v>2905</v>
      </c>
      <c r="CA129" s="475">
        <f t="shared" si="122"/>
        <v>1452.5</v>
      </c>
      <c r="CB129" s="451">
        <f t="shared" si="123"/>
        <v>4287.200000000008</v>
      </c>
      <c r="CC129" s="480">
        <f t="shared" si="130"/>
        <v>0.66120078372830815</v>
      </c>
      <c r="CD129" s="480">
        <f t="shared" si="124"/>
        <v>0.15146299483648881</v>
      </c>
      <c r="CE129" s="480">
        <f t="shared" si="125"/>
        <v>0.33879921627169185</v>
      </c>
      <c r="CF129" s="478">
        <f t="shared" si="126"/>
        <v>2</v>
      </c>
      <c r="CG129" s="478">
        <f t="shared" si="127"/>
        <v>8574.400000000016</v>
      </c>
      <c r="CH129" s="478">
        <f t="shared" si="128"/>
        <v>216.5</v>
      </c>
      <c r="CI129" s="478">
        <f t="shared" si="129"/>
        <v>393.01371951219505</v>
      </c>
    </row>
    <row r="130" spans="1:87" x14ac:dyDescent="0.2">
      <c r="A130" s="640"/>
      <c r="B130" s="442" t="s">
        <v>203</v>
      </c>
      <c r="C130" s="453">
        <v>2</v>
      </c>
      <c r="D130" s="453"/>
      <c r="E130" s="447">
        <f>'Summary Data'!C130</f>
        <v>49</v>
      </c>
      <c r="F130" s="458">
        <f t="shared" si="104"/>
        <v>10</v>
      </c>
      <c r="G130" s="463">
        <f t="shared" si="133"/>
        <v>490</v>
      </c>
      <c r="H130" s="472">
        <f t="shared" si="85"/>
        <v>24.5</v>
      </c>
      <c r="I130" s="447">
        <f>'Summary Data'!G130</f>
        <v>0</v>
      </c>
      <c r="J130" s="458">
        <f t="shared" si="105"/>
        <v>30</v>
      </c>
      <c r="K130" s="463">
        <f t="shared" si="134"/>
        <v>0</v>
      </c>
      <c r="L130" s="472">
        <f t="shared" si="86"/>
        <v>0</v>
      </c>
      <c r="M130" s="447">
        <f>'Summary Data'!I130</f>
        <v>0</v>
      </c>
      <c r="N130" s="458">
        <f t="shared" si="106"/>
        <v>10</v>
      </c>
      <c r="O130" s="463">
        <f t="shared" si="135"/>
        <v>0</v>
      </c>
      <c r="P130" s="472">
        <f t="shared" si="87"/>
        <v>0</v>
      </c>
      <c r="Q130" s="447">
        <f>'Summary Data'!K130</f>
        <v>11</v>
      </c>
      <c r="R130" s="458">
        <f t="shared" si="107"/>
        <v>10</v>
      </c>
      <c r="S130" s="463">
        <f t="shared" si="136"/>
        <v>110</v>
      </c>
      <c r="T130" s="472">
        <f t="shared" si="88"/>
        <v>5.5</v>
      </c>
      <c r="U130" s="447">
        <f>'Summary Data'!M130</f>
        <v>0</v>
      </c>
      <c r="V130" s="458">
        <f t="shared" si="108"/>
        <v>10</v>
      </c>
      <c r="W130" s="463">
        <f t="shared" si="137"/>
        <v>0</v>
      </c>
      <c r="X130" s="472">
        <f t="shared" si="89"/>
        <v>0</v>
      </c>
      <c r="Y130" s="447">
        <f>'Summary Data'!S130</f>
        <v>22</v>
      </c>
      <c r="Z130" s="458">
        <f t="shared" si="109"/>
        <v>10</v>
      </c>
      <c r="AA130" s="463">
        <f t="shared" si="138"/>
        <v>220</v>
      </c>
      <c r="AB130" s="472">
        <f t="shared" si="90"/>
        <v>11</v>
      </c>
      <c r="AC130" s="447">
        <f>'Summary Data'!U130</f>
        <v>7</v>
      </c>
      <c r="AD130" s="458">
        <f t="shared" si="110"/>
        <v>10</v>
      </c>
      <c r="AE130" s="463">
        <f t="shared" si="139"/>
        <v>70</v>
      </c>
      <c r="AF130" s="472">
        <f t="shared" si="91"/>
        <v>3.5</v>
      </c>
      <c r="AG130" s="447">
        <f>'Summary Data'!W130</f>
        <v>0</v>
      </c>
      <c r="AH130" s="458">
        <f t="shared" si="111"/>
        <v>10</v>
      </c>
      <c r="AI130" s="463">
        <f t="shared" si="140"/>
        <v>0</v>
      </c>
      <c r="AJ130" s="472">
        <f t="shared" si="92"/>
        <v>0</v>
      </c>
      <c r="AK130" s="447">
        <f>'Summary Data'!Y130</f>
        <v>154</v>
      </c>
      <c r="AL130" s="458">
        <f t="shared" si="112"/>
        <v>5</v>
      </c>
      <c r="AM130" s="463">
        <f t="shared" si="141"/>
        <v>770</v>
      </c>
      <c r="AN130" s="472">
        <f t="shared" si="93"/>
        <v>77</v>
      </c>
      <c r="AO130" s="447">
        <f>'Summary Data'!AA130</f>
        <v>15</v>
      </c>
      <c r="AP130" s="458">
        <f t="shared" si="113"/>
        <v>5</v>
      </c>
      <c r="AQ130" s="463">
        <f t="shared" si="142"/>
        <v>75</v>
      </c>
      <c r="AR130" s="472">
        <f t="shared" si="94"/>
        <v>7.5</v>
      </c>
      <c r="AS130" s="447">
        <f>'Summary Data'!AC130</f>
        <v>111</v>
      </c>
      <c r="AT130" s="458">
        <f t="shared" si="114"/>
        <v>5</v>
      </c>
      <c r="AU130" s="463">
        <f t="shared" si="143"/>
        <v>555</v>
      </c>
      <c r="AV130" s="472">
        <f t="shared" si="95"/>
        <v>55.5</v>
      </c>
      <c r="AW130" s="447">
        <f>'Summary Data'!AE130</f>
        <v>102</v>
      </c>
      <c r="AX130" s="458">
        <f t="shared" si="115"/>
        <v>5</v>
      </c>
      <c r="AY130" s="463">
        <f t="shared" si="144"/>
        <v>510</v>
      </c>
      <c r="AZ130" s="472">
        <f t="shared" si="96"/>
        <v>51</v>
      </c>
      <c r="BA130" s="447">
        <f>'Summary Data'!AG130</f>
        <v>1</v>
      </c>
      <c r="BB130" s="458">
        <f t="shared" si="116"/>
        <v>10</v>
      </c>
      <c r="BC130" s="463">
        <f t="shared" si="145"/>
        <v>10</v>
      </c>
      <c r="BD130" s="472">
        <f t="shared" si="97"/>
        <v>0.5</v>
      </c>
      <c r="BE130" s="447">
        <f>'Summary Data'!AI130</f>
        <v>0</v>
      </c>
      <c r="BF130" s="458">
        <f t="shared" si="117"/>
        <v>5</v>
      </c>
      <c r="BG130" s="463">
        <f t="shared" si="146"/>
        <v>0</v>
      </c>
      <c r="BH130" s="472">
        <f t="shared" si="98"/>
        <v>0</v>
      </c>
      <c r="BI130" s="447">
        <f>'Summary Data'!AK130</f>
        <v>11</v>
      </c>
      <c r="BJ130" s="458">
        <f t="shared" si="118"/>
        <v>30</v>
      </c>
      <c r="BK130" s="463">
        <f t="shared" si="147"/>
        <v>330</v>
      </c>
      <c r="BL130" s="472">
        <f t="shared" si="99"/>
        <v>5.5</v>
      </c>
      <c r="BM130" s="447">
        <f>'Summary Data'!AN130</f>
        <v>11</v>
      </c>
      <c r="BN130" s="458">
        <f t="shared" si="119"/>
        <v>30</v>
      </c>
      <c r="BO130" s="463">
        <f t="shared" si="132"/>
        <v>330</v>
      </c>
      <c r="BP130" s="472">
        <f t="shared" si="100"/>
        <v>5.5</v>
      </c>
      <c r="BQ130" s="447">
        <f>'Summary Data'!AQ130</f>
        <v>8</v>
      </c>
      <c r="BR130" s="458">
        <f t="shared" si="120"/>
        <v>10</v>
      </c>
      <c r="BS130" s="463">
        <f t="shared" si="148"/>
        <v>80</v>
      </c>
      <c r="BT130" s="472">
        <f t="shared" si="101"/>
        <v>4</v>
      </c>
      <c r="BU130" s="447">
        <f>'Summary Data'!AS130</f>
        <v>3</v>
      </c>
      <c r="BV130" s="458">
        <f t="shared" si="121"/>
        <v>15</v>
      </c>
      <c r="BW130" s="463">
        <f t="shared" si="149"/>
        <v>45</v>
      </c>
      <c r="BX130" s="472">
        <f t="shared" si="102"/>
        <v>1.5</v>
      </c>
      <c r="BY130" s="478">
        <f t="shared" si="103"/>
        <v>505</v>
      </c>
      <c r="BZ130" s="469">
        <f t="shared" si="150"/>
        <v>3595</v>
      </c>
      <c r="CA130" s="475">
        <f t="shared" si="122"/>
        <v>1797.5</v>
      </c>
      <c r="CB130" s="451">
        <f t="shared" si="123"/>
        <v>4287.200000000008</v>
      </c>
      <c r="CC130" s="480">
        <f t="shared" si="130"/>
        <v>0.5807286807240164</v>
      </c>
      <c r="CD130" s="480">
        <f t="shared" si="124"/>
        <v>0.13630041724617525</v>
      </c>
      <c r="CE130" s="480">
        <f t="shared" si="125"/>
        <v>0.41927131927598354</v>
      </c>
      <c r="CF130" s="478">
        <f t="shared" si="126"/>
        <v>2</v>
      </c>
      <c r="CG130" s="478">
        <f t="shared" si="127"/>
        <v>8574.400000000016</v>
      </c>
      <c r="CH130" s="478">
        <f t="shared" si="128"/>
        <v>252.5</v>
      </c>
      <c r="CI130" s="478">
        <f t="shared" si="129"/>
        <v>393.01371951219505</v>
      </c>
    </row>
    <row r="131" spans="1:87" x14ac:dyDescent="0.2">
      <c r="A131" s="640"/>
      <c r="B131" s="449" t="s">
        <v>204</v>
      </c>
      <c r="C131" s="453">
        <v>2</v>
      </c>
      <c r="D131" s="453"/>
      <c r="E131" s="450">
        <f>'Summary Data'!C131</f>
        <v>62</v>
      </c>
      <c r="F131" s="459">
        <f t="shared" si="104"/>
        <v>10</v>
      </c>
      <c r="G131" s="464">
        <f t="shared" si="133"/>
        <v>620</v>
      </c>
      <c r="H131" s="472">
        <f t="shared" ref="H131:H194" si="151">+E131/($C131+$D131)</f>
        <v>31</v>
      </c>
      <c r="I131" s="450">
        <f>'Summary Data'!G131</f>
        <v>0</v>
      </c>
      <c r="J131" s="459">
        <f t="shared" si="105"/>
        <v>30</v>
      </c>
      <c r="K131" s="464">
        <f t="shared" si="134"/>
        <v>0</v>
      </c>
      <c r="L131" s="472">
        <f t="shared" ref="L131:L194" si="152">+I131/($C131+$D131)</f>
        <v>0</v>
      </c>
      <c r="M131" s="450">
        <f>'Summary Data'!I131</f>
        <v>0</v>
      </c>
      <c r="N131" s="459">
        <f t="shared" si="106"/>
        <v>10</v>
      </c>
      <c r="O131" s="464">
        <f t="shared" si="135"/>
        <v>0</v>
      </c>
      <c r="P131" s="472">
        <f t="shared" ref="P131:P194" si="153">+M131/($C131+$D131)</f>
        <v>0</v>
      </c>
      <c r="Q131" s="450">
        <f>'Summary Data'!K131</f>
        <v>5</v>
      </c>
      <c r="R131" s="459">
        <f t="shared" si="107"/>
        <v>10</v>
      </c>
      <c r="S131" s="464">
        <f t="shared" si="136"/>
        <v>50</v>
      </c>
      <c r="T131" s="472">
        <f t="shared" ref="T131:T194" si="154">+Q131/($C131+$D131)</f>
        <v>2.5</v>
      </c>
      <c r="U131" s="450">
        <f>'Summary Data'!M131</f>
        <v>0</v>
      </c>
      <c r="V131" s="459">
        <f t="shared" si="108"/>
        <v>10</v>
      </c>
      <c r="W131" s="464">
        <f t="shared" si="137"/>
        <v>0</v>
      </c>
      <c r="X131" s="472">
        <f t="shared" ref="X131:X194" si="155">+U131/($C131+$D131)</f>
        <v>0</v>
      </c>
      <c r="Y131" s="450">
        <f>'Summary Data'!S131</f>
        <v>28</v>
      </c>
      <c r="Z131" s="459">
        <f t="shared" si="109"/>
        <v>10</v>
      </c>
      <c r="AA131" s="464">
        <f t="shared" si="138"/>
        <v>280</v>
      </c>
      <c r="AB131" s="472">
        <f t="shared" ref="AB131:AB194" si="156">+Y131/($C131+$D131)</f>
        <v>14</v>
      </c>
      <c r="AC131" s="450">
        <f>'Summary Data'!U131</f>
        <v>6</v>
      </c>
      <c r="AD131" s="459">
        <f t="shared" si="110"/>
        <v>10</v>
      </c>
      <c r="AE131" s="464">
        <f t="shared" si="139"/>
        <v>60</v>
      </c>
      <c r="AF131" s="472">
        <f t="shared" ref="AF131:AF194" si="157">+AC131/($C131+$D131)</f>
        <v>3</v>
      </c>
      <c r="AG131" s="450">
        <f>'Summary Data'!W131</f>
        <v>2</v>
      </c>
      <c r="AH131" s="459">
        <f t="shared" si="111"/>
        <v>10</v>
      </c>
      <c r="AI131" s="464">
        <f t="shared" si="140"/>
        <v>20</v>
      </c>
      <c r="AJ131" s="472">
        <f t="shared" ref="AJ131:AJ194" si="158">+AG131/($C131+$D131)</f>
        <v>1</v>
      </c>
      <c r="AK131" s="450">
        <f>'Summary Data'!Y131</f>
        <v>178</v>
      </c>
      <c r="AL131" s="459">
        <f t="shared" si="112"/>
        <v>5</v>
      </c>
      <c r="AM131" s="464">
        <f t="shared" si="141"/>
        <v>890</v>
      </c>
      <c r="AN131" s="472">
        <f t="shared" ref="AN131:AN194" si="159">+AK131/($C131+$D131)</f>
        <v>89</v>
      </c>
      <c r="AO131" s="450">
        <f>'Summary Data'!AA131</f>
        <v>12</v>
      </c>
      <c r="AP131" s="459">
        <f t="shared" si="113"/>
        <v>5</v>
      </c>
      <c r="AQ131" s="464">
        <f t="shared" si="142"/>
        <v>60</v>
      </c>
      <c r="AR131" s="472">
        <f t="shared" ref="AR131:AR194" si="160">+AO131/($C131+$D131)</f>
        <v>6</v>
      </c>
      <c r="AS131" s="450">
        <f>'Summary Data'!AC131</f>
        <v>124</v>
      </c>
      <c r="AT131" s="459">
        <f t="shared" si="114"/>
        <v>5</v>
      </c>
      <c r="AU131" s="464">
        <f t="shared" si="143"/>
        <v>620</v>
      </c>
      <c r="AV131" s="472">
        <f t="shared" ref="AV131:AV194" si="161">+AS131/($C131+$D131)</f>
        <v>62</v>
      </c>
      <c r="AW131" s="450">
        <f>'Summary Data'!AE131</f>
        <v>139</v>
      </c>
      <c r="AX131" s="459">
        <f t="shared" si="115"/>
        <v>5</v>
      </c>
      <c r="AY131" s="464">
        <f t="shared" si="144"/>
        <v>695</v>
      </c>
      <c r="AZ131" s="472">
        <f t="shared" ref="AZ131:AZ194" si="162">+AW131/($C131+$D131)</f>
        <v>69.5</v>
      </c>
      <c r="BA131" s="450">
        <f>'Summary Data'!AG131</f>
        <v>0</v>
      </c>
      <c r="BB131" s="459">
        <f t="shared" si="116"/>
        <v>10</v>
      </c>
      <c r="BC131" s="464">
        <f t="shared" si="145"/>
        <v>0</v>
      </c>
      <c r="BD131" s="472">
        <f t="shared" ref="BD131:BD194" si="163">+BA131/($C131+$D131)</f>
        <v>0</v>
      </c>
      <c r="BE131" s="450">
        <f>'Summary Data'!AI131</f>
        <v>1</v>
      </c>
      <c r="BF131" s="459">
        <f t="shared" si="117"/>
        <v>5</v>
      </c>
      <c r="BG131" s="464">
        <f t="shared" si="146"/>
        <v>5</v>
      </c>
      <c r="BH131" s="472">
        <f t="shared" ref="BH131:BH194" si="164">+BE131/($C131+$D131)</f>
        <v>0.5</v>
      </c>
      <c r="BI131" s="450">
        <f>'Summary Data'!AK131</f>
        <v>3</v>
      </c>
      <c r="BJ131" s="459">
        <f t="shared" si="118"/>
        <v>30</v>
      </c>
      <c r="BK131" s="464">
        <f t="shared" si="147"/>
        <v>90</v>
      </c>
      <c r="BL131" s="472">
        <f t="shared" ref="BL131:BL194" si="165">+BI131/($C131+$D131)</f>
        <v>1.5</v>
      </c>
      <c r="BM131" s="450">
        <f>'Summary Data'!AN131</f>
        <v>11</v>
      </c>
      <c r="BN131" s="459">
        <f t="shared" si="119"/>
        <v>30</v>
      </c>
      <c r="BO131" s="464">
        <f t="shared" si="132"/>
        <v>330</v>
      </c>
      <c r="BP131" s="472">
        <f t="shared" ref="BP131:BP194" si="166">+BM131/($C131+$D131)</f>
        <v>5.5</v>
      </c>
      <c r="BQ131" s="450">
        <f>'Summary Data'!AQ131</f>
        <v>10</v>
      </c>
      <c r="BR131" s="459">
        <f t="shared" si="120"/>
        <v>10</v>
      </c>
      <c r="BS131" s="464">
        <f t="shared" si="148"/>
        <v>100</v>
      </c>
      <c r="BT131" s="472">
        <f t="shared" ref="BT131:BT194" si="167">+BQ131/($C131+$D131)</f>
        <v>5</v>
      </c>
      <c r="BU131" s="450">
        <f>'Summary Data'!AS131</f>
        <v>20</v>
      </c>
      <c r="BV131" s="459">
        <f t="shared" si="121"/>
        <v>15</v>
      </c>
      <c r="BW131" s="464">
        <f t="shared" si="149"/>
        <v>300</v>
      </c>
      <c r="BX131" s="472">
        <f t="shared" ref="BX131:BX194" si="168">+BU131/($C131+$D131)</f>
        <v>10</v>
      </c>
      <c r="BY131" s="478">
        <f t="shared" ref="BY131:BY194" si="169">SUM(E131,I131,M131,Q131,U131,Y131,AC131,AG131,AK131,AO131,AS131,AW131,BA131,BE131,BI131,BM131,BQ131,BU131)</f>
        <v>601</v>
      </c>
      <c r="BZ131" s="469">
        <f t="shared" si="150"/>
        <v>4120</v>
      </c>
      <c r="CA131" s="475">
        <f t="shared" si="122"/>
        <v>2060</v>
      </c>
      <c r="CB131" s="451">
        <f t="shared" si="123"/>
        <v>4287.200000000008</v>
      </c>
      <c r="CC131" s="480">
        <f t="shared" si="130"/>
        <v>0.51949990669901192</v>
      </c>
      <c r="CD131" s="480">
        <f t="shared" si="124"/>
        <v>0.15048543689320387</v>
      </c>
      <c r="CE131" s="480">
        <f t="shared" si="125"/>
        <v>0.48050009330098808</v>
      </c>
      <c r="CF131" s="478">
        <f t="shared" si="126"/>
        <v>2</v>
      </c>
      <c r="CG131" s="478">
        <f t="shared" si="127"/>
        <v>8574.400000000016</v>
      </c>
      <c r="CH131" s="478">
        <f t="shared" si="128"/>
        <v>300.5</v>
      </c>
      <c r="CI131" s="478">
        <f t="shared" si="129"/>
        <v>393.01371951219505</v>
      </c>
    </row>
    <row r="132" spans="1:87" x14ac:dyDescent="0.2">
      <c r="A132" s="640"/>
      <c r="B132" s="442" t="s">
        <v>205</v>
      </c>
      <c r="C132" s="453">
        <v>2</v>
      </c>
      <c r="D132" s="453"/>
      <c r="E132" s="447">
        <f>'Summary Data'!C132</f>
        <v>43</v>
      </c>
      <c r="F132" s="458">
        <f t="shared" ref="F132:F195" si="170">+$F$2</f>
        <v>10</v>
      </c>
      <c r="G132" s="463">
        <f t="shared" si="133"/>
        <v>430</v>
      </c>
      <c r="H132" s="472">
        <f t="shared" si="151"/>
        <v>21.5</v>
      </c>
      <c r="I132" s="447">
        <f>'Summary Data'!G132</f>
        <v>0</v>
      </c>
      <c r="J132" s="458">
        <f t="shared" ref="J132:J195" si="171">+$J$2</f>
        <v>30</v>
      </c>
      <c r="K132" s="463">
        <f t="shared" si="134"/>
        <v>0</v>
      </c>
      <c r="L132" s="472">
        <f t="shared" si="152"/>
        <v>0</v>
      </c>
      <c r="M132" s="447">
        <f>'Summary Data'!I132</f>
        <v>0</v>
      </c>
      <c r="N132" s="458">
        <f t="shared" ref="N132:N195" si="172">+$N$2</f>
        <v>10</v>
      </c>
      <c r="O132" s="463">
        <f t="shared" si="135"/>
        <v>0</v>
      </c>
      <c r="P132" s="472">
        <f t="shared" si="153"/>
        <v>0</v>
      </c>
      <c r="Q132" s="447">
        <f>'Summary Data'!K132</f>
        <v>6</v>
      </c>
      <c r="R132" s="458">
        <f t="shared" ref="R132:R195" si="173">+$R$2</f>
        <v>10</v>
      </c>
      <c r="S132" s="463">
        <f t="shared" si="136"/>
        <v>60</v>
      </c>
      <c r="T132" s="472">
        <f t="shared" si="154"/>
        <v>3</v>
      </c>
      <c r="U132" s="447">
        <f>'Summary Data'!M132</f>
        <v>1</v>
      </c>
      <c r="V132" s="458">
        <f t="shared" ref="V132:V195" si="174">+$V$2</f>
        <v>10</v>
      </c>
      <c r="W132" s="463">
        <f t="shared" si="137"/>
        <v>10</v>
      </c>
      <c r="X132" s="472">
        <f t="shared" si="155"/>
        <v>0.5</v>
      </c>
      <c r="Y132" s="447">
        <f>'Summary Data'!S132</f>
        <v>11</v>
      </c>
      <c r="Z132" s="458">
        <f t="shared" ref="Z132:Z195" si="175">+$Z$2</f>
        <v>10</v>
      </c>
      <c r="AA132" s="463">
        <f t="shared" si="138"/>
        <v>110</v>
      </c>
      <c r="AB132" s="472">
        <f t="shared" si="156"/>
        <v>5.5</v>
      </c>
      <c r="AC132" s="447">
        <f>'Summary Data'!U132</f>
        <v>7</v>
      </c>
      <c r="AD132" s="458">
        <f t="shared" ref="AD132:AD195" si="176">+$AD$2</f>
        <v>10</v>
      </c>
      <c r="AE132" s="463">
        <f t="shared" si="139"/>
        <v>70</v>
      </c>
      <c r="AF132" s="472">
        <f t="shared" si="157"/>
        <v>3.5</v>
      </c>
      <c r="AG132" s="447">
        <f>'Summary Data'!W132</f>
        <v>0</v>
      </c>
      <c r="AH132" s="458">
        <f t="shared" ref="AH132:AH195" si="177">+$AH$2</f>
        <v>10</v>
      </c>
      <c r="AI132" s="463">
        <f t="shared" si="140"/>
        <v>0</v>
      </c>
      <c r="AJ132" s="472">
        <f t="shared" si="158"/>
        <v>0</v>
      </c>
      <c r="AK132" s="447">
        <f>'Summary Data'!Y132</f>
        <v>144</v>
      </c>
      <c r="AL132" s="458">
        <f t="shared" ref="AL132:AL195" si="178">+$AL$2</f>
        <v>5</v>
      </c>
      <c r="AM132" s="463">
        <f t="shared" si="141"/>
        <v>720</v>
      </c>
      <c r="AN132" s="472">
        <f t="shared" si="159"/>
        <v>72</v>
      </c>
      <c r="AO132" s="447">
        <f>'Summary Data'!AA132</f>
        <v>17</v>
      </c>
      <c r="AP132" s="458">
        <f t="shared" ref="AP132:AP195" si="179">+$AP$2</f>
        <v>5</v>
      </c>
      <c r="AQ132" s="463">
        <f t="shared" si="142"/>
        <v>85</v>
      </c>
      <c r="AR132" s="472">
        <f t="shared" si="160"/>
        <v>8.5</v>
      </c>
      <c r="AS132" s="447">
        <f>'Summary Data'!AC132</f>
        <v>166</v>
      </c>
      <c r="AT132" s="458">
        <f t="shared" ref="AT132:AT195" si="180">+$AT$2</f>
        <v>5</v>
      </c>
      <c r="AU132" s="463">
        <f t="shared" si="143"/>
        <v>830</v>
      </c>
      <c r="AV132" s="472">
        <f t="shared" si="161"/>
        <v>83</v>
      </c>
      <c r="AW132" s="447">
        <f>'Summary Data'!AE132</f>
        <v>153</v>
      </c>
      <c r="AX132" s="458">
        <f t="shared" ref="AX132:AX195" si="181">+$AX$2</f>
        <v>5</v>
      </c>
      <c r="AY132" s="463">
        <f t="shared" si="144"/>
        <v>765</v>
      </c>
      <c r="AZ132" s="472">
        <f t="shared" si="162"/>
        <v>76.5</v>
      </c>
      <c r="BA132" s="447">
        <f>'Summary Data'!AG132</f>
        <v>1</v>
      </c>
      <c r="BB132" s="458">
        <f t="shared" ref="BB132:BB195" si="182">+$BB$2</f>
        <v>10</v>
      </c>
      <c r="BC132" s="463">
        <f t="shared" si="145"/>
        <v>10</v>
      </c>
      <c r="BD132" s="472">
        <f t="shared" si="163"/>
        <v>0.5</v>
      </c>
      <c r="BE132" s="447">
        <f>'Summary Data'!AI132</f>
        <v>0</v>
      </c>
      <c r="BF132" s="458">
        <f t="shared" ref="BF132:BF195" si="183">+$BF$2</f>
        <v>5</v>
      </c>
      <c r="BG132" s="463">
        <f t="shared" si="146"/>
        <v>0</v>
      </c>
      <c r="BH132" s="472">
        <f t="shared" si="164"/>
        <v>0</v>
      </c>
      <c r="BI132" s="447">
        <f>'Summary Data'!AK132</f>
        <v>0</v>
      </c>
      <c r="BJ132" s="458">
        <f t="shared" ref="BJ132:BJ195" si="184">+$BJ$2</f>
        <v>30</v>
      </c>
      <c r="BK132" s="463">
        <f t="shared" si="147"/>
        <v>0</v>
      </c>
      <c r="BL132" s="472">
        <f t="shared" si="165"/>
        <v>0</v>
      </c>
      <c r="BM132" s="447">
        <f>'Summary Data'!AN132</f>
        <v>11</v>
      </c>
      <c r="BN132" s="458">
        <f t="shared" ref="BN132:BN195" si="185">+$BN$2</f>
        <v>30</v>
      </c>
      <c r="BO132" s="463">
        <f t="shared" si="132"/>
        <v>330</v>
      </c>
      <c r="BP132" s="472">
        <f t="shared" si="166"/>
        <v>5.5</v>
      </c>
      <c r="BQ132" s="447">
        <f>'Summary Data'!AQ132</f>
        <v>4</v>
      </c>
      <c r="BR132" s="458">
        <f t="shared" ref="BR132:BR195" si="186">+$BR$2</f>
        <v>10</v>
      </c>
      <c r="BS132" s="463">
        <f t="shared" si="148"/>
        <v>40</v>
      </c>
      <c r="BT132" s="472">
        <f t="shared" si="167"/>
        <v>2</v>
      </c>
      <c r="BU132" s="447">
        <f>'Summary Data'!AS132</f>
        <v>0</v>
      </c>
      <c r="BV132" s="458">
        <f t="shared" ref="BV132:BV195" si="187">+$BV$2</f>
        <v>15</v>
      </c>
      <c r="BW132" s="463">
        <f t="shared" si="149"/>
        <v>0</v>
      </c>
      <c r="BX132" s="472">
        <f t="shared" si="168"/>
        <v>0</v>
      </c>
      <c r="BY132" s="478">
        <f t="shared" si="169"/>
        <v>564</v>
      </c>
      <c r="BZ132" s="469">
        <f t="shared" si="150"/>
        <v>3460</v>
      </c>
      <c r="CA132" s="475">
        <f t="shared" ref="CA132:CA195" si="188">+BZ132/CF132</f>
        <v>1730</v>
      </c>
      <c r="CB132" s="451">
        <f t="shared" ref="CB132:CB195" si="189">((19.4166666666667)*(480))*46%</f>
        <v>4287.200000000008</v>
      </c>
      <c r="CC132" s="480">
        <f t="shared" si="130"/>
        <v>0.59647322261616043</v>
      </c>
      <c r="CD132" s="480">
        <f t="shared" ref="CD132:CD195" si="190">(+G132+K132)/BZ132</f>
        <v>0.12427745664739884</v>
      </c>
      <c r="CE132" s="480">
        <f t="shared" ref="CE132:CE195" si="191">+BZ132/CG132</f>
        <v>0.40352677738383952</v>
      </c>
      <c r="CF132" s="478">
        <f t="shared" ref="CF132:CF195" si="192">+C132+D132</f>
        <v>2</v>
      </c>
      <c r="CG132" s="478">
        <f t="shared" ref="CG132:CG195" si="193">+CF132*CB132</f>
        <v>8574.400000000016</v>
      </c>
      <c r="CH132" s="478">
        <f t="shared" ref="CH132:CH195" si="194">+BY132/CF132</f>
        <v>282</v>
      </c>
      <c r="CI132" s="478">
        <f t="shared" si="129"/>
        <v>393.01371951219505</v>
      </c>
    </row>
    <row r="133" spans="1:87" x14ac:dyDescent="0.2">
      <c r="A133" s="640"/>
      <c r="B133" s="449" t="s">
        <v>206</v>
      </c>
      <c r="C133" s="453">
        <v>2</v>
      </c>
      <c r="D133" s="453"/>
      <c r="E133" s="450">
        <f>'Summary Data'!C133</f>
        <v>46</v>
      </c>
      <c r="F133" s="459">
        <f t="shared" si="170"/>
        <v>10</v>
      </c>
      <c r="G133" s="464">
        <f t="shared" si="133"/>
        <v>460</v>
      </c>
      <c r="H133" s="472">
        <f t="shared" si="151"/>
        <v>23</v>
      </c>
      <c r="I133" s="450">
        <f>'Summary Data'!G133</f>
        <v>0</v>
      </c>
      <c r="J133" s="459">
        <f t="shared" si="171"/>
        <v>30</v>
      </c>
      <c r="K133" s="464">
        <f t="shared" si="134"/>
        <v>0</v>
      </c>
      <c r="L133" s="472">
        <f t="shared" si="152"/>
        <v>0</v>
      </c>
      <c r="M133" s="450">
        <f>'Summary Data'!I133</f>
        <v>1</v>
      </c>
      <c r="N133" s="459">
        <f t="shared" si="172"/>
        <v>10</v>
      </c>
      <c r="O133" s="464">
        <f t="shared" si="135"/>
        <v>10</v>
      </c>
      <c r="P133" s="472">
        <f t="shared" si="153"/>
        <v>0.5</v>
      </c>
      <c r="Q133" s="450">
        <f>'Summary Data'!K133</f>
        <v>9</v>
      </c>
      <c r="R133" s="459">
        <f t="shared" si="173"/>
        <v>10</v>
      </c>
      <c r="S133" s="464">
        <f t="shared" si="136"/>
        <v>90</v>
      </c>
      <c r="T133" s="472">
        <f t="shared" si="154"/>
        <v>4.5</v>
      </c>
      <c r="U133" s="450">
        <f>'Summary Data'!M133</f>
        <v>1</v>
      </c>
      <c r="V133" s="459">
        <f t="shared" si="174"/>
        <v>10</v>
      </c>
      <c r="W133" s="464">
        <f t="shared" si="137"/>
        <v>10</v>
      </c>
      <c r="X133" s="472">
        <f t="shared" si="155"/>
        <v>0.5</v>
      </c>
      <c r="Y133" s="450">
        <f>'Summary Data'!S133</f>
        <v>27</v>
      </c>
      <c r="Z133" s="459">
        <f t="shared" si="175"/>
        <v>10</v>
      </c>
      <c r="AA133" s="464">
        <f t="shared" si="138"/>
        <v>270</v>
      </c>
      <c r="AB133" s="472">
        <f t="shared" si="156"/>
        <v>13.5</v>
      </c>
      <c r="AC133" s="450">
        <f>'Summary Data'!U133</f>
        <v>18</v>
      </c>
      <c r="AD133" s="459">
        <f t="shared" si="176"/>
        <v>10</v>
      </c>
      <c r="AE133" s="464">
        <f t="shared" si="139"/>
        <v>180</v>
      </c>
      <c r="AF133" s="472">
        <f t="shared" si="157"/>
        <v>9</v>
      </c>
      <c r="AG133" s="450">
        <f>'Summary Data'!W133</f>
        <v>2</v>
      </c>
      <c r="AH133" s="459">
        <f t="shared" si="177"/>
        <v>10</v>
      </c>
      <c r="AI133" s="464">
        <f t="shared" si="140"/>
        <v>20</v>
      </c>
      <c r="AJ133" s="472">
        <f t="shared" si="158"/>
        <v>1</v>
      </c>
      <c r="AK133" s="450">
        <f>'Summary Data'!Y133</f>
        <v>173</v>
      </c>
      <c r="AL133" s="459">
        <f t="shared" si="178"/>
        <v>5</v>
      </c>
      <c r="AM133" s="464">
        <f t="shared" si="141"/>
        <v>865</v>
      </c>
      <c r="AN133" s="472">
        <f t="shared" si="159"/>
        <v>86.5</v>
      </c>
      <c r="AO133" s="450">
        <f>'Summary Data'!AA133</f>
        <v>15</v>
      </c>
      <c r="AP133" s="459">
        <f t="shared" si="179"/>
        <v>5</v>
      </c>
      <c r="AQ133" s="464">
        <f t="shared" si="142"/>
        <v>75</v>
      </c>
      <c r="AR133" s="472">
        <f t="shared" si="160"/>
        <v>7.5</v>
      </c>
      <c r="AS133" s="450">
        <f>'Summary Data'!AC133</f>
        <v>145</v>
      </c>
      <c r="AT133" s="459">
        <f t="shared" si="180"/>
        <v>5</v>
      </c>
      <c r="AU133" s="464">
        <f t="shared" si="143"/>
        <v>725</v>
      </c>
      <c r="AV133" s="472">
        <f t="shared" si="161"/>
        <v>72.5</v>
      </c>
      <c r="AW133" s="450">
        <f>'Summary Data'!AE133</f>
        <v>139</v>
      </c>
      <c r="AX133" s="459">
        <f t="shared" si="181"/>
        <v>5</v>
      </c>
      <c r="AY133" s="464">
        <f t="shared" si="144"/>
        <v>695</v>
      </c>
      <c r="AZ133" s="472">
        <f t="shared" si="162"/>
        <v>69.5</v>
      </c>
      <c r="BA133" s="450">
        <f>'Summary Data'!AG133</f>
        <v>3</v>
      </c>
      <c r="BB133" s="459">
        <f t="shared" si="182"/>
        <v>10</v>
      </c>
      <c r="BC133" s="464">
        <f t="shared" si="145"/>
        <v>30</v>
      </c>
      <c r="BD133" s="472">
        <f t="shared" si="163"/>
        <v>1.5</v>
      </c>
      <c r="BE133" s="450">
        <f>'Summary Data'!AI133</f>
        <v>4</v>
      </c>
      <c r="BF133" s="459">
        <f t="shared" si="183"/>
        <v>5</v>
      </c>
      <c r="BG133" s="464">
        <f t="shared" si="146"/>
        <v>20</v>
      </c>
      <c r="BH133" s="472">
        <f t="shared" si="164"/>
        <v>2</v>
      </c>
      <c r="BI133" s="450">
        <f>'Summary Data'!AK133</f>
        <v>7</v>
      </c>
      <c r="BJ133" s="459">
        <f t="shared" si="184"/>
        <v>30</v>
      </c>
      <c r="BK133" s="464">
        <f t="shared" si="147"/>
        <v>210</v>
      </c>
      <c r="BL133" s="472">
        <f t="shared" si="165"/>
        <v>3.5</v>
      </c>
      <c r="BM133" s="450">
        <f>'Summary Data'!AN133</f>
        <v>15</v>
      </c>
      <c r="BN133" s="459">
        <f t="shared" si="185"/>
        <v>30</v>
      </c>
      <c r="BO133" s="464">
        <f t="shared" si="132"/>
        <v>450</v>
      </c>
      <c r="BP133" s="472">
        <f t="shared" si="166"/>
        <v>7.5</v>
      </c>
      <c r="BQ133" s="450">
        <f>'Summary Data'!AQ133</f>
        <v>10</v>
      </c>
      <c r="BR133" s="459">
        <f t="shared" si="186"/>
        <v>10</v>
      </c>
      <c r="BS133" s="464">
        <f t="shared" si="148"/>
        <v>100</v>
      </c>
      <c r="BT133" s="472">
        <f t="shared" si="167"/>
        <v>5</v>
      </c>
      <c r="BU133" s="450">
        <f>'Summary Data'!AS133</f>
        <v>3</v>
      </c>
      <c r="BV133" s="459">
        <f t="shared" si="187"/>
        <v>15</v>
      </c>
      <c r="BW133" s="464">
        <f t="shared" si="149"/>
        <v>45</v>
      </c>
      <c r="BX133" s="472">
        <f t="shared" si="168"/>
        <v>1.5</v>
      </c>
      <c r="BY133" s="478">
        <f t="shared" si="169"/>
        <v>618</v>
      </c>
      <c r="BZ133" s="469">
        <f t="shared" si="150"/>
        <v>4255</v>
      </c>
      <c r="CA133" s="475">
        <f t="shared" si="188"/>
        <v>2127.5</v>
      </c>
      <c r="CB133" s="451">
        <f t="shared" si="189"/>
        <v>4287.200000000008</v>
      </c>
      <c r="CC133" s="480">
        <f t="shared" si="130"/>
        <v>0.50375536480686789</v>
      </c>
      <c r="CD133" s="480">
        <f t="shared" si="190"/>
        <v>0.10810810810810811</v>
      </c>
      <c r="CE133" s="480">
        <f t="shared" si="191"/>
        <v>0.49624463519313211</v>
      </c>
      <c r="CF133" s="478">
        <f t="shared" si="192"/>
        <v>2</v>
      </c>
      <c r="CG133" s="478">
        <f t="shared" si="193"/>
        <v>8574.400000000016</v>
      </c>
      <c r="CH133" s="478">
        <f t="shared" si="194"/>
        <v>309</v>
      </c>
      <c r="CI133" s="478">
        <f t="shared" ref="CI133:CI196" si="195">+CI132</f>
        <v>393.01371951219505</v>
      </c>
    </row>
    <row r="134" spans="1:87" x14ac:dyDescent="0.2">
      <c r="A134" s="641"/>
      <c r="B134" s="442" t="s">
        <v>207</v>
      </c>
      <c r="C134" s="454">
        <v>2</v>
      </c>
      <c r="D134" s="453"/>
      <c r="E134" s="447">
        <f>'Summary Data'!C134</f>
        <v>45</v>
      </c>
      <c r="F134" s="458">
        <f t="shared" si="170"/>
        <v>10</v>
      </c>
      <c r="G134" s="463">
        <f t="shared" si="133"/>
        <v>450</v>
      </c>
      <c r="H134" s="472">
        <f t="shared" si="151"/>
        <v>22.5</v>
      </c>
      <c r="I134" s="447">
        <f>'Summary Data'!G134</f>
        <v>48</v>
      </c>
      <c r="J134" s="458">
        <f t="shared" si="171"/>
        <v>30</v>
      </c>
      <c r="K134" s="463">
        <f t="shared" si="134"/>
        <v>1440</v>
      </c>
      <c r="L134" s="472">
        <f t="shared" si="152"/>
        <v>24</v>
      </c>
      <c r="M134" s="447">
        <f>'Summary Data'!I134</f>
        <v>0</v>
      </c>
      <c r="N134" s="458">
        <f t="shared" si="172"/>
        <v>10</v>
      </c>
      <c r="O134" s="463">
        <f t="shared" si="135"/>
        <v>0</v>
      </c>
      <c r="P134" s="472">
        <f t="shared" si="153"/>
        <v>0</v>
      </c>
      <c r="Q134" s="447">
        <f>'Summary Data'!K134</f>
        <v>11</v>
      </c>
      <c r="R134" s="458">
        <f t="shared" si="173"/>
        <v>10</v>
      </c>
      <c r="S134" s="463">
        <f t="shared" si="136"/>
        <v>110</v>
      </c>
      <c r="T134" s="472">
        <f t="shared" si="154"/>
        <v>5.5</v>
      </c>
      <c r="U134" s="447">
        <f>'Summary Data'!M134</f>
        <v>0</v>
      </c>
      <c r="V134" s="458">
        <f t="shared" si="174"/>
        <v>10</v>
      </c>
      <c r="W134" s="463">
        <f t="shared" si="137"/>
        <v>0</v>
      </c>
      <c r="X134" s="472">
        <f t="shared" si="155"/>
        <v>0</v>
      </c>
      <c r="Y134" s="447">
        <f>'Summary Data'!S134</f>
        <v>12</v>
      </c>
      <c r="Z134" s="458">
        <f t="shared" si="175"/>
        <v>10</v>
      </c>
      <c r="AA134" s="463">
        <f t="shared" si="138"/>
        <v>120</v>
      </c>
      <c r="AB134" s="472">
        <f t="shared" si="156"/>
        <v>6</v>
      </c>
      <c r="AC134" s="447">
        <f>'Summary Data'!U134</f>
        <v>3</v>
      </c>
      <c r="AD134" s="458">
        <f t="shared" si="176"/>
        <v>10</v>
      </c>
      <c r="AE134" s="463">
        <f t="shared" si="139"/>
        <v>30</v>
      </c>
      <c r="AF134" s="472">
        <f t="shared" si="157"/>
        <v>1.5</v>
      </c>
      <c r="AG134" s="447">
        <f>'Summary Data'!W134</f>
        <v>0</v>
      </c>
      <c r="AH134" s="458">
        <f t="shared" si="177"/>
        <v>10</v>
      </c>
      <c r="AI134" s="463">
        <f t="shared" si="140"/>
        <v>0</v>
      </c>
      <c r="AJ134" s="472">
        <f t="shared" si="158"/>
        <v>0</v>
      </c>
      <c r="AK134" s="447">
        <f>'Summary Data'!Y134</f>
        <v>142</v>
      </c>
      <c r="AL134" s="458">
        <f t="shared" si="178"/>
        <v>5</v>
      </c>
      <c r="AM134" s="463">
        <f t="shared" si="141"/>
        <v>710</v>
      </c>
      <c r="AN134" s="472">
        <f t="shared" si="159"/>
        <v>71</v>
      </c>
      <c r="AO134" s="447">
        <f>'Summary Data'!AA134</f>
        <v>25</v>
      </c>
      <c r="AP134" s="458">
        <f t="shared" si="179"/>
        <v>5</v>
      </c>
      <c r="AQ134" s="463">
        <f t="shared" si="142"/>
        <v>125</v>
      </c>
      <c r="AR134" s="472">
        <f t="shared" si="160"/>
        <v>12.5</v>
      </c>
      <c r="AS134" s="447">
        <f>'Summary Data'!AC134</f>
        <v>135</v>
      </c>
      <c r="AT134" s="458">
        <f t="shared" si="180"/>
        <v>5</v>
      </c>
      <c r="AU134" s="463">
        <f t="shared" si="143"/>
        <v>675</v>
      </c>
      <c r="AV134" s="472">
        <f t="shared" si="161"/>
        <v>67.5</v>
      </c>
      <c r="AW134" s="447">
        <f>'Summary Data'!AE134</f>
        <v>135</v>
      </c>
      <c r="AX134" s="458">
        <f t="shared" si="181"/>
        <v>5</v>
      </c>
      <c r="AY134" s="463">
        <f t="shared" si="144"/>
        <v>675</v>
      </c>
      <c r="AZ134" s="472">
        <f t="shared" si="162"/>
        <v>67.5</v>
      </c>
      <c r="BA134" s="447">
        <f>'Summary Data'!AG134</f>
        <v>5</v>
      </c>
      <c r="BB134" s="458">
        <f t="shared" si="182"/>
        <v>10</v>
      </c>
      <c r="BC134" s="463">
        <f t="shared" si="145"/>
        <v>50</v>
      </c>
      <c r="BD134" s="472">
        <f t="shared" si="163"/>
        <v>2.5</v>
      </c>
      <c r="BE134" s="447">
        <f>'Summary Data'!AI134</f>
        <v>1</v>
      </c>
      <c r="BF134" s="458">
        <f t="shared" si="183"/>
        <v>5</v>
      </c>
      <c r="BG134" s="463">
        <f t="shared" si="146"/>
        <v>5</v>
      </c>
      <c r="BH134" s="472">
        <f t="shared" si="164"/>
        <v>0.5</v>
      </c>
      <c r="BI134" s="447">
        <f>'Summary Data'!AK134</f>
        <v>1</v>
      </c>
      <c r="BJ134" s="458">
        <f t="shared" si="184"/>
        <v>30</v>
      </c>
      <c r="BK134" s="463">
        <f t="shared" si="147"/>
        <v>30</v>
      </c>
      <c r="BL134" s="472">
        <f t="shared" si="165"/>
        <v>0.5</v>
      </c>
      <c r="BM134" s="447">
        <f>'Summary Data'!AN134</f>
        <v>10</v>
      </c>
      <c r="BN134" s="458">
        <f t="shared" si="185"/>
        <v>30</v>
      </c>
      <c r="BO134" s="463">
        <f t="shared" si="132"/>
        <v>300</v>
      </c>
      <c r="BP134" s="472">
        <f t="shared" si="166"/>
        <v>5</v>
      </c>
      <c r="BQ134" s="447">
        <f>'Summary Data'!AQ134</f>
        <v>9</v>
      </c>
      <c r="BR134" s="458">
        <f t="shared" si="186"/>
        <v>10</v>
      </c>
      <c r="BS134" s="463">
        <f t="shared" si="148"/>
        <v>90</v>
      </c>
      <c r="BT134" s="472">
        <f t="shared" si="167"/>
        <v>4.5</v>
      </c>
      <c r="BU134" s="447">
        <f>'Summary Data'!AS134</f>
        <v>3</v>
      </c>
      <c r="BV134" s="458">
        <f t="shared" si="187"/>
        <v>15</v>
      </c>
      <c r="BW134" s="463">
        <f t="shared" si="149"/>
        <v>45</v>
      </c>
      <c r="BX134" s="472">
        <f t="shared" si="168"/>
        <v>1.5</v>
      </c>
      <c r="BY134" s="478">
        <f t="shared" si="169"/>
        <v>585</v>
      </c>
      <c r="BZ134" s="469">
        <f t="shared" si="150"/>
        <v>4855</v>
      </c>
      <c r="CA134" s="475">
        <f t="shared" si="188"/>
        <v>2427.5</v>
      </c>
      <c r="CB134" s="451">
        <f t="shared" si="189"/>
        <v>4287.200000000008</v>
      </c>
      <c r="CC134" s="480">
        <f t="shared" si="130"/>
        <v>0.43377962306400553</v>
      </c>
      <c r="CD134" s="480">
        <f t="shared" si="190"/>
        <v>0.38928939237899074</v>
      </c>
      <c r="CE134" s="480">
        <f t="shared" si="191"/>
        <v>0.56622037693599447</v>
      </c>
      <c r="CF134" s="478">
        <f t="shared" si="192"/>
        <v>2</v>
      </c>
      <c r="CG134" s="478">
        <f t="shared" si="193"/>
        <v>8574.400000000016</v>
      </c>
      <c r="CH134" s="478">
        <f t="shared" si="194"/>
        <v>292.5</v>
      </c>
      <c r="CI134" s="478">
        <f t="shared" si="195"/>
        <v>393.01371951219505</v>
      </c>
    </row>
    <row r="135" spans="1:87" x14ac:dyDescent="0.2">
      <c r="A135" s="639" t="s">
        <v>221</v>
      </c>
      <c r="B135" s="449" t="s">
        <v>222</v>
      </c>
      <c r="C135" s="453">
        <v>2</v>
      </c>
      <c r="D135" s="453"/>
      <c r="E135" s="450">
        <f>'Summary Data'!C135</f>
        <v>54</v>
      </c>
      <c r="F135" s="459">
        <f t="shared" si="170"/>
        <v>10</v>
      </c>
      <c r="G135" s="464">
        <f t="shared" si="133"/>
        <v>540</v>
      </c>
      <c r="H135" s="472">
        <f t="shared" si="151"/>
        <v>27</v>
      </c>
      <c r="I135" s="450">
        <f>'Summary Data'!G135</f>
        <v>0</v>
      </c>
      <c r="J135" s="459">
        <f t="shared" si="171"/>
        <v>30</v>
      </c>
      <c r="K135" s="464">
        <f t="shared" si="134"/>
        <v>0</v>
      </c>
      <c r="L135" s="472">
        <f t="shared" si="152"/>
        <v>0</v>
      </c>
      <c r="M135" s="450">
        <f>'Summary Data'!I135</f>
        <v>0</v>
      </c>
      <c r="N135" s="459">
        <f t="shared" si="172"/>
        <v>10</v>
      </c>
      <c r="O135" s="464">
        <f t="shared" si="135"/>
        <v>0</v>
      </c>
      <c r="P135" s="472">
        <f t="shared" si="153"/>
        <v>0</v>
      </c>
      <c r="Q135" s="450">
        <f>'Summary Data'!K135</f>
        <v>7</v>
      </c>
      <c r="R135" s="459">
        <f t="shared" si="173"/>
        <v>10</v>
      </c>
      <c r="S135" s="464">
        <f t="shared" si="136"/>
        <v>70</v>
      </c>
      <c r="T135" s="472">
        <f t="shared" si="154"/>
        <v>3.5</v>
      </c>
      <c r="U135" s="450">
        <f>'Summary Data'!M135</f>
        <v>0</v>
      </c>
      <c r="V135" s="459">
        <f t="shared" si="174"/>
        <v>10</v>
      </c>
      <c r="W135" s="464">
        <f t="shared" si="137"/>
        <v>0</v>
      </c>
      <c r="X135" s="472">
        <f t="shared" si="155"/>
        <v>0</v>
      </c>
      <c r="Y135" s="450">
        <f>'Summary Data'!S135</f>
        <v>13</v>
      </c>
      <c r="Z135" s="459">
        <f t="shared" si="175"/>
        <v>10</v>
      </c>
      <c r="AA135" s="464">
        <f t="shared" si="138"/>
        <v>130</v>
      </c>
      <c r="AB135" s="472">
        <f t="shared" si="156"/>
        <v>6.5</v>
      </c>
      <c r="AC135" s="450">
        <f>'Summary Data'!U135</f>
        <v>6</v>
      </c>
      <c r="AD135" s="459">
        <f t="shared" si="176"/>
        <v>10</v>
      </c>
      <c r="AE135" s="464">
        <f t="shared" si="139"/>
        <v>60</v>
      </c>
      <c r="AF135" s="472">
        <f t="shared" si="157"/>
        <v>3</v>
      </c>
      <c r="AG135" s="450">
        <f>'Summary Data'!W135</f>
        <v>1</v>
      </c>
      <c r="AH135" s="459">
        <f t="shared" si="177"/>
        <v>10</v>
      </c>
      <c r="AI135" s="464">
        <f t="shared" si="140"/>
        <v>10</v>
      </c>
      <c r="AJ135" s="472">
        <f t="shared" si="158"/>
        <v>0.5</v>
      </c>
      <c r="AK135" s="450">
        <f>'Summary Data'!Y135</f>
        <v>154</v>
      </c>
      <c r="AL135" s="459">
        <f t="shared" si="178"/>
        <v>5</v>
      </c>
      <c r="AM135" s="464">
        <f t="shared" si="141"/>
        <v>770</v>
      </c>
      <c r="AN135" s="472">
        <f t="shared" si="159"/>
        <v>77</v>
      </c>
      <c r="AO135" s="450">
        <f>'Summary Data'!AA135</f>
        <v>18</v>
      </c>
      <c r="AP135" s="459">
        <f t="shared" si="179"/>
        <v>5</v>
      </c>
      <c r="AQ135" s="464">
        <f t="shared" si="142"/>
        <v>90</v>
      </c>
      <c r="AR135" s="472">
        <f t="shared" si="160"/>
        <v>9</v>
      </c>
      <c r="AS135" s="450">
        <f>'Summary Data'!AC135</f>
        <v>125</v>
      </c>
      <c r="AT135" s="459">
        <f t="shared" si="180"/>
        <v>5</v>
      </c>
      <c r="AU135" s="464">
        <f t="shared" si="143"/>
        <v>625</v>
      </c>
      <c r="AV135" s="472">
        <f t="shared" si="161"/>
        <v>62.5</v>
      </c>
      <c r="AW135" s="450">
        <f>'Summary Data'!AE135</f>
        <v>105</v>
      </c>
      <c r="AX135" s="459">
        <f t="shared" si="181"/>
        <v>5</v>
      </c>
      <c r="AY135" s="464">
        <f t="shared" si="144"/>
        <v>525</v>
      </c>
      <c r="AZ135" s="472">
        <f t="shared" si="162"/>
        <v>52.5</v>
      </c>
      <c r="BA135" s="450">
        <f>'Summary Data'!AG135</f>
        <v>0</v>
      </c>
      <c r="BB135" s="459">
        <f t="shared" si="182"/>
        <v>10</v>
      </c>
      <c r="BC135" s="464">
        <f t="shared" si="145"/>
        <v>0</v>
      </c>
      <c r="BD135" s="472">
        <f t="shared" si="163"/>
        <v>0</v>
      </c>
      <c r="BE135" s="450">
        <f>'Summary Data'!AI135</f>
        <v>1</v>
      </c>
      <c r="BF135" s="459">
        <f t="shared" si="183"/>
        <v>5</v>
      </c>
      <c r="BG135" s="464">
        <f t="shared" si="146"/>
        <v>5</v>
      </c>
      <c r="BH135" s="472">
        <f t="shared" si="164"/>
        <v>0.5</v>
      </c>
      <c r="BI135" s="450">
        <f>'Summary Data'!AK135</f>
        <v>1</v>
      </c>
      <c r="BJ135" s="459">
        <f t="shared" si="184"/>
        <v>30</v>
      </c>
      <c r="BK135" s="464">
        <f t="shared" si="147"/>
        <v>30</v>
      </c>
      <c r="BL135" s="472">
        <f t="shared" si="165"/>
        <v>0.5</v>
      </c>
      <c r="BM135" s="450">
        <f>'Summary Data'!AN135</f>
        <v>10</v>
      </c>
      <c r="BN135" s="459">
        <f t="shared" si="185"/>
        <v>30</v>
      </c>
      <c r="BO135" s="464">
        <f t="shared" si="132"/>
        <v>300</v>
      </c>
      <c r="BP135" s="472">
        <f t="shared" si="166"/>
        <v>5</v>
      </c>
      <c r="BQ135" s="450">
        <f>'Summary Data'!AQ135</f>
        <v>12</v>
      </c>
      <c r="BR135" s="459">
        <f t="shared" si="186"/>
        <v>10</v>
      </c>
      <c r="BS135" s="464">
        <f t="shared" si="148"/>
        <v>120</v>
      </c>
      <c r="BT135" s="472">
        <f t="shared" si="167"/>
        <v>6</v>
      </c>
      <c r="BU135" s="450">
        <f>'Summary Data'!AS135</f>
        <v>2</v>
      </c>
      <c r="BV135" s="459">
        <f t="shared" si="187"/>
        <v>15</v>
      </c>
      <c r="BW135" s="464">
        <f t="shared" si="149"/>
        <v>30</v>
      </c>
      <c r="BX135" s="472">
        <f t="shared" si="168"/>
        <v>1</v>
      </c>
      <c r="BY135" s="478">
        <f t="shared" si="169"/>
        <v>509</v>
      </c>
      <c r="BZ135" s="469">
        <f t="shared" si="150"/>
        <v>3305</v>
      </c>
      <c r="CA135" s="475">
        <f t="shared" si="188"/>
        <v>1652.5</v>
      </c>
      <c r="CB135" s="451">
        <f t="shared" si="189"/>
        <v>4287.200000000008</v>
      </c>
      <c r="CC135" s="480">
        <f t="shared" si="130"/>
        <v>0.61455028923306654</v>
      </c>
      <c r="CD135" s="480">
        <f t="shared" si="190"/>
        <v>0.16338880484114976</v>
      </c>
      <c r="CE135" s="480">
        <f t="shared" si="191"/>
        <v>0.38544971076693341</v>
      </c>
      <c r="CF135" s="478">
        <f t="shared" si="192"/>
        <v>2</v>
      </c>
      <c r="CG135" s="478">
        <f t="shared" si="193"/>
        <v>8574.400000000016</v>
      </c>
      <c r="CH135" s="478">
        <f t="shared" si="194"/>
        <v>254.5</v>
      </c>
      <c r="CI135" s="478">
        <f t="shared" si="195"/>
        <v>393.01371951219505</v>
      </c>
    </row>
    <row r="136" spans="1:87" x14ac:dyDescent="0.2">
      <c r="A136" s="640"/>
      <c r="B136" s="442" t="s">
        <v>223</v>
      </c>
      <c r="C136" s="453">
        <v>2</v>
      </c>
      <c r="D136" s="453"/>
      <c r="E136" s="447">
        <f>'Summary Data'!C136</f>
        <v>41</v>
      </c>
      <c r="F136" s="458">
        <f t="shared" si="170"/>
        <v>10</v>
      </c>
      <c r="G136" s="463">
        <f t="shared" si="133"/>
        <v>410</v>
      </c>
      <c r="H136" s="472">
        <f t="shared" si="151"/>
        <v>20.5</v>
      </c>
      <c r="I136" s="447">
        <f>'Summary Data'!G136</f>
        <v>0</v>
      </c>
      <c r="J136" s="458">
        <f t="shared" si="171"/>
        <v>30</v>
      </c>
      <c r="K136" s="463">
        <f t="shared" si="134"/>
        <v>0</v>
      </c>
      <c r="L136" s="472">
        <f t="shared" si="152"/>
        <v>0</v>
      </c>
      <c r="M136" s="447">
        <f>'Summary Data'!I136</f>
        <v>0</v>
      </c>
      <c r="N136" s="458">
        <f t="shared" si="172"/>
        <v>10</v>
      </c>
      <c r="O136" s="463">
        <f t="shared" si="135"/>
        <v>0</v>
      </c>
      <c r="P136" s="472">
        <f t="shared" si="153"/>
        <v>0</v>
      </c>
      <c r="Q136" s="447">
        <f>'Summary Data'!K136</f>
        <v>5</v>
      </c>
      <c r="R136" s="458">
        <f t="shared" si="173"/>
        <v>10</v>
      </c>
      <c r="S136" s="463">
        <f t="shared" si="136"/>
        <v>50</v>
      </c>
      <c r="T136" s="472">
        <f t="shared" si="154"/>
        <v>2.5</v>
      </c>
      <c r="U136" s="447">
        <f>'Summary Data'!M136</f>
        <v>0</v>
      </c>
      <c r="V136" s="458">
        <f t="shared" si="174"/>
        <v>10</v>
      </c>
      <c r="W136" s="463">
        <f t="shared" si="137"/>
        <v>0</v>
      </c>
      <c r="X136" s="472">
        <f t="shared" si="155"/>
        <v>0</v>
      </c>
      <c r="Y136" s="447">
        <f>'Summary Data'!S136</f>
        <v>16</v>
      </c>
      <c r="Z136" s="458">
        <f t="shared" si="175"/>
        <v>10</v>
      </c>
      <c r="AA136" s="463">
        <f t="shared" si="138"/>
        <v>160</v>
      </c>
      <c r="AB136" s="472">
        <f t="shared" si="156"/>
        <v>8</v>
      </c>
      <c r="AC136" s="447">
        <f>'Summary Data'!U136</f>
        <v>1</v>
      </c>
      <c r="AD136" s="458">
        <f t="shared" si="176"/>
        <v>10</v>
      </c>
      <c r="AE136" s="463">
        <f t="shared" si="139"/>
        <v>10</v>
      </c>
      <c r="AF136" s="472">
        <f t="shared" si="157"/>
        <v>0.5</v>
      </c>
      <c r="AG136" s="447">
        <f>'Summary Data'!W136</f>
        <v>0</v>
      </c>
      <c r="AH136" s="458">
        <f t="shared" si="177"/>
        <v>10</v>
      </c>
      <c r="AI136" s="463">
        <f t="shared" si="140"/>
        <v>0</v>
      </c>
      <c r="AJ136" s="472">
        <f t="shared" si="158"/>
        <v>0</v>
      </c>
      <c r="AK136" s="447">
        <f>'Summary Data'!Y136</f>
        <v>154</v>
      </c>
      <c r="AL136" s="458">
        <f t="shared" si="178"/>
        <v>5</v>
      </c>
      <c r="AM136" s="463">
        <f t="shared" si="141"/>
        <v>770</v>
      </c>
      <c r="AN136" s="472">
        <f t="shared" si="159"/>
        <v>77</v>
      </c>
      <c r="AO136" s="447">
        <f>'Summary Data'!AA136</f>
        <v>15</v>
      </c>
      <c r="AP136" s="458">
        <f t="shared" si="179"/>
        <v>5</v>
      </c>
      <c r="AQ136" s="463">
        <f t="shared" si="142"/>
        <v>75</v>
      </c>
      <c r="AR136" s="472">
        <f t="shared" si="160"/>
        <v>7.5</v>
      </c>
      <c r="AS136" s="447">
        <f>'Summary Data'!AC136</f>
        <v>134</v>
      </c>
      <c r="AT136" s="458">
        <f t="shared" si="180"/>
        <v>5</v>
      </c>
      <c r="AU136" s="463">
        <f t="shared" si="143"/>
        <v>670</v>
      </c>
      <c r="AV136" s="472">
        <f t="shared" si="161"/>
        <v>67</v>
      </c>
      <c r="AW136" s="447">
        <f>'Summary Data'!AE136</f>
        <v>113</v>
      </c>
      <c r="AX136" s="458">
        <f t="shared" si="181"/>
        <v>5</v>
      </c>
      <c r="AY136" s="463">
        <f t="shared" si="144"/>
        <v>565</v>
      </c>
      <c r="AZ136" s="472">
        <f t="shared" si="162"/>
        <v>56.5</v>
      </c>
      <c r="BA136" s="447">
        <f>'Summary Data'!AG136</f>
        <v>5</v>
      </c>
      <c r="BB136" s="458">
        <f t="shared" si="182"/>
        <v>10</v>
      </c>
      <c r="BC136" s="463">
        <f t="shared" si="145"/>
        <v>50</v>
      </c>
      <c r="BD136" s="472">
        <f t="shared" si="163"/>
        <v>2.5</v>
      </c>
      <c r="BE136" s="447">
        <f>'Summary Data'!AI136</f>
        <v>0</v>
      </c>
      <c r="BF136" s="458">
        <f t="shared" si="183"/>
        <v>5</v>
      </c>
      <c r="BG136" s="463">
        <f t="shared" si="146"/>
        <v>0</v>
      </c>
      <c r="BH136" s="472">
        <f t="shared" si="164"/>
        <v>0</v>
      </c>
      <c r="BI136" s="447">
        <f>'Summary Data'!AK136</f>
        <v>1</v>
      </c>
      <c r="BJ136" s="458">
        <f t="shared" si="184"/>
        <v>30</v>
      </c>
      <c r="BK136" s="463">
        <f t="shared" si="147"/>
        <v>30</v>
      </c>
      <c r="BL136" s="472">
        <f t="shared" si="165"/>
        <v>0.5</v>
      </c>
      <c r="BM136" s="447">
        <f>'Summary Data'!AN136</f>
        <v>18</v>
      </c>
      <c r="BN136" s="458">
        <f t="shared" si="185"/>
        <v>30</v>
      </c>
      <c r="BO136" s="463">
        <f t="shared" si="132"/>
        <v>540</v>
      </c>
      <c r="BP136" s="472">
        <f t="shared" si="166"/>
        <v>9</v>
      </c>
      <c r="BQ136" s="447">
        <f>'Summary Data'!AQ136</f>
        <v>10</v>
      </c>
      <c r="BR136" s="458">
        <f t="shared" si="186"/>
        <v>10</v>
      </c>
      <c r="BS136" s="463">
        <f t="shared" si="148"/>
        <v>100</v>
      </c>
      <c r="BT136" s="472">
        <f t="shared" si="167"/>
        <v>5</v>
      </c>
      <c r="BU136" s="447">
        <f>'Summary Data'!AS136</f>
        <v>1</v>
      </c>
      <c r="BV136" s="458">
        <f t="shared" si="187"/>
        <v>15</v>
      </c>
      <c r="BW136" s="463">
        <f t="shared" si="149"/>
        <v>15</v>
      </c>
      <c r="BX136" s="472">
        <f t="shared" si="168"/>
        <v>0.5</v>
      </c>
      <c r="BY136" s="478">
        <f t="shared" si="169"/>
        <v>514</v>
      </c>
      <c r="BZ136" s="469">
        <f t="shared" si="150"/>
        <v>3445</v>
      </c>
      <c r="CA136" s="475">
        <f t="shared" si="188"/>
        <v>1722.5</v>
      </c>
      <c r="CB136" s="451">
        <f t="shared" si="189"/>
        <v>4287.200000000008</v>
      </c>
      <c r="CC136" s="480">
        <f t="shared" si="130"/>
        <v>0.59822261615973205</v>
      </c>
      <c r="CD136" s="480">
        <f t="shared" si="190"/>
        <v>0.11901306240928883</v>
      </c>
      <c r="CE136" s="480">
        <f t="shared" si="191"/>
        <v>0.40177738384026795</v>
      </c>
      <c r="CF136" s="478">
        <f t="shared" si="192"/>
        <v>2</v>
      </c>
      <c r="CG136" s="478">
        <f t="shared" si="193"/>
        <v>8574.400000000016</v>
      </c>
      <c r="CH136" s="478">
        <f t="shared" si="194"/>
        <v>257</v>
      </c>
      <c r="CI136" s="478">
        <f t="shared" si="195"/>
        <v>393.01371951219505</v>
      </c>
    </row>
    <row r="137" spans="1:87" x14ac:dyDescent="0.2">
      <c r="A137" s="640"/>
      <c r="B137" s="449" t="s">
        <v>224</v>
      </c>
      <c r="C137" s="453">
        <v>2</v>
      </c>
      <c r="D137" s="453"/>
      <c r="E137" s="450">
        <f>'Summary Data'!C137</f>
        <v>51</v>
      </c>
      <c r="F137" s="459">
        <f t="shared" si="170"/>
        <v>10</v>
      </c>
      <c r="G137" s="464">
        <f t="shared" si="133"/>
        <v>510</v>
      </c>
      <c r="H137" s="472">
        <f t="shared" si="151"/>
        <v>25.5</v>
      </c>
      <c r="I137" s="450">
        <f>'Summary Data'!G137</f>
        <v>4</v>
      </c>
      <c r="J137" s="459">
        <f t="shared" si="171"/>
        <v>30</v>
      </c>
      <c r="K137" s="464">
        <f t="shared" si="134"/>
        <v>120</v>
      </c>
      <c r="L137" s="472">
        <f t="shared" si="152"/>
        <v>2</v>
      </c>
      <c r="M137" s="450">
        <f>'Summary Data'!I137</f>
        <v>0</v>
      </c>
      <c r="N137" s="459">
        <f t="shared" si="172"/>
        <v>10</v>
      </c>
      <c r="O137" s="464">
        <f t="shared" si="135"/>
        <v>0</v>
      </c>
      <c r="P137" s="472">
        <f t="shared" si="153"/>
        <v>0</v>
      </c>
      <c r="Q137" s="450">
        <f>'Summary Data'!K137</f>
        <v>1</v>
      </c>
      <c r="R137" s="459">
        <f t="shared" si="173"/>
        <v>10</v>
      </c>
      <c r="S137" s="464">
        <f t="shared" si="136"/>
        <v>10</v>
      </c>
      <c r="T137" s="472">
        <f t="shared" si="154"/>
        <v>0.5</v>
      </c>
      <c r="U137" s="450">
        <f>'Summary Data'!M137</f>
        <v>0</v>
      </c>
      <c r="V137" s="459">
        <f t="shared" si="174"/>
        <v>10</v>
      </c>
      <c r="W137" s="464">
        <f t="shared" si="137"/>
        <v>0</v>
      </c>
      <c r="X137" s="472">
        <f t="shared" si="155"/>
        <v>0</v>
      </c>
      <c r="Y137" s="450">
        <f>'Summary Data'!S137</f>
        <v>2</v>
      </c>
      <c r="Z137" s="459">
        <f t="shared" si="175"/>
        <v>10</v>
      </c>
      <c r="AA137" s="464">
        <f t="shared" si="138"/>
        <v>20</v>
      </c>
      <c r="AB137" s="472">
        <f t="shared" si="156"/>
        <v>1</v>
      </c>
      <c r="AC137" s="450">
        <f>'Summary Data'!U137</f>
        <v>3</v>
      </c>
      <c r="AD137" s="459">
        <f t="shared" si="176"/>
        <v>10</v>
      </c>
      <c r="AE137" s="464">
        <f t="shared" si="139"/>
        <v>30</v>
      </c>
      <c r="AF137" s="472">
        <f t="shared" si="157"/>
        <v>1.5</v>
      </c>
      <c r="AG137" s="450">
        <f>'Summary Data'!W137</f>
        <v>1</v>
      </c>
      <c r="AH137" s="459">
        <f t="shared" si="177"/>
        <v>10</v>
      </c>
      <c r="AI137" s="464">
        <f t="shared" si="140"/>
        <v>10</v>
      </c>
      <c r="AJ137" s="472">
        <f t="shared" si="158"/>
        <v>0.5</v>
      </c>
      <c r="AK137" s="450">
        <f>'Summary Data'!Y137</f>
        <v>149</v>
      </c>
      <c r="AL137" s="459">
        <f t="shared" si="178"/>
        <v>5</v>
      </c>
      <c r="AM137" s="464">
        <f t="shared" si="141"/>
        <v>745</v>
      </c>
      <c r="AN137" s="472">
        <f t="shared" si="159"/>
        <v>74.5</v>
      </c>
      <c r="AO137" s="450">
        <f>'Summary Data'!AA137</f>
        <v>10</v>
      </c>
      <c r="AP137" s="459">
        <f t="shared" si="179"/>
        <v>5</v>
      </c>
      <c r="AQ137" s="464">
        <f t="shared" si="142"/>
        <v>50</v>
      </c>
      <c r="AR137" s="472">
        <f t="shared" si="160"/>
        <v>5</v>
      </c>
      <c r="AS137" s="450">
        <f>'Summary Data'!AC137</f>
        <v>165</v>
      </c>
      <c r="AT137" s="459">
        <f t="shared" si="180"/>
        <v>5</v>
      </c>
      <c r="AU137" s="464">
        <f t="shared" si="143"/>
        <v>825</v>
      </c>
      <c r="AV137" s="472">
        <f t="shared" si="161"/>
        <v>82.5</v>
      </c>
      <c r="AW137" s="450">
        <f>'Summary Data'!AE137</f>
        <v>132</v>
      </c>
      <c r="AX137" s="459">
        <f t="shared" si="181"/>
        <v>5</v>
      </c>
      <c r="AY137" s="464">
        <f t="shared" si="144"/>
        <v>660</v>
      </c>
      <c r="AZ137" s="472">
        <f t="shared" si="162"/>
        <v>66</v>
      </c>
      <c r="BA137" s="450">
        <f>'Summary Data'!AG137</f>
        <v>3</v>
      </c>
      <c r="BB137" s="459">
        <f t="shared" si="182"/>
        <v>10</v>
      </c>
      <c r="BC137" s="464">
        <f t="shared" si="145"/>
        <v>30</v>
      </c>
      <c r="BD137" s="472">
        <f t="shared" si="163"/>
        <v>1.5</v>
      </c>
      <c r="BE137" s="450">
        <f>'Summary Data'!AI137</f>
        <v>2</v>
      </c>
      <c r="BF137" s="459">
        <f t="shared" si="183"/>
        <v>5</v>
      </c>
      <c r="BG137" s="464">
        <f t="shared" si="146"/>
        <v>10</v>
      </c>
      <c r="BH137" s="472">
        <f t="shared" si="164"/>
        <v>1</v>
      </c>
      <c r="BI137" s="450">
        <f>'Summary Data'!AK137</f>
        <v>1</v>
      </c>
      <c r="BJ137" s="459">
        <f t="shared" si="184"/>
        <v>30</v>
      </c>
      <c r="BK137" s="464">
        <f t="shared" si="147"/>
        <v>30</v>
      </c>
      <c r="BL137" s="472">
        <f t="shared" si="165"/>
        <v>0.5</v>
      </c>
      <c r="BM137" s="450">
        <f>'Summary Data'!AN137</f>
        <v>7</v>
      </c>
      <c r="BN137" s="459">
        <f t="shared" si="185"/>
        <v>30</v>
      </c>
      <c r="BO137" s="464">
        <f t="shared" si="132"/>
        <v>210</v>
      </c>
      <c r="BP137" s="472">
        <f t="shared" si="166"/>
        <v>3.5</v>
      </c>
      <c r="BQ137" s="450">
        <f>'Summary Data'!AQ137</f>
        <v>7</v>
      </c>
      <c r="BR137" s="459">
        <f t="shared" si="186"/>
        <v>10</v>
      </c>
      <c r="BS137" s="464">
        <f t="shared" si="148"/>
        <v>70</v>
      </c>
      <c r="BT137" s="472">
        <f t="shared" si="167"/>
        <v>3.5</v>
      </c>
      <c r="BU137" s="450">
        <f>'Summary Data'!AS137</f>
        <v>1</v>
      </c>
      <c r="BV137" s="459">
        <f t="shared" si="187"/>
        <v>15</v>
      </c>
      <c r="BW137" s="464">
        <f t="shared" si="149"/>
        <v>15</v>
      </c>
      <c r="BX137" s="472">
        <f t="shared" si="168"/>
        <v>0.5</v>
      </c>
      <c r="BY137" s="478">
        <f t="shared" si="169"/>
        <v>539</v>
      </c>
      <c r="BZ137" s="469">
        <f t="shared" si="150"/>
        <v>3345</v>
      </c>
      <c r="CA137" s="475">
        <f t="shared" si="188"/>
        <v>1672.5</v>
      </c>
      <c r="CB137" s="451">
        <f t="shared" si="189"/>
        <v>4287.200000000008</v>
      </c>
      <c r="CC137" s="480">
        <f t="shared" si="130"/>
        <v>0.60988523978354237</v>
      </c>
      <c r="CD137" s="480">
        <f t="shared" si="190"/>
        <v>0.18834080717488788</v>
      </c>
      <c r="CE137" s="480">
        <f t="shared" si="191"/>
        <v>0.39011476021645758</v>
      </c>
      <c r="CF137" s="478">
        <f t="shared" si="192"/>
        <v>2</v>
      </c>
      <c r="CG137" s="478">
        <f t="shared" si="193"/>
        <v>8574.400000000016</v>
      </c>
      <c r="CH137" s="478">
        <f t="shared" si="194"/>
        <v>269.5</v>
      </c>
      <c r="CI137" s="478">
        <f t="shared" si="195"/>
        <v>393.01371951219505</v>
      </c>
    </row>
    <row r="138" spans="1:87" x14ac:dyDescent="0.2">
      <c r="A138" s="640"/>
      <c r="B138" s="442" t="s">
        <v>225</v>
      </c>
      <c r="C138" s="453">
        <v>2</v>
      </c>
      <c r="D138" s="453"/>
      <c r="E138" s="447">
        <f>'Summary Data'!C138</f>
        <v>34</v>
      </c>
      <c r="F138" s="458">
        <f t="shared" si="170"/>
        <v>10</v>
      </c>
      <c r="G138" s="463">
        <f t="shared" si="133"/>
        <v>340</v>
      </c>
      <c r="H138" s="472">
        <f t="shared" si="151"/>
        <v>17</v>
      </c>
      <c r="I138" s="447">
        <f>'Summary Data'!G138</f>
        <v>12</v>
      </c>
      <c r="J138" s="458">
        <f t="shared" si="171"/>
        <v>30</v>
      </c>
      <c r="K138" s="463">
        <f t="shared" si="134"/>
        <v>360</v>
      </c>
      <c r="L138" s="472">
        <f t="shared" si="152"/>
        <v>6</v>
      </c>
      <c r="M138" s="447">
        <f>'Summary Data'!I138</f>
        <v>0</v>
      </c>
      <c r="N138" s="458">
        <f t="shared" si="172"/>
        <v>10</v>
      </c>
      <c r="O138" s="463">
        <f t="shared" si="135"/>
        <v>0</v>
      </c>
      <c r="P138" s="472">
        <f t="shared" si="153"/>
        <v>0</v>
      </c>
      <c r="Q138" s="447">
        <f>'Summary Data'!K138</f>
        <v>1</v>
      </c>
      <c r="R138" s="458">
        <f t="shared" si="173"/>
        <v>10</v>
      </c>
      <c r="S138" s="463">
        <f t="shared" si="136"/>
        <v>10</v>
      </c>
      <c r="T138" s="472">
        <f t="shared" si="154"/>
        <v>0.5</v>
      </c>
      <c r="U138" s="447">
        <f>'Summary Data'!M138</f>
        <v>0</v>
      </c>
      <c r="V138" s="458">
        <f t="shared" si="174"/>
        <v>10</v>
      </c>
      <c r="W138" s="463">
        <f t="shared" si="137"/>
        <v>0</v>
      </c>
      <c r="X138" s="472">
        <f t="shared" si="155"/>
        <v>0</v>
      </c>
      <c r="Y138" s="447">
        <f>'Summary Data'!S138</f>
        <v>7</v>
      </c>
      <c r="Z138" s="458">
        <f t="shared" si="175"/>
        <v>10</v>
      </c>
      <c r="AA138" s="463">
        <f t="shared" si="138"/>
        <v>70</v>
      </c>
      <c r="AB138" s="472">
        <f t="shared" si="156"/>
        <v>3.5</v>
      </c>
      <c r="AC138" s="447">
        <f>'Summary Data'!U138</f>
        <v>1</v>
      </c>
      <c r="AD138" s="458">
        <f t="shared" si="176"/>
        <v>10</v>
      </c>
      <c r="AE138" s="463">
        <f t="shared" si="139"/>
        <v>10</v>
      </c>
      <c r="AF138" s="472">
        <f t="shared" si="157"/>
        <v>0.5</v>
      </c>
      <c r="AG138" s="447">
        <f>'Summary Data'!W138</f>
        <v>1</v>
      </c>
      <c r="AH138" s="458">
        <f t="shared" si="177"/>
        <v>10</v>
      </c>
      <c r="AI138" s="463">
        <f t="shared" si="140"/>
        <v>10</v>
      </c>
      <c r="AJ138" s="472">
        <f t="shared" si="158"/>
        <v>0.5</v>
      </c>
      <c r="AK138" s="447">
        <f>'Summary Data'!Y138</f>
        <v>142</v>
      </c>
      <c r="AL138" s="458">
        <f t="shared" si="178"/>
        <v>5</v>
      </c>
      <c r="AM138" s="463">
        <f t="shared" si="141"/>
        <v>710</v>
      </c>
      <c r="AN138" s="472">
        <f t="shared" si="159"/>
        <v>71</v>
      </c>
      <c r="AO138" s="447">
        <f>'Summary Data'!AA138</f>
        <v>12</v>
      </c>
      <c r="AP138" s="458">
        <f t="shared" si="179"/>
        <v>5</v>
      </c>
      <c r="AQ138" s="463">
        <f t="shared" si="142"/>
        <v>60</v>
      </c>
      <c r="AR138" s="472">
        <f t="shared" si="160"/>
        <v>6</v>
      </c>
      <c r="AS138" s="447">
        <f>'Summary Data'!AC138</f>
        <v>138</v>
      </c>
      <c r="AT138" s="458">
        <f t="shared" si="180"/>
        <v>5</v>
      </c>
      <c r="AU138" s="463">
        <f t="shared" si="143"/>
        <v>690</v>
      </c>
      <c r="AV138" s="472">
        <f t="shared" si="161"/>
        <v>69</v>
      </c>
      <c r="AW138" s="447">
        <f>'Summary Data'!AE138</f>
        <v>155</v>
      </c>
      <c r="AX138" s="458">
        <f t="shared" si="181"/>
        <v>5</v>
      </c>
      <c r="AY138" s="463">
        <f t="shared" si="144"/>
        <v>775</v>
      </c>
      <c r="AZ138" s="472">
        <f t="shared" si="162"/>
        <v>77.5</v>
      </c>
      <c r="BA138" s="447">
        <f>'Summary Data'!AG138</f>
        <v>2</v>
      </c>
      <c r="BB138" s="458">
        <f t="shared" si="182"/>
        <v>10</v>
      </c>
      <c r="BC138" s="463">
        <f t="shared" si="145"/>
        <v>20</v>
      </c>
      <c r="BD138" s="472">
        <f t="shared" si="163"/>
        <v>1</v>
      </c>
      <c r="BE138" s="447">
        <f>'Summary Data'!AI138</f>
        <v>2</v>
      </c>
      <c r="BF138" s="458">
        <f t="shared" si="183"/>
        <v>5</v>
      </c>
      <c r="BG138" s="463">
        <f t="shared" si="146"/>
        <v>10</v>
      </c>
      <c r="BH138" s="472">
        <f t="shared" si="164"/>
        <v>1</v>
      </c>
      <c r="BI138" s="447">
        <f>'Summary Data'!AK138</f>
        <v>0</v>
      </c>
      <c r="BJ138" s="458">
        <f t="shared" si="184"/>
        <v>30</v>
      </c>
      <c r="BK138" s="463">
        <f t="shared" si="147"/>
        <v>0</v>
      </c>
      <c r="BL138" s="472">
        <f t="shared" si="165"/>
        <v>0</v>
      </c>
      <c r="BM138" s="447">
        <f>'Summary Data'!AN138</f>
        <v>10</v>
      </c>
      <c r="BN138" s="458">
        <f t="shared" si="185"/>
        <v>30</v>
      </c>
      <c r="BO138" s="463">
        <f t="shared" si="132"/>
        <v>300</v>
      </c>
      <c r="BP138" s="472">
        <f t="shared" si="166"/>
        <v>5</v>
      </c>
      <c r="BQ138" s="447">
        <f>'Summary Data'!AQ138</f>
        <v>3</v>
      </c>
      <c r="BR138" s="458">
        <f t="shared" si="186"/>
        <v>10</v>
      </c>
      <c r="BS138" s="463">
        <f t="shared" si="148"/>
        <v>30</v>
      </c>
      <c r="BT138" s="472">
        <f t="shared" si="167"/>
        <v>1.5</v>
      </c>
      <c r="BU138" s="447">
        <f>'Summary Data'!AS138</f>
        <v>3</v>
      </c>
      <c r="BV138" s="458">
        <f t="shared" si="187"/>
        <v>15</v>
      </c>
      <c r="BW138" s="463">
        <f t="shared" si="149"/>
        <v>45</v>
      </c>
      <c r="BX138" s="472">
        <f t="shared" si="168"/>
        <v>1.5</v>
      </c>
      <c r="BY138" s="478">
        <f t="shared" si="169"/>
        <v>523</v>
      </c>
      <c r="BZ138" s="469">
        <f t="shared" si="150"/>
        <v>3440</v>
      </c>
      <c r="CA138" s="475">
        <f t="shared" si="188"/>
        <v>1720</v>
      </c>
      <c r="CB138" s="451">
        <f t="shared" si="189"/>
        <v>4287.200000000008</v>
      </c>
      <c r="CC138" s="480">
        <f t="shared" si="130"/>
        <v>0.59880574734092251</v>
      </c>
      <c r="CD138" s="480">
        <f t="shared" si="190"/>
        <v>0.20348837209302326</v>
      </c>
      <c r="CE138" s="480">
        <f t="shared" si="191"/>
        <v>0.40119425265907743</v>
      </c>
      <c r="CF138" s="478">
        <f t="shared" si="192"/>
        <v>2</v>
      </c>
      <c r="CG138" s="478">
        <f t="shared" si="193"/>
        <v>8574.400000000016</v>
      </c>
      <c r="CH138" s="478">
        <f t="shared" si="194"/>
        <v>261.5</v>
      </c>
      <c r="CI138" s="478">
        <f t="shared" si="195"/>
        <v>393.01371951219505</v>
      </c>
    </row>
    <row r="139" spans="1:87" x14ac:dyDescent="0.2">
      <c r="A139" s="640"/>
      <c r="B139" s="449" t="s">
        <v>226</v>
      </c>
      <c r="C139" s="453">
        <v>2</v>
      </c>
      <c r="D139" s="453"/>
      <c r="E139" s="450">
        <f>'Summary Data'!C139</f>
        <v>39</v>
      </c>
      <c r="F139" s="459">
        <f t="shared" si="170"/>
        <v>10</v>
      </c>
      <c r="G139" s="464">
        <f t="shared" si="133"/>
        <v>390</v>
      </c>
      <c r="H139" s="472">
        <f t="shared" si="151"/>
        <v>19.5</v>
      </c>
      <c r="I139" s="450">
        <f>'Summary Data'!G139</f>
        <v>4</v>
      </c>
      <c r="J139" s="459">
        <f t="shared" si="171"/>
        <v>30</v>
      </c>
      <c r="K139" s="464">
        <f t="shared" si="134"/>
        <v>120</v>
      </c>
      <c r="L139" s="472">
        <f t="shared" si="152"/>
        <v>2</v>
      </c>
      <c r="M139" s="450">
        <f>'Summary Data'!I139</f>
        <v>0</v>
      </c>
      <c r="N139" s="459">
        <f t="shared" si="172"/>
        <v>10</v>
      </c>
      <c r="O139" s="464">
        <f t="shared" si="135"/>
        <v>0</v>
      </c>
      <c r="P139" s="472">
        <f t="shared" si="153"/>
        <v>0</v>
      </c>
      <c r="Q139" s="450">
        <f>'Summary Data'!K139</f>
        <v>4</v>
      </c>
      <c r="R139" s="459">
        <f t="shared" si="173"/>
        <v>10</v>
      </c>
      <c r="S139" s="464">
        <f t="shared" si="136"/>
        <v>40</v>
      </c>
      <c r="T139" s="472">
        <f t="shared" si="154"/>
        <v>2</v>
      </c>
      <c r="U139" s="450">
        <f>'Summary Data'!M139</f>
        <v>0</v>
      </c>
      <c r="V139" s="459">
        <f t="shared" si="174"/>
        <v>10</v>
      </c>
      <c r="W139" s="464">
        <f t="shared" si="137"/>
        <v>0</v>
      </c>
      <c r="X139" s="472">
        <f t="shared" si="155"/>
        <v>0</v>
      </c>
      <c r="Y139" s="450">
        <f>'Summary Data'!S139</f>
        <v>8</v>
      </c>
      <c r="Z139" s="459">
        <f t="shared" si="175"/>
        <v>10</v>
      </c>
      <c r="AA139" s="464">
        <f t="shared" si="138"/>
        <v>80</v>
      </c>
      <c r="AB139" s="472">
        <f t="shared" si="156"/>
        <v>4</v>
      </c>
      <c r="AC139" s="450">
        <f>'Summary Data'!U139</f>
        <v>3</v>
      </c>
      <c r="AD139" s="459">
        <f t="shared" si="176"/>
        <v>10</v>
      </c>
      <c r="AE139" s="464">
        <f t="shared" si="139"/>
        <v>30</v>
      </c>
      <c r="AF139" s="472">
        <f t="shared" si="157"/>
        <v>1.5</v>
      </c>
      <c r="AG139" s="450">
        <f>'Summary Data'!W139</f>
        <v>0</v>
      </c>
      <c r="AH139" s="459">
        <f t="shared" si="177"/>
        <v>10</v>
      </c>
      <c r="AI139" s="464">
        <f t="shared" si="140"/>
        <v>0</v>
      </c>
      <c r="AJ139" s="472">
        <f t="shared" si="158"/>
        <v>0</v>
      </c>
      <c r="AK139" s="450">
        <f>'Summary Data'!Y139</f>
        <v>145</v>
      </c>
      <c r="AL139" s="459">
        <f t="shared" si="178"/>
        <v>5</v>
      </c>
      <c r="AM139" s="464">
        <f t="shared" si="141"/>
        <v>725</v>
      </c>
      <c r="AN139" s="472">
        <f t="shared" si="159"/>
        <v>72.5</v>
      </c>
      <c r="AO139" s="450">
        <f>'Summary Data'!AA139</f>
        <v>13</v>
      </c>
      <c r="AP139" s="459">
        <f t="shared" si="179"/>
        <v>5</v>
      </c>
      <c r="AQ139" s="464">
        <f t="shared" si="142"/>
        <v>65</v>
      </c>
      <c r="AR139" s="472">
        <f t="shared" si="160"/>
        <v>6.5</v>
      </c>
      <c r="AS139" s="450">
        <f>'Summary Data'!AC139</f>
        <v>114</v>
      </c>
      <c r="AT139" s="459">
        <f t="shared" si="180"/>
        <v>5</v>
      </c>
      <c r="AU139" s="464">
        <f t="shared" si="143"/>
        <v>570</v>
      </c>
      <c r="AV139" s="472">
        <f t="shared" si="161"/>
        <v>57</v>
      </c>
      <c r="AW139" s="450">
        <f>'Summary Data'!AE139</f>
        <v>117</v>
      </c>
      <c r="AX139" s="459">
        <f t="shared" si="181"/>
        <v>5</v>
      </c>
      <c r="AY139" s="464">
        <f t="shared" si="144"/>
        <v>585</v>
      </c>
      <c r="AZ139" s="472">
        <f t="shared" si="162"/>
        <v>58.5</v>
      </c>
      <c r="BA139" s="450">
        <f>'Summary Data'!AG139</f>
        <v>0</v>
      </c>
      <c r="BB139" s="459">
        <f t="shared" si="182"/>
        <v>10</v>
      </c>
      <c r="BC139" s="464">
        <f t="shared" si="145"/>
        <v>0</v>
      </c>
      <c r="BD139" s="472">
        <f t="shared" si="163"/>
        <v>0</v>
      </c>
      <c r="BE139" s="450">
        <f>'Summary Data'!AI139</f>
        <v>1</v>
      </c>
      <c r="BF139" s="459">
        <f t="shared" si="183"/>
        <v>5</v>
      </c>
      <c r="BG139" s="464">
        <f t="shared" si="146"/>
        <v>5</v>
      </c>
      <c r="BH139" s="472">
        <f t="shared" si="164"/>
        <v>0.5</v>
      </c>
      <c r="BI139" s="450">
        <f>'Summary Data'!AK139</f>
        <v>6</v>
      </c>
      <c r="BJ139" s="459">
        <f t="shared" si="184"/>
        <v>30</v>
      </c>
      <c r="BK139" s="464">
        <f t="shared" si="147"/>
        <v>180</v>
      </c>
      <c r="BL139" s="472">
        <f t="shared" si="165"/>
        <v>3</v>
      </c>
      <c r="BM139" s="450">
        <f>'Summary Data'!AN139</f>
        <v>17</v>
      </c>
      <c r="BN139" s="459">
        <f t="shared" si="185"/>
        <v>30</v>
      </c>
      <c r="BO139" s="464">
        <f t="shared" si="132"/>
        <v>510</v>
      </c>
      <c r="BP139" s="472">
        <f t="shared" si="166"/>
        <v>8.5</v>
      </c>
      <c r="BQ139" s="450">
        <f>'Summary Data'!AQ139</f>
        <v>8</v>
      </c>
      <c r="BR139" s="459">
        <f t="shared" si="186"/>
        <v>10</v>
      </c>
      <c r="BS139" s="464">
        <f t="shared" si="148"/>
        <v>80</v>
      </c>
      <c r="BT139" s="472">
        <f t="shared" si="167"/>
        <v>4</v>
      </c>
      <c r="BU139" s="450">
        <f>'Summary Data'!AS139</f>
        <v>0</v>
      </c>
      <c r="BV139" s="459">
        <f t="shared" si="187"/>
        <v>15</v>
      </c>
      <c r="BW139" s="464">
        <f t="shared" si="149"/>
        <v>0</v>
      </c>
      <c r="BX139" s="472">
        <f t="shared" si="168"/>
        <v>0</v>
      </c>
      <c r="BY139" s="478">
        <f t="shared" si="169"/>
        <v>479</v>
      </c>
      <c r="BZ139" s="469">
        <f t="shared" si="150"/>
        <v>3380</v>
      </c>
      <c r="CA139" s="475">
        <f t="shared" si="188"/>
        <v>1690</v>
      </c>
      <c r="CB139" s="451">
        <f t="shared" si="189"/>
        <v>4287.200000000008</v>
      </c>
      <c r="CC139" s="480">
        <f t="shared" si="130"/>
        <v>0.60580332151520877</v>
      </c>
      <c r="CD139" s="480">
        <f t="shared" si="190"/>
        <v>0.15088757396449703</v>
      </c>
      <c r="CE139" s="480">
        <f t="shared" si="191"/>
        <v>0.39419667848479123</v>
      </c>
      <c r="CF139" s="478">
        <f t="shared" si="192"/>
        <v>2</v>
      </c>
      <c r="CG139" s="478">
        <f t="shared" si="193"/>
        <v>8574.400000000016</v>
      </c>
      <c r="CH139" s="478">
        <f t="shared" si="194"/>
        <v>239.5</v>
      </c>
      <c r="CI139" s="478">
        <f t="shared" si="195"/>
        <v>393.01371951219505</v>
      </c>
    </row>
    <row r="140" spans="1:87" x14ac:dyDescent="0.2">
      <c r="A140" s="640"/>
      <c r="B140" s="442" t="s">
        <v>227</v>
      </c>
      <c r="C140" s="453">
        <v>2</v>
      </c>
      <c r="D140" s="453"/>
      <c r="E140" s="447">
        <f>'Summary Data'!C140</f>
        <v>74</v>
      </c>
      <c r="F140" s="458">
        <f t="shared" si="170"/>
        <v>10</v>
      </c>
      <c r="G140" s="463">
        <f t="shared" si="133"/>
        <v>740</v>
      </c>
      <c r="H140" s="472">
        <f t="shared" si="151"/>
        <v>37</v>
      </c>
      <c r="I140" s="447">
        <f>'Summary Data'!G140</f>
        <v>4</v>
      </c>
      <c r="J140" s="458">
        <f t="shared" si="171"/>
        <v>30</v>
      </c>
      <c r="K140" s="463">
        <f t="shared" si="134"/>
        <v>120</v>
      </c>
      <c r="L140" s="472">
        <f t="shared" si="152"/>
        <v>2</v>
      </c>
      <c r="M140" s="447">
        <f>'Summary Data'!I140</f>
        <v>0</v>
      </c>
      <c r="N140" s="458">
        <f t="shared" si="172"/>
        <v>10</v>
      </c>
      <c r="O140" s="463">
        <f t="shared" si="135"/>
        <v>0</v>
      </c>
      <c r="P140" s="472">
        <f t="shared" si="153"/>
        <v>0</v>
      </c>
      <c r="Q140" s="447">
        <f>'Summary Data'!K140</f>
        <v>5</v>
      </c>
      <c r="R140" s="458">
        <f t="shared" si="173"/>
        <v>10</v>
      </c>
      <c r="S140" s="463">
        <f t="shared" si="136"/>
        <v>50</v>
      </c>
      <c r="T140" s="472">
        <f t="shared" si="154"/>
        <v>2.5</v>
      </c>
      <c r="U140" s="447">
        <f>'Summary Data'!M140</f>
        <v>0</v>
      </c>
      <c r="V140" s="458">
        <f t="shared" si="174"/>
        <v>10</v>
      </c>
      <c r="W140" s="463">
        <f t="shared" si="137"/>
        <v>0</v>
      </c>
      <c r="X140" s="472">
        <f t="shared" si="155"/>
        <v>0</v>
      </c>
      <c r="Y140" s="447">
        <f>'Summary Data'!S140</f>
        <v>15</v>
      </c>
      <c r="Z140" s="458">
        <f t="shared" si="175"/>
        <v>10</v>
      </c>
      <c r="AA140" s="463">
        <f t="shared" si="138"/>
        <v>150</v>
      </c>
      <c r="AB140" s="472">
        <f t="shared" si="156"/>
        <v>7.5</v>
      </c>
      <c r="AC140" s="447">
        <f>'Summary Data'!U140</f>
        <v>9</v>
      </c>
      <c r="AD140" s="458">
        <f t="shared" si="176"/>
        <v>10</v>
      </c>
      <c r="AE140" s="463">
        <f t="shared" si="139"/>
        <v>90</v>
      </c>
      <c r="AF140" s="472">
        <f t="shared" si="157"/>
        <v>4.5</v>
      </c>
      <c r="AG140" s="447">
        <f>'Summary Data'!W140</f>
        <v>0</v>
      </c>
      <c r="AH140" s="458">
        <f t="shared" si="177"/>
        <v>10</v>
      </c>
      <c r="AI140" s="463">
        <f t="shared" si="140"/>
        <v>0</v>
      </c>
      <c r="AJ140" s="472">
        <f t="shared" si="158"/>
        <v>0</v>
      </c>
      <c r="AK140" s="447">
        <f>'Summary Data'!Y140</f>
        <v>150</v>
      </c>
      <c r="AL140" s="458">
        <f t="shared" si="178"/>
        <v>5</v>
      </c>
      <c r="AM140" s="463">
        <f t="shared" si="141"/>
        <v>750</v>
      </c>
      <c r="AN140" s="472">
        <f t="shared" si="159"/>
        <v>75</v>
      </c>
      <c r="AO140" s="447">
        <f>'Summary Data'!AA140</f>
        <v>28</v>
      </c>
      <c r="AP140" s="458">
        <f t="shared" si="179"/>
        <v>5</v>
      </c>
      <c r="AQ140" s="463">
        <f t="shared" si="142"/>
        <v>140</v>
      </c>
      <c r="AR140" s="472">
        <f t="shared" si="160"/>
        <v>14</v>
      </c>
      <c r="AS140" s="447">
        <f>'Summary Data'!AC140</f>
        <v>150</v>
      </c>
      <c r="AT140" s="458">
        <f t="shared" si="180"/>
        <v>5</v>
      </c>
      <c r="AU140" s="463">
        <f t="shared" si="143"/>
        <v>750</v>
      </c>
      <c r="AV140" s="472">
        <f t="shared" si="161"/>
        <v>75</v>
      </c>
      <c r="AW140" s="447">
        <f>'Summary Data'!AE140</f>
        <v>155</v>
      </c>
      <c r="AX140" s="458">
        <f t="shared" si="181"/>
        <v>5</v>
      </c>
      <c r="AY140" s="463">
        <f t="shared" si="144"/>
        <v>775</v>
      </c>
      <c r="AZ140" s="472">
        <f t="shared" si="162"/>
        <v>77.5</v>
      </c>
      <c r="BA140" s="447">
        <f>'Summary Data'!AG140</f>
        <v>15</v>
      </c>
      <c r="BB140" s="458">
        <f t="shared" si="182"/>
        <v>10</v>
      </c>
      <c r="BC140" s="463">
        <f t="shared" si="145"/>
        <v>150</v>
      </c>
      <c r="BD140" s="472">
        <f t="shared" si="163"/>
        <v>7.5</v>
      </c>
      <c r="BE140" s="447">
        <f>'Summary Data'!AI140</f>
        <v>0</v>
      </c>
      <c r="BF140" s="458">
        <f t="shared" si="183"/>
        <v>5</v>
      </c>
      <c r="BG140" s="463">
        <f t="shared" si="146"/>
        <v>0</v>
      </c>
      <c r="BH140" s="472">
        <f t="shared" si="164"/>
        <v>0</v>
      </c>
      <c r="BI140" s="447">
        <f>'Summary Data'!AK140</f>
        <v>2</v>
      </c>
      <c r="BJ140" s="458">
        <f t="shared" si="184"/>
        <v>30</v>
      </c>
      <c r="BK140" s="463">
        <f t="shared" si="147"/>
        <v>60</v>
      </c>
      <c r="BL140" s="472">
        <f t="shared" si="165"/>
        <v>1</v>
      </c>
      <c r="BM140" s="447">
        <f>'Summary Data'!AN140</f>
        <v>16</v>
      </c>
      <c r="BN140" s="458">
        <f t="shared" si="185"/>
        <v>30</v>
      </c>
      <c r="BO140" s="463">
        <f t="shared" si="132"/>
        <v>480</v>
      </c>
      <c r="BP140" s="472">
        <f t="shared" si="166"/>
        <v>8</v>
      </c>
      <c r="BQ140" s="447">
        <f>'Summary Data'!AQ140</f>
        <v>7</v>
      </c>
      <c r="BR140" s="458">
        <f t="shared" si="186"/>
        <v>10</v>
      </c>
      <c r="BS140" s="463">
        <f t="shared" si="148"/>
        <v>70</v>
      </c>
      <c r="BT140" s="472">
        <f t="shared" si="167"/>
        <v>3.5</v>
      </c>
      <c r="BU140" s="447">
        <f>'Summary Data'!AS140</f>
        <v>0</v>
      </c>
      <c r="BV140" s="458">
        <f t="shared" si="187"/>
        <v>15</v>
      </c>
      <c r="BW140" s="463">
        <f t="shared" si="149"/>
        <v>0</v>
      </c>
      <c r="BX140" s="472">
        <f t="shared" si="168"/>
        <v>0</v>
      </c>
      <c r="BY140" s="478">
        <f t="shared" si="169"/>
        <v>630</v>
      </c>
      <c r="BZ140" s="469">
        <f t="shared" si="150"/>
        <v>4325</v>
      </c>
      <c r="CA140" s="475">
        <f t="shared" si="188"/>
        <v>2162.5</v>
      </c>
      <c r="CB140" s="451">
        <f t="shared" si="189"/>
        <v>4287.200000000008</v>
      </c>
      <c r="CC140" s="480">
        <f t="shared" si="130"/>
        <v>0.49559152827020059</v>
      </c>
      <c r="CD140" s="480">
        <f t="shared" si="190"/>
        <v>0.19884393063583816</v>
      </c>
      <c r="CE140" s="480">
        <f t="shared" si="191"/>
        <v>0.50440847172979941</v>
      </c>
      <c r="CF140" s="478">
        <f t="shared" si="192"/>
        <v>2</v>
      </c>
      <c r="CG140" s="478">
        <f t="shared" si="193"/>
        <v>8574.400000000016</v>
      </c>
      <c r="CH140" s="478">
        <f t="shared" si="194"/>
        <v>315</v>
      </c>
      <c r="CI140" s="478">
        <f t="shared" si="195"/>
        <v>393.01371951219505</v>
      </c>
    </row>
    <row r="141" spans="1:87" x14ac:dyDescent="0.2">
      <c r="A141" s="640"/>
      <c r="B141" s="449" t="s">
        <v>228</v>
      </c>
      <c r="C141" s="453">
        <v>2</v>
      </c>
      <c r="D141" s="453"/>
      <c r="E141" s="450">
        <f>'Summary Data'!C141</f>
        <v>62</v>
      </c>
      <c r="F141" s="459">
        <f t="shared" si="170"/>
        <v>10</v>
      </c>
      <c r="G141" s="464">
        <f t="shared" si="133"/>
        <v>620</v>
      </c>
      <c r="H141" s="472">
        <f t="shared" si="151"/>
        <v>31</v>
      </c>
      <c r="I141" s="450">
        <f>'Summary Data'!G141</f>
        <v>40</v>
      </c>
      <c r="J141" s="459">
        <f t="shared" si="171"/>
        <v>30</v>
      </c>
      <c r="K141" s="464">
        <f t="shared" si="134"/>
        <v>1200</v>
      </c>
      <c r="L141" s="472">
        <f t="shared" si="152"/>
        <v>20</v>
      </c>
      <c r="M141" s="450">
        <f>'Summary Data'!I141</f>
        <v>0</v>
      </c>
      <c r="N141" s="459">
        <f t="shared" si="172"/>
        <v>10</v>
      </c>
      <c r="O141" s="464">
        <f t="shared" si="135"/>
        <v>0</v>
      </c>
      <c r="P141" s="472">
        <f t="shared" si="153"/>
        <v>0</v>
      </c>
      <c r="Q141" s="450">
        <f>'Summary Data'!K141</f>
        <v>4</v>
      </c>
      <c r="R141" s="459">
        <f t="shared" si="173"/>
        <v>10</v>
      </c>
      <c r="S141" s="464">
        <f t="shared" si="136"/>
        <v>40</v>
      </c>
      <c r="T141" s="472">
        <f t="shared" si="154"/>
        <v>2</v>
      </c>
      <c r="U141" s="450">
        <f>'Summary Data'!M141</f>
        <v>0</v>
      </c>
      <c r="V141" s="459">
        <f t="shared" si="174"/>
        <v>10</v>
      </c>
      <c r="W141" s="464">
        <f t="shared" si="137"/>
        <v>0</v>
      </c>
      <c r="X141" s="472">
        <f t="shared" si="155"/>
        <v>0</v>
      </c>
      <c r="Y141" s="450">
        <f>'Summary Data'!S141</f>
        <v>18</v>
      </c>
      <c r="Z141" s="459">
        <f t="shared" si="175"/>
        <v>10</v>
      </c>
      <c r="AA141" s="464">
        <f t="shared" si="138"/>
        <v>180</v>
      </c>
      <c r="AB141" s="472">
        <f t="shared" si="156"/>
        <v>9</v>
      </c>
      <c r="AC141" s="450">
        <f>'Summary Data'!U141</f>
        <v>11</v>
      </c>
      <c r="AD141" s="459">
        <f t="shared" si="176"/>
        <v>10</v>
      </c>
      <c r="AE141" s="464">
        <f t="shared" si="139"/>
        <v>110</v>
      </c>
      <c r="AF141" s="472">
        <f t="shared" si="157"/>
        <v>5.5</v>
      </c>
      <c r="AG141" s="450">
        <f>'Summary Data'!W141</f>
        <v>3</v>
      </c>
      <c r="AH141" s="459">
        <f t="shared" si="177"/>
        <v>10</v>
      </c>
      <c r="AI141" s="464">
        <f t="shared" si="140"/>
        <v>30</v>
      </c>
      <c r="AJ141" s="472">
        <f t="shared" si="158"/>
        <v>1.5</v>
      </c>
      <c r="AK141" s="450">
        <f>'Summary Data'!Y141</f>
        <v>169</v>
      </c>
      <c r="AL141" s="459">
        <f t="shared" si="178"/>
        <v>5</v>
      </c>
      <c r="AM141" s="464">
        <f t="shared" si="141"/>
        <v>845</v>
      </c>
      <c r="AN141" s="472">
        <f t="shared" si="159"/>
        <v>84.5</v>
      </c>
      <c r="AO141" s="450">
        <f>'Summary Data'!AA141</f>
        <v>20</v>
      </c>
      <c r="AP141" s="459">
        <f t="shared" si="179"/>
        <v>5</v>
      </c>
      <c r="AQ141" s="464">
        <f t="shared" si="142"/>
        <v>100</v>
      </c>
      <c r="AR141" s="472">
        <f t="shared" si="160"/>
        <v>10</v>
      </c>
      <c r="AS141" s="450">
        <f>'Summary Data'!AC141</f>
        <v>151</v>
      </c>
      <c r="AT141" s="459">
        <f t="shared" si="180"/>
        <v>5</v>
      </c>
      <c r="AU141" s="464">
        <f t="shared" si="143"/>
        <v>755</v>
      </c>
      <c r="AV141" s="472">
        <f t="shared" si="161"/>
        <v>75.5</v>
      </c>
      <c r="AW141" s="450">
        <f>'Summary Data'!AE141</f>
        <v>152</v>
      </c>
      <c r="AX141" s="459">
        <f t="shared" si="181"/>
        <v>5</v>
      </c>
      <c r="AY141" s="464">
        <f t="shared" si="144"/>
        <v>760</v>
      </c>
      <c r="AZ141" s="472">
        <f t="shared" si="162"/>
        <v>76</v>
      </c>
      <c r="BA141" s="450">
        <f>'Summary Data'!AG141</f>
        <v>1</v>
      </c>
      <c r="BB141" s="459">
        <f t="shared" si="182"/>
        <v>10</v>
      </c>
      <c r="BC141" s="464">
        <f t="shared" si="145"/>
        <v>10</v>
      </c>
      <c r="BD141" s="472">
        <f t="shared" si="163"/>
        <v>0.5</v>
      </c>
      <c r="BE141" s="450">
        <f>'Summary Data'!AI141</f>
        <v>1</v>
      </c>
      <c r="BF141" s="459">
        <f t="shared" si="183"/>
        <v>5</v>
      </c>
      <c r="BG141" s="464">
        <f t="shared" si="146"/>
        <v>5</v>
      </c>
      <c r="BH141" s="472">
        <f t="shared" si="164"/>
        <v>0.5</v>
      </c>
      <c r="BI141" s="450">
        <f>'Summary Data'!AK141</f>
        <v>7</v>
      </c>
      <c r="BJ141" s="459">
        <f t="shared" si="184"/>
        <v>30</v>
      </c>
      <c r="BK141" s="464">
        <f t="shared" si="147"/>
        <v>210</v>
      </c>
      <c r="BL141" s="472">
        <f t="shared" si="165"/>
        <v>3.5</v>
      </c>
      <c r="BM141" s="450">
        <f>'Summary Data'!AN141</f>
        <v>20</v>
      </c>
      <c r="BN141" s="459">
        <f t="shared" si="185"/>
        <v>30</v>
      </c>
      <c r="BO141" s="464">
        <f t="shared" si="132"/>
        <v>600</v>
      </c>
      <c r="BP141" s="472">
        <f t="shared" si="166"/>
        <v>10</v>
      </c>
      <c r="BQ141" s="450">
        <f>'Summary Data'!AQ141</f>
        <v>10</v>
      </c>
      <c r="BR141" s="459">
        <f t="shared" si="186"/>
        <v>10</v>
      </c>
      <c r="BS141" s="464">
        <f t="shared" si="148"/>
        <v>100</v>
      </c>
      <c r="BT141" s="472">
        <f t="shared" si="167"/>
        <v>5</v>
      </c>
      <c r="BU141" s="450">
        <f>'Summary Data'!AS141</f>
        <v>0</v>
      </c>
      <c r="BV141" s="459">
        <f t="shared" si="187"/>
        <v>15</v>
      </c>
      <c r="BW141" s="464">
        <f t="shared" si="149"/>
        <v>0</v>
      </c>
      <c r="BX141" s="472">
        <f t="shared" si="168"/>
        <v>0</v>
      </c>
      <c r="BY141" s="478">
        <f t="shared" si="169"/>
        <v>669</v>
      </c>
      <c r="BZ141" s="469">
        <f t="shared" si="150"/>
        <v>5565</v>
      </c>
      <c r="CA141" s="475">
        <f t="shared" si="188"/>
        <v>2782.5</v>
      </c>
      <c r="CB141" s="451">
        <f t="shared" si="189"/>
        <v>4287.200000000008</v>
      </c>
      <c r="CC141" s="480">
        <f t="shared" si="130"/>
        <v>0.3509749953349518</v>
      </c>
      <c r="CD141" s="480">
        <f t="shared" si="190"/>
        <v>0.32704402515723269</v>
      </c>
      <c r="CE141" s="480">
        <f t="shared" si="191"/>
        <v>0.6490250046650482</v>
      </c>
      <c r="CF141" s="478">
        <f t="shared" si="192"/>
        <v>2</v>
      </c>
      <c r="CG141" s="478">
        <f t="shared" si="193"/>
        <v>8574.400000000016</v>
      </c>
      <c r="CH141" s="478">
        <f t="shared" si="194"/>
        <v>334.5</v>
      </c>
      <c r="CI141" s="478">
        <f t="shared" si="195"/>
        <v>393.01371951219505</v>
      </c>
    </row>
    <row r="142" spans="1:87" x14ac:dyDescent="0.2">
      <c r="A142" s="640"/>
      <c r="B142" s="442" t="s">
        <v>229</v>
      </c>
      <c r="C142" s="453">
        <v>2</v>
      </c>
      <c r="D142" s="453"/>
      <c r="E142" s="447">
        <f>'Summary Data'!C142</f>
        <v>83</v>
      </c>
      <c r="F142" s="458">
        <f t="shared" si="170"/>
        <v>10</v>
      </c>
      <c r="G142" s="463">
        <f t="shared" si="133"/>
        <v>830</v>
      </c>
      <c r="H142" s="472">
        <f t="shared" si="151"/>
        <v>41.5</v>
      </c>
      <c r="I142" s="447">
        <f>'Summary Data'!G142</f>
        <v>48</v>
      </c>
      <c r="J142" s="458">
        <f t="shared" si="171"/>
        <v>30</v>
      </c>
      <c r="K142" s="463">
        <f t="shared" si="134"/>
        <v>1440</v>
      </c>
      <c r="L142" s="472">
        <f t="shared" si="152"/>
        <v>24</v>
      </c>
      <c r="M142" s="447">
        <f>'Summary Data'!I142</f>
        <v>0</v>
      </c>
      <c r="N142" s="458">
        <f t="shared" si="172"/>
        <v>10</v>
      </c>
      <c r="O142" s="463">
        <f t="shared" si="135"/>
        <v>0</v>
      </c>
      <c r="P142" s="472">
        <f t="shared" si="153"/>
        <v>0</v>
      </c>
      <c r="Q142" s="447">
        <f>'Summary Data'!K142</f>
        <v>10</v>
      </c>
      <c r="R142" s="458">
        <f t="shared" si="173"/>
        <v>10</v>
      </c>
      <c r="S142" s="463">
        <f t="shared" si="136"/>
        <v>100</v>
      </c>
      <c r="T142" s="472">
        <f t="shared" si="154"/>
        <v>5</v>
      </c>
      <c r="U142" s="447">
        <f>'Summary Data'!M142</f>
        <v>0</v>
      </c>
      <c r="V142" s="458">
        <f t="shared" si="174"/>
        <v>10</v>
      </c>
      <c r="W142" s="463">
        <f t="shared" si="137"/>
        <v>0</v>
      </c>
      <c r="X142" s="472">
        <f t="shared" si="155"/>
        <v>0</v>
      </c>
      <c r="Y142" s="447">
        <f>'Summary Data'!S142</f>
        <v>42</v>
      </c>
      <c r="Z142" s="458">
        <f t="shared" si="175"/>
        <v>10</v>
      </c>
      <c r="AA142" s="463">
        <f t="shared" si="138"/>
        <v>420</v>
      </c>
      <c r="AB142" s="472">
        <f t="shared" si="156"/>
        <v>21</v>
      </c>
      <c r="AC142" s="447">
        <f>'Summary Data'!U142</f>
        <v>4</v>
      </c>
      <c r="AD142" s="458">
        <f t="shared" si="176"/>
        <v>10</v>
      </c>
      <c r="AE142" s="463">
        <f t="shared" si="139"/>
        <v>40</v>
      </c>
      <c r="AF142" s="472">
        <f t="shared" si="157"/>
        <v>2</v>
      </c>
      <c r="AG142" s="447">
        <f>'Summary Data'!W142</f>
        <v>3</v>
      </c>
      <c r="AH142" s="458">
        <f t="shared" si="177"/>
        <v>10</v>
      </c>
      <c r="AI142" s="463">
        <f t="shared" si="140"/>
        <v>30</v>
      </c>
      <c r="AJ142" s="472">
        <f t="shared" si="158"/>
        <v>1.5</v>
      </c>
      <c r="AK142" s="447">
        <f>'Summary Data'!Y142</f>
        <v>211</v>
      </c>
      <c r="AL142" s="458">
        <f t="shared" si="178"/>
        <v>5</v>
      </c>
      <c r="AM142" s="463">
        <f t="shared" si="141"/>
        <v>1055</v>
      </c>
      <c r="AN142" s="472">
        <f t="shared" si="159"/>
        <v>105.5</v>
      </c>
      <c r="AO142" s="447">
        <f>'Summary Data'!AA142</f>
        <v>44</v>
      </c>
      <c r="AP142" s="458">
        <f t="shared" si="179"/>
        <v>5</v>
      </c>
      <c r="AQ142" s="463">
        <f t="shared" si="142"/>
        <v>220</v>
      </c>
      <c r="AR142" s="472">
        <f t="shared" si="160"/>
        <v>22</v>
      </c>
      <c r="AS142" s="447">
        <f>'Summary Data'!AC142</f>
        <v>159</v>
      </c>
      <c r="AT142" s="458">
        <f t="shared" si="180"/>
        <v>5</v>
      </c>
      <c r="AU142" s="463">
        <f t="shared" si="143"/>
        <v>795</v>
      </c>
      <c r="AV142" s="472">
        <f t="shared" si="161"/>
        <v>79.5</v>
      </c>
      <c r="AW142" s="447">
        <f>'Summary Data'!AE142</f>
        <v>174</v>
      </c>
      <c r="AX142" s="458">
        <f t="shared" si="181"/>
        <v>5</v>
      </c>
      <c r="AY142" s="463">
        <f t="shared" si="144"/>
        <v>870</v>
      </c>
      <c r="AZ142" s="472">
        <f t="shared" si="162"/>
        <v>87</v>
      </c>
      <c r="BA142" s="447">
        <f>'Summary Data'!AG142</f>
        <v>2</v>
      </c>
      <c r="BB142" s="458">
        <f t="shared" si="182"/>
        <v>10</v>
      </c>
      <c r="BC142" s="463">
        <f t="shared" si="145"/>
        <v>20</v>
      </c>
      <c r="BD142" s="472">
        <f t="shared" si="163"/>
        <v>1</v>
      </c>
      <c r="BE142" s="447">
        <f>'Summary Data'!AI142</f>
        <v>2</v>
      </c>
      <c r="BF142" s="458">
        <f t="shared" si="183"/>
        <v>5</v>
      </c>
      <c r="BG142" s="463">
        <f t="shared" si="146"/>
        <v>10</v>
      </c>
      <c r="BH142" s="472">
        <f t="shared" si="164"/>
        <v>1</v>
      </c>
      <c r="BI142" s="447">
        <f>'Summary Data'!AK142</f>
        <v>6</v>
      </c>
      <c r="BJ142" s="458">
        <f t="shared" si="184"/>
        <v>30</v>
      </c>
      <c r="BK142" s="463">
        <f t="shared" si="147"/>
        <v>180</v>
      </c>
      <c r="BL142" s="472">
        <f t="shared" si="165"/>
        <v>3</v>
      </c>
      <c r="BM142" s="447">
        <f>'Summary Data'!AN142</f>
        <v>10</v>
      </c>
      <c r="BN142" s="458">
        <f t="shared" si="185"/>
        <v>30</v>
      </c>
      <c r="BO142" s="463">
        <f t="shared" si="132"/>
        <v>300</v>
      </c>
      <c r="BP142" s="472">
        <f t="shared" si="166"/>
        <v>5</v>
      </c>
      <c r="BQ142" s="447">
        <f>'Summary Data'!AQ142</f>
        <v>9</v>
      </c>
      <c r="BR142" s="458">
        <f t="shared" si="186"/>
        <v>10</v>
      </c>
      <c r="BS142" s="463">
        <f t="shared" si="148"/>
        <v>90</v>
      </c>
      <c r="BT142" s="472">
        <f t="shared" si="167"/>
        <v>4.5</v>
      </c>
      <c r="BU142" s="447">
        <f>'Summary Data'!AS142</f>
        <v>12</v>
      </c>
      <c r="BV142" s="458">
        <f t="shared" si="187"/>
        <v>15</v>
      </c>
      <c r="BW142" s="463">
        <f t="shared" si="149"/>
        <v>180</v>
      </c>
      <c r="BX142" s="472">
        <f t="shared" si="168"/>
        <v>6</v>
      </c>
      <c r="BY142" s="478">
        <f t="shared" si="169"/>
        <v>819</v>
      </c>
      <c r="BZ142" s="469">
        <f t="shared" si="150"/>
        <v>6580</v>
      </c>
      <c r="CA142" s="475">
        <f t="shared" si="188"/>
        <v>3290</v>
      </c>
      <c r="CB142" s="451">
        <f t="shared" si="189"/>
        <v>4287.200000000008</v>
      </c>
      <c r="CC142" s="480">
        <f t="shared" si="130"/>
        <v>0.23259936555327632</v>
      </c>
      <c r="CD142" s="480">
        <f t="shared" si="190"/>
        <v>0.34498480243161095</v>
      </c>
      <c r="CE142" s="480">
        <f t="shared" si="191"/>
        <v>0.76740063444672368</v>
      </c>
      <c r="CF142" s="478">
        <f t="shared" si="192"/>
        <v>2</v>
      </c>
      <c r="CG142" s="478">
        <f t="shared" si="193"/>
        <v>8574.400000000016</v>
      </c>
      <c r="CH142" s="478">
        <f t="shared" si="194"/>
        <v>409.5</v>
      </c>
      <c r="CI142" s="478">
        <f t="shared" si="195"/>
        <v>393.01371951219505</v>
      </c>
    </row>
    <row r="143" spans="1:87" x14ac:dyDescent="0.2">
      <c r="A143" s="640"/>
      <c r="B143" s="449" t="s">
        <v>230</v>
      </c>
      <c r="C143" s="453">
        <v>2</v>
      </c>
      <c r="D143" s="453"/>
      <c r="E143" s="450">
        <f>'Summary Data'!C143</f>
        <v>96</v>
      </c>
      <c r="F143" s="459">
        <f t="shared" si="170"/>
        <v>10</v>
      </c>
      <c r="G143" s="464">
        <f t="shared" si="133"/>
        <v>960</v>
      </c>
      <c r="H143" s="472">
        <f t="shared" si="151"/>
        <v>48</v>
      </c>
      <c r="I143" s="450">
        <f>'Summary Data'!G143</f>
        <v>0</v>
      </c>
      <c r="J143" s="459">
        <f t="shared" si="171"/>
        <v>30</v>
      </c>
      <c r="K143" s="464">
        <f t="shared" si="134"/>
        <v>0</v>
      </c>
      <c r="L143" s="472">
        <f t="shared" si="152"/>
        <v>0</v>
      </c>
      <c r="M143" s="450">
        <f>'Summary Data'!I143</f>
        <v>0</v>
      </c>
      <c r="N143" s="459">
        <f t="shared" si="172"/>
        <v>10</v>
      </c>
      <c r="O143" s="464">
        <f t="shared" si="135"/>
        <v>0</v>
      </c>
      <c r="P143" s="472">
        <f t="shared" si="153"/>
        <v>0</v>
      </c>
      <c r="Q143" s="450">
        <f>'Summary Data'!K143</f>
        <v>5</v>
      </c>
      <c r="R143" s="459">
        <f t="shared" si="173"/>
        <v>10</v>
      </c>
      <c r="S143" s="464">
        <f t="shared" si="136"/>
        <v>50</v>
      </c>
      <c r="T143" s="472">
        <f t="shared" si="154"/>
        <v>2.5</v>
      </c>
      <c r="U143" s="450">
        <f>'Summary Data'!M143</f>
        <v>1</v>
      </c>
      <c r="V143" s="459">
        <f t="shared" si="174"/>
        <v>10</v>
      </c>
      <c r="W143" s="464">
        <f t="shared" si="137"/>
        <v>10</v>
      </c>
      <c r="X143" s="472">
        <f t="shared" si="155"/>
        <v>0.5</v>
      </c>
      <c r="Y143" s="450">
        <f>'Summary Data'!S143</f>
        <v>19</v>
      </c>
      <c r="Z143" s="459">
        <f t="shared" si="175"/>
        <v>10</v>
      </c>
      <c r="AA143" s="464">
        <f t="shared" si="138"/>
        <v>190</v>
      </c>
      <c r="AB143" s="472">
        <f t="shared" si="156"/>
        <v>9.5</v>
      </c>
      <c r="AC143" s="450">
        <f>'Summary Data'!U143</f>
        <v>5</v>
      </c>
      <c r="AD143" s="459">
        <f t="shared" si="176"/>
        <v>10</v>
      </c>
      <c r="AE143" s="464">
        <f t="shared" si="139"/>
        <v>50</v>
      </c>
      <c r="AF143" s="472">
        <f t="shared" si="157"/>
        <v>2.5</v>
      </c>
      <c r="AG143" s="450">
        <f>'Summary Data'!W143</f>
        <v>2</v>
      </c>
      <c r="AH143" s="459">
        <f t="shared" si="177"/>
        <v>10</v>
      </c>
      <c r="AI143" s="464">
        <f t="shared" si="140"/>
        <v>20</v>
      </c>
      <c r="AJ143" s="472">
        <f t="shared" si="158"/>
        <v>1</v>
      </c>
      <c r="AK143" s="450">
        <f>'Summary Data'!Y143</f>
        <v>224</v>
      </c>
      <c r="AL143" s="459">
        <f t="shared" si="178"/>
        <v>5</v>
      </c>
      <c r="AM143" s="464">
        <f t="shared" si="141"/>
        <v>1120</v>
      </c>
      <c r="AN143" s="472">
        <f t="shared" si="159"/>
        <v>112</v>
      </c>
      <c r="AO143" s="450">
        <f>'Summary Data'!AA143</f>
        <v>20</v>
      </c>
      <c r="AP143" s="459">
        <f t="shared" si="179"/>
        <v>5</v>
      </c>
      <c r="AQ143" s="464">
        <f t="shared" si="142"/>
        <v>100</v>
      </c>
      <c r="AR143" s="472">
        <f t="shared" si="160"/>
        <v>10</v>
      </c>
      <c r="AS143" s="450">
        <f>'Summary Data'!AC143</f>
        <v>154</v>
      </c>
      <c r="AT143" s="459">
        <f t="shared" si="180"/>
        <v>5</v>
      </c>
      <c r="AU143" s="464">
        <f t="shared" si="143"/>
        <v>770</v>
      </c>
      <c r="AV143" s="472">
        <f t="shared" si="161"/>
        <v>77</v>
      </c>
      <c r="AW143" s="450">
        <f>'Summary Data'!AE143</f>
        <v>174</v>
      </c>
      <c r="AX143" s="459">
        <f t="shared" si="181"/>
        <v>5</v>
      </c>
      <c r="AY143" s="464">
        <f t="shared" si="144"/>
        <v>870</v>
      </c>
      <c r="AZ143" s="472">
        <f t="shared" si="162"/>
        <v>87</v>
      </c>
      <c r="BA143" s="450">
        <f>'Summary Data'!AG143</f>
        <v>9</v>
      </c>
      <c r="BB143" s="459">
        <f t="shared" si="182"/>
        <v>10</v>
      </c>
      <c r="BC143" s="464">
        <f t="shared" si="145"/>
        <v>90</v>
      </c>
      <c r="BD143" s="472">
        <f t="shared" si="163"/>
        <v>4.5</v>
      </c>
      <c r="BE143" s="450">
        <f>'Summary Data'!AI143</f>
        <v>0</v>
      </c>
      <c r="BF143" s="459">
        <f t="shared" si="183"/>
        <v>5</v>
      </c>
      <c r="BG143" s="464">
        <f t="shared" si="146"/>
        <v>0</v>
      </c>
      <c r="BH143" s="472">
        <f t="shared" si="164"/>
        <v>0</v>
      </c>
      <c r="BI143" s="450">
        <f>'Summary Data'!AK143</f>
        <v>5</v>
      </c>
      <c r="BJ143" s="459">
        <f t="shared" si="184"/>
        <v>30</v>
      </c>
      <c r="BK143" s="464">
        <f t="shared" si="147"/>
        <v>150</v>
      </c>
      <c r="BL143" s="472">
        <f t="shared" si="165"/>
        <v>2.5</v>
      </c>
      <c r="BM143" s="450">
        <f>'Summary Data'!AN143</f>
        <v>11</v>
      </c>
      <c r="BN143" s="459">
        <f t="shared" si="185"/>
        <v>30</v>
      </c>
      <c r="BO143" s="464">
        <f t="shared" si="132"/>
        <v>330</v>
      </c>
      <c r="BP143" s="472">
        <f t="shared" si="166"/>
        <v>5.5</v>
      </c>
      <c r="BQ143" s="450">
        <f>'Summary Data'!AQ143</f>
        <v>7</v>
      </c>
      <c r="BR143" s="459">
        <f t="shared" si="186"/>
        <v>10</v>
      </c>
      <c r="BS143" s="464">
        <f t="shared" si="148"/>
        <v>70</v>
      </c>
      <c r="BT143" s="472">
        <f t="shared" si="167"/>
        <v>3.5</v>
      </c>
      <c r="BU143" s="450">
        <f>'Summary Data'!AS143</f>
        <v>3</v>
      </c>
      <c r="BV143" s="459">
        <f t="shared" si="187"/>
        <v>15</v>
      </c>
      <c r="BW143" s="464">
        <f t="shared" si="149"/>
        <v>45</v>
      </c>
      <c r="BX143" s="472">
        <f t="shared" si="168"/>
        <v>1.5</v>
      </c>
      <c r="BY143" s="478">
        <f t="shared" si="169"/>
        <v>735</v>
      </c>
      <c r="BZ143" s="469">
        <f t="shared" si="150"/>
        <v>4825</v>
      </c>
      <c r="CA143" s="475">
        <f t="shared" si="188"/>
        <v>2412.5</v>
      </c>
      <c r="CB143" s="451">
        <f t="shared" si="189"/>
        <v>4287.200000000008</v>
      </c>
      <c r="CC143" s="480">
        <f t="shared" si="130"/>
        <v>0.43727841015114866</v>
      </c>
      <c r="CD143" s="480">
        <f t="shared" si="190"/>
        <v>0.19896373056994818</v>
      </c>
      <c r="CE143" s="480">
        <f t="shared" si="191"/>
        <v>0.56272158984885134</v>
      </c>
      <c r="CF143" s="478">
        <f t="shared" si="192"/>
        <v>2</v>
      </c>
      <c r="CG143" s="478">
        <f t="shared" si="193"/>
        <v>8574.400000000016</v>
      </c>
      <c r="CH143" s="478">
        <f t="shared" si="194"/>
        <v>367.5</v>
      </c>
      <c r="CI143" s="478">
        <f t="shared" si="195"/>
        <v>393.01371951219505</v>
      </c>
    </row>
    <row r="144" spans="1:87" x14ac:dyDescent="0.2">
      <c r="A144" s="640"/>
      <c r="B144" s="442" t="s">
        <v>231</v>
      </c>
      <c r="C144" s="453">
        <v>2</v>
      </c>
      <c r="D144" s="453"/>
      <c r="E144" s="447">
        <f>'Summary Data'!C144</f>
        <v>71</v>
      </c>
      <c r="F144" s="458">
        <f t="shared" si="170"/>
        <v>10</v>
      </c>
      <c r="G144" s="463">
        <f t="shared" si="133"/>
        <v>710</v>
      </c>
      <c r="H144" s="472">
        <f t="shared" si="151"/>
        <v>35.5</v>
      </c>
      <c r="I144" s="447">
        <f>'Summary Data'!G144</f>
        <v>80</v>
      </c>
      <c r="J144" s="458">
        <f t="shared" si="171"/>
        <v>30</v>
      </c>
      <c r="K144" s="463">
        <f t="shared" si="134"/>
        <v>2400</v>
      </c>
      <c r="L144" s="472">
        <f t="shared" si="152"/>
        <v>40</v>
      </c>
      <c r="M144" s="447">
        <f>'Summary Data'!I144</f>
        <v>0</v>
      </c>
      <c r="N144" s="458">
        <f t="shared" si="172"/>
        <v>10</v>
      </c>
      <c r="O144" s="463">
        <f t="shared" si="135"/>
        <v>0</v>
      </c>
      <c r="P144" s="472">
        <f t="shared" si="153"/>
        <v>0</v>
      </c>
      <c r="Q144" s="447">
        <f>'Summary Data'!K144</f>
        <v>8</v>
      </c>
      <c r="R144" s="458">
        <f t="shared" si="173"/>
        <v>10</v>
      </c>
      <c r="S144" s="463">
        <f t="shared" si="136"/>
        <v>80</v>
      </c>
      <c r="T144" s="472">
        <f t="shared" si="154"/>
        <v>4</v>
      </c>
      <c r="U144" s="447">
        <f>'Summary Data'!M144</f>
        <v>0</v>
      </c>
      <c r="V144" s="458">
        <f t="shared" si="174"/>
        <v>10</v>
      </c>
      <c r="W144" s="463">
        <f t="shared" si="137"/>
        <v>0</v>
      </c>
      <c r="X144" s="472">
        <f t="shared" si="155"/>
        <v>0</v>
      </c>
      <c r="Y144" s="447">
        <f>'Summary Data'!S144</f>
        <v>24</v>
      </c>
      <c r="Z144" s="458">
        <f t="shared" si="175"/>
        <v>10</v>
      </c>
      <c r="AA144" s="463">
        <f t="shared" si="138"/>
        <v>240</v>
      </c>
      <c r="AB144" s="472">
        <f t="shared" si="156"/>
        <v>12</v>
      </c>
      <c r="AC144" s="447">
        <f>'Summary Data'!U144</f>
        <v>7</v>
      </c>
      <c r="AD144" s="458">
        <f t="shared" si="176"/>
        <v>10</v>
      </c>
      <c r="AE144" s="463">
        <f t="shared" si="139"/>
        <v>70</v>
      </c>
      <c r="AF144" s="472">
        <f t="shared" si="157"/>
        <v>3.5</v>
      </c>
      <c r="AG144" s="447">
        <f>'Summary Data'!W144</f>
        <v>1</v>
      </c>
      <c r="AH144" s="458">
        <f t="shared" si="177"/>
        <v>10</v>
      </c>
      <c r="AI144" s="463">
        <f t="shared" si="140"/>
        <v>10</v>
      </c>
      <c r="AJ144" s="472">
        <f t="shared" si="158"/>
        <v>0.5</v>
      </c>
      <c r="AK144" s="447">
        <f>'Summary Data'!Y144</f>
        <v>221</v>
      </c>
      <c r="AL144" s="458">
        <f t="shared" si="178"/>
        <v>5</v>
      </c>
      <c r="AM144" s="463">
        <f t="shared" si="141"/>
        <v>1105</v>
      </c>
      <c r="AN144" s="472">
        <f t="shared" si="159"/>
        <v>110.5</v>
      </c>
      <c r="AO144" s="447">
        <f>'Summary Data'!AA144</f>
        <v>31</v>
      </c>
      <c r="AP144" s="458">
        <f t="shared" si="179"/>
        <v>5</v>
      </c>
      <c r="AQ144" s="463">
        <f t="shared" si="142"/>
        <v>155</v>
      </c>
      <c r="AR144" s="472">
        <f t="shared" si="160"/>
        <v>15.5</v>
      </c>
      <c r="AS144" s="447">
        <f>'Summary Data'!AC144</f>
        <v>193</v>
      </c>
      <c r="AT144" s="458">
        <f t="shared" si="180"/>
        <v>5</v>
      </c>
      <c r="AU144" s="463">
        <f t="shared" si="143"/>
        <v>965</v>
      </c>
      <c r="AV144" s="472">
        <f t="shared" si="161"/>
        <v>96.5</v>
      </c>
      <c r="AW144" s="447">
        <f>'Summary Data'!AE144</f>
        <v>225</v>
      </c>
      <c r="AX144" s="458">
        <f t="shared" si="181"/>
        <v>5</v>
      </c>
      <c r="AY144" s="463">
        <f t="shared" si="144"/>
        <v>1125</v>
      </c>
      <c r="AZ144" s="472">
        <f t="shared" si="162"/>
        <v>112.5</v>
      </c>
      <c r="BA144" s="447">
        <f>'Summary Data'!AG144</f>
        <v>7</v>
      </c>
      <c r="BB144" s="458">
        <f t="shared" si="182"/>
        <v>10</v>
      </c>
      <c r="BC144" s="463">
        <f t="shared" si="145"/>
        <v>70</v>
      </c>
      <c r="BD144" s="472">
        <f t="shared" si="163"/>
        <v>3.5</v>
      </c>
      <c r="BE144" s="447">
        <f>'Summary Data'!AI144</f>
        <v>2</v>
      </c>
      <c r="BF144" s="458">
        <f t="shared" si="183"/>
        <v>5</v>
      </c>
      <c r="BG144" s="463">
        <f t="shared" si="146"/>
        <v>10</v>
      </c>
      <c r="BH144" s="472">
        <f t="shared" si="164"/>
        <v>1</v>
      </c>
      <c r="BI144" s="447">
        <f>'Summary Data'!AK144</f>
        <v>7</v>
      </c>
      <c r="BJ144" s="458">
        <f t="shared" si="184"/>
        <v>30</v>
      </c>
      <c r="BK144" s="463">
        <f t="shared" si="147"/>
        <v>210</v>
      </c>
      <c r="BL144" s="472">
        <f t="shared" si="165"/>
        <v>3.5</v>
      </c>
      <c r="BM144" s="447">
        <f>'Summary Data'!AN144</f>
        <v>16</v>
      </c>
      <c r="BN144" s="458">
        <f t="shared" si="185"/>
        <v>30</v>
      </c>
      <c r="BO144" s="463">
        <f t="shared" si="132"/>
        <v>480</v>
      </c>
      <c r="BP144" s="472">
        <f t="shared" si="166"/>
        <v>8</v>
      </c>
      <c r="BQ144" s="447">
        <f>'Summary Data'!AQ144</f>
        <v>14</v>
      </c>
      <c r="BR144" s="458">
        <f t="shared" si="186"/>
        <v>10</v>
      </c>
      <c r="BS144" s="463">
        <f t="shared" si="148"/>
        <v>140</v>
      </c>
      <c r="BT144" s="472">
        <f t="shared" si="167"/>
        <v>7</v>
      </c>
      <c r="BU144" s="447">
        <f>'Summary Data'!AS144</f>
        <v>9</v>
      </c>
      <c r="BV144" s="458">
        <f t="shared" si="187"/>
        <v>15</v>
      </c>
      <c r="BW144" s="463">
        <f t="shared" si="149"/>
        <v>135</v>
      </c>
      <c r="BX144" s="472">
        <f t="shared" si="168"/>
        <v>4.5</v>
      </c>
      <c r="BY144" s="478">
        <f t="shared" si="169"/>
        <v>916</v>
      </c>
      <c r="BZ144" s="469">
        <f t="shared" si="150"/>
        <v>7905</v>
      </c>
      <c r="CA144" s="475">
        <f t="shared" si="188"/>
        <v>3952.5</v>
      </c>
      <c r="CB144" s="451">
        <f t="shared" si="189"/>
        <v>4287.200000000008</v>
      </c>
      <c r="CC144" s="480">
        <f t="shared" si="130"/>
        <v>7.8069602537788607E-2</v>
      </c>
      <c r="CD144" s="480">
        <f t="shared" si="190"/>
        <v>0.39342188488298546</v>
      </c>
      <c r="CE144" s="480">
        <f t="shared" si="191"/>
        <v>0.92193039746221139</v>
      </c>
      <c r="CF144" s="478">
        <f t="shared" si="192"/>
        <v>2</v>
      </c>
      <c r="CG144" s="478">
        <f t="shared" si="193"/>
        <v>8574.400000000016</v>
      </c>
      <c r="CH144" s="478">
        <f t="shared" si="194"/>
        <v>458</v>
      </c>
      <c r="CI144" s="478">
        <f t="shared" si="195"/>
        <v>393.01371951219505</v>
      </c>
    </row>
    <row r="145" spans="1:87" x14ac:dyDescent="0.2">
      <c r="A145" s="640"/>
      <c r="B145" s="449" t="s">
        <v>232</v>
      </c>
      <c r="C145" s="453">
        <v>2</v>
      </c>
      <c r="D145" s="453"/>
      <c r="E145" s="450">
        <f>'Summary Data'!C145</f>
        <v>80</v>
      </c>
      <c r="F145" s="459">
        <f t="shared" si="170"/>
        <v>10</v>
      </c>
      <c r="G145" s="464">
        <f t="shared" si="133"/>
        <v>800</v>
      </c>
      <c r="H145" s="472">
        <f t="shared" si="151"/>
        <v>40</v>
      </c>
      <c r="I145" s="450">
        <f>'Summary Data'!G145</f>
        <v>0</v>
      </c>
      <c r="J145" s="459">
        <f t="shared" si="171"/>
        <v>30</v>
      </c>
      <c r="K145" s="464">
        <f t="shared" si="134"/>
        <v>0</v>
      </c>
      <c r="L145" s="472">
        <f t="shared" si="152"/>
        <v>0</v>
      </c>
      <c r="M145" s="450">
        <f>'Summary Data'!I145</f>
        <v>0</v>
      </c>
      <c r="N145" s="459">
        <f t="shared" si="172"/>
        <v>10</v>
      </c>
      <c r="O145" s="464">
        <f t="shared" si="135"/>
        <v>0</v>
      </c>
      <c r="P145" s="472">
        <f t="shared" si="153"/>
        <v>0</v>
      </c>
      <c r="Q145" s="450">
        <f>'Summary Data'!K145</f>
        <v>6</v>
      </c>
      <c r="R145" s="459">
        <f t="shared" si="173"/>
        <v>10</v>
      </c>
      <c r="S145" s="464">
        <f t="shared" si="136"/>
        <v>60</v>
      </c>
      <c r="T145" s="472">
        <f t="shared" si="154"/>
        <v>3</v>
      </c>
      <c r="U145" s="450">
        <f>'Summary Data'!M145</f>
        <v>1</v>
      </c>
      <c r="V145" s="459">
        <f t="shared" si="174"/>
        <v>10</v>
      </c>
      <c r="W145" s="464">
        <f t="shared" si="137"/>
        <v>10</v>
      </c>
      <c r="X145" s="472">
        <f t="shared" si="155"/>
        <v>0.5</v>
      </c>
      <c r="Y145" s="450">
        <f>'Summary Data'!S145</f>
        <v>16</v>
      </c>
      <c r="Z145" s="459">
        <f t="shared" si="175"/>
        <v>10</v>
      </c>
      <c r="AA145" s="464">
        <f t="shared" si="138"/>
        <v>160</v>
      </c>
      <c r="AB145" s="472">
        <f t="shared" si="156"/>
        <v>8</v>
      </c>
      <c r="AC145" s="450">
        <f>'Summary Data'!U145</f>
        <v>4</v>
      </c>
      <c r="AD145" s="459">
        <f t="shared" si="176"/>
        <v>10</v>
      </c>
      <c r="AE145" s="464">
        <f t="shared" si="139"/>
        <v>40</v>
      </c>
      <c r="AF145" s="472">
        <f t="shared" si="157"/>
        <v>2</v>
      </c>
      <c r="AG145" s="450">
        <f>'Summary Data'!W145</f>
        <v>0</v>
      </c>
      <c r="AH145" s="459">
        <f t="shared" si="177"/>
        <v>10</v>
      </c>
      <c r="AI145" s="464">
        <f t="shared" si="140"/>
        <v>0</v>
      </c>
      <c r="AJ145" s="472">
        <f t="shared" si="158"/>
        <v>0</v>
      </c>
      <c r="AK145" s="450">
        <f>'Summary Data'!Y145</f>
        <v>195</v>
      </c>
      <c r="AL145" s="459">
        <f t="shared" si="178"/>
        <v>5</v>
      </c>
      <c r="AM145" s="464">
        <f t="shared" si="141"/>
        <v>975</v>
      </c>
      <c r="AN145" s="472">
        <f t="shared" si="159"/>
        <v>97.5</v>
      </c>
      <c r="AO145" s="450">
        <f>'Summary Data'!AA145</f>
        <v>19</v>
      </c>
      <c r="AP145" s="459">
        <f t="shared" si="179"/>
        <v>5</v>
      </c>
      <c r="AQ145" s="464">
        <f t="shared" si="142"/>
        <v>95</v>
      </c>
      <c r="AR145" s="472">
        <f t="shared" si="160"/>
        <v>9.5</v>
      </c>
      <c r="AS145" s="450">
        <f>'Summary Data'!AC145</f>
        <v>166</v>
      </c>
      <c r="AT145" s="459">
        <f t="shared" si="180"/>
        <v>5</v>
      </c>
      <c r="AU145" s="464">
        <f t="shared" si="143"/>
        <v>830</v>
      </c>
      <c r="AV145" s="472">
        <f t="shared" si="161"/>
        <v>83</v>
      </c>
      <c r="AW145" s="450">
        <f>'Summary Data'!AE145</f>
        <v>214</v>
      </c>
      <c r="AX145" s="459">
        <f t="shared" si="181"/>
        <v>5</v>
      </c>
      <c r="AY145" s="464">
        <f t="shared" si="144"/>
        <v>1070</v>
      </c>
      <c r="AZ145" s="472">
        <f t="shared" si="162"/>
        <v>107</v>
      </c>
      <c r="BA145" s="450">
        <f>'Summary Data'!AG145</f>
        <v>1</v>
      </c>
      <c r="BB145" s="459">
        <f t="shared" si="182"/>
        <v>10</v>
      </c>
      <c r="BC145" s="464">
        <f t="shared" si="145"/>
        <v>10</v>
      </c>
      <c r="BD145" s="472">
        <f t="shared" si="163"/>
        <v>0.5</v>
      </c>
      <c r="BE145" s="450">
        <f>'Summary Data'!AI145</f>
        <v>0</v>
      </c>
      <c r="BF145" s="459">
        <f t="shared" si="183"/>
        <v>5</v>
      </c>
      <c r="BG145" s="464">
        <f t="shared" si="146"/>
        <v>0</v>
      </c>
      <c r="BH145" s="472">
        <f t="shared" si="164"/>
        <v>0</v>
      </c>
      <c r="BI145" s="450">
        <f>'Summary Data'!AK145</f>
        <v>6</v>
      </c>
      <c r="BJ145" s="459">
        <f t="shared" si="184"/>
        <v>30</v>
      </c>
      <c r="BK145" s="464">
        <f t="shared" si="147"/>
        <v>180</v>
      </c>
      <c r="BL145" s="472">
        <f t="shared" si="165"/>
        <v>3</v>
      </c>
      <c r="BM145" s="450">
        <f>'Summary Data'!AN145</f>
        <v>11</v>
      </c>
      <c r="BN145" s="459">
        <f t="shared" si="185"/>
        <v>30</v>
      </c>
      <c r="BO145" s="464">
        <f t="shared" si="132"/>
        <v>330</v>
      </c>
      <c r="BP145" s="472">
        <f t="shared" si="166"/>
        <v>5.5</v>
      </c>
      <c r="BQ145" s="450">
        <f>'Summary Data'!AQ145</f>
        <v>7</v>
      </c>
      <c r="BR145" s="459">
        <f t="shared" si="186"/>
        <v>10</v>
      </c>
      <c r="BS145" s="464">
        <f t="shared" si="148"/>
        <v>70</v>
      </c>
      <c r="BT145" s="472">
        <f t="shared" si="167"/>
        <v>3.5</v>
      </c>
      <c r="BU145" s="450">
        <f>'Summary Data'!AS145</f>
        <v>6</v>
      </c>
      <c r="BV145" s="459">
        <f t="shared" si="187"/>
        <v>15</v>
      </c>
      <c r="BW145" s="464">
        <f t="shared" si="149"/>
        <v>90</v>
      </c>
      <c r="BX145" s="472">
        <f t="shared" si="168"/>
        <v>3</v>
      </c>
      <c r="BY145" s="478">
        <f t="shared" si="169"/>
        <v>732</v>
      </c>
      <c r="BZ145" s="469">
        <f t="shared" si="150"/>
        <v>4720</v>
      </c>
      <c r="CA145" s="475">
        <f t="shared" si="188"/>
        <v>2360</v>
      </c>
      <c r="CB145" s="451">
        <f t="shared" si="189"/>
        <v>4287.200000000008</v>
      </c>
      <c r="CC145" s="480">
        <f t="shared" si="130"/>
        <v>0.44952416495614955</v>
      </c>
      <c r="CD145" s="480">
        <f t="shared" si="190"/>
        <v>0.16949152542372881</v>
      </c>
      <c r="CE145" s="480">
        <f t="shared" si="191"/>
        <v>0.55047583504385045</v>
      </c>
      <c r="CF145" s="478">
        <f t="shared" si="192"/>
        <v>2</v>
      </c>
      <c r="CG145" s="478">
        <f t="shared" si="193"/>
        <v>8574.400000000016</v>
      </c>
      <c r="CH145" s="478">
        <f t="shared" si="194"/>
        <v>366</v>
      </c>
      <c r="CI145" s="478">
        <f t="shared" si="195"/>
        <v>393.01371951219505</v>
      </c>
    </row>
    <row r="146" spans="1:87" x14ac:dyDescent="0.2">
      <c r="A146" s="641"/>
      <c r="B146" s="442" t="s">
        <v>233</v>
      </c>
      <c r="C146" s="454">
        <v>2</v>
      </c>
      <c r="D146" s="453"/>
      <c r="E146" s="447">
        <f>'Summary Data'!C146</f>
        <v>58</v>
      </c>
      <c r="F146" s="458">
        <f t="shared" si="170"/>
        <v>10</v>
      </c>
      <c r="G146" s="463">
        <f t="shared" si="133"/>
        <v>580</v>
      </c>
      <c r="H146" s="472">
        <f t="shared" si="151"/>
        <v>29</v>
      </c>
      <c r="I146" s="447">
        <f>'Summary Data'!G146</f>
        <v>0</v>
      </c>
      <c r="J146" s="458">
        <f t="shared" si="171"/>
        <v>30</v>
      </c>
      <c r="K146" s="463">
        <f t="shared" si="134"/>
        <v>0</v>
      </c>
      <c r="L146" s="472">
        <f t="shared" si="152"/>
        <v>0</v>
      </c>
      <c r="M146" s="447">
        <f>'Summary Data'!I146</f>
        <v>0</v>
      </c>
      <c r="N146" s="458">
        <f t="shared" si="172"/>
        <v>10</v>
      </c>
      <c r="O146" s="463">
        <f t="shared" si="135"/>
        <v>0</v>
      </c>
      <c r="P146" s="472">
        <f t="shared" si="153"/>
        <v>0</v>
      </c>
      <c r="Q146" s="447">
        <f>'Summary Data'!K146</f>
        <v>6</v>
      </c>
      <c r="R146" s="458">
        <f t="shared" si="173"/>
        <v>10</v>
      </c>
      <c r="S146" s="463">
        <f t="shared" si="136"/>
        <v>60</v>
      </c>
      <c r="T146" s="472">
        <f t="shared" si="154"/>
        <v>3</v>
      </c>
      <c r="U146" s="447">
        <f>'Summary Data'!M146</f>
        <v>2</v>
      </c>
      <c r="V146" s="458">
        <f t="shared" si="174"/>
        <v>10</v>
      </c>
      <c r="W146" s="463">
        <f t="shared" si="137"/>
        <v>20</v>
      </c>
      <c r="X146" s="472">
        <f t="shared" si="155"/>
        <v>1</v>
      </c>
      <c r="Y146" s="447">
        <f>'Summary Data'!S146</f>
        <v>12</v>
      </c>
      <c r="Z146" s="458">
        <f t="shared" si="175"/>
        <v>10</v>
      </c>
      <c r="AA146" s="463">
        <f t="shared" si="138"/>
        <v>120</v>
      </c>
      <c r="AB146" s="472">
        <f t="shared" si="156"/>
        <v>6</v>
      </c>
      <c r="AC146" s="447">
        <f>'Summary Data'!U146</f>
        <v>8</v>
      </c>
      <c r="AD146" s="458">
        <f t="shared" si="176"/>
        <v>10</v>
      </c>
      <c r="AE146" s="463">
        <f t="shared" si="139"/>
        <v>80</v>
      </c>
      <c r="AF146" s="472">
        <f t="shared" si="157"/>
        <v>4</v>
      </c>
      <c r="AG146" s="447">
        <f>'Summary Data'!W146</f>
        <v>1</v>
      </c>
      <c r="AH146" s="458">
        <f t="shared" si="177"/>
        <v>10</v>
      </c>
      <c r="AI146" s="463">
        <f t="shared" si="140"/>
        <v>10</v>
      </c>
      <c r="AJ146" s="472">
        <f t="shared" si="158"/>
        <v>0.5</v>
      </c>
      <c r="AK146" s="447">
        <f>'Summary Data'!Y146</f>
        <v>244</v>
      </c>
      <c r="AL146" s="458">
        <f t="shared" si="178"/>
        <v>5</v>
      </c>
      <c r="AM146" s="463">
        <f t="shared" si="141"/>
        <v>1220</v>
      </c>
      <c r="AN146" s="472">
        <f t="shared" si="159"/>
        <v>122</v>
      </c>
      <c r="AO146" s="447">
        <f>'Summary Data'!AA146</f>
        <v>18</v>
      </c>
      <c r="AP146" s="458">
        <f t="shared" si="179"/>
        <v>5</v>
      </c>
      <c r="AQ146" s="463">
        <f t="shared" si="142"/>
        <v>90</v>
      </c>
      <c r="AR146" s="472">
        <f t="shared" si="160"/>
        <v>9</v>
      </c>
      <c r="AS146" s="447">
        <f>'Summary Data'!AC146</f>
        <v>185</v>
      </c>
      <c r="AT146" s="458">
        <f t="shared" si="180"/>
        <v>5</v>
      </c>
      <c r="AU146" s="463">
        <f t="shared" si="143"/>
        <v>925</v>
      </c>
      <c r="AV146" s="472">
        <f t="shared" si="161"/>
        <v>92.5</v>
      </c>
      <c r="AW146" s="447">
        <f>'Summary Data'!AE146</f>
        <v>178</v>
      </c>
      <c r="AX146" s="458">
        <f t="shared" si="181"/>
        <v>5</v>
      </c>
      <c r="AY146" s="463">
        <f t="shared" si="144"/>
        <v>890</v>
      </c>
      <c r="AZ146" s="472">
        <f t="shared" si="162"/>
        <v>89</v>
      </c>
      <c r="BA146" s="447">
        <f>'Summary Data'!AG146</f>
        <v>4</v>
      </c>
      <c r="BB146" s="458">
        <f t="shared" si="182"/>
        <v>10</v>
      </c>
      <c r="BC146" s="463">
        <f t="shared" si="145"/>
        <v>40</v>
      </c>
      <c r="BD146" s="472">
        <f t="shared" si="163"/>
        <v>2</v>
      </c>
      <c r="BE146" s="447">
        <f>'Summary Data'!AI146</f>
        <v>1</v>
      </c>
      <c r="BF146" s="458">
        <f t="shared" si="183"/>
        <v>5</v>
      </c>
      <c r="BG146" s="463">
        <f t="shared" si="146"/>
        <v>5</v>
      </c>
      <c r="BH146" s="472">
        <f t="shared" si="164"/>
        <v>0.5</v>
      </c>
      <c r="BI146" s="447">
        <f>'Summary Data'!AK146</f>
        <v>6</v>
      </c>
      <c r="BJ146" s="458">
        <f t="shared" si="184"/>
        <v>30</v>
      </c>
      <c r="BK146" s="463">
        <f t="shared" si="147"/>
        <v>180</v>
      </c>
      <c r="BL146" s="472">
        <f t="shared" si="165"/>
        <v>3</v>
      </c>
      <c r="BM146" s="447">
        <f>'Summary Data'!AN146</f>
        <v>16</v>
      </c>
      <c r="BN146" s="458">
        <f t="shared" si="185"/>
        <v>30</v>
      </c>
      <c r="BO146" s="463">
        <f t="shared" si="132"/>
        <v>480</v>
      </c>
      <c r="BP146" s="472">
        <f t="shared" si="166"/>
        <v>8</v>
      </c>
      <c r="BQ146" s="447">
        <f>'Summary Data'!AQ146</f>
        <v>17</v>
      </c>
      <c r="BR146" s="458">
        <f t="shared" si="186"/>
        <v>10</v>
      </c>
      <c r="BS146" s="463">
        <f t="shared" si="148"/>
        <v>170</v>
      </c>
      <c r="BT146" s="472">
        <f t="shared" si="167"/>
        <v>8.5</v>
      </c>
      <c r="BU146" s="447">
        <f>'Summary Data'!AS146</f>
        <v>0</v>
      </c>
      <c r="BV146" s="458">
        <f t="shared" si="187"/>
        <v>15</v>
      </c>
      <c r="BW146" s="463">
        <f t="shared" si="149"/>
        <v>0</v>
      </c>
      <c r="BX146" s="472">
        <f t="shared" si="168"/>
        <v>0</v>
      </c>
      <c r="BY146" s="478">
        <f t="shared" si="169"/>
        <v>756</v>
      </c>
      <c r="BZ146" s="469">
        <f t="shared" si="150"/>
        <v>4870</v>
      </c>
      <c r="CA146" s="475">
        <f t="shared" si="188"/>
        <v>2435</v>
      </c>
      <c r="CB146" s="451">
        <f t="shared" si="189"/>
        <v>4287.200000000008</v>
      </c>
      <c r="CC146" s="480">
        <f t="shared" ref="CC146:CC209" si="196">1-(CA146/CB146)</f>
        <v>0.43203022952043402</v>
      </c>
      <c r="CD146" s="480">
        <f t="shared" si="190"/>
        <v>0.11909650924024641</v>
      </c>
      <c r="CE146" s="480">
        <f t="shared" si="191"/>
        <v>0.56796977047956598</v>
      </c>
      <c r="CF146" s="478">
        <f t="shared" si="192"/>
        <v>2</v>
      </c>
      <c r="CG146" s="478">
        <f t="shared" si="193"/>
        <v>8574.400000000016</v>
      </c>
      <c r="CH146" s="478">
        <f t="shared" si="194"/>
        <v>378</v>
      </c>
      <c r="CI146" s="478">
        <f t="shared" si="195"/>
        <v>393.01371951219505</v>
      </c>
    </row>
    <row r="147" spans="1:87" x14ac:dyDescent="0.2">
      <c r="A147" s="639" t="s">
        <v>268</v>
      </c>
      <c r="B147" s="449" t="s">
        <v>269</v>
      </c>
      <c r="C147" s="453">
        <v>2</v>
      </c>
      <c r="D147" s="453"/>
      <c r="E147" s="450">
        <f>'Summary Data'!C147</f>
        <v>77</v>
      </c>
      <c r="F147" s="459">
        <f t="shared" si="170"/>
        <v>10</v>
      </c>
      <c r="G147" s="464">
        <f t="shared" si="133"/>
        <v>770</v>
      </c>
      <c r="H147" s="472">
        <f t="shared" si="151"/>
        <v>38.5</v>
      </c>
      <c r="I147" s="450">
        <f>'Summary Data'!G147</f>
        <v>0</v>
      </c>
      <c r="J147" s="459">
        <f t="shared" si="171"/>
        <v>30</v>
      </c>
      <c r="K147" s="464">
        <f t="shared" si="134"/>
        <v>0</v>
      </c>
      <c r="L147" s="472">
        <f t="shared" si="152"/>
        <v>0</v>
      </c>
      <c r="M147" s="450">
        <f>'Summary Data'!I147</f>
        <v>0</v>
      </c>
      <c r="N147" s="459">
        <f t="shared" si="172"/>
        <v>10</v>
      </c>
      <c r="O147" s="464">
        <f t="shared" si="135"/>
        <v>0</v>
      </c>
      <c r="P147" s="472">
        <f t="shared" si="153"/>
        <v>0</v>
      </c>
      <c r="Q147" s="450">
        <f>'Summary Data'!K147</f>
        <v>4</v>
      </c>
      <c r="R147" s="459">
        <f t="shared" si="173"/>
        <v>10</v>
      </c>
      <c r="S147" s="464">
        <f t="shared" si="136"/>
        <v>40</v>
      </c>
      <c r="T147" s="472">
        <f t="shared" si="154"/>
        <v>2</v>
      </c>
      <c r="U147" s="450">
        <f>'Summary Data'!M147</f>
        <v>1</v>
      </c>
      <c r="V147" s="459">
        <f t="shared" si="174"/>
        <v>10</v>
      </c>
      <c r="W147" s="464">
        <f t="shared" si="137"/>
        <v>10</v>
      </c>
      <c r="X147" s="472">
        <f t="shared" si="155"/>
        <v>0.5</v>
      </c>
      <c r="Y147" s="450">
        <f>'Summary Data'!S147</f>
        <v>12</v>
      </c>
      <c r="Z147" s="459">
        <f t="shared" si="175"/>
        <v>10</v>
      </c>
      <c r="AA147" s="464">
        <f t="shared" si="138"/>
        <v>120</v>
      </c>
      <c r="AB147" s="472">
        <f t="shared" si="156"/>
        <v>6</v>
      </c>
      <c r="AC147" s="450">
        <f>'Summary Data'!U147</f>
        <v>2</v>
      </c>
      <c r="AD147" s="459">
        <f t="shared" si="176"/>
        <v>10</v>
      </c>
      <c r="AE147" s="464">
        <f t="shared" si="139"/>
        <v>20</v>
      </c>
      <c r="AF147" s="472">
        <f t="shared" si="157"/>
        <v>1</v>
      </c>
      <c r="AG147" s="450">
        <f>'Summary Data'!W147</f>
        <v>1</v>
      </c>
      <c r="AH147" s="459">
        <f t="shared" si="177"/>
        <v>10</v>
      </c>
      <c r="AI147" s="464">
        <f t="shared" si="140"/>
        <v>10</v>
      </c>
      <c r="AJ147" s="472">
        <f t="shared" si="158"/>
        <v>0.5</v>
      </c>
      <c r="AK147" s="450">
        <f>'Summary Data'!Y147</f>
        <v>211</v>
      </c>
      <c r="AL147" s="459">
        <f t="shared" si="178"/>
        <v>5</v>
      </c>
      <c r="AM147" s="464">
        <f t="shared" si="141"/>
        <v>1055</v>
      </c>
      <c r="AN147" s="472">
        <f t="shared" si="159"/>
        <v>105.5</v>
      </c>
      <c r="AO147" s="450">
        <f>'Summary Data'!AA147</f>
        <v>42</v>
      </c>
      <c r="AP147" s="459">
        <f t="shared" si="179"/>
        <v>5</v>
      </c>
      <c r="AQ147" s="464">
        <f t="shared" si="142"/>
        <v>210</v>
      </c>
      <c r="AR147" s="472">
        <f t="shared" si="160"/>
        <v>21</v>
      </c>
      <c r="AS147" s="450">
        <f>'Summary Data'!AC147</f>
        <v>144</v>
      </c>
      <c r="AT147" s="459">
        <f t="shared" si="180"/>
        <v>5</v>
      </c>
      <c r="AU147" s="464">
        <f t="shared" si="143"/>
        <v>720</v>
      </c>
      <c r="AV147" s="472">
        <f t="shared" si="161"/>
        <v>72</v>
      </c>
      <c r="AW147" s="450">
        <f>'Summary Data'!AE147</f>
        <v>171</v>
      </c>
      <c r="AX147" s="459">
        <f t="shared" si="181"/>
        <v>5</v>
      </c>
      <c r="AY147" s="464">
        <f t="shared" si="144"/>
        <v>855</v>
      </c>
      <c r="AZ147" s="472">
        <f t="shared" si="162"/>
        <v>85.5</v>
      </c>
      <c r="BA147" s="450">
        <f>'Summary Data'!AG147</f>
        <v>4</v>
      </c>
      <c r="BB147" s="459">
        <f t="shared" si="182"/>
        <v>10</v>
      </c>
      <c r="BC147" s="464">
        <f t="shared" si="145"/>
        <v>40</v>
      </c>
      <c r="BD147" s="472">
        <f t="shared" si="163"/>
        <v>2</v>
      </c>
      <c r="BE147" s="450">
        <f>'Summary Data'!AI147</f>
        <v>10</v>
      </c>
      <c r="BF147" s="459">
        <f t="shared" si="183"/>
        <v>5</v>
      </c>
      <c r="BG147" s="464">
        <f t="shared" si="146"/>
        <v>50</v>
      </c>
      <c r="BH147" s="472">
        <f t="shared" si="164"/>
        <v>5</v>
      </c>
      <c r="BI147" s="450">
        <f>'Summary Data'!AK147</f>
        <v>4</v>
      </c>
      <c r="BJ147" s="459">
        <f t="shared" si="184"/>
        <v>30</v>
      </c>
      <c r="BK147" s="464">
        <f t="shared" si="147"/>
        <v>120</v>
      </c>
      <c r="BL147" s="472">
        <f t="shared" si="165"/>
        <v>2</v>
      </c>
      <c r="BM147" s="450">
        <f>'Summary Data'!AN147</f>
        <v>12</v>
      </c>
      <c r="BN147" s="459">
        <f t="shared" si="185"/>
        <v>30</v>
      </c>
      <c r="BO147" s="464">
        <f t="shared" si="132"/>
        <v>360</v>
      </c>
      <c r="BP147" s="472">
        <f t="shared" si="166"/>
        <v>6</v>
      </c>
      <c r="BQ147" s="450">
        <f>'Summary Data'!AQ147</f>
        <v>9</v>
      </c>
      <c r="BR147" s="459">
        <f t="shared" si="186"/>
        <v>10</v>
      </c>
      <c r="BS147" s="464">
        <f t="shared" si="148"/>
        <v>90</v>
      </c>
      <c r="BT147" s="472">
        <f t="shared" si="167"/>
        <v>4.5</v>
      </c>
      <c r="BU147" s="450">
        <f>'Summary Data'!AS147</f>
        <v>1</v>
      </c>
      <c r="BV147" s="459">
        <f t="shared" si="187"/>
        <v>15</v>
      </c>
      <c r="BW147" s="464">
        <f t="shared" si="149"/>
        <v>15</v>
      </c>
      <c r="BX147" s="472">
        <f t="shared" si="168"/>
        <v>0.5</v>
      </c>
      <c r="BY147" s="478">
        <f t="shared" si="169"/>
        <v>705</v>
      </c>
      <c r="BZ147" s="469">
        <f t="shared" si="150"/>
        <v>4485</v>
      </c>
      <c r="CA147" s="475">
        <f t="shared" si="188"/>
        <v>2242.5</v>
      </c>
      <c r="CB147" s="451">
        <f t="shared" si="189"/>
        <v>4287.200000000008</v>
      </c>
      <c r="CC147" s="480">
        <f t="shared" si="196"/>
        <v>0.47693133047210401</v>
      </c>
      <c r="CD147" s="480">
        <f t="shared" si="190"/>
        <v>0.17168338907469341</v>
      </c>
      <c r="CE147" s="480">
        <f t="shared" si="191"/>
        <v>0.52306866952789599</v>
      </c>
      <c r="CF147" s="478">
        <f t="shared" si="192"/>
        <v>2</v>
      </c>
      <c r="CG147" s="478">
        <f t="shared" si="193"/>
        <v>8574.400000000016</v>
      </c>
      <c r="CH147" s="478">
        <f t="shared" si="194"/>
        <v>352.5</v>
      </c>
      <c r="CI147" s="478">
        <f t="shared" si="195"/>
        <v>393.01371951219505</v>
      </c>
    </row>
    <row r="148" spans="1:87" x14ac:dyDescent="0.2">
      <c r="A148" s="640"/>
      <c r="B148" s="442" t="s">
        <v>275</v>
      </c>
      <c r="C148" s="453">
        <v>2</v>
      </c>
      <c r="D148" s="453"/>
      <c r="E148" s="447">
        <f>'Summary Data'!C148</f>
        <v>64</v>
      </c>
      <c r="F148" s="458">
        <f t="shared" si="170"/>
        <v>10</v>
      </c>
      <c r="G148" s="463">
        <f t="shared" si="133"/>
        <v>640</v>
      </c>
      <c r="H148" s="472">
        <f t="shared" si="151"/>
        <v>32</v>
      </c>
      <c r="I148" s="447">
        <f>'Summary Data'!G148</f>
        <v>64</v>
      </c>
      <c r="J148" s="458">
        <f t="shared" si="171"/>
        <v>30</v>
      </c>
      <c r="K148" s="463">
        <f t="shared" si="134"/>
        <v>1920</v>
      </c>
      <c r="L148" s="472">
        <f t="shared" si="152"/>
        <v>32</v>
      </c>
      <c r="M148" s="447">
        <f>'Summary Data'!I148</f>
        <v>0</v>
      </c>
      <c r="N148" s="458">
        <f t="shared" si="172"/>
        <v>10</v>
      </c>
      <c r="O148" s="463">
        <f t="shared" si="135"/>
        <v>0</v>
      </c>
      <c r="P148" s="472">
        <f t="shared" si="153"/>
        <v>0</v>
      </c>
      <c r="Q148" s="447">
        <f>'Summary Data'!K148</f>
        <v>2</v>
      </c>
      <c r="R148" s="458">
        <f t="shared" si="173"/>
        <v>10</v>
      </c>
      <c r="S148" s="463">
        <f t="shared" si="136"/>
        <v>20</v>
      </c>
      <c r="T148" s="472">
        <f t="shared" si="154"/>
        <v>1</v>
      </c>
      <c r="U148" s="447">
        <f>'Summary Data'!M148</f>
        <v>1</v>
      </c>
      <c r="V148" s="458">
        <f t="shared" si="174"/>
        <v>10</v>
      </c>
      <c r="W148" s="463">
        <f t="shared" si="137"/>
        <v>10</v>
      </c>
      <c r="X148" s="472">
        <f t="shared" si="155"/>
        <v>0.5</v>
      </c>
      <c r="Y148" s="447">
        <f>'Summary Data'!S148</f>
        <v>5</v>
      </c>
      <c r="Z148" s="458">
        <f t="shared" si="175"/>
        <v>10</v>
      </c>
      <c r="AA148" s="463">
        <f t="shared" si="138"/>
        <v>50</v>
      </c>
      <c r="AB148" s="472">
        <f t="shared" si="156"/>
        <v>2.5</v>
      </c>
      <c r="AC148" s="447">
        <f>'Summary Data'!U148</f>
        <v>2</v>
      </c>
      <c r="AD148" s="458">
        <f t="shared" si="176"/>
        <v>10</v>
      </c>
      <c r="AE148" s="463">
        <f t="shared" si="139"/>
        <v>20</v>
      </c>
      <c r="AF148" s="472">
        <f t="shared" si="157"/>
        <v>1</v>
      </c>
      <c r="AG148" s="447">
        <f>'Summary Data'!W148</f>
        <v>1</v>
      </c>
      <c r="AH148" s="458">
        <f t="shared" si="177"/>
        <v>10</v>
      </c>
      <c r="AI148" s="463">
        <f t="shared" si="140"/>
        <v>10</v>
      </c>
      <c r="AJ148" s="472">
        <f t="shared" si="158"/>
        <v>0.5</v>
      </c>
      <c r="AK148" s="447">
        <f>'Summary Data'!Y148</f>
        <v>197</v>
      </c>
      <c r="AL148" s="458">
        <f t="shared" si="178"/>
        <v>5</v>
      </c>
      <c r="AM148" s="463">
        <f t="shared" si="141"/>
        <v>985</v>
      </c>
      <c r="AN148" s="472">
        <f t="shared" si="159"/>
        <v>98.5</v>
      </c>
      <c r="AO148" s="447">
        <f>'Summary Data'!AA148</f>
        <v>6</v>
      </c>
      <c r="AP148" s="458">
        <f t="shared" si="179"/>
        <v>5</v>
      </c>
      <c r="AQ148" s="463">
        <f t="shared" si="142"/>
        <v>30</v>
      </c>
      <c r="AR148" s="472">
        <f t="shared" si="160"/>
        <v>3</v>
      </c>
      <c r="AS148" s="447">
        <f>'Summary Data'!AC148</f>
        <v>181</v>
      </c>
      <c r="AT148" s="458">
        <f t="shared" si="180"/>
        <v>5</v>
      </c>
      <c r="AU148" s="463">
        <f t="shared" si="143"/>
        <v>905</v>
      </c>
      <c r="AV148" s="472">
        <f t="shared" si="161"/>
        <v>90.5</v>
      </c>
      <c r="AW148" s="447">
        <f>'Summary Data'!AE148</f>
        <v>226</v>
      </c>
      <c r="AX148" s="458">
        <f t="shared" si="181"/>
        <v>5</v>
      </c>
      <c r="AY148" s="463">
        <f t="shared" si="144"/>
        <v>1130</v>
      </c>
      <c r="AZ148" s="472">
        <f t="shared" si="162"/>
        <v>113</v>
      </c>
      <c r="BA148" s="447">
        <f>'Summary Data'!AG148</f>
        <v>2</v>
      </c>
      <c r="BB148" s="458">
        <f t="shared" si="182"/>
        <v>10</v>
      </c>
      <c r="BC148" s="463">
        <f t="shared" si="145"/>
        <v>20</v>
      </c>
      <c r="BD148" s="472">
        <f t="shared" si="163"/>
        <v>1</v>
      </c>
      <c r="BE148" s="447">
        <f>'Summary Data'!AI148</f>
        <v>0</v>
      </c>
      <c r="BF148" s="458">
        <f t="shared" si="183"/>
        <v>5</v>
      </c>
      <c r="BG148" s="463">
        <f t="shared" si="146"/>
        <v>0</v>
      </c>
      <c r="BH148" s="472">
        <f t="shared" si="164"/>
        <v>0</v>
      </c>
      <c r="BI148" s="447">
        <f>'Summary Data'!AK148</f>
        <v>3</v>
      </c>
      <c r="BJ148" s="458">
        <f t="shared" si="184"/>
        <v>30</v>
      </c>
      <c r="BK148" s="463">
        <f t="shared" si="147"/>
        <v>90</v>
      </c>
      <c r="BL148" s="472">
        <f t="shared" si="165"/>
        <v>1.5</v>
      </c>
      <c r="BM148" s="447">
        <f>'Summary Data'!AN148</f>
        <v>13</v>
      </c>
      <c r="BN148" s="458">
        <f t="shared" si="185"/>
        <v>30</v>
      </c>
      <c r="BO148" s="463">
        <f t="shared" si="132"/>
        <v>390</v>
      </c>
      <c r="BP148" s="472">
        <f t="shared" si="166"/>
        <v>6.5</v>
      </c>
      <c r="BQ148" s="447">
        <f>'Summary Data'!AQ148</f>
        <v>14</v>
      </c>
      <c r="BR148" s="458">
        <f t="shared" si="186"/>
        <v>10</v>
      </c>
      <c r="BS148" s="463">
        <f t="shared" si="148"/>
        <v>140</v>
      </c>
      <c r="BT148" s="472">
        <f t="shared" si="167"/>
        <v>7</v>
      </c>
      <c r="BU148" s="447">
        <f>'Summary Data'!AS148</f>
        <v>0</v>
      </c>
      <c r="BV148" s="458">
        <f t="shared" si="187"/>
        <v>15</v>
      </c>
      <c r="BW148" s="463">
        <f t="shared" si="149"/>
        <v>0</v>
      </c>
      <c r="BX148" s="472">
        <f t="shared" si="168"/>
        <v>0</v>
      </c>
      <c r="BY148" s="478">
        <f t="shared" si="169"/>
        <v>781</v>
      </c>
      <c r="BZ148" s="469">
        <f t="shared" si="150"/>
        <v>6360</v>
      </c>
      <c r="CA148" s="475">
        <f t="shared" si="188"/>
        <v>3180</v>
      </c>
      <c r="CB148" s="451">
        <f t="shared" si="189"/>
        <v>4287.200000000008</v>
      </c>
      <c r="CC148" s="480">
        <f t="shared" si="196"/>
        <v>0.25825713752565915</v>
      </c>
      <c r="CD148" s="480">
        <f t="shared" si="190"/>
        <v>0.40251572327044027</v>
      </c>
      <c r="CE148" s="480">
        <f t="shared" si="191"/>
        <v>0.74174286247434085</v>
      </c>
      <c r="CF148" s="478">
        <f t="shared" si="192"/>
        <v>2</v>
      </c>
      <c r="CG148" s="478">
        <f t="shared" si="193"/>
        <v>8574.400000000016</v>
      </c>
      <c r="CH148" s="478">
        <f t="shared" si="194"/>
        <v>390.5</v>
      </c>
      <c r="CI148" s="478">
        <f t="shared" si="195"/>
        <v>393.01371951219505</v>
      </c>
    </row>
    <row r="149" spans="1:87" x14ac:dyDescent="0.2">
      <c r="A149" s="640"/>
      <c r="B149" s="449" t="s">
        <v>240</v>
      </c>
      <c r="C149" s="453">
        <v>2</v>
      </c>
      <c r="D149" s="453"/>
      <c r="E149" s="450">
        <f>'Summary Data'!C149</f>
        <v>51</v>
      </c>
      <c r="F149" s="459">
        <f t="shared" si="170"/>
        <v>10</v>
      </c>
      <c r="G149" s="464">
        <f t="shared" si="133"/>
        <v>510</v>
      </c>
      <c r="H149" s="472">
        <f t="shared" si="151"/>
        <v>25.5</v>
      </c>
      <c r="I149" s="450">
        <f>'Summary Data'!G149</f>
        <v>0</v>
      </c>
      <c r="J149" s="459">
        <f t="shared" si="171"/>
        <v>30</v>
      </c>
      <c r="K149" s="464">
        <f t="shared" si="134"/>
        <v>0</v>
      </c>
      <c r="L149" s="472">
        <f t="shared" si="152"/>
        <v>0</v>
      </c>
      <c r="M149" s="450">
        <f>'Summary Data'!I149</f>
        <v>0</v>
      </c>
      <c r="N149" s="459">
        <f t="shared" si="172"/>
        <v>10</v>
      </c>
      <c r="O149" s="464">
        <f t="shared" si="135"/>
        <v>0</v>
      </c>
      <c r="P149" s="472">
        <f t="shared" si="153"/>
        <v>0</v>
      </c>
      <c r="Q149" s="450">
        <f>'Summary Data'!K149</f>
        <v>3</v>
      </c>
      <c r="R149" s="459">
        <f t="shared" si="173"/>
        <v>10</v>
      </c>
      <c r="S149" s="464">
        <f t="shared" si="136"/>
        <v>30</v>
      </c>
      <c r="T149" s="472">
        <f t="shared" si="154"/>
        <v>1.5</v>
      </c>
      <c r="U149" s="450">
        <f>'Summary Data'!M149</f>
        <v>0</v>
      </c>
      <c r="V149" s="459">
        <f t="shared" si="174"/>
        <v>10</v>
      </c>
      <c r="W149" s="464">
        <f t="shared" si="137"/>
        <v>0</v>
      </c>
      <c r="X149" s="472">
        <f t="shared" si="155"/>
        <v>0</v>
      </c>
      <c r="Y149" s="450">
        <f>'Summary Data'!S149</f>
        <v>4</v>
      </c>
      <c r="Z149" s="459">
        <f t="shared" si="175"/>
        <v>10</v>
      </c>
      <c r="AA149" s="464">
        <f t="shared" si="138"/>
        <v>40</v>
      </c>
      <c r="AB149" s="472">
        <f t="shared" si="156"/>
        <v>2</v>
      </c>
      <c r="AC149" s="450">
        <f>'Summary Data'!U149</f>
        <v>0</v>
      </c>
      <c r="AD149" s="459">
        <f t="shared" si="176"/>
        <v>10</v>
      </c>
      <c r="AE149" s="464">
        <f t="shared" si="139"/>
        <v>0</v>
      </c>
      <c r="AF149" s="472">
        <f t="shared" si="157"/>
        <v>0</v>
      </c>
      <c r="AG149" s="450">
        <f>'Summary Data'!W149</f>
        <v>0</v>
      </c>
      <c r="AH149" s="459">
        <f t="shared" si="177"/>
        <v>10</v>
      </c>
      <c r="AI149" s="464">
        <f t="shared" si="140"/>
        <v>0</v>
      </c>
      <c r="AJ149" s="472">
        <f t="shared" si="158"/>
        <v>0</v>
      </c>
      <c r="AK149" s="450">
        <f>'Summary Data'!Y149</f>
        <v>162</v>
      </c>
      <c r="AL149" s="459">
        <f t="shared" si="178"/>
        <v>5</v>
      </c>
      <c r="AM149" s="464">
        <f t="shared" si="141"/>
        <v>810</v>
      </c>
      <c r="AN149" s="472">
        <f t="shared" si="159"/>
        <v>81</v>
      </c>
      <c r="AO149" s="450">
        <f>'Summary Data'!AA149</f>
        <v>18</v>
      </c>
      <c r="AP149" s="459">
        <f t="shared" si="179"/>
        <v>5</v>
      </c>
      <c r="AQ149" s="464">
        <f t="shared" si="142"/>
        <v>90</v>
      </c>
      <c r="AR149" s="472">
        <f t="shared" si="160"/>
        <v>9</v>
      </c>
      <c r="AS149" s="450">
        <f>'Summary Data'!AC149</f>
        <v>184</v>
      </c>
      <c r="AT149" s="459">
        <f t="shared" si="180"/>
        <v>5</v>
      </c>
      <c r="AU149" s="464">
        <f t="shared" si="143"/>
        <v>920</v>
      </c>
      <c r="AV149" s="472">
        <f t="shared" si="161"/>
        <v>92</v>
      </c>
      <c r="AW149" s="450">
        <f>'Summary Data'!AE149</f>
        <v>152</v>
      </c>
      <c r="AX149" s="459">
        <f t="shared" si="181"/>
        <v>5</v>
      </c>
      <c r="AY149" s="464">
        <f t="shared" si="144"/>
        <v>760</v>
      </c>
      <c r="AZ149" s="472">
        <f t="shared" si="162"/>
        <v>76</v>
      </c>
      <c r="BA149" s="450">
        <f>'Summary Data'!AG149</f>
        <v>5</v>
      </c>
      <c r="BB149" s="459">
        <f t="shared" si="182"/>
        <v>10</v>
      </c>
      <c r="BC149" s="464">
        <f t="shared" si="145"/>
        <v>50</v>
      </c>
      <c r="BD149" s="472">
        <f t="shared" si="163"/>
        <v>2.5</v>
      </c>
      <c r="BE149" s="450">
        <f>'Summary Data'!AI149</f>
        <v>1</v>
      </c>
      <c r="BF149" s="459">
        <f t="shared" si="183"/>
        <v>5</v>
      </c>
      <c r="BG149" s="464">
        <f t="shared" si="146"/>
        <v>5</v>
      </c>
      <c r="BH149" s="472">
        <f t="shared" si="164"/>
        <v>0.5</v>
      </c>
      <c r="BI149" s="450">
        <f>'Summary Data'!AK149</f>
        <v>1</v>
      </c>
      <c r="BJ149" s="459">
        <f t="shared" si="184"/>
        <v>30</v>
      </c>
      <c r="BK149" s="464">
        <f t="shared" si="147"/>
        <v>30</v>
      </c>
      <c r="BL149" s="472">
        <f t="shared" si="165"/>
        <v>0.5</v>
      </c>
      <c r="BM149" s="450">
        <f>'Summary Data'!AN149</f>
        <v>12</v>
      </c>
      <c r="BN149" s="459">
        <f t="shared" si="185"/>
        <v>30</v>
      </c>
      <c r="BO149" s="464">
        <f t="shared" si="132"/>
        <v>360</v>
      </c>
      <c r="BP149" s="472">
        <f t="shared" si="166"/>
        <v>6</v>
      </c>
      <c r="BQ149" s="450">
        <f>'Summary Data'!AQ149</f>
        <v>9</v>
      </c>
      <c r="BR149" s="459">
        <f t="shared" si="186"/>
        <v>10</v>
      </c>
      <c r="BS149" s="464">
        <f t="shared" si="148"/>
        <v>90</v>
      </c>
      <c r="BT149" s="472">
        <f t="shared" si="167"/>
        <v>4.5</v>
      </c>
      <c r="BU149" s="450">
        <f>'Summary Data'!AS149</f>
        <v>0</v>
      </c>
      <c r="BV149" s="459">
        <f t="shared" si="187"/>
        <v>15</v>
      </c>
      <c r="BW149" s="464">
        <f t="shared" si="149"/>
        <v>0</v>
      </c>
      <c r="BX149" s="472">
        <f t="shared" si="168"/>
        <v>0</v>
      </c>
      <c r="BY149" s="478">
        <f t="shared" si="169"/>
        <v>602</v>
      </c>
      <c r="BZ149" s="469">
        <f t="shared" si="150"/>
        <v>3695</v>
      </c>
      <c r="CA149" s="475">
        <f t="shared" si="188"/>
        <v>1847.5</v>
      </c>
      <c r="CB149" s="451">
        <f t="shared" si="189"/>
        <v>4287.200000000008</v>
      </c>
      <c r="CC149" s="480">
        <f t="shared" si="196"/>
        <v>0.56906605710020608</v>
      </c>
      <c r="CD149" s="480">
        <f t="shared" si="190"/>
        <v>0.13802435723951287</v>
      </c>
      <c r="CE149" s="480">
        <f t="shared" si="191"/>
        <v>0.43093394289979392</v>
      </c>
      <c r="CF149" s="478">
        <f t="shared" si="192"/>
        <v>2</v>
      </c>
      <c r="CG149" s="478">
        <f t="shared" si="193"/>
        <v>8574.400000000016</v>
      </c>
      <c r="CH149" s="478">
        <f t="shared" si="194"/>
        <v>301</v>
      </c>
      <c r="CI149" s="478">
        <f t="shared" si="195"/>
        <v>393.01371951219505</v>
      </c>
    </row>
    <row r="150" spans="1:87" x14ac:dyDescent="0.2">
      <c r="A150" s="640"/>
      <c r="B150" s="442" t="s">
        <v>276</v>
      </c>
      <c r="C150" s="453">
        <v>2</v>
      </c>
      <c r="D150" s="453"/>
      <c r="E150" s="447">
        <f>'Summary Data'!C150</f>
        <v>66</v>
      </c>
      <c r="F150" s="458">
        <f t="shared" si="170"/>
        <v>10</v>
      </c>
      <c r="G150" s="463">
        <f t="shared" si="133"/>
        <v>660</v>
      </c>
      <c r="H150" s="472">
        <f t="shared" si="151"/>
        <v>33</v>
      </c>
      <c r="I150" s="447">
        <f>'Summary Data'!G150</f>
        <v>0</v>
      </c>
      <c r="J150" s="458">
        <f t="shared" si="171"/>
        <v>30</v>
      </c>
      <c r="K150" s="463">
        <f t="shared" si="134"/>
        <v>0</v>
      </c>
      <c r="L150" s="472">
        <f t="shared" si="152"/>
        <v>0</v>
      </c>
      <c r="M150" s="447">
        <f>'Summary Data'!I150</f>
        <v>0</v>
      </c>
      <c r="N150" s="458">
        <f t="shared" si="172"/>
        <v>10</v>
      </c>
      <c r="O150" s="463">
        <f t="shared" si="135"/>
        <v>0</v>
      </c>
      <c r="P150" s="472">
        <f t="shared" si="153"/>
        <v>0</v>
      </c>
      <c r="Q150" s="447">
        <f>'Summary Data'!K150</f>
        <v>2</v>
      </c>
      <c r="R150" s="458">
        <f t="shared" si="173"/>
        <v>10</v>
      </c>
      <c r="S150" s="463">
        <f t="shared" si="136"/>
        <v>20</v>
      </c>
      <c r="T150" s="472">
        <f t="shared" si="154"/>
        <v>1</v>
      </c>
      <c r="U150" s="447">
        <f>'Summary Data'!M150</f>
        <v>2</v>
      </c>
      <c r="V150" s="458">
        <f t="shared" si="174"/>
        <v>10</v>
      </c>
      <c r="W150" s="463">
        <f t="shared" si="137"/>
        <v>20</v>
      </c>
      <c r="X150" s="472">
        <f t="shared" si="155"/>
        <v>1</v>
      </c>
      <c r="Y150" s="447">
        <f>'Summary Data'!S150</f>
        <v>6</v>
      </c>
      <c r="Z150" s="458">
        <f t="shared" si="175"/>
        <v>10</v>
      </c>
      <c r="AA150" s="463">
        <f t="shared" si="138"/>
        <v>60</v>
      </c>
      <c r="AB150" s="472">
        <f t="shared" si="156"/>
        <v>3</v>
      </c>
      <c r="AC150" s="447">
        <f>'Summary Data'!U150</f>
        <v>0</v>
      </c>
      <c r="AD150" s="458">
        <f t="shared" si="176"/>
        <v>10</v>
      </c>
      <c r="AE150" s="463">
        <f t="shared" si="139"/>
        <v>0</v>
      </c>
      <c r="AF150" s="472">
        <f t="shared" si="157"/>
        <v>0</v>
      </c>
      <c r="AG150" s="447">
        <f>'Summary Data'!W150</f>
        <v>0</v>
      </c>
      <c r="AH150" s="458">
        <f t="shared" si="177"/>
        <v>10</v>
      </c>
      <c r="AI150" s="463">
        <f t="shared" si="140"/>
        <v>0</v>
      </c>
      <c r="AJ150" s="472">
        <f t="shared" si="158"/>
        <v>0</v>
      </c>
      <c r="AK150" s="447">
        <f>'Summary Data'!Y150</f>
        <v>184</v>
      </c>
      <c r="AL150" s="458">
        <f t="shared" si="178"/>
        <v>5</v>
      </c>
      <c r="AM150" s="463">
        <f t="shared" si="141"/>
        <v>920</v>
      </c>
      <c r="AN150" s="472">
        <f t="shared" si="159"/>
        <v>92</v>
      </c>
      <c r="AO150" s="447">
        <f>'Summary Data'!AA150</f>
        <v>20</v>
      </c>
      <c r="AP150" s="458">
        <f t="shared" si="179"/>
        <v>5</v>
      </c>
      <c r="AQ150" s="463">
        <f t="shared" si="142"/>
        <v>100</v>
      </c>
      <c r="AR150" s="472">
        <f t="shared" si="160"/>
        <v>10</v>
      </c>
      <c r="AS150" s="447">
        <f>'Summary Data'!AC150</f>
        <v>187</v>
      </c>
      <c r="AT150" s="458">
        <f t="shared" si="180"/>
        <v>5</v>
      </c>
      <c r="AU150" s="463">
        <f t="shared" si="143"/>
        <v>935</v>
      </c>
      <c r="AV150" s="472">
        <f t="shared" si="161"/>
        <v>93.5</v>
      </c>
      <c r="AW150" s="447">
        <f>'Summary Data'!AE150</f>
        <v>178</v>
      </c>
      <c r="AX150" s="458">
        <f t="shared" si="181"/>
        <v>5</v>
      </c>
      <c r="AY150" s="463">
        <f t="shared" si="144"/>
        <v>890</v>
      </c>
      <c r="AZ150" s="472">
        <f t="shared" si="162"/>
        <v>89</v>
      </c>
      <c r="BA150" s="447">
        <f>'Summary Data'!AG150</f>
        <v>2</v>
      </c>
      <c r="BB150" s="458">
        <f t="shared" si="182"/>
        <v>10</v>
      </c>
      <c r="BC150" s="463">
        <f t="shared" si="145"/>
        <v>20</v>
      </c>
      <c r="BD150" s="472">
        <f t="shared" si="163"/>
        <v>1</v>
      </c>
      <c r="BE150" s="447">
        <f>'Summary Data'!AI150</f>
        <v>0</v>
      </c>
      <c r="BF150" s="458">
        <f t="shared" si="183"/>
        <v>5</v>
      </c>
      <c r="BG150" s="463">
        <f t="shared" si="146"/>
        <v>0</v>
      </c>
      <c r="BH150" s="472">
        <f t="shared" si="164"/>
        <v>0</v>
      </c>
      <c r="BI150" s="447">
        <f>'Summary Data'!AK150</f>
        <v>4</v>
      </c>
      <c r="BJ150" s="458">
        <f t="shared" si="184"/>
        <v>30</v>
      </c>
      <c r="BK150" s="463">
        <f t="shared" si="147"/>
        <v>120</v>
      </c>
      <c r="BL150" s="472">
        <f t="shared" si="165"/>
        <v>2</v>
      </c>
      <c r="BM150" s="447">
        <f>'Summary Data'!AN150</f>
        <v>12</v>
      </c>
      <c r="BN150" s="458">
        <f t="shared" si="185"/>
        <v>30</v>
      </c>
      <c r="BO150" s="463">
        <f t="shared" si="132"/>
        <v>360</v>
      </c>
      <c r="BP150" s="472">
        <f t="shared" si="166"/>
        <v>6</v>
      </c>
      <c r="BQ150" s="447">
        <f>'Summary Data'!AQ150</f>
        <v>7</v>
      </c>
      <c r="BR150" s="458">
        <f t="shared" si="186"/>
        <v>10</v>
      </c>
      <c r="BS150" s="463">
        <f t="shared" si="148"/>
        <v>70</v>
      </c>
      <c r="BT150" s="472">
        <f t="shared" si="167"/>
        <v>3.5</v>
      </c>
      <c r="BU150" s="447">
        <f>'Summary Data'!AS150</f>
        <v>4</v>
      </c>
      <c r="BV150" s="458">
        <f t="shared" si="187"/>
        <v>15</v>
      </c>
      <c r="BW150" s="463">
        <f t="shared" si="149"/>
        <v>60</v>
      </c>
      <c r="BX150" s="472">
        <f t="shared" si="168"/>
        <v>2</v>
      </c>
      <c r="BY150" s="478">
        <f t="shared" si="169"/>
        <v>674</v>
      </c>
      <c r="BZ150" s="469">
        <f t="shared" si="150"/>
        <v>4235</v>
      </c>
      <c r="CA150" s="475">
        <f t="shared" si="188"/>
        <v>2117.5</v>
      </c>
      <c r="CB150" s="451">
        <f t="shared" si="189"/>
        <v>4287.200000000008</v>
      </c>
      <c r="CC150" s="480">
        <f t="shared" si="196"/>
        <v>0.50608788953162998</v>
      </c>
      <c r="CD150" s="480">
        <f t="shared" si="190"/>
        <v>0.15584415584415584</v>
      </c>
      <c r="CE150" s="480">
        <f t="shared" si="191"/>
        <v>0.49391211046837002</v>
      </c>
      <c r="CF150" s="478">
        <f t="shared" si="192"/>
        <v>2</v>
      </c>
      <c r="CG150" s="478">
        <f t="shared" si="193"/>
        <v>8574.400000000016</v>
      </c>
      <c r="CH150" s="478">
        <f t="shared" si="194"/>
        <v>337</v>
      </c>
      <c r="CI150" s="478">
        <f t="shared" si="195"/>
        <v>393.01371951219505</v>
      </c>
    </row>
    <row r="151" spans="1:87" x14ac:dyDescent="0.2">
      <c r="A151" s="640"/>
      <c r="B151" s="449" t="s">
        <v>277</v>
      </c>
      <c r="C151" s="453">
        <v>2</v>
      </c>
      <c r="D151" s="453"/>
      <c r="E151" s="450">
        <f>'Summary Data'!C151</f>
        <v>75</v>
      </c>
      <c r="F151" s="459">
        <f t="shared" si="170"/>
        <v>10</v>
      </c>
      <c r="G151" s="464">
        <f t="shared" si="133"/>
        <v>750</v>
      </c>
      <c r="H151" s="472">
        <f t="shared" si="151"/>
        <v>37.5</v>
      </c>
      <c r="I151" s="450">
        <f>'Summary Data'!G151</f>
        <v>72</v>
      </c>
      <c r="J151" s="459">
        <f t="shared" si="171"/>
        <v>30</v>
      </c>
      <c r="K151" s="464">
        <f t="shared" si="134"/>
        <v>2160</v>
      </c>
      <c r="L151" s="472">
        <f t="shared" si="152"/>
        <v>36</v>
      </c>
      <c r="M151" s="450">
        <f>'Summary Data'!I151</f>
        <v>0</v>
      </c>
      <c r="N151" s="459">
        <f t="shared" si="172"/>
        <v>10</v>
      </c>
      <c r="O151" s="464">
        <f t="shared" si="135"/>
        <v>0</v>
      </c>
      <c r="P151" s="472">
        <f t="shared" si="153"/>
        <v>0</v>
      </c>
      <c r="Q151" s="450">
        <f>'Summary Data'!K151</f>
        <v>2</v>
      </c>
      <c r="R151" s="459">
        <f t="shared" si="173"/>
        <v>10</v>
      </c>
      <c r="S151" s="464">
        <f t="shared" si="136"/>
        <v>20</v>
      </c>
      <c r="T151" s="472">
        <f t="shared" si="154"/>
        <v>1</v>
      </c>
      <c r="U151" s="450">
        <f>'Summary Data'!M151</f>
        <v>0</v>
      </c>
      <c r="V151" s="459">
        <f t="shared" si="174"/>
        <v>10</v>
      </c>
      <c r="W151" s="464">
        <f t="shared" si="137"/>
        <v>0</v>
      </c>
      <c r="X151" s="472">
        <f t="shared" si="155"/>
        <v>0</v>
      </c>
      <c r="Y151" s="450">
        <f>'Summary Data'!S151</f>
        <v>8</v>
      </c>
      <c r="Z151" s="459">
        <f t="shared" si="175"/>
        <v>10</v>
      </c>
      <c r="AA151" s="464">
        <f t="shared" si="138"/>
        <v>80</v>
      </c>
      <c r="AB151" s="472">
        <f t="shared" si="156"/>
        <v>4</v>
      </c>
      <c r="AC151" s="450">
        <f>'Summary Data'!U151</f>
        <v>1</v>
      </c>
      <c r="AD151" s="459">
        <f t="shared" si="176"/>
        <v>10</v>
      </c>
      <c r="AE151" s="464">
        <f t="shared" si="139"/>
        <v>10</v>
      </c>
      <c r="AF151" s="472">
        <f t="shared" si="157"/>
        <v>0.5</v>
      </c>
      <c r="AG151" s="450">
        <f>'Summary Data'!W151</f>
        <v>0</v>
      </c>
      <c r="AH151" s="459">
        <f t="shared" si="177"/>
        <v>10</v>
      </c>
      <c r="AI151" s="464">
        <f t="shared" si="140"/>
        <v>0</v>
      </c>
      <c r="AJ151" s="472">
        <f t="shared" si="158"/>
        <v>0</v>
      </c>
      <c r="AK151" s="450">
        <f>'Summary Data'!Y151</f>
        <v>167</v>
      </c>
      <c r="AL151" s="459">
        <f t="shared" si="178"/>
        <v>5</v>
      </c>
      <c r="AM151" s="464">
        <f t="shared" si="141"/>
        <v>835</v>
      </c>
      <c r="AN151" s="472">
        <f t="shared" si="159"/>
        <v>83.5</v>
      </c>
      <c r="AO151" s="450">
        <f>'Summary Data'!AA151</f>
        <v>14</v>
      </c>
      <c r="AP151" s="459">
        <f t="shared" si="179"/>
        <v>5</v>
      </c>
      <c r="AQ151" s="464">
        <f t="shared" si="142"/>
        <v>70</v>
      </c>
      <c r="AR151" s="472">
        <f t="shared" si="160"/>
        <v>7</v>
      </c>
      <c r="AS151" s="450">
        <f>'Summary Data'!AC151</f>
        <v>153</v>
      </c>
      <c r="AT151" s="459">
        <f t="shared" si="180"/>
        <v>5</v>
      </c>
      <c r="AU151" s="464">
        <f t="shared" si="143"/>
        <v>765</v>
      </c>
      <c r="AV151" s="472">
        <f t="shared" si="161"/>
        <v>76.5</v>
      </c>
      <c r="AW151" s="450">
        <f>'Summary Data'!AE151</f>
        <v>134</v>
      </c>
      <c r="AX151" s="459">
        <f t="shared" si="181"/>
        <v>5</v>
      </c>
      <c r="AY151" s="464">
        <f t="shared" si="144"/>
        <v>670</v>
      </c>
      <c r="AZ151" s="472">
        <f t="shared" si="162"/>
        <v>67</v>
      </c>
      <c r="BA151" s="450">
        <f>'Summary Data'!AG151</f>
        <v>4</v>
      </c>
      <c r="BB151" s="459">
        <f t="shared" si="182"/>
        <v>10</v>
      </c>
      <c r="BC151" s="464">
        <f t="shared" si="145"/>
        <v>40</v>
      </c>
      <c r="BD151" s="472">
        <f t="shared" si="163"/>
        <v>2</v>
      </c>
      <c r="BE151" s="450">
        <f>'Summary Data'!AI151</f>
        <v>3</v>
      </c>
      <c r="BF151" s="459">
        <f t="shared" si="183"/>
        <v>5</v>
      </c>
      <c r="BG151" s="464">
        <f t="shared" si="146"/>
        <v>15</v>
      </c>
      <c r="BH151" s="472">
        <f t="shared" si="164"/>
        <v>1.5</v>
      </c>
      <c r="BI151" s="450">
        <f>'Summary Data'!AK151</f>
        <v>2</v>
      </c>
      <c r="BJ151" s="459">
        <f t="shared" si="184"/>
        <v>30</v>
      </c>
      <c r="BK151" s="464">
        <f t="shared" si="147"/>
        <v>60</v>
      </c>
      <c r="BL151" s="472">
        <f t="shared" si="165"/>
        <v>1</v>
      </c>
      <c r="BM151" s="450">
        <f>'Summary Data'!AN151</f>
        <v>12</v>
      </c>
      <c r="BN151" s="459">
        <f t="shared" si="185"/>
        <v>30</v>
      </c>
      <c r="BO151" s="464">
        <f t="shared" si="132"/>
        <v>360</v>
      </c>
      <c r="BP151" s="472">
        <f t="shared" si="166"/>
        <v>6</v>
      </c>
      <c r="BQ151" s="450">
        <f>'Summary Data'!AQ151</f>
        <v>6</v>
      </c>
      <c r="BR151" s="459">
        <f t="shared" si="186"/>
        <v>10</v>
      </c>
      <c r="BS151" s="464">
        <f t="shared" si="148"/>
        <v>60</v>
      </c>
      <c r="BT151" s="472">
        <f t="shared" si="167"/>
        <v>3</v>
      </c>
      <c r="BU151" s="450">
        <f>'Summary Data'!AS151</f>
        <v>0</v>
      </c>
      <c r="BV151" s="459">
        <f t="shared" si="187"/>
        <v>15</v>
      </c>
      <c r="BW151" s="464">
        <f t="shared" si="149"/>
        <v>0</v>
      </c>
      <c r="BX151" s="472">
        <f t="shared" si="168"/>
        <v>0</v>
      </c>
      <c r="BY151" s="478">
        <f t="shared" si="169"/>
        <v>653</v>
      </c>
      <c r="BZ151" s="469">
        <f t="shared" si="150"/>
        <v>5895</v>
      </c>
      <c r="CA151" s="475">
        <f t="shared" si="188"/>
        <v>2947.5</v>
      </c>
      <c r="CB151" s="451">
        <f t="shared" si="189"/>
        <v>4287.200000000008</v>
      </c>
      <c r="CC151" s="480">
        <f t="shared" si="196"/>
        <v>0.31248833737637749</v>
      </c>
      <c r="CD151" s="480">
        <f t="shared" si="190"/>
        <v>0.49363867684478374</v>
      </c>
      <c r="CE151" s="480">
        <f t="shared" si="191"/>
        <v>0.68751166262362251</v>
      </c>
      <c r="CF151" s="478">
        <f t="shared" si="192"/>
        <v>2</v>
      </c>
      <c r="CG151" s="478">
        <f t="shared" si="193"/>
        <v>8574.400000000016</v>
      </c>
      <c r="CH151" s="478">
        <f t="shared" si="194"/>
        <v>326.5</v>
      </c>
      <c r="CI151" s="478">
        <f t="shared" si="195"/>
        <v>393.01371951219505</v>
      </c>
    </row>
    <row r="152" spans="1:87" x14ac:dyDescent="0.2">
      <c r="A152" s="640"/>
      <c r="B152" s="442" t="s">
        <v>278</v>
      </c>
      <c r="C152" s="453">
        <v>2</v>
      </c>
      <c r="D152" s="453"/>
      <c r="E152" s="447">
        <f>'Summary Data'!C152</f>
        <v>62</v>
      </c>
      <c r="F152" s="458">
        <f t="shared" si="170"/>
        <v>10</v>
      </c>
      <c r="G152" s="463">
        <f t="shared" si="133"/>
        <v>620</v>
      </c>
      <c r="H152" s="472">
        <f t="shared" si="151"/>
        <v>31</v>
      </c>
      <c r="I152" s="447">
        <f>'Summary Data'!G152</f>
        <v>0</v>
      </c>
      <c r="J152" s="458">
        <f t="shared" si="171"/>
        <v>30</v>
      </c>
      <c r="K152" s="463">
        <f t="shared" si="134"/>
        <v>0</v>
      </c>
      <c r="L152" s="472">
        <f t="shared" si="152"/>
        <v>0</v>
      </c>
      <c r="M152" s="447">
        <f>'Summary Data'!I152</f>
        <v>0</v>
      </c>
      <c r="N152" s="458">
        <f t="shared" si="172"/>
        <v>10</v>
      </c>
      <c r="O152" s="463">
        <f t="shared" si="135"/>
        <v>0</v>
      </c>
      <c r="P152" s="472">
        <f t="shared" si="153"/>
        <v>0</v>
      </c>
      <c r="Q152" s="447">
        <f>'Summary Data'!K152</f>
        <v>6</v>
      </c>
      <c r="R152" s="458">
        <f t="shared" si="173"/>
        <v>10</v>
      </c>
      <c r="S152" s="463">
        <f t="shared" si="136"/>
        <v>60</v>
      </c>
      <c r="T152" s="472">
        <f t="shared" si="154"/>
        <v>3</v>
      </c>
      <c r="U152" s="447">
        <f>'Summary Data'!M152</f>
        <v>0</v>
      </c>
      <c r="V152" s="458">
        <f t="shared" si="174"/>
        <v>10</v>
      </c>
      <c r="W152" s="463">
        <f t="shared" si="137"/>
        <v>0</v>
      </c>
      <c r="X152" s="472">
        <f t="shared" si="155"/>
        <v>0</v>
      </c>
      <c r="Y152" s="447">
        <f>'Summary Data'!S152</f>
        <v>22</v>
      </c>
      <c r="Z152" s="458">
        <f t="shared" si="175"/>
        <v>10</v>
      </c>
      <c r="AA152" s="463">
        <f t="shared" si="138"/>
        <v>220</v>
      </c>
      <c r="AB152" s="472">
        <f t="shared" si="156"/>
        <v>11</v>
      </c>
      <c r="AC152" s="447">
        <f>'Summary Data'!U152</f>
        <v>1</v>
      </c>
      <c r="AD152" s="458">
        <f t="shared" si="176"/>
        <v>10</v>
      </c>
      <c r="AE152" s="463">
        <f t="shared" si="139"/>
        <v>10</v>
      </c>
      <c r="AF152" s="472">
        <f t="shared" si="157"/>
        <v>0.5</v>
      </c>
      <c r="AG152" s="447">
        <f>'Summary Data'!W152</f>
        <v>0</v>
      </c>
      <c r="AH152" s="458">
        <f t="shared" si="177"/>
        <v>10</v>
      </c>
      <c r="AI152" s="463">
        <f t="shared" si="140"/>
        <v>0</v>
      </c>
      <c r="AJ152" s="472">
        <f t="shared" si="158"/>
        <v>0</v>
      </c>
      <c r="AK152" s="447">
        <f>'Summary Data'!Y152</f>
        <v>242</v>
      </c>
      <c r="AL152" s="458">
        <f t="shared" si="178"/>
        <v>5</v>
      </c>
      <c r="AM152" s="463">
        <f t="shared" si="141"/>
        <v>1210</v>
      </c>
      <c r="AN152" s="472">
        <f t="shared" si="159"/>
        <v>121</v>
      </c>
      <c r="AO152" s="447">
        <f>'Summary Data'!AA152</f>
        <v>14</v>
      </c>
      <c r="AP152" s="458">
        <f t="shared" si="179"/>
        <v>5</v>
      </c>
      <c r="AQ152" s="463">
        <f t="shared" si="142"/>
        <v>70</v>
      </c>
      <c r="AR152" s="472">
        <f t="shared" si="160"/>
        <v>7</v>
      </c>
      <c r="AS152" s="447">
        <f>'Summary Data'!AC152</f>
        <v>202</v>
      </c>
      <c r="AT152" s="458">
        <f t="shared" si="180"/>
        <v>5</v>
      </c>
      <c r="AU152" s="463">
        <f t="shared" si="143"/>
        <v>1010</v>
      </c>
      <c r="AV152" s="472">
        <f t="shared" si="161"/>
        <v>101</v>
      </c>
      <c r="AW152" s="447">
        <f>'Summary Data'!AE152</f>
        <v>203</v>
      </c>
      <c r="AX152" s="458">
        <f t="shared" si="181"/>
        <v>5</v>
      </c>
      <c r="AY152" s="463">
        <f t="shared" si="144"/>
        <v>1015</v>
      </c>
      <c r="AZ152" s="472">
        <f t="shared" si="162"/>
        <v>101.5</v>
      </c>
      <c r="BA152" s="447">
        <f>'Summary Data'!AG152</f>
        <v>2</v>
      </c>
      <c r="BB152" s="458">
        <f t="shared" si="182"/>
        <v>10</v>
      </c>
      <c r="BC152" s="463">
        <f t="shared" si="145"/>
        <v>20</v>
      </c>
      <c r="BD152" s="472">
        <f t="shared" si="163"/>
        <v>1</v>
      </c>
      <c r="BE152" s="447">
        <f>'Summary Data'!AI152</f>
        <v>0</v>
      </c>
      <c r="BF152" s="458">
        <f t="shared" si="183"/>
        <v>5</v>
      </c>
      <c r="BG152" s="463">
        <f t="shared" si="146"/>
        <v>0</v>
      </c>
      <c r="BH152" s="472">
        <f t="shared" si="164"/>
        <v>0</v>
      </c>
      <c r="BI152" s="447">
        <f>'Summary Data'!AK152</f>
        <v>2</v>
      </c>
      <c r="BJ152" s="458">
        <f t="shared" si="184"/>
        <v>30</v>
      </c>
      <c r="BK152" s="463">
        <f t="shared" si="147"/>
        <v>60</v>
      </c>
      <c r="BL152" s="472">
        <f t="shared" si="165"/>
        <v>1</v>
      </c>
      <c r="BM152" s="447">
        <f>'Summary Data'!AN152</f>
        <v>13</v>
      </c>
      <c r="BN152" s="458">
        <f t="shared" si="185"/>
        <v>30</v>
      </c>
      <c r="BO152" s="463">
        <f t="shared" si="132"/>
        <v>390</v>
      </c>
      <c r="BP152" s="472">
        <f t="shared" si="166"/>
        <v>6.5</v>
      </c>
      <c r="BQ152" s="447">
        <f>'Summary Data'!AQ152</f>
        <v>13</v>
      </c>
      <c r="BR152" s="458">
        <f t="shared" si="186"/>
        <v>10</v>
      </c>
      <c r="BS152" s="463">
        <f t="shared" si="148"/>
        <v>130</v>
      </c>
      <c r="BT152" s="472">
        <f t="shared" si="167"/>
        <v>6.5</v>
      </c>
      <c r="BU152" s="447">
        <f>'Summary Data'!AS152</f>
        <v>4</v>
      </c>
      <c r="BV152" s="458">
        <f t="shared" si="187"/>
        <v>15</v>
      </c>
      <c r="BW152" s="463">
        <f t="shared" si="149"/>
        <v>60</v>
      </c>
      <c r="BX152" s="472">
        <f t="shared" si="168"/>
        <v>2</v>
      </c>
      <c r="BY152" s="478">
        <f t="shared" si="169"/>
        <v>786</v>
      </c>
      <c r="BZ152" s="469">
        <f t="shared" si="150"/>
        <v>4875</v>
      </c>
      <c r="CA152" s="475">
        <f t="shared" si="188"/>
        <v>2437.5</v>
      </c>
      <c r="CB152" s="451">
        <f t="shared" si="189"/>
        <v>4287.200000000008</v>
      </c>
      <c r="CC152" s="480">
        <f t="shared" si="196"/>
        <v>0.43144709833924344</v>
      </c>
      <c r="CD152" s="480">
        <f t="shared" si="190"/>
        <v>0.12717948717948718</v>
      </c>
      <c r="CE152" s="480">
        <f t="shared" si="191"/>
        <v>0.56855290166075656</v>
      </c>
      <c r="CF152" s="478">
        <f t="shared" si="192"/>
        <v>2</v>
      </c>
      <c r="CG152" s="478">
        <f t="shared" si="193"/>
        <v>8574.400000000016</v>
      </c>
      <c r="CH152" s="478">
        <f t="shared" si="194"/>
        <v>393</v>
      </c>
      <c r="CI152" s="478">
        <f t="shared" si="195"/>
        <v>393.01371951219505</v>
      </c>
    </row>
    <row r="153" spans="1:87" x14ac:dyDescent="0.2">
      <c r="A153" s="640"/>
      <c r="B153" s="449" t="s">
        <v>279</v>
      </c>
      <c r="C153" s="453">
        <v>2</v>
      </c>
      <c r="D153" s="453"/>
      <c r="E153" s="450">
        <f>'Summary Data'!C153</f>
        <v>100</v>
      </c>
      <c r="F153" s="459">
        <f t="shared" si="170"/>
        <v>10</v>
      </c>
      <c r="G153" s="464">
        <f t="shared" si="133"/>
        <v>1000</v>
      </c>
      <c r="H153" s="472">
        <f t="shared" si="151"/>
        <v>50</v>
      </c>
      <c r="I153" s="450">
        <f>'Summary Data'!G153</f>
        <v>0</v>
      </c>
      <c r="J153" s="459">
        <f t="shared" si="171"/>
        <v>30</v>
      </c>
      <c r="K153" s="464">
        <f t="shared" si="134"/>
        <v>0</v>
      </c>
      <c r="L153" s="472">
        <f t="shared" si="152"/>
        <v>0</v>
      </c>
      <c r="M153" s="450">
        <f>'Summary Data'!I153</f>
        <v>0</v>
      </c>
      <c r="N153" s="459">
        <f t="shared" si="172"/>
        <v>10</v>
      </c>
      <c r="O153" s="464">
        <f t="shared" si="135"/>
        <v>0</v>
      </c>
      <c r="P153" s="472">
        <f t="shared" si="153"/>
        <v>0</v>
      </c>
      <c r="Q153" s="450">
        <f>'Summary Data'!K153</f>
        <v>4</v>
      </c>
      <c r="R153" s="459">
        <f t="shared" si="173"/>
        <v>10</v>
      </c>
      <c r="S153" s="464">
        <f t="shared" si="136"/>
        <v>40</v>
      </c>
      <c r="T153" s="472">
        <f t="shared" si="154"/>
        <v>2</v>
      </c>
      <c r="U153" s="450">
        <f>'Summary Data'!M153</f>
        <v>0</v>
      </c>
      <c r="V153" s="459">
        <f t="shared" si="174"/>
        <v>10</v>
      </c>
      <c r="W153" s="464">
        <f t="shared" si="137"/>
        <v>0</v>
      </c>
      <c r="X153" s="472">
        <f t="shared" si="155"/>
        <v>0</v>
      </c>
      <c r="Y153" s="450">
        <f>'Summary Data'!S153</f>
        <v>29</v>
      </c>
      <c r="Z153" s="459">
        <f t="shared" si="175"/>
        <v>10</v>
      </c>
      <c r="AA153" s="464">
        <f t="shared" si="138"/>
        <v>290</v>
      </c>
      <c r="AB153" s="472">
        <f t="shared" si="156"/>
        <v>14.5</v>
      </c>
      <c r="AC153" s="450">
        <f>'Summary Data'!U153</f>
        <v>3</v>
      </c>
      <c r="AD153" s="459">
        <f t="shared" si="176"/>
        <v>10</v>
      </c>
      <c r="AE153" s="464">
        <f t="shared" si="139"/>
        <v>30</v>
      </c>
      <c r="AF153" s="472">
        <f t="shared" si="157"/>
        <v>1.5</v>
      </c>
      <c r="AG153" s="450">
        <f>'Summary Data'!W153</f>
        <v>1</v>
      </c>
      <c r="AH153" s="459">
        <f t="shared" si="177"/>
        <v>10</v>
      </c>
      <c r="AI153" s="464">
        <f t="shared" si="140"/>
        <v>10</v>
      </c>
      <c r="AJ153" s="472">
        <f t="shared" si="158"/>
        <v>0.5</v>
      </c>
      <c r="AK153" s="450">
        <f>'Summary Data'!Y153</f>
        <v>253</v>
      </c>
      <c r="AL153" s="459">
        <f t="shared" si="178"/>
        <v>5</v>
      </c>
      <c r="AM153" s="464">
        <f t="shared" si="141"/>
        <v>1265</v>
      </c>
      <c r="AN153" s="472">
        <f t="shared" si="159"/>
        <v>126.5</v>
      </c>
      <c r="AO153" s="450">
        <f>'Summary Data'!AA153</f>
        <v>20</v>
      </c>
      <c r="AP153" s="459">
        <f t="shared" si="179"/>
        <v>5</v>
      </c>
      <c r="AQ153" s="464">
        <f t="shared" si="142"/>
        <v>100</v>
      </c>
      <c r="AR153" s="472">
        <f t="shared" si="160"/>
        <v>10</v>
      </c>
      <c r="AS153" s="450">
        <f>'Summary Data'!AC153</f>
        <v>239</v>
      </c>
      <c r="AT153" s="459">
        <f t="shared" si="180"/>
        <v>5</v>
      </c>
      <c r="AU153" s="464">
        <f t="shared" si="143"/>
        <v>1195</v>
      </c>
      <c r="AV153" s="472">
        <f t="shared" si="161"/>
        <v>119.5</v>
      </c>
      <c r="AW153" s="450">
        <f>'Summary Data'!AE153</f>
        <v>296</v>
      </c>
      <c r="AX153" s="459">
        <f t="shared" si="181"/>
        <v>5</v>
      </c>
      <c r="AY153" s="464">
        <f t="shared" si="144"/>
        <v>1480</v>
      </c>
      <c r="AZ153" s="472">
        <f t="shared" si="162"/>
        <v>148</v>
      </c>
      <c r="BA153" s="450">
        <f>'Summary Data'!AG153</f>
        <v>8</v>
      </c>
      <c r="BB153" s="459">
        <f t="shared" si="182"/>
        <v>10</v>
      </c>
      <c r="BC153" s="464">
        <f t="shared" si="145"/>
        <v>80</v>
      </c>
      <c r="BD153" s="472">
        <f t="shared" si="163"/>
        <v>4</v>
      </c>
      <c r="BE153" s="450">
        <f>'Summary Data'!AI153</f>
        <v>2</v>
      </c>
      <c r="BF153" s="459">
        <f t="shared" si="183"/>
        <v>5</v>
      </c>
      <c r="BG153" s="464">
        <f t="shared" si="146"/>
        <v>10</v>
      </c>
      <c r="BH153" s="472">
        <f t="shared" si="164"/>
        <v>1</v>
      </c>
      <c r="BI153" s="450">
        <f>'Summary Data'!AK153</f>
        <v>5</v>
      </c>
      <c r="BJ153" s="459">
        <f t="shared" si="184"/>
        <v>30</v>
      </c>
      <c r="BK153" s="464">
        <f t="shared" si="147"/>
        <v>150</v>
      </c>
      <c r="BL153" s="472">
        <f t="shared" si="165"/>
        <v>2.5</v>
      </c>
      <c r="BM153" s="450">
        <f>'Summary Data'!AN153</f>
        <v>19</v>
      </c>
      <c r="BN153" s="459">
        <f t="shared" si="185"/>
        <v>30</v>
      </c>
      <c r="BO153" s="464">
        <f t="shared" si="132"/>
        <v>570</v>
      </c>
      <c r="BP153" s="472">
        <f t="shared" si="166"/>
        <v>9.5</v>
      </c>
      <c r="BQ153" s="450">
        <f>'Summary Data'!AQ153</f>
        <v>14</v>
      </c>
      <c r="BR153" s="459">
        <f t="shared" si="186"/>
        <v>10</v>
      </c>
      <c r="BS153" s="464">
        <f t="shared" si="148"/>
        <v>140</v>
      </c>
      <c r="BT153" s="472">
        <f t="shared" si="167"/>
        <v>7</v>
      </c>
      <c r="BU153" s="450">
        <f>'Summary Data'!AS153</f>
        <v>1</v>
      </c>
      <c r="BV153" s="459">
        <f t="shared" si="187"/>
        <v>15</v>
      </c>
      <c r="BW153" s="464">
        <f t="shared" si="149"/>
        <v>15</v>
      </c>
      <c r="BX153" s="472">
        <f t="shared" si="168"/>
        <v>0.5</v>
      </c>
      <c r="BY153" s="478">
        <f t="shared" si="169"/>
        <v>994</v>
      </c>
      <c r="BZ153" s="469">
        <f t="shared" si="150"/>
        <v>6375</v>
      </c>
      <c r="CA153" s="475">
        <f t="shared" si="188"/>
        <v>3187.5</v>
      </c>
      <c r="CB153" s="451">
        <f t="shared" si="189"/>
        <v>4287.200000000008</v>
      </c>
      <c r="CC153" s="480">
        <f t="shared" si="196"/>
        <v>0.25650774398208764</v>
      </c>
      <c r="CD153" s="480">
        <f t="shared" si="190"/>
        <v>0.15686274509803921</v>
      </c>
      <c r="CE153" s="480">
        <f t="shared" si="191"/>
        <v>0.74349225601791236</v>
      </c>
      <c r="CF153" s="478">
        <f t="shared" si="192"/>
        <v>2</v>
      </c>
      <c r="CG153" s="478">
        <f t="shared" si="193"/>
        <v>8574.400000000016</v>
      </c>
      <c r="CH153" s="478">
        <f t="shared" si="194"/>
        <v>497</v>
      </c>
      <c r="CI153" s="478">
        <f t="shared" si="195"/>
        <v>393.01371951219505</v>
      </c>
    </row>
    <row r="154" spans="1:87" x14ac:dyDescent="0.2">
      <c r="A154" s="640"/>
      <c r="B154" s="442" t="s">
        <v>280</v>
      </c>
      <c r="C154" s="453">
        <v>2</v>
      </c>
      <c r="D154" s="453"/>
      <c r="E154" s="447">
        <f>'Summary Data'!C154</f>
        <v>93</v>
      </c>
      <c r="F154" s="458">
        <f t="shared" si="170"/>
        <v>10</v>
      </c>
      <c r="G154" s="463">
        <f t="shared" si="133"/>
        <v>930</v>
      </c>
      <c r="H154" s="472">
        <f t="shared" si="151"/>
        <v>46.5</v>
      </c>
      <c r="I154" s="447">
        <f>'Summary Data'!G154</f>
        <v>72</v>
      </c>
      <c r="J154" s="458">
        <f t="shared" si="171"/>
        <v>30</v>
      </c>
      <c r="K154" s="463">
        <f t="shared" si="134"/>
        <v>2160</v>
      </c>
      <c r="L154" s="472">
        <f t="shared" si="152"/>
        <v>36</v>
      </c>
      <c r="M154" s="447">
        <f>'Summary Data'!I154</f>
        <v>0</v>
      </c>
      <c r="N154" s="458">
        <f t="shared" si="172"/>
        <v>10</v>
      </c>
      <c r="O154" s="463">
        <f t="shared" si="135"/>
        <v>0</v>
      </c>
      <c r="P154" s="472">
        <f t="shared" si="153"/>
        <v>0</v>
      </c>
      <c r="Q154" s="447">
        <f>'Summary Data'!K154</f>
        <v>9</v>
      </c>
      <c r="R154" s="458">
        <f t="shared" si="173"/>
        <v>10</v>
      </c>
      <c r="S154" s="463">
        <f t="shared" si="136"/>
        <v>90</v>
      </c>
      <c r="T154" s="472">
        <f t="shared" si="154"/>
        <v>4.5</v>
      </c>
      <c r="U154" s="447">
        <f>'Summary Data'!M154</f>
        <v>1</v>
      </c>
      <c r="V154" s="458">
        <f t="shared" si="174"/>
        <v>10</v>
      </c>
      <c r="W154" s="463">
        <f t="shared" si="137"/>
        <v>10</v>
      </c>
      <c r="X154" s="472">
        <f t="shared" si="155"/>
        <v>0.5</v>
      </c>
      <c r="Y154" s="447">
        <f>'Summary Data'!S154</f>
        <v>22</v>
      </c>
      <c r="Z154" s="458">
        <f t="shared" si="175"/>
        <v>10</v>
      </c>
      <c r="AA154" s="463">
        <f t="shared" si="138"/>
        <v>220</v>
      </c>
      <c r="AB154" s="472">
        <f t="shared" si="156"/>
        <v>11</v>
      </c>
      <c r="AC154" s="447">
        <f>'Summary Data'!U154</f>
        <v>10</v>
      </c>
      <c r="AD154" s="458">
        <f t="shared" si="176"/>
        <v>10</v>
      </c>
      <c r="AE154" s="463">
        <f t="shared" si="139"/>
        <v>100</v>
      </c>
      <c r="AF154" s="472">
        <f t="shared" si="157"/>
        <v>5</v>
      </c>
      <c r="AG154" s="447">
        <f>'Summary Data'!W154</f>
        <v>2</v>
      </c>
      <c r="AH154" s="458">
        <f t="shared" si="177"/>
        <v>10</v>
      </c>
      <c r="AI154" s="463">
        <f t="shared" si="140"/>
        <v>20</v>
      </c>
      <c r="AJ154" s="472">
        <f t="shared" si="158"/>
        <v>1</v>
      </c>
      <c r="AK154" s="447">
        <f>'Summary Data'!Y154</f>
        <v>325</v>
      </c>
      <c r="AL154" s="458">
        <f t="shared" si="178"/>
        <v>5</v>
      </c>
      <c r="AM154" s="463">
        <f t="shared" si="141"/>
        <v>1625</v>
      </c>
      <c r="AN154" s="472">
        <f t="shared" si="159"/>
        <v>162.5</v>
      </c>
      <c r="AO154" s="447">
        <f>'Summary Data'!AA154</f>
        <v>21</v>
      </c>
      <c r="AP154" s="458">
        <f t="shared" si="179"/>
        <v>5</v>
      </c>
      <c r="AQ154" s="463">
        <f t="shared" si="142"/>
        <v>105</v>
      </c>
      <c r="AR154" s="472">
        <f t="shared" si="160"/>
        <v>10.5</v>
      </c>
      <c r="AS154" s="447">
        <f>'Summary Data'!AC154</f>
        <v>282</v>
      </c>
      <c r="AT154" s="458">
        <f t="shared" si="180"/>
        <v>5</v>
      </c>
      <c r="AU154" s="463">
        <f t="shared" si="143"/>
        <v>1410</v>
      </c>
      <c r="AV154" s="472">
        <f t="shared" si="161"/>
        <v>141</v>
      </c>
      <c r="AW154" s="447">
        <f>'Summary Data'!AE154</f>
        <v>278</v>
      </c>
      <c r="AX154" s="458">
        <f t="shared" si="181"/>
        <v>5</v>
      </c>
      <c r="AY154" s="463">
        <f t="shared" si="144"/>
        <v>1390</v>
      </c>
      <c r="AZ154" s="472">
        <f t="shared" si="162"/>
        <v>139</v>
      </c>
      <c r="BA154" s="447">
        <f>'Summary Data'!AG154</f>
        <v>2</v>
      </c>
      <c r="BB154" s="458">
        <f t="shared" si="182"/>
        <v>10</v>
      </c>
      <c r="BC154" s="463">
        <f t="shared" si="145"/>
        <v>20</v>
      </c>
      <c r="BD154" s="472">
        <f t="shared" si="163"/>
        <v>1</v>
      </c>
      <c r="BE154" s="447">
        <f>'Summary Data'!AI154</f>
        <v>0</v>
      </c>
      <c r="BF154" s="458">
        <f t="shared" si="183"/>
        <v>5</v>
      </c>
      <c r="BG154" s="463">
        <f t="shared" si="146"/>
        <v>0</v>
      </c>
      <c r="BH154" s="472">
        <f t="shared" si="164"/>
        <v>0</v>
      </c>
      <c r="BI154" s="447">
        <f>'Summary Data'!AK154</f>
        <v>12</v>
      </c>
      <c r="BJ154" s="458">
        <f t="shared" si="184"/>
        <v>30</v>
      </c>
      <c r="BK154" s="463">
        <f t="shared" si="147"/>
        <v>360</v>
      </c>
      <c r="BL154" s="472">
        <f t="shared" si="165"/>
        <v>6</v>
      </c>
      <c r="BM154" s="447">
        <f>'Summary Data'!AN154</f>
        <v>16</v>
      </c>
      <c r="BN154" s="458">
        <f t="shared" si="185"/>
        <v>30</v>
      </c>
      <c r="BO154" s="463">
        <f t="shared" si="132"/>
        <v>480</v>
      </c>
      <c r="BP154" s="472">
        <f t="shared" si="166"/>
        <v>8</v>
      </c>
      <c r="BQ154" s="447">
        <f>'Summary Data'!AQ154</f>
        <v>11</v>
      </c>
      <c r="BR154" s="458">
        <f t="shared" si="186"/>
        <v>10</v>
      </c>
      <c r="BS154" s="463">
        <f t="shared" si="148"/>
        <v>110</v>
      </c>
      <c r="BT154" s="472">
        <f t="shared" si="167"/>
        <v>5.5</v>
      </c>
      <c r="BU154" s="447">
        <f>'Summary Data'!AS154</f>
        <v>20</v>
      </c>
      <c r="BV154" s="458">
        <f t="shared" si="187"/>
        <v>15</v>
      </c>
      <c r="BW154" s="463">
        <f t="shared" si="149"/>
        <v>300</v>
      </c>
      <c r="BX154" s="472">
        <f t="shared" si="168"/>
        <v>10</v>
      </c>
      <c r="BY154" s="478">
        <f t="shared" si="169"/>
        <v>1176</v>
      </c>
      <c r="BZ154" s="469">
        <f t="shared" si="150"/>
        <v>9330</v>
      </c>
      <c r="CA154" s="475">
        <f t="shared" si="188"/>
        <v>4665</v>
      </c>
      <c r="CB154" s="451">
        <f t="shared" si="189"/>
        <v>4287.200000000008</v>
      </c>
      <c r="CC154" s="480">
        <f t="shared" si="196"/>
        <v>-8.8122784101509533E-2</v>
      </c>
      <c r="CD154" s="480">
        <f t="shared" si="190"/>
        <v>0.3311897106109325</v>
      </c>
      <c r="CE154" s="480">
        <f t="shared" si="191"/>
        <v>1.0881227841015095</v>
      </c>
      <c r="CF154" s="478">
        <f t="shared" si="192"/>
        <v>2</v>
      </c>
      <c r="CG154" s="478">
        <f t="shared" si="193"/>
        <v>8574.400000000016</v>
      </c>
      <c r="CH154" s="478">
        <f t="shared" si="194"/>
        <v>588</v>
      </c>
      <c r="CI154" s="478">
        <f t="shared" si="195"/>
        <v>393.01371951219505</v>
      </c>
    </row>
    <row r="155" spans="1:87" x14ac:dyDescent="0.2">
      <c r="A155" s="640"/>
      <c r="B155" s="449" t="s">
        <v>281</v>
      </c>
      <c r="C155" s="453">
        <v>2</v>
      </c>
      <c r="D155" s="453"/>
      <c r="E155" s="450">
        <f>'Summary Data'!C155</f>
        <v>110</v>
      </c>
      <c r="F155" s="459">
        <f t="shared" si="170"/>
        <v>10</v>
      </c>
      <c r="G155" s="464">
        <f t="shared" si="133"/>
        <v>1100</v>
      </c>
      <c r="H155" s="472">
        <f t="shared" si="151"/>
        <v>55</v>
      </c>
      <c r="I155" s="450">
        <f>'Summary Data'!G155</f>
        <v>32</v>
      </c>
      <c r="J155" s="459">
        <f t="shared" si="171"/>
        <v>30</v>
      </c>
      <c r="K155" s="464">
        <f t="shared" si="134"/>
        <v>960</v>
      </c>
      <c r="L155" s="472">
        <f t="shared" si="152"/>
        <v>16</v>
      </c>
      <c r="M155" s="450">
        <f>'Summary Data'!I155</f>
        <v>3</v>
      </c>
      <c r="N155" s="459">
        <f t="shared" si="172"/>
        <v>10</v>
      </c>
      <c r="O155" s="464">
        <f t="shared" si="135"/>
        <v>30</v>
      </c>
      <c r="P155" s="472">
        <f t="shared" si="153"/>
        <v>1.5</v>
      </c>
      <c r="Q155" s="450">
        <f>'Summary Data'!K155</f>
        <v>4</v>
      </c>
      <c r="R155" s="459">
        <f t="shared" si="173"/>
        <v>10</v>
      </c>
      <c r="S155" s="464">
        <f t="shared" si="136"/>
        <v>40</v>
      </c>
      <c r="T155" s="472">
        <f t="shared" si="154"/>
        <v>2</v>
      </c>
      <c r="U155" s="450">
        <f>'Summary Data'!M155</f>
        <v>1</v>
      </c>
      <c r="V155" s="459">
        <f t="shared" si="174"/>
        <v>10</v>
      </c>
      <c r="W155" s="464">
        <f t="shared" si="137"/>
        <v>10</v>
      </c>
      <c r="X155" s="472">
        <f t="shared" si="155"/>
        <v>0.5</v>
      </c>
      <c r="Y155" s="450">
        <f>'Summary Data'!S155</f>
        <v>34</v>
      </c>
      <c r="Z155" s="459">
        <f t="shared" si="175"/>
        <v>10</v>
      </c>
      <c r="AA155" s="464">
        <f t="shared" si="138"/>
        <v>340</v>
      </c>
      <c r="AB155" s="472">
        <f t="shared" si="156"/>
        <v>17</v>
      </c>
      <c r="AC155" s="450">
        <f>'Summary Data'!U155</f>
        <v>4</v>
      </c>
      <c r="AD155" s="459">
        <f t="shared" si="176"/>
        <v>10</v>
      </c>
      <c r="AE155" s="464">
        <f t="shared" si="139"/>
        <v>40</v>
      </c>
      <c r="AF155" s="472">
        <f t="shared" si="157"/>
        <v>2</v>
      </c>
      <c r="AG155" s="450">
        <f>'Summary Data'!W155</f>
        <v>1</v>
      </c>
      <c r="AH155" s="459">
        <f t="shared" si="177"/>
        <v>10</v>
      </c>
      <c r="AI155" s="464">
        <f t="shared" si="140"/>
        <v>10</v>
      </c>
      <c r="AJ155" s="472">
        <f t="shared" si="158"/>
        <v>0.5</v>
      </c>
      <c r="AK155" s="450">
        <f>'Summary Data'!Y155</f>
        <v>318</v>
      </c>
      <c r="AL155" s="459">
        <f t="shared" si="178"/>
        <v>5</v>
      </c>
      <c r="AM155" s="464">
        <f t="shared" si="141"/>
        <v>1590</v>
      </c>
      <c r="AN155" s="472">
        <f t="shared" si="159"/>
        <v>159</v>
      </c>
      <c r="AO155" s="450">
        <f>'Summary Data'!AA155</f>
        <v>24</v>
      </c>
      <c r="AP155" s="459">
        <f t="shared" si="179"/>
        <v>5</v>
      </c>
      <c r="AQ155" s="464">
        <f t="shared" si="142"/>
        <v>120</v>
      </c>
      <c r="AR155" s="472">
        <f t="shared" si="160"/>
        <v>12</v>
      </c>
      <c r="AS155" s="450">
        <f>'Summary Data'!AC155</f>
        <v>275</v>
      </c>
      <c r="AT155" s="459">
        <f t="shared" si="180"/>
        <v>5</v>
      </c>
      <c r="AU155" s="464">
        <f t="shared" si="143"/>
        <v>1375</v>
      </c>
      <c r="AV155" s="472">
        <f t="shared" si="161"/>
        <v>137.5</v>
      </c>
      <c r="AW155" s="450">
        <f>'Summary Data'!AE155</f>
        <v>293</v>
      </c>
      <c r="AX155" s="459">
        <f t="shared" si="181"/>
        <v>5</v>
      </c>
      <c r="AY155" s="464">
        <f t="shared" si="144"/>
        <v>1465</v>
      </c>
      <c r="AZ155" s="472">
        <f t="shared" si="162"/>
        <v>146.5</v>
      </c>
      <c r="BA155" s="450">
        <f>'Summary Data'!AG155</f>
        <v>2</v>
      </c>
      <c r="BB155" s="459">
        <f t="shared" si="182"/>
        <v>10</v>
      </c>
      <c r="BC155" s="464">
        <f t="shared" si="145"/>
        <v>20</v>
      </c>
      <c r="BD155" s="472">
        <f t="shared" si="163"/>
        <v>1</v>
      </c>
      <c r="BE155" s="450">
        <f>'Summary Data'!AI155</f>
        <v>1</v>
      </c>
      <c r="BF155" s="459">
        <f t="shared" si="183"/>
        <v>5</v>
      </c>
      <c r="BG155" s="464">
        <f t="shared" si="146"/>
        <v>5</v>
      </c>
      <c r="BH155" s="472">
        <f t="shared" si="164"/>
        <v>0.5</v>
      </c>
      <c r="BI155" s="450">
        <f>'Summary Data'!AK155</f>
        <v>6</v>
      </c>
      <c r="BJ155" s="459">
        <f t="shared" si="184"/>
        <v>30</v>
      </c>
      <c r="BK155" s="464">
        <f t="shared" si="147"/>
        <v>180</v>
      </c>
      <c r="BL155" s="472">
        <f t="shared" si="165"/>
        <v>3</v>
      </c>
      <c r="BM155" s="450">
        <f>'Summary Data'!AN155</f>
        <v>18</v>
      </c>
      <c r="BN155" s="459">
        <f t="shared" si="185"/>
        <v>30</v>
      </c>
      <c r="BO155" s="464">
        <f t="shared" si="132"/>
        <v>540</v>
      </c>
      <c r="BP155" s="472">
        <f t="shared" si="166"/>
        <v>9</v>
      </c>
      <c r="BQ155" s="450">
        <f>'Summary Data'!AQ155</f>
        <v>9</v>
      </c>
      <c r="BR155" s="459">
        <f t="shared" si="186"/>
        <v>10</v>
      </c>
      <c r="BS155" s="464">
        <f t="shared" si="148"/>
        <v>90</v>
      </c>
      <c r="BT155" s="472">
        <f t="shared" si="167"/>
        <v>4.5</v>
      </c>
      <c r="BU155" s="450">
        <f>'Summary Data'!AS155</f>
        <v>2</v>
      </c>
      <c r="BV155" s="459">
        <f t="shared" si="187"/>
        <v>15</v>
      </c>
      <c r="BW155" s="464">
        <f t="shared" si="149"/>
        <v>30</v>
      </c>
      <c r="BX155" s="472">
        <f t="shared" si="168"/>
        <v>1</v>
      </c>
      <c r="BY155" s="478">
        <f t="shared" si="169"/>
        <v>1137</v>
      </c>
      <c r="BZ155" s="469">
        <f t="shared" si="150"/>
        <v>7945</v>
      </c>
      <c r="CA155" s="475">
        <f t="shared" si="188"/>
        <v>3972.5</v>
      </c>
      <c r="CB155" s="451">
        <f t="shared" si="189"/>
        <v>4287.200000000008</v>
      </c>
      <c r="CC155" s="480">
        <f t="shared" si="196"/>
        <v>7.3404553088264435E-2</v>
      </c>
      <c r="CD155" s="480">
        <f t="shared" si="190"/>
        <v>0.25928256765261171</v>
      </c>
      <c r="CE155" s="480">
        <f t="shared" si="191"/>
        <v>0.92659544691173557</v>
      </c>
      <c r="CF155" s="478">
        <f t="shared" si="192"/>
        <v>2</v>
      </c>
      <c r="CG155" s="478">
        <f t="shared" si="193"/>
        <v>8574.400000000016</v>
      </c>
      <c r="CH155" s="478">
        <f t="shared" si="194"/>
        <v>568.5</v>
      </c>
      <c r="CI155" s="478">
        <f t="shared" si="195"/>
        <v>393.01371951219505</v>
      </c>
    </row>
    <row r="156" spans="1:87" x14ac:dyDescent="0.2">
      <c r="A156" s="640"/>
      <c r="B156" s="442" t="s">
        <v>282</v>
      </c>
      <c r="C156" s="453">
        <v>2</v>
      </c>
      <c r="D156" s="453"/>
      <c r="E156" s="447">
        <f>'Summary Data'!C156</f>
        <v>94</v>
      </c>
      <c r="F156" s="458">
        <f t="shared" si="170"/>
        <v>10</v>
      </c>
      <c r="G156" s="463">
        <f t="shared" si="133"/>
        <v>940</v>
      </c>
      <c r="H156" s="472">
        <f t="shared" si="151"/>
        <v>47</v>
      </c>
      <c r="I156" s="447">
        <f>'Summary Data'!G156</f>
        <v>0</v>
      </c>
      <c r="J156" s="458">
        <f t="shared" si="171"/>
        <v>30</v>
      </c>
      <c r="K156" s="463">
        <f t="shared" si="134"/>
        <v>0</v>
      </c>
      <c r="L156" s="472">
        <f t="shared" si="152"/>
        <v>0</v>
      </c>
      <c r="M156" s="447">
        <f>'Summary Data'!I156</f>
        <v>1</v>
      </c>
      <c r="N156" s="458">
        <f t="shared" si="172"/>
        <v>10</v>
      </c>
      <c r="O156" s="463">
        <f t="shared" si="135"/>
        <v>10</v>
      </c>
      <c r="P156" s="472">
        <f t="shared" si="153"/>
        <v>0.5</v>
      </c>
      <c r="Q156" s="447">
        <f>'Summary Data'!K156</f>
        <v>7</v>
      </c>
      <c r="R156" s="458">
        <f t="shared" si="173"/>
        <v>10</v>
      </c>
      <c r="S156" s="463">
        <f t="shared" si="136"/>
        <v>70</v>
      </c>
      <c r="T156" s="472">
        <f t="shared" si="154"/>
        <v>3.5</v>
      </c>
      <c r="U156" s="447">
        <f>'Summary Data'!M156</f>
        <v>2</v>
      </c>
      <c r="V156" s="458">
        <f t="shared" si="174"/>
        <v>10</v>
      </c>
      <c r="W156" s="463">
        <f t="shared" si="137"/>
        <v>20</v>
      </c>
      <c r="X156" s="472">
        <f t="shared" si="155"/>
        <v>1</v>
      </c>
      <c r="Y156" s="447">
        <f>'Summary Data'!S156</f>
        <v>29</v>
      </c>
      <c r="Z156" s="458">
        <f t="shared" si="175"/>
        <v>10</v>
      </c>
      <c r="AA156" s="463">
        <f t="shared" si="138"/>
        <v>290</v>
      </c>
      <c r="AB156" s="472">
        <f t="shared" si="156"/>
        <v>14.5</v>
      </c>
      <c r="AC156" s="447">
        <f>'Summary Data'!U156</f>
        <v>8</v>
      </c>
      <c r="AD156" s="458">
        <f t="shared" si="176"/>
        <v>10</v>
      </c>
      <c r="AE156" s="463">
        <f t="shared" si="139"/>
        <v>80</v>
      </c>
      <c r="AF156" s="472">
        <f t="shared" si="157"/>
        <v>4</v>
      </c>
      <c r="AG156" s="447">
        <f>'Summary Data'!W156</f>
        <v>0</v>
      </c>
      <c r="AH156" s="458">
        <f t="shared" si="177"/>
        <v>10</v>
      </c>
      <c r="AI156" s="463">
        <f t="shared" si="140"/>
        <v>0</v>
      </c>
      <c r="AJ156" s="472">
        <f t="shared" si="158"/>
        <v>0</v>
      </c>
      <c r="AK156" s="447">
        <f>'Summary Data'!Y156</f>
        <v>267</v>
      </c>
      <c r="AL156" s="458">
        <f t="shared" si="178"/>
        <v>5</v>
      </c>
      <c r="AM156" s="463">
        <f t="shared" si="141"/>
        <v>1335</v>
      </c>
      <c r="AN156" s="472">
        <f t="shared" si="159"/>
        <v>133.5</v>
      </c>
      <c r="AO156" s="447">
        <f>'Summary Data'!AA156</f>
        <v>26</v>
      </c>
      <c r="AP156" s="458">
        <f t="shared" si="179"/>
        <v>5</v>
      </c>
      <c r="AQ156" s="463">
        <f t="shared" si="142"/>
        <v>130</v>
      </c>
      <c r="AR156" s="472">
        <f t="shared" si="160"/>
        <v>13</v>
      </c>
      <c r="AS156" s="447">
        <f>'Summary Data'!AC156</f>
        <v>293</v>
      </c>
      <c r="AT156" s="458">
        <f t="shared" si="180"/>
        <v>5</v>
      </c>
      <c r="AU156" s="463">
        <f t="shared" si="143"/>
        <v>1465</v>
      </c>
      <c r="AV156" s="472">
        <f t="shared" si="161"/>
        <v>146.5</v>
      </c>
      <c r="AW156" s="447">
        <f>'Summary Data'!AE156</f>
        <v>321</v>
      </c>
      <c r="AX156" s="458">
        <f t="shared" si="181"/>
        <v>5</v>
      </c>
      <c r="AY156" s="463">
        <f t="shared" si="144"/>
        <v>1605</v>
      </c>
      <c r="AZ156" s="472">
        <f t="shared" si="162"/>
        <v>160.5</v>
      </c>
      <c r="BA156" s="447">
        <f>'Summary Data'!AG156</f>
        <v>4</v>
      </c>
      <c r="BB156" s="458">
        <f t="shared" si="182"/>
        <v>10</v>
      </c>
      <c r="BC156" s="463">
        <f t="shared" si="145"/>
        <v>40</v>
      </c>
      <c r="BD156" s="472">
        <f t="shared" si="163"/>
        <v>2</v>
      </c>
      <c r="BE156" s="447">
        <f>'Summary Data'!AI156</f>
        <v>0</v>
      </c>
      <c r="BF156" s="458">
        <f t="shared" si="183"/>
        <v>5</v>
      </c>
      <c r="BG156" s="463">
        <f t="shared" si="146"/>
        <v>0</v>
      </c>
      <c r="BH156" s="472">
        <f t="shared" si="164"/>
        <v>0</v>
      </c>
      <c r="BI156" s="447">
        <f>'Summary Data'!AK156</f>
        <v>5</v>
      </c>
      <c r="BJ156" s="458">
        <f t="shared" si="184"/>
        <v>30</v>
      </c>
      <c r="BK156" s="463">
        <f t="shared" si="147"/>
        <v>150</v>
      </c>
      <c r="BL156" s="472">
        <f t="shared" si="165"/>
        <v>2.5</v>
      </c>
      <c r="BM156" s="447">
        <f>'Summary Data'!AN156</f>
        <v>12</v>
      </c>
      <c r="BN156" s="458">
        <f t="shared" si="185"/>
        <v>30</v>
      </c>
      <c r="BO156" s="463">
        <f t="shared" si="132"/>
        <v>360</v>
      </c>
      <c r="BP156" s="472">
        <f t="shared" si="166"/>
        <v>6</v>
      </c>
      <c r="BQ156" s="447">
        <f>'Summary Data'!AQ156</f>
        <v>12</v>
      </c>
      <c r="BR156" s="458">
        <f t="shared" si="186"/>
        <v>10</v>
      </c>
      <c r="BS156" s="463">
        <f t="shared" si="148"/>
        <v>120</v>
      </c>
      <c r="BT156" s="472">
        <f t="shared" si="167"/>
        <v>6</v>
      </c>
      <c r="BU156" s="447">
        <f>'Summary Data'!AS156</f>
        <v>5</v>
      </c>
      <c r="BV156" s="458">
        <f t="shared" si="187"/>
        <v>15</v>
      </c>
      <c r="BW156" s="463">
        <f t="shared" si="149"/>
        <v>75</v>
      </c>
      <c r="BX156" s="472">
        <f t="shared" si="168"/>
        <v>2.5</v>
      </c>
      <c r="BY156" s="478">
        <f t="shared" si="169"/>
        <v>1086</v>
      </c>
      <c r="BZ156" s="469">
        <f t="shared" si="150"/>
        <v>6690</v>
      </c>
      <c r="CA156" s="475">
        <f t="shared" si="188"/>
        <v>3345</v>
      </c>
      <c r="CB156" s="451">
        <f t="shared" si="189"/>
        <v>4287.200000000008</v>
      </c>
      <c r="CC156" s="480">
        <f t="shared" si="196"/>
        <v>0.21977047956708484</v>
      </c>
      <c r="CD156" s="480">
        <f t="shared" si="190"/>
        <v>0.14050822122571002</v>
      </c>
      <c r="CE156" s="480">
        <f t="shared" si="191"/>
        <v>0.78022952043291516</v>
      </c>
      <c r="CF156" s="478">
        <f t="shared" si="192"/>
        <v>2</v>
      </c>
      <c r="CG156" s="478">
        <f t="shared" si="193"/>
        <v>8574.400000000016</v>
      </c>
      <c r="CH156" s="478">
        <f t="shared" si="194"/>
        <v>543</v>
      </c>
      <c r="CI156" s="478">
        <f t="shared" si="195"/>
        <v>393.01371951219505</v>
      </c>
    </row>
    <row r="157" spans="1:87" x14ac:dyDescent="0.2">
      <c r="A157" s="640"/>
      <c r="B157" s="449" t="s">
        <v>283</v>
      </c>
      <c r="C157" s="453">
        <v>2</v>
      </c>
      <c r="D157" s="453"/>
      <c r="E157" s="450">
        <f>'Summary Data'!C157</f>
        <v>64</v>
      </c>
      <c r="F157" s="459">
        <f t="shared" si="170"/>
        <v>10</v>
      </c>
      <c r="G157" s="464">
        <f t="shared" si="133"/>
        <v>640</v>
      </c>
      <c r="H157" s="472">
        <f t="shared" si="151"/>
        <v>32</v>
      </c>
      <c r="I157" s="450">
        <f>'Summary Data'!G157</f>
        <v>60</v>
      </c>
      <c r="J157" s="459">
        <f t="shared" si="171"/>
        <v>30</v>
      </c>
      <c r="K157" s="464">
        <f t="shared" si="134"/>
        <v>1800</v>
      </c>
      <c r="L157" s="472">
        <f t="shared" si="152"/>
        <v>30</v>
      </c>
      <c r="M157" s="450">
        <f>'Summary Data'!I157</f>
        <v>1</v>
      </c>
      <c r="N157" s="459">
        <f t="shared" si="172"/>
        <v>10</v>
      </c>
      <c r="O157" s="464">
        <f t="shared" si="135"/>
        <v>10</v>
      </c>
      <c r="P157" s="472">
        <f t="shared" si="153"/>
        <v>0.5</v>
      </c>
      <c r="Q157" s="450">
        <f>'Summary Data'!K157</f>
        <v>3</v>
      </c>
      <c r="R157" s="459">
        <f t="shared" si="173"/>
        <v>10</v>
      </c>
      <c r="S157" s="464">
        <f t="shared" si="136"/>
        <v>30</v>
      </c>
      <c r="T157" s="472">
        <f t="shared" si="154"/>
        <v>1.5</v>
      </c>
      <c r="U157" s="450">
        <f>'Summary Data'!M157</f>
        <v>0</v>
      </c>
      <c r="V157" s="459">
        <f t="shared" si="174"/>
        <v>10</v>
      </c>
      <c r="W157" s="464">
        <f t="shared" si="137"/>
        <v>0</v>
      </c>
      <c r="X157" s="472">
        <f t="shared" si="155"/>
        <v>0</v>
      </c>
      <c r="Y157" s="450">
        <f>'Summary Data'!S157</f>
        <v>12</v>
      </c>
      <c r="Z157" s="459">
        <f t="shared" si="175"/>
        <v>10</v>
      </c>
      <c r="AA157" s="464">
        <f t="shared" si="138"/>
        <v>120</v>
      </c>
      <c r="AB157" s="472">
        <f t="shared" si="156"/>
        <v>6</v>
      </c>
      <c r="AC157" s="450">
        <f>'Summary Data'!U157</f>
        <v>4</v>
      </c>
      <c r="AD157" s="459">
        <f t="shared" si="176"/>
        <v>10</v>
      </c>
      <c r="AE157" s="464">
        <f t="shared" si="139"/>
        <v>40</v>
      </c>
      <c r="AF157" s="472">
        <f t="shared" si="157"/>
        <v>2</v>
      </c>
      <c r="AG157" s="450">
        <f>'Summary Data'!W157</f>
        <v>1</v>
      </c>
      <c r="AH157" s="459">
        <f t="shared" si="177"/>
        <v>10</v>
      </c>
      <c r="AI157" s="464">
        <f t="shared" si="140"/>
        <v>10</v>
      </c>
      <c r="AJ157" s="472">
        <f t="shared" si="158"/>
        <v>0.5</v>
      </c>
      <c r="AK157" s="450">
        <f>'Summary Data'!Y157</f>
        <v>272</v>
      </c>
      <c r="AL157" s="459">
        <f t="shared" si="178"/>
        <v>5</v>
      </c>
      <c r="AM157" s="464">
        <f t="shared" si="141"/>
        <v>1360</v>
      </c>
      <c r="AN157" s="472">
        <f t="shared" si="159"/>
        <v>136</v>
      </c>
      <c r="AO157" s="450">
        <f>'Summary Data'!AA157</f>
        <v>27</v>
      </c>
      <c r="AP157" s="459">
        <f t="shared" si="179"/>
        <v>5</v>
      </c>
      <c r="AQ157" s="464">
        <f t="shared" si="142"/>
        <v>135</v>
      </c>
      <c r="AR157" s="472">
        <f t="shared" si="160"/>
        <v>13.5</v>
      </c>
      <c r="AS157" s="450">
        <f>'Summary Data'!AC157</f>
        <v>284</v>
      </c>
      <c r="AT157" s="459">
        <f t="shared" si="180"/>
        <v>5</v>
      </c>
      <c r="AU157" s="464">
        <f t="shared" si="143"/>
        <v>1420</v>
      </c>
      <c r="AV157" s="472">
        <f t="shared" si="161"/>
        <v>142</v>
      </c>
      <c r="AW157" s="450">
        <f>'Summary Data'!AE157</f>
        <v>231</v>
      </c>
      <c r="AX157" s="459">
        <f t="shared" si="181"/>
        <v>5</v>
      </c>
      <c r="AY157" s="464">
        <f t="shared" si="144"/>
        <v>1155</v>
      </c>
      <c r="AZ157" s="472">
        <f t="shared" si="162"/>
        <v>115.5</v>
      </c>
      <c r="BA157" s="450">
        <f>'Summary Data'!AG157</f>
        <v>3</v>
      </c>
      <c r="BB157" s="459">
        <f t="shared" si="182"/>
        <v>10</v>
      </c>
      <c r="BC157" s="464">
        <f t="shared" si="145"/>
        <v>30</v>
      </c>
      <c r="BD157" s="472">
        <f t="shared" si="163"/>
        <v>1.5</v>
      </c>
      <c r="BE157" s="450">
        <f>'Summary Data'!AI157</f>
        <v>0</v>
      </c>
      <c r="BF157" s="459">
        <f t="shared" si="183"/>
        <v>5</v>
      </c>
      <c r="BG157" s="464">
        <f t="shared" si="146"/>
        <v>0</v>
      </c>
      <c r="BH157" s="472">
        <f t="shared" si="164"/>
        <v>0</v>
      </c>
      <c r="BI157" s="450">
        <f>'Summary Data'!AK157</f>
        <v>4</v>
      </c>
      <c r="BJ157" s="459">
        <f t="shared" si="184"/>
        <v>30</v>
      </c>
      <c r="BK157" s="464">
        <f t="shared" si="147"/>
        <v>120</v>
      </c>
      <c r="BL157" s="472">
        <f t="shared" si="165"/>
        <v>2</v>
      </c>
      <c r="BM157" s="450">
        <f>'Summary Data'!AN157</f>
        <v>22</v>
      </c>
      <c r="BN157" s="459">
        <f t="shared" si="185"/>
        <v>30</v>
      </c>
      <c r="BO157" s="464">
        <f t="shared" si="132"/>
        <v>660</v>
      </c>
      <c r="BP157" s="472">
        <f t="shared" si="166"/>
        <v>11</v>
      </c>
      <c r="BQ157" s="450">
        <f>'Summary Data'!AQ157</f>
        <v>28</v>
      </c>
      <c r="BR157" s="459">
        <f t="shared" si="186"/>
        <v>10</v>
      </c>
      <c r="BS157" s="464">
        <f t="shared" si="148"/>
        <v>280</v>
      </c>
      <c r="BT157" s="472">
        <f t="shared" si="167"/>
        <v>14</v>
      </c>
      <c r="BU157" s="450">
        <f>'Summary Data'!AS157</f>
        <v>6</v>
      </c>
      <c r="BV157" s="459">
        <f t="shared" si="187"/>
        <v>15</v>
      </c>
      <c r="BW157" s="464">
        <f t="shared" si="149"/>
        <v>90</v>
      </c>
      <c r="BX157" s="472">
        <f t="shared" si="168"/>
        <v>3</v>
      </c>
      <c r="BY157" s="478">
        <f t="shared" si="169"/>
        <v>1022</v>
      </c>
      <c r="BZ157" s="469">
        <f t="shared" si="150"/>
        <v>7900</v>
      </c>
      <c r="CA157" s="475">
        <f t="shared" si="188"/>
        <v>3950</v>
      </c>
      <c r="CB157" s="451">
        <f t="shared" si="189"/>
        <v>4287.200000000008</v>
      </c>
      <c r="CC157" s="480">
        <f t="shared" si="196"/>
        <v>7.8652733718979184E-2</v>
      </c>
      <c r="CD157" s="480">
        <f t="shared" si="190"/>
        <v>0.30886075949367087</v>
      </c>
      <c r="CE157" s="480">
        <f t="shared" si="191"/>
        <v>0.92134726628102082</v>
      </c>
      <c r="CF157" s="478">
        <f t="shared" si="192"/>
        <v>2</v>
      </c>
      <c r="CG157" s="478">
        <f t="shared" si="193"/>
        <v>8574.400000000016</v>
      </c>
      <c r="CH157" s="478">
        <f t="shared" si="194"/>
        <v>511</v>
      </c>
      <c r="CI157" s="478">
        <f t="shared" si="195"/>
        <v>393.01371951219505</v>
      </c>
    </row>
    <row r="158" spans="1:87" x14ac:dyDescent="0.2">
      <c r="A158" s="641"/>
      <c r="B158" s="442" t="s">
        <v>284</v>
      </c>
      <c r="C158" s="454">
        <v>2</v>
      </c>
      <c r="D158" s="453"/>
      <c r="E158" s="447">
        <f>'Summary Data'!C158</f>
        <v>58</v>
      </c>
      <c r="F158" s="458">
        <f t="shared" si="170"/>
        <v>10</v>
      </c>
      <c r="G158" s="463">
        <f t="shared" si="133"/>
        <v>580</v>
      </c>
      <c r="H158" s="472">
        <f t="shared" si="151"/>
        <v>29</v>
      </c>
      <c r="I158" s="447">
        <f>'Summary Data'!G158</f>
        <v>90</v>
      </c>
      <c r="J158" s="458">
        <f t="shared" si="171"/>
        <v>30</v>
      </c>
      <c r="K158" s="463">
        <f t="shared" si="134"/>
        <v>2700</v>
      </c>
      <c r="L158" s="472">
        <f t="shared" si="152"/>
        <v>45</v>
      </c>
      <c r="M158" s="447">
        <f>'Summary Data'!I158</f>
        <v>0</v>
      </c>
      <c r="N158" s="458">
        <f t="shared" si="172"/>
        <v>10</v>
      </c>
      <c r="O158" s="463">
        <f t="shared" si="135"/>
        <v>0</v>
      </c>
      <c r="P158" s="472">
        <f t="shared" si="153"/>
        <v>0</v>
      </c>
      <c r="Q158" s="447">
        <f>'Summary Data'!K158</f>
        <v>5</v>
      </c>
      <c r="R158" s="458">
        <f t="shared" si="173"/>
        <v>10</v>
      </c>
      <c r="S158" s="463">
        <f t="shared" si="136"/>
        <v>50</v>
      </c>
      <c r="T158" s="472">
        <f t="shared" si="154"/>
        <v>2.5</v>
      </c>
      <c r="U158" s="447">
        <f>'Summary Data'!M158</f>
        <v>1</v>
      </c>
      <c r="V158" s="458">
        <f t="shared" si="174"/>
        <v>10</v>
      </c>
      <c r="W158" s="463">
        <f t="shared" si="137"/>
        <v>10</v>
      </c>
      <c r="X158" s="472">
        <f t="shared" si="155"/>
        <v>0.5</v>
      </c>
      <c r="Y158" s="447">
        <f>'Summary Data'!S158</f>
        <v>19</v>
      </c>
      <c r="Z158" s="458">
        <f t="shared" si="175"/>
        <v>10</v>
      </c>
      <c r="AA158" s="463">
        <f t="shared" si="138"/>
        <v>190</v>
      </c>
      <c r="AB158" s="472">
        <f t="shared" si="156"/>
        <v>9.5</v>
      </c>
      <c r="AC158" s="447">
        <f>'Summary Data'!U158</f>
        <v>7</v>
      </c>
      <c r="AD158" s="458">
        <f t="shared" si="176"/>
        <v>10</v>
      </c>
      <c r="AE158" s="463">
        <f t="shared" si="139"/>
        <v>70</v>
      </c>
      <c r="AF158" s="472">
        <f t="shared" si="157"/>
        <v>3.5</v>
      </c>
      <c r="AG158" s="447">
        <f>'Summary Data'!W158</f>
        <v>0</v>
      </c>
      <c r="AH158" s="458">
        <f t="shared" si="177"/>
        <v>10</v>
      </c>
      <c r="AI158" s="463">
        <f t="shared" si="140"/>
        <v>0</v>
      </c>
      <c r="AJ158" s="472">
        <f t="shared" si="158"/>
        <v>0</v>
      </c>
      <c r="AK158" s="447">
        <f>'Summary Data'!Y158</f>
        <v>199</v>
      </c>
      <c r="AL158" s="458">
        <f t="shared" si="178"/>
        <v>5</v>
      </c>
      <c r="AM158" s="463">
        <f t="shared" si="141"/>
        <v>995</v>
      </c>
      <c r="AN158" s="472">
        <f t="shared" si="159"/>
        <v>99.5</v>
      </c>
      <c r="AO158" s="447">
        <f>'Summary Data'!AA158</f>
        <v>22</v>
      </c>
      <c r="AP158" s="458">
        <f t="shared" si="179"/>
        <v>5</v>
      </c>
      <c r="AQ158" s="463">
        <f t="shared" si="142"/>
        <v>110</v>
      </c>
      <c r="AR158" s="472">
        <f t="shared" si="160"/>
        <v>11</v>
      </c>
      <c r="AS158" s="447">
        <f>'Summary Data'!AC158</f>
        <v>192</v>
      </c>
      <c r="AT158" s="458">
        <f t="shared" si="180"/>
        <v>5</v>
      </c>
      <c r="AU158" s="463">
        <f t="shared" si="143"/>
        <v>960</v>
      </c>
      <c r="AV158" s="472">
        <f t="shared" si="161"/>
        <v>96</v>
      </c>
      <c r="AW158" s="447">
        <f>'Summary Data'!AE158</f>
        <v>195</v>
      </c>
      <c r="AX158" s="458">
        <f t="shared" si="181"/>
        <v>5</v>
      </c>
      <c r="AY158" s="463">
        <f t="shared" si="144"/>
        <v>975</v>
      </c>
      <c r="AZ158" s="472">
        <f t="shared" si="162"/>
        <v>97.5</v>
      </c>
      <c r="BA158" s="447">
        <f>'Summary Data'!AG158</f>
        <v>29</v>
      </c>
      <c r="BB158" s="458">
        <f t="shared" si="182"/>
        <v>10</v>
      </c>
      <c r="BC158" s="463">
        <f t="shared" si="145"/>
        <v>290</v>
      </c>
      <c r="BD158" s="472">
        <f t="shared" si="163"/>
        <v>14.5</v>
      </c>
      <c r="BE158" s="447">
        <f>'Summary Data'!AI158</f>
        <v>0</v>
      </c>
      <c r="BF158" s="458">
        <f t="shared" si="183"/>
        <v>5</v>
      </c>
      <c r="BG158" s="463">
        <f t="shared" si="146"/>
        <v>0</v>
      </c>
      <c r="BH158" s="472">
        <f t="shared" si="164"/>
        <v>0</v>
      </c>
      <c r="BI158" s="447">
        <f>'Summary Data'!AK158</f>
        <v>2</v>
      </c>
      <c r="BJ158" s="458">
        <f t="shared" si="184"/>
        <v>30</v>
      </c>
      <c r="BK158" s="463">
        <f t="shared" si="147"/>
        <v>60</v>
      </c>
      <c r="BL158" s="472">
        <f t="shared" si="165"/>
        <v>1</v>
      </c>
      <c r="BM158" s="447">
        <f>'Summary Data'!AN158</f>
        <v>20</v>
      </c>
      <c r="BN158" s="458">
        <f t="shared" si="185"/>
        <v>30</v>
      </c>
      <c r="BO158" s="463">
        <f t="shared" si="132"/>
        <v>600</v>
      </c>
      <c r="BP158" s="472">
        <f t="shared" si="166"/>
        <v>10</v>
      </c>
      <c r="BQ158" s="447">
        <f>'Summary Data'!AQ158</f>
        <v>5</v>
      </c>
      <c r="BR158" s="458">
        <f t="shared" si="186"/>
        <v>10</v>
      </c>
      <c r="BS158" s="463">
        <f t="shared" si="148"/>
        <v>50</v>
      </c>
      <c r="BT158" s="472">
        <f t="shared" si="167"/>
        <v>2.5</v>
      </c>
      <c r="BU158" s="447">
        <f>'Summary Data'!AS158</f>
        <v>3</v>
      </c>
      <c r="BV158" s="458">
        <f t="shared" si="187"/>
        <v>15</v>
      </c>
      <c r="BW158" s="463">
        <f t="shared" si="149"/>
        <v>45</v>
      </c>
      <c r="BX158" s="472">
        <f t="shared" si="168"/>
        <v>1.5</v>
      </c>
      <c r="BY158" s="478">
        <f t="shared" si="169"/>
        <v>847</v>
      </c>
      <c r="BZ158" s="469">
        <f t="shared" si="150"/>
        <v>7685</v>
      </c>
      <c r="CA158" s="475">
        <f t="shared" si="188"/>
        <v>3842.5</v>
      </c>
      <c r="CB158" s="451">
        <f t="shared" si="189"/>
        <v>4287.200000000008</v>
      </c>
      <c r="CC158" s="480">
        <f t="shared" si="196"/>
        <v>0.10372737451017144</v>
      </c>
      <c r="CD158" s="480">
        <f t="shared" si="190"/>
        <v>0.42680546519193235</v>
      </c>
      <c r="CE158" s="480">
        <f t="shared" si="191"/>
        <v>0.89627262548982856</v>
      </c>
      <c r="CF158" s="478">
        <f t="shared" si="192"/>
        <v>2</v>
      </c>
      <c r="CG158" s="478">
        <f t="shared" si="193"/>
        <v>8574.400000000016</v>
      </c>
      <c r="CH158" s="478">
        <f t="shared" si="194"/>
        <v>423.5</v>
      </c>
      <c r="CI158" s="478">
        <f t="shared" si="195"/>
        <v>393.01371951219505</v>
      </c>
    </row>
    <row r="159" spans="1:87" x14ac:dyDescent="0.2">
      <c r="A159" s="639" t="s">
        <v>285</v>
      </c>
      <c r="B159" s="449" t="s">
        <v>286</v>
      </c>
      <c r="C159" s="453">
        <v>2</v>
      </c>
      <c r="D159" s="453"/>
      <c r="E159" s="450">
        <f>'Summary Data'!C159</f>
        <v>61</v>
      </c>
      <c r="F159" s="459">
        <f t="shared" si="170"/>
        <v>10</v>
      </c>
      <c r="G159" s="464">
        <f t="shared" si="133"/>
        <v>610</v>
      </c>
      <c r="H159" s="472">
        <f t="shared" si="151"/>
        <v>30.5</v>
      </c>
      <c r="I159" s="450">
        <f>'Summary Data'!G159</f>
        <v>120</v>
      </c>
      <c r="J159" s="459">
        <f t="shared" si="171"/>
        <v>30</v>
      </c>
      <c r="K159" s="464">
        <f t="shared" si="134"/>
        <v>3600</v>
      </c>
      <c r="L159" s="472">
        <f t="shared" si="152"/>
        <v>60</v>
      </c>
      <c r="M159" s="450">
        <f>'Summary Data'!I159</f>
        <v>1</v>
      </c>
      <c r="N159" s="459">
        <f t="shared" si="172"/>
        <v>10</v>
      </c>
      <c r="O159" s="464">
        <f t="shared" si="135"/>
        <v>10</v>
      </c>
      <c r="P159" s="472">
        <f t="shared" si="153"/>
        <v>0.5</v>
      </c>
      <c r="Q159" s="450">
        <f>'Summary Data'!K159</f>
        <v>7</v>
      </c>
      <c r="R159" s="459">
        <f t="shared" si="173"/>
        <v>10</v>
      </c>
      <c r="S159" s="464">
        <f t="shared" si="136"/>
        <v>70</v>
      </c>
      <c r="T159" s="472">
        <f t="shared" si="154"/>
        <v>3.5</v>
      </c>
      <c r="U159" s="450">
        <f>'Summary Data'!M159</f>
        <v>0</v>
      </c>
      <c r="V159" s="459">
        <f t="shared" si="174"/>
        <v>10</v>
      </c>
      <c r="W159" s="464">
        <f t="shared" si="137"/>
        <v>0</v>
      </c>
      <c r="X159" s="472">
        <f t="shared" si="155"/>
        <v>0</v>
      </c>
      <c r="Y159" s="450">
        <f>'Summary Data'!S159</f>
        <v>11</v>
      </c>
      <c r="Z159" s="459">
        <f t="shared" si="175"/>
        <v>10</v>
      </c>
      <c r="AA159" s="464">
        <f t="shared" si="138"/>
        <v>110</v>
      </c>
      <c r="AB159" s="472">
        <f t="shared" si="156"/>
        <v>5.5</v>
      </c>
      <c r="AC159" s="450">
        <f>'Summary Data'!U159</f>
        <v>4</v>
      </c>
      <c r="AD159" s="459">
        <f t="shared" si="176"/>
        <v>10</v>
      </c>
      <c r="AE159" s="464">
        <f t="shared" si="139"/>
        <v>40</v>
      </c>
      <c r="AF159" s="472">
        <f t="shared" si="157"/>
        <v>2</v>
      </c>
      <c r="AG159" s="450">
        <f>'Summary Data'!W159</f>
        <v>0</v>
      </c>
      <c r="AH159" s="459">
        <f t="shared" si="177"/>
        <v>10</v>
      </c>
      <c r="AI159" s="464">
        <f t="shared" si="140"/>
        <v>0</v>
      </c>
      <c r="AJ159" s="472">
        <f t="shared" si="158"/>
        <v>0</v>
      </c>
      <c r="AK159" s="450">
        <f>'Summary Data'!Y159</f>
        <v>233</v>
      </c>
      <c r="AL159" s="459">
        <f t="shared" si="178"/>
        <v>5</v>
      </c>
      <c r="AM159" s="464">
        <f t="shared" si="141"/>
        <v>1165</v>
      </c>
      <c r="AN159" s="472">
        <f t="shared" si="159"/>
        <v>116.5</v>
      </c>
      <c r="AO159" s="450">
        <f>'Summary Data'!AA159</f>
        <v>39</v>
      </c>
      <c r="AP159" s="459">
        <f t="shared" si="179"/>
        <v>5</v>
      </c>
      <c r="AQ159" s="464">
        <f t="shared" si="142"/>
        <v>195</v>
      </c>
      <c r="AR159" s="472">
        <f t="shared" si="160"/>
        <v>19.5</v>
      </c>
      <c r="AS159" s="450">
        <f>'Summary Data'!AC159</f>
        <v>219</v>
      </c>
      <c r="AT159" s="459">
        <f t="shared" si="180"/>
        <v>5</v>
      </c>
      <c r="AU159" s="464">
        <f t="shared" si="143"/>
        <v>1095</v>
      </c>
      <c r="AV159" s="472">
        <f t="shared" si="161"/>
        <v>109.5</v>
      </c>
      <c r="AW159" s="450">
        <f>'Summary Data'!AE159</f>
        <v>189</v>
      </c>
      <c r="AX159" s="459">
        <f t="shared" si="181"/>
        <v>5</v>
      </c>
      <c r="AY159" s="464">
        <f t="shared" si="144"/>
        <v>945</v>
      </c>
      <c r="AZ159" s="472">
        <f t="shared" si="162"/>
        <v>94.5</v>
      </c>
      <c r="BA159" s="450">
        <f>'Summary Data'!AG159</f>
        <v>6</v>
      </c>
      <c r="BB159" s="459">
        <f t="shared" si="182"/>
        <v>10</v>
      </c>
      <c r="BC159" s="464">
        <f t="shared" si="145"/>
        <v>60</v>
      </c>
      <c r="BD159" s="472">
        <f t="shared" si="163"/>
        <v>3</v>
      </c>
      <c r="BE159" s="450">
        <f>'Summary Data'!AI159</f>
        <v>1</v>
      </c>
      <c r="BF159" s="459">
        <f t="shared" si="183"/>
        <v>5</v>
      </c>
      <c r="BG159" s="464">
        <f t="shared" si="146"/>
        <v>5</v>
      </c>
      <c r="BH159" s="472">
        <f t="shared" si="164"/>
        <v>0.5</v>
      </c>
      <c r="BI159" s="450">
        <f>'Summary Data'!AK159</f>
        <v>4</v>
      </c>
      <c r="BJ159" s="459">
        <f t="shared" si="184"/>
        <v>30</v>
      </c>
      <c r="BK159" s="464">
        <f t="shared" si="147"/>
        <v>120</v>
      </c>
      <c r="BL159" s="472">
        <f t="shared" si="165"/>
        <v>2</v>
      </c>
      <c r="BM159" s="450">
        <f>'Summary Data'!AN159</f>
        <v>20</v>
      </c>
      <c r="BN159" s="459">
        <f t="shared" si="185"/>
        <v>30</v>
      </c>
      <c r="BO159" s="464">
        <f t="shared" si="132"/>
        <v>600</v>
      </c>
      <c r="BP159" s="472">
        <f t="shared" si="166"/>
        <v>10</v>
      </c>
      <c r="BQ159" s="450">
        <f>'Summary Data'!AQ159</f>
        <v>17</v>
      </c>
      <c r="BR159" s="459">
        <f t="shared" si="186"/>
        <v>10</v>
      </c>
      <c r="BS159" s="464">
        <f t="shared" si="148"/>
        <v>170</v>
      </c>
      <c r="BT159" s="472">
        <f t="shared" si="167"/>
        <v>8.5</v>
      </c>
      <c r="BU159" s="450">
        <f>'Summary Data'!AS159</f>
        <v>5</v>
      </c>
      <c r="BV159" s="459">
        <f t="shared" si="187"/>
        <v>15</v>
      </c>
      <c r="BW159" s="464">
        <f t="shared" si="149"/>
        <v>75</v>
      </c>
      <c r="BX159" s="472">
        <f t="shared" si="168"/>
        <v>2.5</v>
      </c>
      <c r="BY159" s="478">
        <f t="shared" si="169"/>
        <v>937</v>
      </c>
      <c r="BZ159" s="469">
        <f t="shared" si="150"/>
        <v>8870</v>
      </c>
      <c r="CA159" s="475">
        <f t="shared" si="188"/>
        <v>4435</v>
      </c>
      <c r="CB159" s="451">
        <f t="shared" si="189"/>
        <v>4287.200000000008</v>
      </c>
      <c r="CC159" s="480">
        <f t="shared" si="196"/>
        <v>-3.4474715431981551E-2</v>
      </c>
      <c r="CD159" s="480">
        <f t="shared" si="190"/>
        <v>0.47463359639233371</v>
      </c>
      <c r="CE159" s="480">
        <f t="shared" si="191"/>
        <v>1.0344747154319816</v>
      </c>
      <c r="CF159" s="478">
        <f t="shared" si="192"/>
        <v>2</v>
      </c>
      <c r="CG159" s="478">
        <f t="shared" si="193"/>
        <v>8574.400000000016</v>
      </c>
      <c r="CH159" s="478">
        <f t="shared" si="194"/>
        <v>468.5</v>
      </c>
      <c r="CI159" s="478">
        <f t="shared" si="195"/>
        <v>393.01371951219505</v>
      </c>
    </row>
    <row r="160" spans="1:87" x14ac:dyDescent="0.2">
      <c r="A160" s="640"/>
      <c r="B160" s="442" t="s">
        <v>287</v>
      </c>
      <c r="C160" s="453">
        <v>2</v>
      </c>
      <c r="D160" s="453"/>
      <c r="E160" s="447">
        <f>'Summary Data'!C160</f>
        <v>62</v>
      </c>
      <c r="F160" s="458">
        <f t="shared" si="170"/>
        <v>10</v>
      </c>
      <c r="G160" s="463">
        <f t="shared" si="133"/>
        <v>620</v>
      </c>
      <c r="H160" s="472">
        <f t="shared" si="151"/>
        <v>31</v>
      </c>
      <c r="I160" s="447">
        <f>'Summary Data'!G160</f>
        <v>0</v>
      </c>
      <c r="J160" s="458">
        <f t="shared" si="171"/>
        <v>30</v>
      </c>
      <c r="K160" s="463">
        <f t="shared" si="134"/>
        <v>0</v>
      </c>
      <c r="L160" s="472">
        <f t="shared" si="152"/>
        <v>0</v>
      </c>
      <c r="M160" s="447">
        <f>'Summary Data'!I160</f>
        <v>0</v>
      </c>
      <c r="N160" s="458">
        <f t="shared" si="172"/>
        <v>10</v>
      </c>
      <c r="O160" s="463">
        <f t="shared" si="135"/>
        <v>0</v>
      </c>
      <c r="P160" s="472">
        <f t="shared" si="153"/>
        <v>0</v>
      </c>
      <c r="Q160" s="447">
        <f>'Summary Data'!K160</f>
        <v>8</v>
      </c>
      <c r="R160" s="458">
        <f t="shared" si="173"/>
        <v>10</v>
      </c>
      <c r="S160" s="463">
        <f t="shared" si="136"/>
        <v>80</v>
      </c>
      <c r="T160" s="472">
        <f t="shared" si="154"/>
        <v>4</v>
      </c>
      <c r="U160" s="447">
        <f>'Summary Data'!M160</f>
        <v>0</v>
      </c>
      <c r="V160" s="458">
        <f t="shared" si="174"/>
        <v>10</v>
      </c>
      <c r="W160" s="463">
        <f t="shared" si="137"/>
        <v>0</v>
      </c>
      <c r="X160" s="472">
        <f t="shared" si="155"/>
        <v>0</v>
      </c>
      <c r="Y160" s="447">
        <f>'Summary Data'!S160</f>
        <v>13</v>
      </c>
      <c r="Z160" s="458">
        <f t="shared" si="175"/>
        <v>10</v>
      </c>
      <c r="AA160" s="463">
        <f t="shared" si="138"/>
        <v>130</v>
      </c>
      <c r="AB160" s="472">
        <f t="shared" si="156"/>
        <v>6.5</v>
      </c>
      <c r="AC160" s="447">
        <f>'Summary Data'!U160</f>
        <v>2</v>
      </c>
      <c r="AD160" s="458">
        <f t="shared" si="176"/>
        <v>10</v>
      </c>
      <c r="AE160" s="463">
        <f t="shared" si="139"/>
        <v>20</v>
      </c>
      <c r="AF160" s="472">
        <f t="shared" si="157"/>
        <v>1</v>
      </c>
      <c r="AG160" s="447">
        <f>'Summary Data'!W160</f>
        <v>1</v>
      </c>
      <c r="AH160" s="458">
        <f t="shared" si="177"/>
        <v>10</v>
      </c>
      <c r="AI160" s="463">
        <f t="shared" si="140"/>
        <v>10</v>
      </c>
      <c r="AJ160" s="472">
        <f t="shared" si="158"/>
        <v>0.5</v>
      </c>
      <c r="AK160" s="447">
        <f>'Summary Data'!Y160</f>
        <v>193</v>
      </c>
      <c r="AL160" s="458">
        <f t="shared" si="178"/>
        <v>5</v>
      </c>
      <c r="AM160" s="463">
        <f t="shared" si="141"/>
        <v>965</v>
      </c>
      <c r="AN160" s="472">
        <f t="shared" si="159"/>
        <v>96.5</v>
      </c>
      <c r="AO160" s="447">
        <f>'Summary Data'!AA160</f>
        <v>28</v>
      </c>
      <c r="AP160" s="458">
        <f t="shared" si="179"/>
        <v>5</v>
      </c>
      <c r="AQ160" s="463">
        <f t="shared" si="142"/>
        <v>140</v>
      </c>
      <c r="AR160" s="472">
        <f t="shared" si="160"/>
        <v>14</v>
      </c>
      <c r="AS160" s="447">
        <f>'Summary Data'!AC160</f>
        <v>187</v>
      </c>
      <c r="AT160" s="458">
        <f t="shared" si="180"/>
        <v>5</v>
      </c>
      <c r="AU160" s="463">
        <f t="shared" si="143"/>
        <v>935</v>
      </c>
      <c r="AV160" s="472">
        <f t="shared" si="161"/>
        <v>93.5</v>
      </c>
      <c r="AW160" s="447">
        <f>'Summary Data'!AE160</f>
        <v>153</v>
      </c>
      <c r="AX160" s="458">
        <f t="shared" si="181"/>
        <v>5</v>
      </c>
      <c r="AY160" s="463">
        <f t="shared" si="144"/>
        <v>765</v>
      </c>
      <c r="AZ160" s="472">
        <f t="shared" si="162"/>
        <v>76.5</v>
      </c>
      <c r="BA160" s="447">
        <f>'Summary Data'!AG160</f>
        <v>2</v>
      </c>
      <c r="BB160" s="458">
        <f t="shared" si="182"/>
        <v>10</v>
      </c>
      <c r="BC160" s="463">
        <f t="shared" si="145"/>
        <v>20</v>
      </c>
      <c r="BD160" s="472">
        <f t="shared" si="163"/>
        <v>1</v>
      </c>
      <c r="BE160" s="447">
        <f>'Summary Data'!AI160</f>
        <v>1</v>
      </c>
      <c r="BF160" s="458">
        <f t="shared" si="183"/>
        <v>5</v>
      </c>
      <c r="BG160" s="463">
        <f t="shared" si="146"/>
        <v>5</v>
      </c>
      <c r="BH160" s="472">
        <f t="shared" si="164"/>
        <v>0.5</v>
      </c>
      <c r="BI160" s="447">
        <f>'Summary Data'!AK160</f>
        <v>6</v>
      </c>
      <c r="BJ160" s="458">
        <f t="shared" si="184"/>
        <v>30</v>
      </c>
      <c r="BK160" s="463">
        <f t="shared" si="147"/>
        <v>180</v>
      </c>
      <c r="BL160" s="472">
        <f t="shared" si="165"/>
        <v>3</v>
      </c>
      <c r="BM160" s="447">
        <f>'Summary Data'!AN160</f>
        <v>19</v>
      </c>
      <c r="BN160" s="458">
        <f t="shared" si="185"/>
        <v>30</v>
      </c>
      <c r="BO160" s="463">
        <f t="shared" si="132"/>
        <v>570</v>
      </c>
      <c r="BP160" s="472">
        <f t="shared" si="166"/>
        <v>9.5</v>
      </c>
      <c r="BQ160" s="447">
        <f>'Summary Data'!AQ160</f>
        <v>5</v>
      </c>
      <c r="BR160" s="458">
        <f t="shared" si="186"/>
        <v>10</v>
      </c>
      <c r="BS160" s="463">
        <f t="shared" si="148"/>
        <v>50</v>
      </c>
      <c r="BT160" s="472">
        <f t="shared" si="167"/>
        <v>2.5</v>
      </c>
      <c r="BU160" s="447">
        <f>'Summary Data'!AS160</f>
        <v>8</v>
      </c>
      <c r="BV160" s="458">
        <f t="shared" si="187"/>
        <v>15</v>
      </c>
      <c r="BW160" s="463">
        <f t="shared" si="149"/>
        <v>120</v>
      </c>
      <c r="BX160" s="472">
        <f t="shared" si="168"/>
        <v>4</v>
      </c>
      <c r="BY160" s="478">
        <f t="shared" si="169"/>
        <v>688</v>
      </c>
      <c r="BZ160" s="469">
        <f t="shared" si="150"/>
        <v>4610</v>
      </c>
      <c r="CA160" s="475">
        <f t="shared" si="188"/>
        <v>2305</v>
      </c>
      <c r="CB160" s="451">
        <f t="shared" si="189"/>
        <v>4287.200000000008</v>
      </c>
      <c r="CC160" s="480">
        <f t="shared" si="196"/>
        <v>0.46235305094234103</v>
      </c>
      <c r="CD160" s="480">
        <f t="shared" si="190"/>
        <v>0.13449023861171366</v>
      </c>
      <c r="CE160" s="480">
        <f t="shared" si="191"/>
        <v>0.53764694905765897</v>
      </c>
      <c r="CF160" s="478">
        <f t="shared" si="192"/>
        <v>2</v>
      </c>
      <c r="CG160" s="478">
        <f t="shared" si="193"/>
        <v>8574.400000000016</v>
      </c>
      <c r="CH160" s="478">
        <f t="shared" si="194"/>
        <v>344</v>
      </c>
      <c r="CI160" s="478">
        <f t="shared" si="195"/>
        <v>393.01371951219505</v>
      </c>
    </row>
    <row r="161" spans="1:87" x14ac:dyDescent="0.2">
      <c r="A161" s="640"/>
      <c r="B161" s="449" t="s">
        <v>288</v>
      </c>
      <c r="C161" s="453">
        <v>2</v>
      </c>
      <c r="D161" s="453"/>
      <c r="E161" s="450">
        <f>'Summary Data'!C161</f>
        <v>57</v>
      </c>
      <c r="F161" s="459">
        <f t="shared" si="170"/>
        <v>10</v>
      </c>
      <c r="G161" s="464">
        <f t="shared" si="133"/>
        <v>570</v>
      </c>
      <c r="H161" s="472">
        <f t="shared" si="151"/>
        <v>28.5</v>
      </c>
      <c r="I161" s="450">
        <f>'Summary Data'!G161</f>
        <v>52</v>
      </c>
      <c r="J161" s="459">
        <f t="shared" si="171"/>
        <v>30</v>
      </c>
      <c r="K161" s="464">
        <f t="shared" si="134"/>
        <v>1560</v>
      </c>
      <c r="L161" s="472">
        <f t="shared" si="152"/>
        <v>26</v>
      </c>
      <c r="M161" s="450">
        <f>'Summary Data'!I161</f>
        <v>0</v>
      </c>
      <c r="N161" s="459">
        <f t="shared" si="172"/>
        <v>10</v>
      </c>
      <c r="O161" s="464">
        <f t="shared" si="135"/>
        <v>0</v>
      </c>
      <c r="P161" s="472">
        <f t="shared" si="153"/>
        <v>0</v>
      </c>
      <c r="Q161" s="450">
        <f>'Summary Data'!K161</f>
        <v>3</v>
      </c>
      <c r="R161" s="459">
        <f t="shared" si="173"/>
        <v>10</v>
      </c>
      <c r="S161" s="464">
        <f t="shared" si="136"/>
        <v>30</v>
      </c>
      <c r="T161" s="472">
        <f t="shared" si="154"/>
        <v>1.5</v>
      </c>
      <c r="U161" s="450">
        <f>'Summary Data'!M161</f>
        <v>0</v>
      </c>
      <c r="V161" s="459">
        <f t="shared" si="174"/>
        <v>10</v>
      </c>
      <c r="W161" s="464">
        <f t="shared" si="137"/>
        <v>0</v>
      </c>
      <c r="X161" s="472">
        <f t="shared" si="155"/>
        <v>0</v>
      </c>
      <c r="Y161" s="450">
        <f>'Summary Data'!S161</f>
        <v>0</v>
      </c>
      <c r="Z161" s="459">
        <f t="shared" si="175"/>
        <v>10</v>
      </c>
      <c r="AA161" s="464">
        <f t="shared" si="138"/>
        <v>0</v>
      </c>
      <c r="AB161" s="472">
        <f t="shared" si="156"/>
        <v>0</v>
      </c>
      <c r="AC161" s="450">
        <f>'Summary Data'!U161</f>
        <v>1</v>
      </c>
      <c r="AD161" s="459">
        <f t="shared" si="176"/>
        <v>10</v>
      </c>
      <c r="AE161" s="464">
        <f t="shared" si="139"/>
        <v>10</v>
      </c>
      <c r="AF161" s="472">
        <f t="shared" si="157"/>
        <v>0.5</v>
      </c>
      <c r="AG161" s="450">
        <f>'Summary Data'!W161</f>
        <v>0</v>
      </c>
      <c r="AH161" s="459">
        <f t="shared" si="177"/>
        <v>10</v>
      </c>
      <c r="AI161" s="464">
        <f t="shared" si="140"/>
        <v>0</v>
      </c>
      <c r="AJ161" s="472">
        <f t="shared" si="158"/>
        <v>0</v>
      </c>
      <c r="AK161" s="450">
        <f>'Summary Data'!Y161</f>
        <v>167</v>
      </c>
      <c r="AL161" s="459">
        <f t="shared" si="178"/>
        <v>5</v>
      </c>
      <c r="AM161" s="464">
        <f t="shared" si="141"/>
        <v>835</v>
      </c>
      <c r="AN161" s="472">
        <f t="shared" si="159"/>
        <v>83.5</v>
      </c>
      <c r="AO161" s="450">
        <f>'Summary Data'!AA161</f>
        <v>21</v>
      </c>
      <c r="AP161" s="459">
        <f t="shared" si="179"/>
        <v>5</v>
      </c>
      <c r="AQ161" s="464">
        <f t="shared" si="142"/>
        <v>105</v>
      </c>
      <c r="AR161" s="472">
        <f t="shared" si="160"/>
        <v>10.5</v>
      </c>
      <c r="AS161" s="450">
        <f>'Summary Data'!AC161</f>
        <v>190</v>
      </c>
      <c r="AT161" s="459">
        <f t="shared" si="180"/>
        <v>5</v>
      </c>
      <c r="AU161" s="464">
        <f t="shared" si="143"/>
        <v>950</v>
      </c>
      <c r="AV161" s="472">
        <f t="shared" si="161"/>
        <v>95</v>
      </c>
      <c r="AW161" s="450">
        <f>'Summary Data'!AE161</f>
        <v>146</v>
      </c>
      <c r="AX161" s="459">
        <f t="shared" si="181"/>
        <v>5</v>
      </c>
      <c r="AY161" s="464">
        <f t="shared" si="144"/>
        <v>730</v>
      </c>
      <c r="AZ161" s="472">
        <f t="shared" si="162"/>
        <v>73</v>
      </c>
      <c r="BA161" s="450">
        <f>'Summary Data'!AG161</f>
        <v>0</v>
      </c>
      <c r="BB161" s="459">
        <f t="shared" si="182"/>
        <v>10</v>
      </c>
      <c r="BC161" s="464">
        <f t="shared" si="145"/>
        <v>0</v>
      </c>
      <c r="BD161" s="472">
        <f t="shared" si="163"/>
        <v>0</v>
      </c>
      <c r="BE161" s="450">
        <f>'Summary Data'!AI161</f>
        <v>1</v>
      </c>
      <c r="BF161" s="459">
        <f t="shared" si="183"/>
        <v>5</v>
      </c>
      <c r="BG161" s="464">
        <f t="shared" si="146"/>
        <v>5</v>
      </c>
      <c r="BH161" s="472">
        <f t="shared" si="164"/>
        <v>0.5</v>
      </c>
      <c r="BI161" s="450">
        <f>'Summary Data'!AK161</f>
        <v>7</v>
      </c>
      <c r="BJ161" s="459">
        <f t="shared" si="184"/>
        <v>30</v>
      </c>
      <c r="BK161" s="464">
        <f t="shared" si="147"/>
        <v>210</v>
      </c>
      <c r="BL161" s="472">
        <f t="shared" si="165"/>
        <v>3.5</v>
      </c>
      <c r="BM161" s="450">
        <f>'Summary Data'!AN161</f>
        <v>17</v>
      </c>
      <c r="BN161" s="459">
        <f t="shared" si="185"/>
        <v>30</v>
      </c>
      <c r="BO161" s="464">
        <f t="shared" si="132"/>
        <v>510</v>
      </c>
      <c r="BP161" s="472">
        <f t="shared" si="166"/>
        <v>8.5</v>
      </c>
      <c r="BQ161" s="450">
        <f>'Summary Data'!AQ161</f>
        <v>14</v>
      </c>
      <c r="BR161" s="459">
        <f t="shared" si="186"/>
        <v>10</v>
      </c>
      <c r="BS161" s="464">
        <f t="shared" si="148"/>
        <v>140</v>
      </c>
      <c r="BT161" s="472">
        <f t="shared" si="167"/>
        <v>7</v>
      </c>
      <c r="BU161" s="450">
        <f>'Summary Data'!AS161</f>
        <v>11</v>
      </c>
      <c r="BV161" s="459">
        <f t="shared" si="187"/>
        <v>15</v>
      </c>
      <c r="BW161" s="464">
        <f t="shared" si="149"/>
        <v>165</v>
      </c>
      <c r="BX161" s="472">
        <f t="shared" si="168"/>
        <v>5.5</v>
      </c>
      <c r="BY161" s="478">
        <f t="shared" si="169"/>
        <v>687</v>
      </c>
      <c r="BZ161" s="469">
        <f t="shared" si="150"/>
        <v>5820</v>
      </c>
      <c r="CA161" s="475">
        <f t="shared" si="188"/>
        <v>2910</v>
      </c>
      <c r="CB161" s="451">
        <f t="shared" si="189"/>
        <v>4287.200000000008</v>
      </c>
      <c r="CC161" s="480">
        <f t="shared" si="196"/>
        <v>0.32123530509423526</v>
      </c>
      <c r="CD161" s="480">
        <f t="shared" si="190"/>
        <v>0.36597938144329895</v>
      </c>
      <c r="CE161" s="480">
        <f t="shared" si="191"/>
        <v>0.67876469490576474</v>
      </c>
      <c r="CF161" s="478">
        <f t="shared" si="192"/>
        <v>2</v>
      </c>
      <c r="CG161" s="478">
        <f t="shared" si="193"/>
        <v>8574.400000000016</v>
      </c>
      <c r="CH161" s="478">
        <f t="shared" si="194"/>
        <v>343.5</v>
      </c>
      <c r="CI161" s="478">
        <f t="shared" si="195"/>
        <v>393.01371951219505</v>
      </c>
    </row>
    <row r="162" spans="1:87" x14ac:dyDescent="0.2">
      <c r="A162" s="640"/>
      <c r="B162" s="442" t="s">
        <v>289</v>
      </c>
      <c r="C162" s="453">
        <v>2</v>
      </c>
      <c r="D162" s="453"/>
      <c r="E162" s="447">
        <f>'Summary Data'!C162</f>
        <v>69</v>
      </c>
      <c r="F162" s="458">
        <f t="shared" si="170"/>
        <v>10</v>
      </c>
      <c r="G162" s="463">
        <f t="shared" si="133"/>
        <v>690</v>
      </c>
      <c r="H162" s="472">
        <f t="shared" si="151"/>
        <v>34.5</v>
      </c>
      <c r="I162" s="447">
        <f>'Summary Data'!G162</f>
        <v>40</v>
      </c>
      <c r="J162" s="458">
        <f t="shared" si="171"/>
        <v>30</v>
      </c>
      <c r="K162" s="463">
        <f t="shared" si="134"/>
        <v>1200</v>
      </c>
      <c r="L162" s="472">
        <f t="shared" si="152"/>
        <v>20</v>
      </c>
      <c r="M162" s="447">
        <f>'Summary Data'!I162</f>
        <v>0</v>
      </c>
      <c r="N162" s="458">
        <f t="shared" si="172"/>
        <v>10</v>
      </c>
      <c r="O162" s="463">
        <f t="shared" si="135"/>
        <v>0</v>
      </c>
      <c r="P162" s="472">
        <f t="shared" si="153"/>
        <v>0</v>
      </c>
      <c r="Q162" s="447">
        <f>'Summary Data'!K162</f>
        <v>4</v>
      </c>
      <c r="R162" s="458">
        <f t="shared" si="173"/>
        <v>10</v>
      </c>
      <c r="S162" s="463">
        <f t="shared" si="136"/>
        <v>40</v>
      </c>
      <c r="T162" s="472">
        <f t="shared" si="154"/>
        <v>2</v>
      </c>
      <c r="U162" s="447">
        <f>'Summary Data'!M162</f>
        <v>0</v>
      </c>
      <c r="V162" s="458">
        <f t="shared" si="174"/>
        <v>10</v>
      </c>
      <c r="W162" s="463">
        <f t="shared" si="137"/>
        <v>0</v>
      </c>
      <c r="X162" s="472">
        <f t="shared" si="155"/>
        <v>0</v>
      </c>
      <c r="Y162" s="447">
        <f>'Summary Data'!S162</f>
        <v>3</v>
      </c>
      <c r="Z162" s="458">
        <f t="shared" si="175"/>
        <v>10</v>
      </c>
      <c r="AA162" s="463">
        <f t="shared" si="138"/>
        <v>30</v>
      </c>
      <c r="AB162" s="472">
        <f t="shared" si="156"/>
        <v>1.5</v>
      </c>
      <c r="AC162" s="447">
        <f>'Summary Data'!U162</f>
        <v>0</v>
      </c>
      <c r="AD162" s="458">
        <f t="shared" si="176"/>
        <v>10</v>
      </c>
      <c r="AE162" s="463">
        <f t="shared" si="139"/>
        <v>0</v>
      </c>
      <c r="AF162" s="472">
        <f t="shared" si="157"/>
        <v>0</v>
      </c>
      <c r="AG162" s="447">
        <f>'Summary Data'!W162</f>
        <v>0</v>
      </c>
      <c r="AH162" s="458">
        <f t="shared" si="177"/>
        <v>10</v>
      </c>
      <c r="AI162" s="463">
        <f t="shared" si="140"/>
        <v>0</v>
      </c>
      <c r="AJ162" s="472">
        <f t="shared" si="158"/>
        <v>0</v>
      </c>
      <c r="AK162" s="447">
        <f>'Summary Data'!Y162</f>
        <v>217</v>
      </c>
      <c r="AL162" s="458">
        <f t="shared" si="178"/>
        <v>5</v>
      </c>
      <c r="AM162" s="463">
        <f t="shared" si="141"/>
        <v>1085</v>
      </c>
      <c r="AN162" s="472">
        <f t="shared" si="159"/>
        <v>108.5</v>
      </c>
      <c r="AO162" s="447">
        <f>'Summary Data'!AA162</f>
        <v>36</v>
      </c>
      <c r="AP162" s="458">
        <f t="shared" si="179"/>
        <v>5</v>
      </c>
      <c r="AQ162" s="463">
        <f t="shared" si="142"/>
        <v>180</v>
      </c>
      <c r="AR162" s="472">
        <f t="shared" si="160"/>
        <v>18</v>
      </c>
      <c r="AS162" s="447">
        <f>'Summary Data'!AC162</f>
        <v>209</v>
      </c>
      <c r="AT162" s="458">
        <f t="shared" si="180"/>
        <v>5</v>
      </c>
      <c r="AU162" s="463">
        <f t="shared" si="143"/>
        <v>1045</v>
      </c>
      <c r="AV162" s="472">
        <f t="shared" si="161"/>
        <v>104.5</v>
      </c>
      <c r="AW162" s="447">
        <f>'Summary Data'!AE162</f>
        <v>215</v>
      </c>
      <c r="AX162" s="458">
        <f t="shared" si="181"/>
        <v>5</v>
      </c>
      <c r="AY162" s="463">
        <f t="shared" si="144"/>
        <v>1075</v>
      </c>
      <c r="AZ162" s="472">
        <f t="shared" si="162"/>
        <v>107.5</v>
      </c>
      <c r="BA162" s="447">
        <f>'Summary Data'!AG162</f>
        <v>1</v>
      </c>
      <c r="BB162" s="458">
        <f t="shared" si="182"/>
        <v>10</v>
      </c>
      <c r="BC162" s="463">
        <f t="shared" si="145"/>
        <v>10</v>
      </c>
      <c r="BD162" s="472">
        <f t="shared" si="163"/>
        <v>0.5</v>
      </c>
      <c r="BE162" s="447">
        <f>'Summary Data'!AI162</f>
        <v>1</v>
      </c>
      <c r="BF162" s="458">
        <f t="shared" si="183"/>
        <v>5</v>
      </c>
      <c r="BG162" s="463">
        <f t="shared" si="146"/>
        <v>5</v>
      </c>
      <c r="BH162" s="472">
        <f t="shared" si="164"/>
        <v>0.5</v>
      </c>
      <c r="BI162" s="447">
        <f>'Summary Data'!AK162</f>
        <v>3</v>
      </c>
      <c r="BJ162" s="458">
        <f t="shared" si="184"/>
        <v>30</v>
      </c>
      <c r="BK162" s="463">
        <f t="shared" si="147"/>
        <v>90</v>
      </c>
      <c r="BL162" s="472">
        <f t="shared" si="165"/>
        <v>1.5</v>
      </c>
      <c r="BM162" s="447">
        <f>'Summary Data'!AN162</f>
        <v>12</v>
      </c>
      <c r="BN162" s="458">
        <f t="shared" si="185"/>
        <v>30</v>
      </c>
      <c r="BO162" s="463">
        <f t="shared" si="132"/>
        <v>360</v>
      </c>
      <c r="BP162" s="472">
        <f t="shared" si="166"/>
        <v>6</v>
      </c>
      <c r="BQ162" s="447">
        <f>'Summary Data'!AQ162</f>
        <v>18</v>
      </c>
      <c r="BR162" s="458">
        <f t="shared" si="186"/>
        <v>10</v>
      </c>
      <c r="BS162" s="463">
        <f t="shared" si="148"/>
        <v>180</v>
      </c>
      <c r="BT162" s="472">
        <f t="shared" si="167"/>
        <v>9</v>
      </c>
      <c r="BU162" s="447">
        <f>'Summary Data'!AS162</f>
        <v>4</v>
      </c>
      <c r="BV162" s="458">
        <f t="shared" si="187"/>
        <v>15</v>
      </c>
      <c r="BW162" s="463">
        <f t="shared" si="149"/>
        <v>60</v>
      </c>
      <c r="BX162" s="472">
        <f t="shared" si="168"/>
        <v>2</v>
      </c>
      <c r="BY162" s="478">
        <f t="shared" si="169"/>
        <v>832</v>
      </c>
      <c r="BZ162" s="469">
        <f t="shared" si="150"/>
        <v>6050</v>
      </c>
      <c r="CA162" s="475">
        <f t="shared" si="188"/>
        <v>3025</v>
      </c>
      <c r="CB162" s="451">
        <f t="shared" si="189"/>
        <v>4287.200000000008</v>
      </c>
      <c r="CC162" s="480">
        <f t="shared" si="196"/>
        <v>0.29441127075947138</v>
      </c>
      <c r="CD162" s="480">
        <f t="shared" si="190"/>
        <v>0.31239669421487604</v>
      </c>
      <c r="CE162" s="480">
        <f t="shared" si="191"/>
        <v>0.70558872924052862</v>
      </c>
      <c r="CF162" s="478">
        <f t="shared" si="192"/>
        <v>2</v>
      </c>
      <c r="CG162" s="478">
        <f t="shared" si="193"/>
        <v>8574.400000000016</v>
      </c>
      <c r="CH162" s="478">
        <f t="shared" si="194"/>
        <v>416</v>
      </c>
      <c r="CI162" s="478">
        <f t="shared" si="195"/>
        <v>393.01371951219505</v>
      </c>
    </row>
    <row r="163" spans="1:87" x14ac:dyDescent="0.2">
      <c r="A163" s="640"/>
      <c r="B163" s="449" t="s">
        <v>290</v>
      </c>
      <c r="C163" s="453">
        <v>2</v>
      </c>
      <c r="D163" s="453"/>
      <c r="E163" s="450">
        <f>'Summary Data'!C163</f>
        <v>46</v>
      </c>
      <c r="F163" s="459">
        <f t="shared" si="170"/>
        <v>10</v>
      </c>
      <c r="G163" s="464">
        <f t="shared" si="133"/>
        <v>460</v>
      </c>
      <c r="H163" s="472">
        <f t="shared" si="151"/>
        <v>23</v>
      </c>
      <c r="I163" s="450">
        <f>'Summary Data'!G163</f>
        <v>0</v>
      </c>
      <c r="J163" s="459">
        <f t="shared" si="171"/>
        <v>30</v>
      </c>
      <c r="K163" s="464">
        <f t="shared" si="134"/>
        <v>0</v>
      </c>
      <c r="L163" s="472">
        <f t="shared" si="152"/>
        <v>0</v>
      </c>
      <c r="M163" s="450">
        <f>'Summary Data'!I163</f>
        <v>1</v>
      </c>
      <c r="N163" s="459">
        <f t="shared" si="172"/>
        <v>10</v>
      </c>
      <c r="O163" s="464">
        <f t="shared" si="135"/>
        <v>10</v>
      </c>
      <c r="P163" s="472">
        <f t="shared" si="153"/>
        <v>0.5</v>
      </c>
      <c r="Q163" s="450">
        <f>'Summary Data'!K163</f>
        <v>10</v>
      </c>
      <c r="R163" s="459">
        <f t="shared" si="173"/>
        <v>10</v>
      </c>
      <c r="S163" s="464">
        <f t="shared" si="136"/>
        <v>100</v>
      </c>
      <c r="T163" s="472">
        <f t="shared" si="154"/>
        <v>5</v>
      </c>
      <c r="U163" s="450">
        <f>'Summary Data'!M163</f>
        <v>0</v>
      </c>
      <c r="V163" s="459">
        <f t="shared" si="174"/>
        <v>10</v>
      </c>
      <c r="W163" s="464">
        <f t="shared" si="137"/>
        <v>0</v>
      </c>
      <c r="X163" s="472">
        <f t="shared" si="155"/>
        <v>0</v>
      </c>
      <c r="Y163" s="450">
        <f>'Summary Data'!S163</f>
        <v>12</v>
      </c>
      <c r="Z163" s="459">
        <f t="shared" si="175"/>
        <v>10</v>
      </c>
      <c r="AA163" s="464">
        <f t="shared" si="138"/>
        <v>120</v>
      </c>
      <c r="AB163" s="472">
        <f t="shared" si="156"/>
        <v>6</v>
      </c>
      <c r="AC163" s="450">
        <f>'Summary Data'!U163</f>
        <v>2</v>
      </c>
      <c r="AD163" s="459">
        <f t="shared" si="176"/>
        <v>10</v>
      </c>
      <c r="AE163" s="464">
        <f t="shared" si="139"/>
        <v>20</v>
      </c>
      <c r="AF163" s="472">
        <f t="shared" si="157"/>
        <v>1</v>
      </c>
      <c r="AG163" s="450">
        <f>'Summary Data'!W163</f>
        <v>0</v>
      </c>
      <c r="AH163" s="459">
        <f t="shared" si="177"/>
        <v>10</v>
      </c>
      <c r="AI163" s="464">
        <f t="shared" si="140"/>
        <v>0</v>
      </c>
      <c r="AJ163" s="472">
        <f t="shared" si="158"/>
        <v>0</v>
      </c>
      <c r="AK163" s="450">
        <f>'Summary Data'!Y163</f>
        <v>174</v>
      </c>
      <c r="AL163" s="459">
        <f t="shared" si="178"/>
        <v>5</v>
      </c>
      <c r="AM163" s="464">
        <f t="shared" si="141"/>
        <v>870</v>
      </c>
      <c r="AN163" s="472">
        <f t="shared" si="159"/>
        <v>87</v>
      </c>
      <c r="AO163" s="450">
        <f>'Summary Data'!AA163</f>
        <v>37</v>
      </c>
      <c r="AP163" s="459">
        <f t="shared" si="179"/>
        <v>5</v>
      </c>
      <c r="AQ163" s="464">
        <f t="shared" si="142"/>
        <v>185</v>
      </c>
      <c r="AR163" s="472">
        <f t="shared" si="160"/>
        <v>18.5</v>
      </c>
      <c r="AS163" s="450">
        <f>'Summary Data'!AC163</f>
        <v>216</v>
      </c>
      <c r="AT163" s="459">
        <f t="shared" si="180"/>
        <v>5</v>
      </c>
      <c r="AU163" s="464">
        <f t="shared" si="143"/>
        <v>1080</v>
      </c>
      <c r="AV163" s="472">
        <f t="shared" si="161"/>
        <v>108</v>
      </c>
      <c r="AW163" s="450">
        <f>'Summary Data'!AE163</f>
        <v>199</v>
      </c>
      <c r="AX163" s="459">
        <f t="shared" si="181"/>
        <v>5</v>
      </c>
      <c r="AY163" s="464">
        <f t="shared" si="144"/>
        <v>995</v>
      </c>
      <c r="AZ163" s="472">
        <f t="shared" si="162"/>
        <v>99.5</v>
      </c>
      <c r="BA163" s="450">
        <f>'Summary Data'!AG163</f>
        <v>2</v>
      </c>
      <c r="BB163" s="459">
        <f t="shared" si="182"/>
        <v>10</v>
      </c>
      <c r="BC163" s="464">
        <f t="shared" si="145"/>
        <v>20</v>
      </c>
      <c r="BD163" s="472">
        <f t="shared" si="163"/>
        <v>1</v>
      </c>
      <c r="BE163" s="450">
        <f>'Summary Data'!AI163</f>
        <v>0</v>
      </c>
      <c r="BF163" s="459">
        <f t="shared" si="183"/>
        <v>5</v>
      </c>
      <c r="BG163" s="464">
        <f t="shared" si="146"/>
        <v>0</v>
      </c>
      <c r="BH163" s="472">
        <f t="shared" si="164"/>
        <v>0</v>
      </c>
      <c r="BI163" s="450">
        <f>'Summary Data'!AK163</f>
        <v>2</v>
      </c>
      <c r="BJ163" s="459">
        <f t="shared" si="184"/>
        <v>30</v>
      </c>
      <c r="BK163" s="464">
        <f t="shared" si="147"/>
        <v>60</v>
      </c>
      <c r="BL163" s="472">
        <f t="shared" si="165"/>
        <v>1</v>
      </c>
      <c r="BM163" s="450">
        <f>'Summary Data'!AN163</f>
        <v>10</v>
      </c>
      <c r="BN163" s="459">
        <f t="shared" si="185"/>
        <v>30</v>
      </c>
      <c r="BO163" s="464">
        <f t="shared" si="132"/>
        <v>300</v>
      </c>
      <c r="BP163" s="472">
        <f t="shared" si="166"/>
        <v>5</v>
      </c>
      <c r="BQ163" s="450">
        <f>'Summary Data'!AQ163</f>
        <v>20</v>
      </c>
      <c r="BR163" s="459">
        <f t="shared" si="186"/>
        <v>10</v>
      </c>
      <c r="BS163" s="464">
        <f t="shared" si="148"/>
        <v>200</v>
      </c>
      <c r="BT163" s="472">
        <f t="shared" si="167"/>
        <v>10</v>
      </c>
      <c r="BU163" s="450">
        <f>'Summary Data'!AS163</f>
        <v>7</v>
      </c>
      <c r="BV163" s="459">
        <f t="shared" si="187"/>
        <v>15</v>
      </c>
      <c r="BW163" s="464">
        <f t="shared" si="149"/>
        <v>105</v>
      </c>
      <c r="BX163" s="472">
        <f t="shared" si="168"/>
        <v>3.5</v>
      </c>
      <c r="BY163" s="478">
        <f t="shared" si="169"/>
        <v>738</v>
      </c>
      <c r="BZ163" s="469">
        <f t="shared" si="150"/>
        <v>4525</v>
      </c>
      <c r="CA163" s="475">
        <f t="shared" si="188"/>
        <v>2262.5</v>
      </c>
      <c r="CB163" s="451">
        <f t="shared" si="189"/>
        <v>4287.200000000008</v>
      </c>
      <c r="CC163" s="480">
        <f t="shared" si="196"/>
        <v>0.47226628102257984</v>
      </c>
      <c r="CD163" s="480">
        <f t="shared" si="190"/>
        <v>0.10165745856353592</v>
      </c>
      <c r="CE163" s="480">
        <f t="shared" si="191"/>
        <v>0.52773371897742016</v>
      </c>
      <c r="CF163" s="478">
        <f t="shared" si="192"/>
        <v>2</v>
      </c>
      <c r="CG163" s="478">
        <f t="shared" si="193"/>
        <v>8574.400000000016</v>
      </c>
      <c r="CH163" s="478">
        <f t="shared" si="194"/>
        <v>369</v>
      </c>
      <c r="CI163" s="478">
        <f t="shared" si="195"/>
        <v>393.01371951219505</v>
      </c>
    </row>
    <row r="164" spans="1:87" x14ac:dyDescent="0.2">
      <c r="A164" s="640"/>
      <c r="B164" s="442" t="s">
        <v>291</v>
      </c>
      <c r="C164" s="453">
        <v>2</v>
      </c>
      <c r="D164" s="453"/>
      <c r="E164" s="447">
        <f>'Summary Data'!C164</f>
        <v>57</v>
      </c>
      <c r="F164" s="458">
        <f t="shared" si="170"/>
        <v>10</v>
      </c>
      <c r="G164" s="463">
        <f t="shared" si="133"/>
        <v>570</v>
      </c>
      <c r="H164" s="472">
        <f t="shared" si="151"/>
        <v>28.5</v>
      </c>
      <c r="I164" s="447">
        <f>'Summary Data'!G164</f>
        <v>0</v>
      </c>
      <c r="J164" s="458">
        <f t="shared" si="171"/>
        <v>30</v>
      </c>
      <c r="K164" s="463">
        <f t="shared" si="134"/>
        <v>0</v>
      </c>
      <c r="L164" s="472">
        <f t="shared" si="152"/>
        <v>0</v>
      </c>
      <c r="M164" s="447">
        <f>'Summary Data'!I164</f>
        <v>2</v>
      </c>
      <c r="N164" s="458">
        <f t="shared" si="172"/>
        <v>10</v>
      </c>
      <c r="O164" s="463">
        <f t="shared" si="135"/>
        <v>20</v>
      </c>
      <c r="P164" s="472">
        <f t="shared" si="153"/>
        <v>1</v>
      </c>
      <c r="Q164" s="447">
        <f>'Summary Data'!K164</f>
        <v>6</v>
      </c>
      <c r="R164" s="458">
        <f t="shared" si="173"/>
        <v>10</v>
      </c>
      <c r="S164" s="463">
        <f t="shared" si="136"/>
        <v>60</v>
      </c>
      <c r="T164" s="472">
        <f t="shared" si="154"/>
        <v>3</v>
      </c>
      <c r="U164" s="447">
        <f>'Summary Data'!M164</f>
        <v>1</v>
      </c>
      <c r="V164" s="458">
        <f t="shared" si="174"/>
        <v>10</v>
      </c>
      <c r="W164" s="463">
        <f t="shared" si="137"/>
        <v>10</v>
      </c>
      <c r="X164" s="472">
        <f t="shared" si="155"/>
        <v>0.5</v>
      </c>
      <c r="Y164" s="447">
        <f>'Summary Data'!S164</f>
        <v>35</v>
      </c>
      <c r="Z164" s="458">
        <f t="shared" si="175"/>
        <v>10</v>
      </c>
      <c r="AA164" s="463">
        <f t="shared" si="138"/>
        <v>350</v>
      </c>
      <c r="AB164" s="472">
        <f t="shared" si="156"/>
        <v>17.5</v>
      </c>
      <c r="AC164" s="447">
        <f>'Summary Data'!U164</f>
        <v>5</v>
      </c>
      <c r="AD164" s="458">
        <f t="shared" si="176"/>
        <v>10</v>
      </c>
      <c r="AE164" s="463">
        <f t="shared" si="139"/>
        <v>50</v>
      </c>
      <c r="AF164" s="472">
        <f t="shared" si="157"/>
        <v>2.5</v>
      </c>
      <c r="AG164" s="447">
        <f>'Summary Data'!W164</f>
        <v>2</v>
      </c>
      <c r="AH164" s="458">
        <f t="shared" si="177"/>
        <v>10</v>
      </c>
      <c r="AI164" s="463">
        <f t="shared" si="140"/>
        <v>20</v>
      </c>
      <c r="AJ164" s="472">
        <f t="shared" si="158"/>
        <v>1</v>
      </c>
      <c r="AK164" s="447">
        <f>'Summary Data'!Y164</f>
        <v>206</v>
      </c>
      <c r="AL164" s="458">
        <f t="shared" si="178"/>
        <v>5</v>
      </c>
      <c r="AM164" s="463">
        <f t="shared" si="141"/>
        <v>1030</v>
      </c>
      <c r="AN164" s="472">
        <f t="shared" si="159"/>
        <v>103</v>
      </c>
      <c r="AO164" s="447">
        <f>'Summary Data'!AA164</f>
        <v>27</v>
      </c>
      <c r="AP164" s="458">
        <f t="shared" si="179"/>
        <v>5</v>
      </c>
      <c r="AQ164" s="463">
        <f t="shared" si="142"/>
        <v>135</v>
      </c>
      <c r="AR164" s="472">
        <f t="shared" si="160"/>
        <v>13.5</v>
      </c>
      <c r="AS164" s="447">
        <f>'Summary Data'!AC164</f>
        <v>193</v>
      </c>
      <c r="AT164" s="458">
        <f t="shared" si="180"/>
        <v>5</v>
      </c>
      <c r="AU164" s="463">
        <f t="shared" si="143"/>
        <v>965</v>
      </c>
      <c r="AV164" s="472">
        <f t="shared" si="161"/>
        <v>96.5</v>
      </c>
      <c r="AW164" s="447">
        <f>'Summary Data'!AE164</f>
        <v>185</v>
      </c>
      <c r="AX164" s="458">
        <f t="shared" si="181"/>
        <v>5</v>
      </c>
      <c r="AY164" s="463">
        <f t="shared" si="144"/>
        <v>925</v>
      </c>
      <c r="AZ164" s="472">
        <f t="shared" si="162"/>
        <v>92.5</v>
      </c>
      <c r="BA164" s="447">
        <f>'Summary Data'!AG164</f>
        <v>0</v>
      </c>
      <c r="BB164" s="458">
        <f t="shared" si="182"/>
        <v>10</v>
      </c>
      <c r="BC164" s="463">
        <f t="shared" si="145"/>
        <v>0</v>
      </c>
      <c r="BD164" s="472">
        <f t="shared" si="163"/>
        <v>0</v>
      </c>
      <c r="BE164" s="447">
        <f>'Summary Data'!AI164</f>
        <v>2</v>
      </c>
      <c r="BF164" s="458">
        <f t="shared" si="183"/>
        <v>5</v>
      </c>
      <c r="BG164" s="463">
        <f t="shared" si="146"/>
        <v>10</v>
      </c>
      <c r="BH164" s="472">
        <f t="shared" si="164"/>
        <v>1</v>
      </c>
      <c r="BI164" s="447">
        <f>'Summary Data'!AK164</f>
        <v>2</v>
      </c>
      <c r="BJ164" s="458">
        <f t="shared" si="184"/>
        <v>30</v>
      </c>
      <c r="BK164" s="463">
        <f t="shared" si="147"/>
        <v>60</v>
      </c>
      <c r="BL164" s="472">
        <f t="shared" si="165"/>
        <v>1</v>
      </c>
      <c r="BM164" s="447">
        <f>'Summary Data'!AN164</f>
        <v>20</v>
      </c>
      <c r="BN164" s="458">
        <f t="shared" si="185"/>
        <v>30</v>
      </c>
      <c r="BO164" s="463">
        <f t="shared" si="132"/>
        <v>600</v>
      </c>
      <c r="BP164" s="472">
        <f t="shared" si="166"/>
        <v>10</v>
      </c>
      <c r="BQ164" s="447">
        <f>'Summary Data'!AQ164</f>
        <v>13</v>
      </c>
      <c r="BR164" s="458">
        <f t="shared" si="186"/>
        <v>10</v>
      </c>
      <c r="BS164" s="463">
        <f t="shared" si="148"/>
        <v>130</v>
      </c>
      <c r="BT164" s="472">
        <f t="shared" si="167"/>
        <v>6.5</v>
      </c>
      <c r="BU164" s="447">
        <f>'Summary Data'!AS164</f>
        <v>4</v>
      </c>
      <c r="BV164" s="458">
        <f t="shared" si="187"/>
        <v>15</v>
      </c>
      <c r="BW164" s="463">
        <f t="shared" si="149"/>
        <v>60</v>
      </c>
      <c r="BX164" s="472">
        <f t="shared" si="168"/>
        <v>2</v>
      </c>
      <c r="BY164" s="478">
        <f t="shared" si="169"/>
        <v>760</v>
      </c>
      <c r="BZ164" s="469">
        <f t="shared" si="150"/>
        <v>4995</v>
      </c>
      <c r="CA164" s="475">
        <f t="shared" si="188"/>
        <v>2497.5</v>
      </c>
      <c r="CB164" s="451">
        <f t="shared" si="189"/>
        <v>4287.200000000008</v>
      </c>
      <c r="CC164" s="480">
        <f t="shared" si="196"/>
        <v>0.41745194999067103</v>
      </c>
      <c r="CD164" s="480">
        <f t="shared" si="190"/>
        <v>0.11411411411411411</v>
      </c>
      <c r="CE164" s="480">
        <f t="shared" si="191"/>
        <v>0.58254805000932897</v>
      </c>
      <c r="CF164" s="478">
        <f t="shared" si="192"/>
        <v>2</v>
      </c>
      <c r="CG164" s="478">
        <f t="shared" si="193"/>
        <v>8574.400000000016</v>
      </c>
      <c r="CH164" s="478">
        <f t="shared" si="194"/>
        <v>380</v>
      </c>
      <c r="CI164" s="478">
        <f t="shared" si="195"/>
        <v>393.01371951219505</v>
      </c>
    </row>
    <row r="165" spans="1:87" x14ac:dyDescent="0.2">
      <c r="A165" s="640"/>
      <c r="B165" s="449" t="s">
        <v>292</v>
      </c>
      <c r="C165" s="453">
        <v>2</v>
      </c>
      <c r="D165" s="453"/>
      <c r="E165" s="450">
        <f>'Summary Data'!C165</f>
        <v>81</v>
      </c>
      <c r="F165" s="459">
        <f t="shared" si="170"/>
        <v>10</v>
      </c>
      <c r="G165" s="464">
        <f t="shared" si="133"/>
        <v>810</v>
      </c>
      <c r="H165" s="472">
        <f t="shared" si="151"/>
        <v>40.5</v>
      </c>
      <c r="I165" s="450">
        <f>'Summary Data'!G165</f>
        <v>164</v>
      </c>
      <c r="J165" s="459">
        <f t="shared" si="171"/>
        <v>30</v>
      </c>
      <c r="K165" s="464">
        <f t="shared" si="134"/>
        <v>4920</v>
      </c>
      <c r="L165" s="472">
        <f t="shared" si="152"/>
        <v>82</v>
      </c>
      <c r="M165" s="450">
        <f>'Summary Data'!I165</f>
        <v>1</v>
      </c>
      <c r="N165" s="459">
        <f t="shared" si="172"/>
        <v>10</v>
      </c>
      <c r="O165" s="464">
        <f t="shared" si="135"/>
        <v>10</v>
      </c>
      <c r="P165" s="472">
        <f t="shared" si="153"/>
        <v>0.5</v>
      </c>
      <c r="Q165" s="450">
        <f>'Summary Data'!K165</f>
        <v>4</v>
      </c>
      <c r="R165" s="459">
        <f t="shared" si="173"/>
        <v>10</v>
      </c>
      <c r="S165" s="464">
        <f t="shared" si="136"/>
        <v>40</v>
      </c>
      <c r="T165" s="472">
        <f t="shared" si="154"/>
        <v>2</v>
      </c>
      <c r="U165" s="450">
        <f>'Summary Data'!M165</f>
        <v>0</v>
      </c>
      <c r="V165" s="459">
        <f t="shared" si="174"/>
        <v>10</v>
      </c>
      <c r="W165" s="464">
        <f t="shared" si="137"/>
        <v>0</v>
      </c>
      <c r="X165" s="472">
        <f t="shared" si="155"/>
        <v>0</v>
      </c>
      <c r="Y165" s="450">
        <f>'Summary Data'!S165</f>
        <v>71</v>
      </c>
      <c r="Z165" s="459">
        <f t="shared" si="175"/>
        <v>10</v>
      </c>
      <c r="AA165" s="464">
        <f t="shared" si="138"/>
        <v>710</v>
      </c>
      <c r="AB165" s="472">
        <f t="shared" si="156"/>
        <v>35.5</v>
      </c>
      <c r="AC165" s="450">
        <f>'Summary Data'!U165</f>
        <v>5</v>
      </c>
      <c r="AD165" s="459">
        <f t="shared" si="176"/>
        <v>10</v>
      </c>
      <c r="AE165" s="464">
        <f t="shared" si="139"/>
        <v>50</v>
      </c>
      <c r="AF165" s="472">
        <f t="shared" si="157"/>
        <v>2.5</v>
      </c>
      <c r="AG165" s="450">
        <f>'Summary Data'!W165</f>
        <v>6</v>
      </c>
      <c r="AH165" s="459">
        <f t="shared" si="177"/>
        <v>10</v>
      </c>
      <c r="AI165" s="464">
        <f t="shared" si="140"/>
        <v>60</v>
      </c>
      <c r="AJ165" s="472">
        <f t="shared" si="158"/>
        <v>3</v>
      </c>
      <c r="AK165" s="450">
        <f>'Summary Data'!Y165</f>
        <v>235</v>
      </c>
      <c r="AL165" s="459">
        <f t="shared" si="178"/>
        <v>5</v>
      </c>
      <c r="AM165" s="464">
        <f t="shared" si="141"/>
        <v>1175</v>
      </c>
      <c r="AN165" s="472">
        <f t="shared" si="159"/>
        <v>117.5</v>
      </c>
      <c r="AO165" s="450">
        <f>'Summary Data'!AA165</f>
        <v>27</v>
      </c>
      <c r="AP165" s="459">
        <f t="shared" si="179"/>
        <v>5</v>
      </c>
      <c r="AQ165" s="464">
        <f t="shared" si="142"/>
        <v>135</v>
      </c>
      <c r="AR165" s="472">
        <f t="shared" si="160"/>
        <v>13.5</v>
      </c>
      <c r="AS165" s="450">
        <f>'Summary Data'!AC165</f>
        <v>231</v>
      </c>
      <c r="AT165" s="459">
        <f t="shared" si="180"/>
        <v>5</v>
      </c>
      <c r="AU165" s="464">
        <f t="shared" si="143"/>
        <v>1155</v>
      </c>
      <c r="AV165" s="472">
        <f t="shared" si="161"/>
        <v>115.5</v>
      </c>
      <c r="AW165" s="450">
        <f>'Summary Data'!AE165</f>
        <v>235</v>
      </c>
      <c r="AX165" s="459">
        <f t="shared" si="181"/>
        <v>5</v>
      </c>
      <c r="AY165" s="464">
        <f t="shared" si="144"/>
        <v>1175</v>
      </c>
      <c r="AZ165" s="472">
        <f t="shared" si="162"/>
        <v>117.5</v>
      </c>
      <c r="BA165" s="450">
        <f>'Summary Data'!AG165</f>
        <v>1</v>
      </c>
      <c r="BB165" s="459">
        <f t="shared" si="182"/>
        <v>10</v>
      </c>
      <c r="BC165" s="464">
        <f t="shared" si="145"/>
        <v>10</v>
      </c>
      <c r="BD165" s="472">
        <f t="shared" si="163"/>
        <v>0.5</v>
      </c>
      <c r="BE165" s="450">
        <f>'Summary Data'!AI165</f>
        <v>1</v>
      </c>
      <c r="BF165" s="459">
        <f t="shared" si="183"/>
        <v>5</v>
      </c>
      <c r="BG165" s="464">
        <f t="shared" si="146"/>
        <v>5</v>
      </c>
      <c r="BH165" s="472">
        <f t="shared" si="164"/>
        <v>0.5</v>
      </c>
      <c r="BI165" s="450">
        <f>'Summary Data'!AK165</f>
        <v>3</v>
      </c>
      <c r="BJ165" s="459">
        <f t="shared" si="184"/>
        <v>30</v>
      </c>
      <c r="BK165" s="464">
        <f t="shared" si="147"/>
        <v>90</v>
      </c>
      <c r="BL165" s="472">
        <f t="shared" si="165"/>
        <v>1.5</v>
      </c>
      <c r="BM165" s="450">
        <f>'Summary Data'!AN165</f>
        <v>11</v>
      </c>
      <c r="BN165" s="459">
        <f t="shared" si="185"/>
        <v>30</v>
      </c>
      <c r="BO165" s="464">
        <f t="shared" si="132"/>
        <v>330</v>
      </c>
      <c r="BP165" s="472">
        <f t="shared" si="166"/>
        <v>5.5</v>
      </c>
      <c r="BQ165" s="450">
        <f>'Summary Data'!AQ165</f>
        <v>10</v>
      </c>
      <c r="BR165" s="459">
        <f t="shared" si="186"/>
        <v>10</v>
      </c>
      <c r="BS165" s="464">
        <f t="shared" si="148"/>
        <v>100</v>
      </c>
      <c r="BT165" s="472">
        <f t="shared" si="167"/>
        <v>5</v>
      </c>
      <c r="BU165" s="450">
        <f>'Summary Data'!AS165</f>
        <v>4</v>
      </c>
      <c r="BV165" s="459">
        <f t="shared" si="187"/>
        <v>15</v>
      </c>
      <c r="BW165" s="464">
        <f t="shared" si="149"/>
        <v>60</v>
      </c>
      <c r="BX165" s="472">
        <f t="shared" si="168"/>
        <v>2</v>
      </c>
      <c r="BY165" s="478">
        <f t="shared" si="169"/>
        <v>1090</v>
      </c>
      <c r="BZ165" s="469">
        <f t="shared" si="150"/>
        <v>10835</v>
      </c>
      <c r="CA165" s="475">
        <f t="shared" si="188"/>
        <v>5417.5</v>
      </c>
      <c r="CB165" s="451">
        <f t="shared" si="189"/>
        <v>4287.200000000008</v>
      </c>
      <c r="CC165" s="480">
        <f t="shared" si="196"/>
        <v>-0.26364526963985591</v>
      </c>
      <c r="CD165" s="480">
        <f t="shared" si="190"/>
        <v>0.5288417166589755</v>
      </c>
      <c r="CE165" s="480">
        <f t="shared" si="191"/>
        <v>1.2636452696398559</v>
      </c>
      <c r="CF165" s="478">
        <f t="shared" si="192"/>
        <v>2</v>
      </c>
      <c r="CG165" s="478">
        <f t="shared" si="193"/>
        <v>8574.400000000016</v>
      </c>
      <c r="CH165" s="478">
        <f t="shared" si="194"/>
        <v>545</v>
      </c>
      <c r="CI165" s="478">
        <f t="shared" si="195"/>
        <v>393.01371951219505</v>
      </c>
    </row>
    <row r="166" spans="1:87" x14ac:dyDescent="0.2">
      <c r="A166" s="640"/>
      <c r="B166" s="442" t="s">
        <v>293</v>
      </c>
      <c r="C166" s="453">
        <v>2</v>
      </c>
      <c r="D166" s="453"/>
      <c r="E166" s="447">
        <f>'Summary Data'!C166</f>
        <v>61</v>
      </c>
      <c r="F166" s="458">
        <f t="shared" si="170"/>
        <v>10</v>
      </c>
      <c r="G166" s="463">
        <f t="shared" si="133"/>
        <v>610</v>
      </c>
      <c r="H166" s="472">
        <f t="shared" si="151"/>
        <v>30.5</v>
      </c>
      <c r="I166" s="447">
        <f>'Summary Data'!G166</f>
        <v>24</v>
      </c>
      <c r="J166" s="458">
        <f t="shared" si="171"/>
        <v>30</v>
      </c>
      <c r="K166" s="463">
        <f t="shared" si="134"/>
        <v>720</v>
      </c>
      <c r="L166" s="472">
        <f t="shared" si="152"/>
        <v>12</v>
      </c>
      <c r="M166" s="447">
        <f>'Summary Data'!I166</f>
        <v>1</v>
      </c>
      <c r="N166" s="458">
        <f t="shared" si="172"/>
        <v>10</v>
      </c>
      <c r="O166" s="463">
        <f t="shared" si="135"/>
        <v>10</v>
      </c>
      <c r="P166" s="472">
        <f t="shared" si="153"/>
        <v>0.5</v>
      </c>
      <c r="Q166" s="447">
        <f>'Summary Data'!K166</f>
        <v>7</v>
      </c>
      <c r="R166" s="458">
        <f t="shared" si="173"/>
        <v>10</v>
      </c>
      <c r="S166" s="463">
        <f t="shared" si="136"/>
        <v>70</v>
      </c>
      <c r="T166" s="472">
        <f t="shared" si="154"/>
        <v>3.5</v>
      </c>
      <c r="U166" s="447">
        <f>'Summary Data'!M166</f>
        <v>1</v>
      </c>
      <c r="V166" s="458">
        <f t="shared" si="174"/>
        <v>10</v>
      </c>
      <c r="W166" s="463">
        <f t="shared" si="137"/>
        <v>10</v>
      </c>
      <c r="X166" s="472">
        <f t="shared" si="155"/>
        <v>0.5</v>
      </c>
      <c r="Y166" s="447">
        <f>'Summary Data'!S166</f>
        <v>147</v>
      </c>
      <c r="Z166" s="458">
        <f t="shared" si="175"/>
        <v>10</v>
      </c>
      <c r="AA166" s="463">
        <f t="shared" si="138"/>
        <v>1470</v>
      </c>
      <c r="AB166" s="472">
        <f t="shared" si="156"/>
        <v>73.5</v>
      </c>
      <c r="AC166" s="447">
        <f>'Summary Data'!U166</f>
        <v>3</v>
      </c>
      <c r="AD166" s="458">
        <f t="shared" si="176"/>
        <v>10</v>
      </c>
      <c r="AE166" s="463">
        <f t="shared" si="139"/>
        <v>30</v>
      </c>
      <c r="AF166" s="472">
        <f t="shared" si="157"/>
        <v>1.5</v>
      </c>
      <c r="AG166" s="447">
        <f>'Summary Data'!W166</f>
        <v>1</v>
      </c>
      <c r="AH166" s="458">
        <f t="shared" si="177"/>
        <v>10</v>
      </c>
      <c r="AI166" s="463">
        <f t="shared" si="140"/>
        <v>10</v>
      </c>
      <c r="AJ166" s="472">
        <f t="shared" si="158"/>
        <v>0.5</v>
      </c>
      <c r="AK166" s="447">
        <f>'Summary Data'!Y166</f>
        <v>209</v>
      </c>
      <c r="AL166" s="458">
        <f t="shared" si="178"/>
        <v>5</v>
      </c>
      <c r="AM166" s="463">
        <f t="shared" si="141"/>
        <v>1045</v>
      </c>
      <c r="AN166" s="472">
        <f t="shared" si="159"/>
        <v>104.5</v>
      </c>
      <c r="AO166" s="447">
        <f>'Summary Data'!AA166</f>
        <v>32</v>
      </c>
      <c r="AP166" s="458">
        <f t="shared" si="179"/>
        <v>5</v>
      </c>
      <c r="AQ166" s="463">
        <f t="shared" si="142"/>
        <v>160</v>
      </c>
      <c r="AR166" s="472">
        <f t="shared" si="160"/>
        <v>16</v>
      </c>
      <c r="AS166" s="447">
        <f>'Summary Data'!AC166</f>
        <v>212</v>
      </c>
      <c r="AT166" s="458">
        <f t="shared" si="180"/>
        <v>5</v>
      </c>
      <c r="AU166" s="463">
        <f t="shared" si="143"/>
        <v>1060</v>
      </c>
      <c r="AV166" s="472">
        <f t="shared" si="161"/>
        <v>106</v>
      </c>
      <c r="AW166" s="447">
        <f>'Summary Data'!AE166</f>
        <v>213</v>
      </c>
      <c r="AX166" s="458">
        <f t="shared" si="181"/>
        <v>5</v>
      </c>
      <c r="AY166" s="463">
        <f t="shared" si="144"/>
        <v>1065</v>
      </c>
      <c r="AZ166" s="472">
        <f t="shared" si="162"/>
        <v>106.5</v>
      </c>
      <c r="BA166" s="447">
        <f>'Summary Data'!AG166</f>
        <v>7</v>
      </c>
      <c r="BB166" s="458">
        <f t="shared" si="182"/>
        <v>10</v>
      </c>
      <c r="BC166" s="463">
        <f t="shared" si="145"/>
        <v>70</v>
      </c>
      <c r="BD166" s="472">
        <f t="shared" si="163"/>
        <v>3.5</v>
      </c>
      <c r="BE166" s="447">
        <f>'Summary Data'!AI166</f>
        <v>0</v>
      </c>
      <c r="BF166" s="458">
        <f t="shared" si="183"/>
        <v>5</v>
      </c>
      <c r="BG166" s="463">
        <f t="shared" si="146"/>
        <v>0</v>
      </c>
      <c r="BH166" s="472">
        <f t="shared" si="164"/>
        <v>0</v>
      </c>
      <c r="BI166" s="447">
        <f>'Summary Data'!AK166</f>
        <v>3</v>
      </c>
      <c r="BJ166" s="458">
        <f t="shared" si="184"/>
        <v>30</v>
      </c>
      <c r="BK166" s="463">
        <f t="shared" si="147"/>
        <v>90</v>
      </c>
      <c r="BL166" s="472">
        <f t="shared" si="165"/>
        <v>1.5</v>
      </c>
      <c r="BM166" s="447">
        <f>'Summary Data'!AN166</f>
        <v>18</v>
      </c>
      <c r="BN166" s="458">
        <f t="shared" si="185"/>
        <v>30</v>
      </c>
      <c r="BO166" s="463">
        <f t="shared" si="132"/>
        <v>540</v>
      </c>
      <c r="BP166" s="472">
        <f t="shared" si="166"/>
        <v>9</v>
      </c>
      <c r="BQ166" s="447">
        <f>'Summary Data'!AQ166</f>
        <v>9</v>
      </c>
      <c r="BR166" s="458">
        <f t="shared" si="186"/>
        <v>10</v>
      </c>
      <c r="BS166" s="463">
        <f t="shared" si="148"/>
        <v>90</v>
      </c>
      <c r="BT166" s="472">
        <f t="shared" si="167"/>
        <v>4.5</v>
      </c>
      <c r="BU166" s="447">
        <f>'Summary Data'!AS166</f>
        <v>5</v>
      </c>
      <c r="BV166" s="458">
        <f t="shared" si="187"/>
        <v>15</v>
      </c>
      <c r="BW166" s="463">
        <f t="shared" si="149"/>
        <v>75</v>
      </c>
      <c r="BX166" s="472">
        <f t="shared" si="168"/>
        <v>2.5</v>
      </c>
      <c r="BY166" s="478">
        <f t="shared" si="169"/>
        <v>953</v>
      </c>
      <c r="BZ166" s="469">
        <f t="shared" si="150"/>
        <v>7125</v>
      </c>
      <c r="CA166" s="475">
        <f t="shared" si="188"/>
        <v>3562.5</v>
      </c>
      <c r="CB166" s="451">
        <f t="shared" si="189"/>
        <v>4287.200000000008</v>
      </c>
      <c r="CC166" s="480">
        <f t="shared" si="196"/>
        <v>0.16903806680350963</v>
      </c>
      <c r="CD166" s="480">
        <f t="shared" si="190"/>
        <v>0.18666666666666668</v>
      </c>
      <c r="CE166" s="480">
        <f t="shared" si="191"/>
        <v>0.83096193319649037</v>
      </c>
      <c r="CF166" s="478">
        <f t="shared" si="192"/>
        <v>2</v>
      </c>
      <c r="CG166" s="478">
        <f t="shared" si="193"/>
        <v>8574.400000000016</v>
      </c>
      <c r="CH166" s="478">
        <f t="shared" si="194"/>
        <v>476.5</v>
      </c>
      <c r="CI166" s="478">
        <f t="shared" si="195"/>
        <v>393.01371951219505</v>
      </c>
    </row>
    <row r="167" spans="1:87" x14ac:dyDescent="0.2">
      <c r="A167" s="640"/>
      <c r="B167" s="449" t="s">
        <v>294</v>
      </c>
      <c r="C167" s="453">
        <v>2</v>
      </c>
      <c r="D167" s="453"/>
      <c r="E167" s="450">
        <f>'Summary Data'!C167</f>
        <v>60</v>
      </c>
      <c r="F167" s="459">
        <f t="shared" si="170"/>
        <v>10</v>
      </c>
      <c r="G167" s="464">
        <f t="shared" si="133"/>
        <v>600</v>
      </c>
      <c r="H167" s="472">
        <f t="shared" si="151"/>
        <v>30</v>
      </c>
      <c r="I167" s="450">
        <f>'Summary Data'!G167</f>
        <v>52</v>
      </c>
      <c r="J167" s="459">
        <f t="shared" si="171"/>
        <v>30</v>
      </c>
      <c r="K167" s="464">
        <f t="shared" si="134"/>
        <v>1560</v>
      </c>
      <c r="L167" s="472">
        <f t="shared" si="152"/>
        <v>26</v>
      </c>
      <c r="M167" s="450">
        <f>'Summary Data'!I167</f>
        <v>0</v>
      </c>
      <c r="N167" s="459">
        <f t="shared" si="172"/>
        <v>10</v>
      </c>
      <c r="O167" s="464">
        <f t="shared" si="135"/>
        <v>0</v>
      </c>
      <c r="P167" s="472">
        <f t="shared" si="153"/>
        <v>0</v>
      </c>
      <c r="Q167" s="450">
        <f>'Summary Data'!K167</f>
        <v>6</v>
      </c>
      <c r="R167" s="459">
        <f t="shared" si="173"/>
        <v>10</v>
      </c>
      <c r="S167" s="464">
        <f t="shared" si="136"/>
        <v>60</v>
      </c>
      <c r="T167" s="472">
        <f t="shared" si="154"/>
        <v>3</v>
      </c>
      <c r="U167" s="450">
        <f>'Summary Data'!M167</f>
        <v>0</v>
      </c>
      <c r="V167" s="459">
        <f t="shared" si="174"/>
        <v>10</v>
      </c>
      <c r="W167" s="464">
        <f t="shared" si="137"/>
        <v>0</v>
      </c>
      <c r="X167" s="472">
        <f t="shared" si="155"/>
        <v>0</v>
      </c>
      <c r="Y167" s="450">
        <f>'Summary Data'!S167</f>
        <v>100</v>
      </c>
      <c r="Z167" s="459">
        <f t="shared" si="175"/>
        <v>10</v>
      </c>
      <c r="AA167" s="464">
        <f t="shared" si="138"/>
        <v>1000</v>
      </c>
      <c r="AB167" s="472">
        <f t="shared" si="156"/>
        <v>50</v>
      </c>
      <c r="AC167" s="450">
        <f>'Summary Data'!U167</f>
        <v>2</v>
      </c>
      <c r="AD167" s="459">
        <f t="shared" si="176"/>
        <v>10</v>
      </c>
      <c r="AE167" s="464">
        <f t="shared" si="139"/>
        <v>20</v>
      </c>
      <c r="AF167" s="472">
        <f t="shared" si="157"/>
        <v>1</v>
      </c>
      <c r="AG167" s="450">
        <f>'Summary Data'!W167</f>
        <v>1</v>
      </c>
      <c r="AH167" s="459">
        <f t="shared" si="177"/>
        <v>10</v>
      </c>
      <c r="AI167" s="464">
        <f t="shared" si="140"/>
        <v>10</v>
      </c>
      <c r="AJ167" s="472">
        <f t="shared" si="158"/>
        <v>0.5</v>
      </c>
      <c r="AK167" s="450">
        <f>'Summary Data'!Y167</f>
        <v>207</v>
      </c>
      <c r="AL167" s="459">
        <f t="shared" si="178"/>
        <v>5</v>
      </c>
      <c r="AM167" s="464">
        <f t="shared" si="141"/>
        <v>1035</v>
      </c>
      <c r="AN167" s="472">
        <f t="shared" si="159"/>
        <v>103.5</v>
      </c>
      <c r="AO167" s="450">
        <f>'Summary Data'!AA167</f>
        <v>24</v>
      </c>
      <c r="AP167" s="459">
        <f t="shared" si="179"/>
        <v>5</v>
      </c>
      <c r="AQ167" s="464">
        <f t="shared" si="142"/>
        <v>120</v>
      </c>
      <c r="AR167" s="472">
        <f t="shared" si="160"/>
        <v>12</v>
      </c>
      <c r="AS167" s="450">
        <f>'Summary Data'!AC167</f>
        <v>248</v>
      </c>
      <c r="AT167" s="459">
        <f t="shared" si="180"/>
        <v>5</v>
      </c>
      <c r="AU167" s="464">
        <f t="shared" si="143"/>
        <v>1240</v>
      </c>
      <c r="AV167" s="472">
        <f t="shared" si="161"/>
        <v>124</v>
      </c>
      <c r="AW167" s="450">
        <f>'Summary Data'!AE167</f>
        <v>212</v>
      </c>
      <c r="AX167" s="459">
        <f t="shared" si="181"/>
        <v>5</v>
      </c>
      <c r="AY167" s="464">
        <f t="shared" si="144"/>
        <v>1060</v>
      </c>
      <c r="AZ167" s="472">
        <f t="shared" si="162"/>
        <v>106</v>
      </c>
      <c r="BA167" s="450">
        <f>'Summary Data'!AG167</f>
        <v>1</v>
      </c>
      <c r="BB167" s="459">
        <f t="shared" si="182"/>
        <v>10</v>
      </c>
      <c r="BC167" s="464">
        <f t="shared" si="145"/>
        <v>10</v>
      </c>
      <c r="BD167" s="472">
        <f t="shared" si="163"/>
        <v>0.5</v>
      </c>
      <c r="BE167" s="450">
        <f>'Summary Data'!AI167</f>
        <v>1</v>
      </c>
      <c r="BF167" s="459">
        <f t="shared" si="183"/>
        <v>5</v>
      </c>
      <c r="BG167" s="464">
        <f t="shared" si="146"/>
        <v>5</v>
      </c>
      <c r="BH167" s="472">
        <f t="shared" si="164"/>
        <v>0.5</v>
      </c>
      <c r="BI167" s="450">
        <f>'Summary Data'!AK167</f>
        <v>10</v>
      </c>
      <c r="BJ167" s="459">
        <f t="shared" si="184"/>
        <v>30</v>
      </c>
      <c r="BK167" s="464">
        <f t="shared" si="147"/>
        <v>300</v>
      </c>
      <c r="BL167" s="472">
        <f t="shared" si="165"/>
        <v>5</v>
      </c>
      <c r="BM167" s="450">
        <f>'Summary Data'!AN167</f>
        <v>22</v>
      </c>
      <c r="BN167" s="459">
        <f t="shared" si="185"/>
        <v>30</v>
      </c>
      <c r="BO167" s="464">
        <f t="shared" si="132"/>
        <v>660</v>
      </c>
      <c r="BP167" s="472">
        <f t="shared" si="166"/>
        <v>11</v>
      </c>
      <c r="BQ167" s="450">
        <f>'Summary Data'!AQ167</f>
        <v>10</v>
      </c>
      <c r="BR167" s="459">
        <f t="shared" si="186"/>
        <v>10</v>
      </c>
      <c r="BS167" s="464">
        <f t="shared" si="148"/>
        <v>100</v>
      </c>
      <c r="BT167" s="472">
        <f t="shared" si="167"/>
        <v>5</v>
      </c>
      <c r="BU167" s="450">
        <f>'Summary Data'!AS167</f>
        <v>8</v>
      </c>
      <c r="BV167" s="459">
        <f t="shared" si="187"/>
        <v>15</v>
      </c>
      <c r="BW167" s="464">
        <f t="shared" si="149"/>
        <v>120</v>
      </c>
      <c r="BX167" s="472">
        <f t="shared" si="168"/>
        <v>4</v>
      </c>
      <c r="BY167" s="478">
        <f t="shared" si="169"/>
        <v>964</v>
      </c>
      <c r="BZ167" s="469">
        <f t="shared" si="150"/>
        <v>7900</v>
      </c>
      <c r="CA167" s="475">
        <f t="shared" si="188"/>
        <v>3950</v>
      </c>
      <c r="CB167" s="451">
        <f t="shared" si="189"/>
        <v>4287.200000000008</v>
      </c>
      <c r="CC167" s="480">
        <f t="shared" si="196"/>
        <v>7.8652733718979184E-2</v>
      </c>
      <c r="CD167" s="480">
        <f t="shared" si="190"/>
        <v>0.27341772151898736</v>
      </c>
      <c r="CE167" s="480">
        <f t="shared" si="191"/>
        <v>0.92134726628102082</v>
      </c>
      <c r="CF167" s="478">
        <f t="shared" si="192"/>
        <v>2</v>
      </c>
      <c r="CG167" s="478">
        <f t="shared" si="193"/>
        <v>8574.400000000016</v>
      </c>
      <c r="CH167" s="478">
        <f t="shared" si="194"/>
        <v>482</v>
      </c>
      <c r="CI167" s="478">
        <f t="shared" si="195"/>
        <v>393.01371951219505</v>
      </c>
    </row>
    <row r="168" spans="1:87" x14ac:dyDescent="0.2">
      <c r="A168" s="640"/>
      <c r="B168" s="442" t="s">
        <v>295</v>
      </c>
      <c r="C168" s="453">
        <v>2</v>
      </c>
      <c r="D168" s="453"/>
      <c r="E168" s="447">
        <f>'Summary Data'!C168</f>
        <v>63</v>
      </c>
      <c r="F168" s="458">
        <f t="shared" si="170"/>
        <v>10</v>
      </c>
      <c r="G168" s="463">
        <f t="shared" si="133"/>
        <v>630</v>
      </c>
      <c r="H168" s="472">
        <f t="shared" si="151"/>
        <v>31.5</v>
      </c>
      <c r="I168" s="447">
        <f>'Summary Data'!G168</f>
        <v>44</v>
      </c>
      <c r="J168" s="458">
        <f t="shared" si="171"/>
        <v>30</v>
      </c>
      <c r="K168" s="463">
        <f t="shared" si="134"/>
        <v>1320</v>
      </c>
      <c r="L168" s="472">
        <f t="shared" si="152"/>
        <v>22</v>
      </c>
      <c r="M168" s="447">
        <f>'Summary Data'!I168</f>
        <v>0</v>
      </c>
      <c r="N168" s="458">
        <f t="shared" si="172"/>
        <v>10</v>
      </c>
      <c r="O168" s="463">
        <f t="shared" si="135"/>
        <v>0</v>
      </c>
      <c r="P168" s="472">
        <f t="shared" si="153"/>
        <v>0</v>
      </c>
      <c r="Q168" s="447">
        <f>'Summary Data'!K168</f>
        <v>8</v>
      </c>
      <c r="R168" s="458">
        <f t="shared" si="173"/>
        <v>10</v>
      </c>
      <c r="S168" s="463">
        <f t="shared" si="136"/>
        <v>80</v>
      </c>
      <c r="T168" s="472">
        <f t="shared" si="154"/>
        <v>4</v>
      </c>
      <c r="U168" s="447">
        <f>'Summary Data'!M168</f>
        <v>2</v>
      </c>
      <c r="V168" s="458">
        <f t="shared" si="174"/>
        <v>10</v>
      </c>
      <c r="W168" s="463">
        <f t="shared" si="137"/>
        <v>20</v>
      </c>
      <c r="X168" s="472">
        <f t="shared" si="155"/>
        <v>1</v>
      </c>
      <c r="Y168" s="447">
        <f>'Summary Data'!S168</f>
        <v>125</v>
      </c>
      <c r="Z168" s="458">
        <f t="shared" si="175"/>
        <v>10</v>
      </c>
      <c r="AA168" s="463">
        <f t="shared" si="138"/>
        <v>1250</v>
      </c>
      <c r="AB168" s="472">
        <f t="shared" si="156"/>
        <v>62.5</v>
      </c>
      <c r="AC168" s="447">
        <f>'Summary Data'!U168</f>
        <v>2</v>
      </c>
      <c r="AD168" s="458">
        <f t="shared" si="176"/>
        <v>10</v>
      </c>
      <c r="AE168" s="463">
        <f t="shared" si="139"/>
        <v>20</v>
      </c>
      <c r="AF168" s="472">
        <f t="shared" si="157"/>
        <v>1</v>
      </c>
      <c r="AG168" s="447">
        <f>'Summary Data'!W168</f>
        <v>3</v>
      </c>
      <c r="AH168" s="458">
        <f t="shared" si="177"/>
        <v>10</v>
      </c>
      <c r="AI168" s="463">
        <f t="shared" si="140"/>
        <v>30</v>
      </c>
      <c r="AJ168" s="472">
        <f t="shared" si="158"/>
        <v>1.5</v>
      </c>
      <c r="AK168" s="447">
        <f>'Summary Data'!Y168</f>
        <v>216</v>
      </c>
      <c r="AL168" s="458">
        <f t="shared" si="178"/>
        <v>5</v>
      </c>
      <c r="AM168" s="463">
        <f t="shared" si="141"/>
        <v>1080</v>
      </c>
      <c r="AN168" s="472">
        <f t="shared" si="159"/>
        <v>108</v>
      </c>
      <c r="AO168" s="447">
        <f>'Summary Data'!AA168</f>
        <v>29</v>
      </c>
      <c r="AP168" s="458">
        <f t="shared" si="179"/>
        <v>5</v>
      </c>
      <c r="AQ168" s="463">
        <f t="shared" si="142"/>
        <v>145</v>
      </c>
      <c r="AR168" s="472">
        <f t="shared" si="160"/>
        <v>14.5</v>
      </c>
      <c r="AS168" s="447">
        <f>'Summary Data'!AC168</f>
        <v>256</v>
      </c>
      <c r="AT168" s="458">
        <f t="shared" si="180"/>
        <v>5</v>
      </c>
      <c r="AU168" s="463">
        <f t="shared" si="143"/>
        <v>1280</v>
      </c>
      <c r="AV168" s="472">
        <f t="shared" si="161"/>
        <v>128</v>
      </c>
      <c r="AW168" s="447">
        <f>'Summary Data'!AE168</f>
        <v>199</v>
      </c>
      <c r="AX168" s="458">
        <f t="shared" si="181"/>
        <v>5</v>
      </c>
      <c r="AY168" s="463">
        <f t="shared" si="144"/>
        <v>995</v>
      </c>
      <c r="AZ168" s="472">
        <f t="shared" si="162"/>
        <v>99.5</v>
      </c>
      <c r="BA168" s="447">
        <f>'Summary Data'!AG168</f>
        <v>18</v>
      </c>
      <c r="BB168" s="458">
        <f t="shared" si="182"/>
        <v>10</v>
      </c>
      <c r="BC168" s="463">
        <f t="shared" si="145"/>
        <v>180</v>
      </c>
      <c r="BD168" s="472">
        <f t="shared" si="163"/>
        <v>9</v>
      </c>
      <c r="BE168" s="447">
        <f>'Summary Data'!AI168</f>
        <v>0</v>
      </c>
      <c r="BF168" s="458">
        <f t="shared" si="183"/>
        <v>5</v>
      </c>
      <c r="BG168" s="463">
        <f t="shared" si="146"/>
        <v>0</v>
      </c>
      <c r="BH168" s="472">
        <f t="shared" si="164"/>
        <v>0</v>
      </c>
      <c r="BI168" s="447">
        <f>'Summary Data'!AK168</f>
        <v>5</v>
      </c>
      <c r="BJ168" s="458">
        <f t="shared" si="184"/>
        <v>30</v>
      </c>
      <c r="BK168" s="463">
        <f t="shared" si="147"/>
        <v>150</v>
      </c>
      <c r="BL168" s="472">
        <f t="shared" si="165"/>
        <v>2.5</v>
      </c>
      <c r="BM168" s="447">
        <f>'Summary Data'!AN168</f>
        <v>14</v>
      </c>
      <c r="BN168" s="458">
        <f t="shared" si="185"/>
        <v>30</v>
      </c>
      <c r="BO168" s="463">
        <f t="shared" si="132"/>
        <v>420</v>
      </c>
      <c r="BP168" s="472">
        <f t="shared" si="166"/>
        <v>7</v>
      </c>
      <c r="BQ168" s="447">
        <f>'Summary Data'!AQ168</f>
        <v>15</v>
      </c>
      <c r="BR168" s="458">
        <f t="shared" si="186"/>
        <v>10</v>
      </c>
      <c r="BS168" s="463">
        <f t="shared" si="148"/>
        <v>150</v>
      </c>
      <c r="BT168" s="472">
        <f t="shared" si="167"/>
        <v>7.5</v>
      </c>
      <c r="BU168" s="447">
        <f>'Summary Data'!AS168</f>
        <v>9</v>
      </c>
      <c r="BV168" s="458">
        <f t="shared" si="187"/>
        <v>15</v>
      </c>
      <c r="BW168" s="463">
        <f t="shared" si="149"/>
        <v>135</v>
      </c>
      <c r="BX168" s="472">
        <f t="shared" si="168"/>
        <v>4.5</v>
      </c>
      <c r="BY168" s="478">
        <f t="shared" si="169"/>
        <v>1008</v>
      </c>
      <c r="BZ168" s="469">
        <f t="shared" si="150"/>
        <v>7885</v>
      </c>
      <c r="CA168" s="475">
        <f t="shared" si="188"/>
        <v>3942.5</v>
      </c>
      <c r="CB168" s="451">
        <f t="shared" si="189"/>
        <v>4287.200000000008</v>
      </c>
      <c r="CC168" s="480">
        <f t="shared" si="196"/>
        <v>8.0402127262550693E-2</v>
      </c>
      <c r="CD168" s="480">
        <f t="shared" si="190"/>
        <v>0.24730500951173112</v>
      </c>
      <c r="CE168" s="480">
        <f t="shared" si="191"/>
        <v>0.91959787273744931</v>
      </c>
      <c r="CF168" s="478">
        <f t="shared" si="192"/>
        <v>2</v>
      </c>
      <c r="CG168" s="478">
        <f t="shared" si="193"/>
        <v>8574.400000000016</v>
      </c>
      <c r="CH168" s="478">
        <f t="shared" si="194"/>
        <v>504</v>
      </c>
      <c r="CI168" s="478">
        <f t="shared" si="195"/>
        <v>393.01371951219505</v>
      </c>
    </row>
    <row r="169" spans="1:87" x14ac:dyDescent="0.2">
      <c r="A169" s="640"/>
      <c r="B169" s="449" t="s">
        <v>296</v>
      </c>
      <c r="C169" s="453">
        <v>2</v>
      </c>
      <c r="D169" s="453"/>
      <c r="E169" s="450">
        <f>'Summary Data'!C169</f>
        <v>77</v>
      </c>
      <c r="F169" s="459">
        <f t="shared" si="170"/>
        <v>10</v>
      </c>
      <c r="G169" s="464">
        <f t="shared" si="133"/>
        <v>770</v>
      </c>
      <c r="H169" s="472">
        <f t="shared" si="151"/>
        <v>38.5</v>
      </c>
      <c r="I169" s="450">
        <f>'Summary Data'!G169</f>
        <v>40</v>
      </c>
      <c r="J169" s="459">
        <f t="shared" si="171"/>
        <v>30</v>
      </c>
      <c r="K169" s="464">
        <f t="shared" si="134"/>
        <v>1200</v>
      </c>
      <c r="L169" s="472">
        <f t="shared" si="152"/>
        <v>20</v>
      </c>
      <c r="M169" s="450">
        <f>'Summary Data'!I169</f>
        <v>0</v>
      </c>
      <c r="N169" s="459">
        <f t="shared" si="172"/>
        <v>10</v>
      </c>
      <c r="O169" s="464">
        <f t="shared" si="135"/>
        <v>0</v>
      </c>
      <c r="P169" s="472">
        <f t="shared" si="153"/>
        <v>0</v>
      </c>
      <c r="Q169" s="450">
        <f>'Summary Data'!K169</f>
        <v>4</v>
      </c>
      <c r="R169" s="459">
        <f t="shared" si="173"/>
        <v>10</v>
      </c>
      <c r="S169" s="464">
        <f t="shared" si="136"/>
        <v>40</v>
      </c>
      <c r="T169" s="472">
        <f t="shared" si="154"/>
        <v>2</v>
      </c>
      <c r="U169" s="450">
        <f>'Summary Data'!M169</f>
        <v>2</v>
      </c>
      <c r="V169" s="459">
        <f t="shared" si="174"/>
        <v>10</v>
      </c>
      <c r="W169" s="464">
        <f t="shared" si="137"/>
        <v>20</v>
      </c>
      <c r="X169" s="472">
        <f t="shared" si="155"/>
        <v>1</v>
      </c>
      <c r="Y169" s="450">
        <f>'Summary Data'!S169</f>
        <v>150</v>
      </c>
      <c r="Z169" s="459">
        <f t="shared" si="175"/>
        <v>10</v>
      </c>
      <c r="AA169" s="464">
        <f t="shared" si="138"/>
        <v>1500</v>
      </c>
      <c r="AB169" s="472">
        <f t="shared" si="156"/>
        <v>75</v>
      </c>
      <c r="AC169" s="450">
        <f>'Summary Data'!U169</f>
        <v>7</v>
      </c>
      <c r="AD169" s="459">
        <f t="shared" si="176"/>
        <v>10</v>
      </c>
      <c r="AE169" s="464">
        <f t="shared" si="139"/>
        <v>70</v>
      </c>
      <c r="AF169" s="472">
        <f t="shared" si="157"/>
        <v>3.5</v>
      </c>
      <c r="AG169" s="450">
        <f>'Summary Data'!W169</f>
        <v>3</v>
      </c>
      <c r="AH169" s="459">
        <f t="shared" si="177"/>
        <v>10</v>
      </c>
      <c r="AI169" s="464">
        <f t="shared" si="140"/>
        <v>30</v>
      </c>
      <c r="AJ169" s="472">
        <f t="shared" si="158"/>
        <v>1.5</v>
      </c>
      <c r="AK169" s="450">
        <f>'Summary Data'!Y169</f>
        <v>220</v>
      </c>
      <c r="AL169" s="459">
        <f t="shared" si="178"/>
        <v>5</v>
      </c>
      <c r="AM169" s="464">
        <f t="shared" si="141"/>
        <v>1100</v>
      </c>
      <c r="AN169" s="472">
        <f t="shared" si="159"/>
        <v>110</v>
      </c>
      <c r="AO169" s="450">
        <f>'Summary Data'!AA169</f>
        <v>29</v>
      </c>
      <c r="AP169" s="459">
        <f t="shared" si="179"/>
        <v>5</v>
      </c>
      <c r="AQ169" s="464">
        <f t="shared" si="142"/>
        <v>145</v>
      </c>
      <c r="AR169" s="472">
        <f t="shared" si="160"/>
        <v>14.5</v>
      </c>
      <c r="AS169" s="450">
        <f>'Summary Data'!AC169</f>
        <v>241</v>
      </c>
      <c r="AT169" s="459">
        <f t="shared" si="180"/>
        <v>5</v>
      </c>
      <c r="AU169" s="464">
        <f t="shared" si="143"/>
        <v>1205</v>
      </c>
      <c r="AV169" s="472">
        <f t="shared" si="161"/>
        <v>120.5</v>
      </c>
      <c r="AW169" s="450">
        <f>'Summary Data'!AE169</f>
        <v>213</v>
      </c>
      <c r="AX169" s="459">
        <f t="shared" si="181"/>
        <v>5</v>
      </c>
      <c r="AY169" s="464">
        <f t="shared" si="144"/>
        <v>1065</v>
      </c>
      <c r="AZ169" s="472">
        <f t="shared" si="162"/>
        <v>106.5</v>
      </c>
      <c r="BA169" s="450">
        <f>'Summary Data'!AG169</f>
        <v>1</v>
      </c>
      <c r="BB169" s="459">
        <f t="shared" si="182"/>
        <v>10</v>
      </c>
      <c r="BC169" s="464">
        <f t="shared" si="145"/>
        <v>10</v>
      </c>
      <c r="BD169" s="472">
        <f t="shared" si="163"/>
        <v>0.5</v>
      </c>
      <c r="BE169" s="450">
        <f>'Summary Data'!AI169</f>
        <v>2</v>
      </c>
      <c r="BF169" s="459">
        <f t="shared" si="183"/>
        <v>5</v>
      </c>
      <c r="BG169" s="464">
        <f t="shared" si="146"/>
        <v>10</v>
      </c>
      <c r="BH169" s="472">
        <f t="shared" si="164"/>
        <v>1</v>
      </c>
      <c r="BI169" s="450">
        <f>'Summary Data'!AK169</f>
        <v>4</v>
      </c>
      <c r="BJ169" s="459">
        <f t="shared" si="184"/>
        <v>30</v>
      </c>
      <c r="BK169" s="464">
        <f t="shared" si="147"/>
        <v>120</v>
      </c>
      <c r="BL169" s="472">
        <f t="shared" si="165"/>
        <v>2</v>
      </c>
      <c r="BM169" s="450">
        <f>'Summary Data'!AN169</f>
        <v>17</v>
      </c>
      <c r="BN169" s="459">
        <f t="shared" si="185"/>
        <v>30</v>
      </c>
      <c r="BO169" s="464">
        <f t="shared" si="132"/>
        <v>510</v>
      </c>
      <c r="BP169" s="472">
        <f t="shared" si="166"/>
        <v>8.5</v>
      </c>
      <c r="BQ169" s="450">
        <f>'Summary Data'!AQ169</f>
        <v>19</v>
      </c>
      <c r="BR169" s="459">
        <f t="shared" si="186"/>
        <v>10</v>
      </c>
      <c r="BS169" s="464">
        <f t="shared" si="148"/>
        <v>190</v>
      </c>
      <c r="BT169" s="472">
        <f t="shared" si="167"/>
        <v>9.5</v>
      </c>
      <c r="BU169" s="450">
        <f>'Summary Data'!AS169</f>
        <v>3</v>
      </c>
      <c r="BV169" s="459">
        <f t="shared" si="187"/>
        <v>15</v>
      </c>
      <c r="BW169" s="464">
        <f t="shared" si="149"/>
        <v>45</v>
      </c>
      <c r="BX169" s="472">
        <f t="shared" si="168"/>
        <v>1.5</v>
      </c>
      <c r="BY169" s="478">
        <f t="shared" si="169"/>
        <v>1032</v>
      </c>
      <c r="BZ169" s="469">
        <f t="shared" si="150"/>
        <v>8030</v>
      </c>
      <c r="CA169" s="475">
        <f t="shared" si="188"/>
        <v>4015</v>
      </c>
      <c r="CB169" s="451">
        <f t="shared" si="189"/>
        <v>4287.200000000008</v>
      </c>
      <c r="CC169" s="480">
        <f t="shared" si="196"/>
        <v>6.3491323008025624E-2</v>
      </c>
      <c r="CD169" s="480">
        <f t="shared" si="190"/>
        <v>0.24533001245330013</v>
      </c>
      <c r="CE169" s="480">
        <f t="shared" si="191"/>
        <v>0.93650867699197438</v>
      </c>
      <c r="CF169" s="478">
        <f t="shared" si="192"/>
        <v>2</v>
      </c>
      <c r="CG169" s="478">
        <f t="shared" si="193"/>
        <v>8574.400000000016</v>
      </c>
      <c r="CH169" s="478">
        <f t="shared" si="194"/>
        <v>516</v>
      </c>
      <c r="CI169" s="478">
        <f t="shared" si="195"/>
        <v>393.01371951219505</v>
      </c>
    </row>
    <row r="170" spans="1:87" x14ac:dyDescent="0.2">
      <c r="A170" s="641"/>
      <c r="B170" s="442" t="s">
        <v>297</v>
      </c>
      <c r="C170" s="454">
        <v>2</v>
      </c>
      <c r="D170" s="454"/>
      <c r="E170" s="447">
        <f>'Summary Data'!C170</f>
        <v>71</v>
      </c>
      <c r="F170" s="458">
        <f t="shared" si="170"/>
        <v>10</v>
      </c>
      <c r="G170" s="463">
        <f t="shared" si="133"/>
        <v>710</v>
      </c>
      <c r="H170" s="472">
        <f t="shared" si="151"/>
        <v>35.5</v>
      </c>
      <c r="I170" s="447">
        <f>'Summary Data'!G170</f>
        <v>68</v>
      </c>
      <c r="J170" s="458">
        <f t="shared" si="171"/>
        <v>30</v>
      </c>
      <c r="K170" s="463">
        <f t="shared" si="134"/>
        <v>2040</v>
      </c>
      <c r="L170" s="472">
        <f t="shared" si="152"/>
        <v>34</v>
      </c>
      <c r="M170" s="447">
        <f>'Summary Data'!I170</f>
        <v>1</v>
      </c>
      <c r="N170" s="458">
        <f t="shared" si="172"/>
        <v>10</v>
      </c>
      <c r="O170" s="463">
        <f t="shared" si="135"/>
        <v>10</v>
      </c>
      <c r="P170" s="472">
        <f t="shared" si="153"/>
        <v>0.5</v>
      </c>
      <c r="Q170" s="447">
        <f>'Summary Data'!K170</f>
        <v>8</v>
      </c>
      <c r="R170" s="458">
        <f t="shared" si="173"/>
        <v>10</v>
      </c>
      <c r="S170" s="463">
        <f t="shared" si="136"/>
        <v>80</v>
      </c>
      <c r="T170" s="472">
        <f t="shared" si="154"/>
        <v>4</v>
      </c>
      <c r="U170" s="447">
        <f>'Summary Data'!M170</f>
        <v>1</v>
      </c>
      <c r="V170" s="458">
        <f t="shared" si="174"/>
        <v>10</v>
      </c>
      <c r="W170" s="463">
        <f t="shared" si="137"/>
        <v>10</v>
      </c>
      <c r="X170" s="472">
        <f t="shared" si="155"/>
        <v>0.5</v>
      </c>
      <c r="Y170" s="447">
        <f>'Summary Data'!S170</f>
        <v>172</v>
      </c>
      <c r="Z170" s="458">
        <f t="shared" si="175"/>
        <v>10</v>
      </c>
      <c r="AA170" s="463">
        <f t="shared" si="138"/>
        <v>1720</v>
      </c>
      <c r="AB170" s="472">
        <f t="shared" si="156"/>
        <v>86</v>
      </c>
      <c r="AC170" s="447">
        <f>'Summary Data'!U170</f>
        <v>4</v>
      </c>
      <c r="AD170" s="458">
        <f t="shared" si="176"/>
        <v>10</v>
      </c>
      <c r="AE170" s="463">
        <f t="shared" si="139"/>
        <v>40</v>
      </c>
      <c r="AF170" s="472">
        <f t="shared" si="157"/>
        <v>2</v>
      </c>
      <c r="AG170" s="447">
        <f>'Summary Data'!W170</f>
        <v>2</v>
      </c>
      <c r="AH170" s="458">
        <f t="shared" si="177"/>
        <v>10</v>
      </c>
      <c r="AI170" s="463">
        <f t="shared" si="140"/>
        <v>20</v>
      </c>
      <c r="AJ170" s="472">
        <f t="shared" si="158"/>
        <v>1</v>
      </c>
      <c r="AK170" s="447">
        <f>'Summary Data'!Y170</f>
        <v>232</v>
      </c>
      <c r="AL170" s="458">
        <f t="shared" si="178"/>
        <v>5</v>
      </c>
      <c r="AM170" s="463">
        <f t="shared" si="141"/>
        <v>1160</v>
      </c>
      <c r="AN170" s="472">
        <f t="shared" si="159"/>
        <v>116</v>
      </c>
      <c r="AO170" s="447">
        <f>'Summary Data'!AA170</f>
        <v>36</v>
      </c>
      <c r="AP170" s="458">
        <f t="shared" si="179"/>
        <v>5</v>
      </c>
      <c r="AQ170" s="463">
        <f t="shared" si="142"/>
        <v>180</v>
      </c>
      <c r="AR170" s="472">
        <f t="shared" si="160"/>
        <v>18</v>
      </c>
      <c r="AS170" s="447">
        <f>'Summary Data'!AC170</f>
        <v>220</v>
      </c>
      <c r="AT170" s="458">
        <f t="shared" si="180"/>
        <v>5</v>
      </c>
      <c r="AU170" s="463">
        <f t="shared" si="143"/>
        <v>1100</v>
      </c>
      <c r="AV170" s="472">
        <f t="shared" si="161"/>
        <v>110</v>
      </c>
      <c r="AW170" s="447">
        <f>'Summary Data'!AE170</f>
        <v>224</v>
      </c>
      <c r="AX170" s="458">
        <f t="shared" si="181"/>
        <v>5</v>
      </c>
      <c r="AY170" s="463">
        <f t="shared" si="144"/>
        <v>1120</v>
      </c>
      <c r="AZ170" s="472">
        <f t="shared" si="162"/>
        <v>112</v>
      </c>
      <c r="BA170" s="447">
        <f>'Summary Data'!AG170</f>
        <v>1</v>
      </c>
      <c r="BB170" s="458">
        <f t="shared" si="182"/>
        <v>10</v>
      </c>
      <c r="BC170" s="463">
        <f t="shared" si="145"/>
        <v>10</v>
      </c>
      <c r="BD170" s="472">
        <f t="shared" si="163"/>
        <v>0.5</v>
      </c>
      <c r="BE170" s="447">
        <f>'Summary Data'!AI170</f>
        <v>0</v>
      </c>
      <c r="BF170" s="458">
        <f t="shared" si="183"/>
        <v>5</v>
      </c>
      <c r="BG170" s="463">
        <f t="shared" si="146"/>
        <v>0</v>
      </c>
      <c r="BH170" s="472">
        <f t="shared" si="164"/>
        <v>0</v>
      </c>
      <c r="BI170" s="447">
        <f>'Summary Data'!AK170</f>
        <v>5</v>
      </c>
      <c r="BJ170" s="458">
        <f t="shared" si="184"/>
        <v>30</v>
      </c>
      <c r="BK170" s="463">
        <f t="shared" si="147"/>
        <v>150</v>
      </c>
      <c r="BL170" s="472">
        <f t="shared" si="165"/>
        <v>2.5</v>
      </c>
      <c r="BM170" s="447">
        <f>'Summary Data'!AN170</f>
        <v>11</v>
      </c>
      <c r="BN170" s="458">
        <f t="shared" si="185"/>
        <v>30</v>
      </c>
      <c r="BO170" s="463">
        <f t="shared" si="132"/>
        <v>330</v>
      </c>
      <c r="BP170" s="472">
        <f t="shared" si="166"/>
        <v>5.5</v>
      </c>
      <c r="BQ170" s="447">
        <f>'Summary Data'!AQ170</f>
        <v>16</v>
      </c>
      <c r="BR170" s="458">
        <f t="shared" si="186"/>
        <v>10</v>
      </c>
      <c r="BS170" s="463">
        <f t="shared" si="148"/>
        <v>160</v>
      </c>
      <c r="BT170" s="472">
        <f t="shared" si="167"/>
        <v>8</v>
      </c>
      <c r="BU170" s="447">
        <f>'Summary Data'!AS170</f>
        <v>4</v>
      </c>
      <c r="BV170" s="458">
        <f t="shared" si="187"/>
        <v>15</v>
      </c>
      <c r="BW170" s="463">
        <f t="shared" si="149"/>
        <v>60</v>
      </c>
      <c r="BX170" s="472">
        <f t="shared" si="168"/>
        <v>2</v>
      </c>
      <c r="BY170" s="478">
        <f t="shared" si="169"/>
        <v>1076</v>
      </c>
      <c r="BZ170" s="469">
        <f t="shared" si="150"/>
        <v>8900</v>
      </c>
      <c r="CA170" s="475">
        <f t="shared" si="188"/>
        <v>4450</v>
      </c>
      <c r="CB170" s="451">
        <f t="shared" si="189"/>
        <v>4287.200000000008</v>
      </c>
      <c r="CC170" s="480">
        <f t="shared" si="196"/>
        <v>-3.7973502519124791E-2</v>
      </c>
      <c r="CD170" s="480">
        <f t="shared" si="190"/>
        <v>0.3089887640449438</v>
      </c>
      <c r="CE170" s="480">
        <f t="shared" si="191"/>
        <v>1.0379735025191248</v>
      </c>
      <c r="CF170" s="478">
        <f t="shared" si="192"/>
        <v>2</v>
      </c>
      <c r="CG170" s="478">
        <f t="shared" si="193"/>
        <v>8574.400000000016</v>
      </c>
      <c r="CH170" s="478">
        <f t="shared" si="194"/>
        <v>538</v>
      </c>
      <c r="CI170" s="478">
        <f t="shared" si="195"/>
        <v>393.01371951219505</v>
      </c>
    </row>
    <row r="171" spans="1:87" x14ac:dyDescent="0.2">
      <c r="A171" s="639" t="s">
        <v>304</v>
      </c>
      <c r="B171" s="449" t="s">
        <v>298</v>
      </c>
      <c r="C171" s="453">
        <v>2</v>
      </c>
      <c r="D171" s="453"/>
      <c r="E171" s="450">
        <f>'Summary Data'!C171</f>
        <v>66</v>
      </c>
      <c r="F171" s="459">
        <f t="shared" si="170"/>
        <v>10</v>
      </c>
      <c r="G171" s="464">
        <f t="shared" si="133"/>
        <v>660</v>
      </c>
      <c r="H171" s="472">
        <f t="shared" si="151"/>
        <v>33</v>
      </c>
      <c r="I171" s="450">
        <f>'Summary Data'!G171</f>
        <v>24</v>
      </c>
      <c r="J171" s="459">
        <f t="shared" si="171"/>
        <v>30</v>
      </c>
      <c r="K171" s="464">
        <f t="shared" si="134"/>
        <v>720</v>
      </c>
      <c r="L171" s="472">
        <f t="shared" si="152"/>
        <v>12</v>
      </c>
      <c r="M171" s="450">
        <f>'Summary Data'!I171</f>
        <v>1</v>
      </c>
      <c r="N171" s="459">
        <f t="shared" si="172"/>
        <v>10</v>
      </c>
      <c r="O171" s="464">
        <f t="shared" si="135"/>
        <v>10</v>
      </c>
      <c r="P171" s="472">
        <f t="shared" si="153"/>
        <v>0.5</v>
      </c>
      <c r="Q171" s="450">
        <f>'Summary Data'!K171</f>
        <v>13</v>
      </c>
      <c r="R171" s="459">
        <f t="shared" si="173"/>
        <v>10</v>
      </c>
      <c r="S171" s="464">
        <f t="shared" si="136"/>
        <v>130</v>
      </c>
      <c r="T171" s="472">
        <f t="shared" si="154"/>
        <v>6.5</v>
      </c>
      <c r="U171" s="450">
        <f>'Summary Data'!M171</f>
        <v>0</v>
      </c>
      <c r="V171" s="459">
        <f t="shared" si="174"/>
        <v>10</v>
      </c>
      <c r="W171" s="464">
        <f t="shared" si="137"/>
        <v>0</v>
      </c>
      <c r="X171" s="472">
        <f t="shared" si="155"/>
        <v>0</v>
      </c>
      <c r="Y171" s="450">
        <f>'Summary Data'!S171</f>
        <v>125</v>
      </c>
      <c r="Z171" s="459">
        <f t="shared" si="175"/>
        <v>10</v>
      </c>
      <c r="AA171" s="464">
        <f t="shared" si="138"/>
        <v>1250</v>
      </c>
      <c r="AB171" s="472">
        <f t="shared" si="156"/>
        <v>62.5</v>
      </c>
      <c r="AC171" s="450">
        <f>'Summary Data'!U171</f>
        <v>4</v>
      </c>
      <c r="AD171" s="459">
        <f t="shared" si="176"/>
        <v>10</v>
      </c>
      <c r="AE171" s="464">
        <f t="shared" si="139"/>
        <v>40</v>
      </c>
      <c r="AF171" s="472">
        <f t="shared" si="157"/>
        <v>2</v>
      </c>
      <c r="AG171" s="450">
        <f>'Summary Data'!W171</f>
        <v>4</v>
      </c>
      <c r="AH171" s="459">
        <f t="shared" si="177"/>
        <v>10</v>
      </c>
      <c r="AI171" s="464">
        <f t="shared" si="140"/>
        <v>40</v>
      </c>
      <c r="AJ171" s="472">
        <f t="shared" si="158"/>
        <v>2</v>
      </c>
      <c r="AK171" s="450">
        <f>'Summary Data'!Y171</f>
        <v>255</v>
      </c>
      <c r="AL171" s="459">
        <f t="shared" si="178"/>
        <v>5</v>
      </c>
      <c r="AM171" s="464">
        <f t="shared" si="141"/>
        <v>1275</v>
      </c>
      <c r="AN171" s="472">
        <f t="shared" si="159"/>
        <v>127.5</v>
      </c>
      <c r="AO171" s="450">
        <f>'Summary Data'!AA171</f>
        <v>35</v>
      </c>
      <c r="AP171" s="459">
        <f t="shared" si="179"/>
        <v>5</v>
      </c>
      <c r="AQ171" s="464">
        <f t="shared" si="142"/>
        <v>175</v>
      </c>
      <c r="AR171" s="472">
        <f t="shared" si="160"/>
        <v>17.5</v>
      </c>
      <c r="AS171" s="450">
        <f>'Summary Data'!AC171</f>
        <v>244</v>
      </c>
      <c r="AT171" s="459">
        <f t="shared" si="180"/>
        <v>5</v>
      </c>
      <c r="AU171" s="464">
        <f t="shared" si="143"/>
        <v>1220</v>
      </c>
      <c r="AV171" s="472">
        <f t="shared" si="161"/>
        <v>122</v>
      </c>
      <c r="AW171" s="450">
        <f>'Summary Data'!AE171</f>
        <v>225</v>
      </c>
      <c r="AX171" s="459">
        <f t="shared" si="181"/>
        <v>5</v>
      </c>
      <c r="AY171" s="464">
        <f t="shared" si="144"/>
        <v>1125</v>
      </c>
      <c r="AZ171" s="472">
        <f t="shared" si="162"/>
        <v>112.5</v>
      </c>
      <c r="BA171" s="450">
        <f>'Summary Data'!AG171</f>
        <v>4</v>
      </c>
      <c r="BB171" s="459">
        <f t="shared" si="182"/>
        <v>10</v>
      </c>
      <c r="BC171" s="464">
        <f t="shared" si="145"/>
        <v>40</v>
      </c>
      <c r="BD171" s="472">
        <f t="shared" si="163"/>
        <v>2</v>
      </c>
      <c r="BE171" s="450">
        <f>'Summary Data'!AI171</f>
        <v>4</v>
      </c>
      <c r="BF171" s="459">
        <f t="shared" si="183"/>
        <v>5</v>
      </c>
      <c r="BG171" s="464">
        <f t="shared" si="146"/>
        <v>20</v>
      </c>
      <c r="BH171" s="472">
        <f t="shared" si="164"/>
        <v>2</v>
      </c>
      <c r="BI171" s="450">
        <f>'Summary Data'!AK171</f>
        <v>7</v>
      </c>
      <c r="BJ171" s="459">
        <f t="shared" si="184"/>
        <v>30</v>
      </c>
      <c r="BK171" s="464">
        <f t="shared" si="147"/>
        <v>210</v>
      </c>
      <c r="BL171" s="472">
        <f t="shared" si="165"/>
        <v>3.5</v>
      </c>
      <c r="BM171" s="450">
        <f>'Summary Data'!AN171</f>
        <v>17</v>
      </c>
      <c r="BN171" s="459">
        <f t="shared" si="185"/>
        <v>30</v>
      </c>
      <c r="BO171" s="464">
        <f t="shared" si="132"/>
        <v>510</v>
      </c>
      <c r="BP171" s="472">
        <f t="shared" si="166"/>
        <v>8.5</v>
      </c>
      <c r="BQ171" s="450">
        <f>'Summary Data'!AQ171</f>
        <v>15</v>
      </c>
      <c r="BR171" s="459">
        <f t="shared" si="186"/>
        <v>10</v>
      </c>
      <c r="BS171" s="464">
        <f t="shared" si="148"/>
        <v>150</v>
      </c>
      <c r="BT171" s="472">
        <f t="shared" si="167"/>
        <v>7.5</v>
      </c>
      <c r="BU171" s="450">
        <f>'Summary Data'!AS171</f>
        <v>6</v>
      </c>
      <c r="BV171" s="459">
        <f t="shared" si="187"/>
        <v>15</v>
      </c>
      <c r="BW171" s="464">
        <f t="shared" si="149"/>
        <v>90</v>
      </c>
      <c r="BX171" s="472">
        <f t="shared" si="168"/>
        <v>3</v>
      </c>
      <c r="BY171" s="478">
        <f t="shared" si="169"/>
        <v>1049</v>
      </c>
      <c r="BZ171" s="469">
        <f t="shared" si="150"/>
        <v>7665</v>
      </c>
      <c r="CA171" s="475">
        <f t="shared" si="188"/>
        <v>3832.5</v>
      </c>
      <c r="CB171" s="451">
        <f t="shared" si="189"/>
        <v>4287.200000000008</v>
      </c>
      <c r="CC171" s="480">
        <f t="shared" si="196"/>
        <v>0.10605989923493353</v>
      </c>
      <c r="CD171" s="480">
        <f t="shared" si="190"/>
        <v>0.18003913894324852</v>
      </c>
      <c r="CE171" s="480">
        <f t="shared" si="191"/>
        <v>0.89394010076506647</v>
      </c>
      <c r="CF171" s="478">
        <f t="shared" si="192"/>
        <v>2</v>
      </c>
      <c r="CG171" s="478">
        <f t="shared" si="193"/>
        <v>8574.400000000016</v>
      </c>
      <c r="CH171" s="478">
        <f t="shared" si="194"/>
        <v>524.5</v>
      </c>
      <c r="CI171" s="478">
        <f t="shared" si="195"/>
        <v>393.01371951219505</v>
      </c>
    </row>
    <row r="172" spans="1:87" x14ac:dyDescent="0.2">
      <c r="A172" s="640"/>
      <c r="B172" s="442" t="s">
        <v>299</v>
      </c>
      <c r="C172" s="453">
        <v>2</v>
      </c>
      <c r="D172" s="453"/>
      <c r="E172" s="447">
        <f>'Summary Data'!C172</f>
        <v>65</v>
      </c>
      <c r="F172" s="458">
        <f t="shared" si="170"/>
        <v>10</v>
      </c>
      <c r="G172" s="463">
        <f t="shared" si="133"/>
        <v>650</v>
      </c>
      <c r="H172" s="472">
        <f t="shared" si="151"/>
        <v>32.5</v>
      </c>
      <c r="I172" s="447">
        <f>'Summary Data'!G172</f>
        <v>8</v>
      </c>
      <c r="J172" s="458">
        <f t="shared" si="171"/>
        <v>30</v>
      </c>
      <c r="K172" s="463">
        <f t="shared" si="134"/>
        <v>240</v>
      </c>
      <c r="L172" s="472">
        <f t="shared" si="152"/>
        <v>4</v>
      </c>
      <c r="M172" s="447">
        <f>'Summary Data'!I172</f>
        <v>0</v>
      </c>
      <c r="N172" s="458">
        <f t="shared" si="172"/>
        <v>10</v>
      </c>
      <c r="O172" s="463">
        <f t="shared" si="135"/>
        <v>0</v>
      </c>
      <c r="P172" s="472">
        <f t="shared" si="153"/>
        <v>0</v>
      </c>
      <c r="Q172" s="447">
        <f>'Summary Data'!K172</f>
        <v>4</v>
      </c>
      <c r="R172" s="458">
        <f t="shared" si="173"/>
        <v>10</v>
      </c>
      <c r="S172" s="463">
        <f t="shared" si="136"/>
        <v>40</v>
      </c>
      <c r="T172" s="472">
        <f t="shared" si="154"/>
        <v>2</v>
      </c>
      <c r="U172" s="447">
        <f>'Summary Data'!M172</f>
        <v>0</v>
      </c>
      <c r="V172" s="458">
        <f t="shared" si="174"/>
        <v>10</v>
      </c>
      <c r="W172" s="463">
        <f t="shared" si="137"/>
        <v>0</v>
      </c>
      <c r="X172" s="472">
        <f t="shared" si="155"/>
        <v>0</v>
      </c>
      <c r="Y172" s="447">
        <f>'Summary Data'!S172</f>
        <v>46</v>
      </c>
      <c r="Z172" s="458">
        <f t="shared" si="175"/>
        <v>10</v>
      </c>
      <c r="AA172" s="463">
        <f t="shared" si="138"/>
        <v>460</v>
      </c>
      <c r="AB172" s="472">
        <f t="shared" si="156"/>
        <v>23</v>
      </c>
      <c r="AC172" s="447">
        <f>'Summary Data'!U172</f>
        <v>2</v>
      </c>
      <c r="AD172" s="458">
        <f t="shared" si="176"/>
        <v>10</v>
      </c>
      <c r="AE172" s="463">
        <f t="shared" si="139"/>
        <v>20</v>
      </c>
      <c r="AF172" s="472">
        <f t="shared" si="157"/>
        <v>1</v>
      </c>
      <c r="AG172" s="447">
        <f>'Summary Data'!W172</f>
        <v>1</v>
      </c>
      <c r="AH172" s="458">
        <f t="shared" si="177"/>
        <v>10</v>
      </c>
      <c r="AI172" s="463">
        <f t="shared" si="140"/>
        <v>10</v>
      </c>
      <c r="AJ172" s="472">
        <f t="shared" si="158"/>
        <v>0.5</v>
      </c>
      <c r="AK172" s="447">
        <f>'Summary Data'!Y172</f>
        <v>149</v>
      </c>
      <c r="AL172" s="458">
        <f t="shared" si="178"/>
        <v>5</v>
      </c>
      <c r="AM172" s="463">
        <f t="shared" si="141"/>
        <v>745</v>
      </c>
      <c r="AN172" s="472">
        <f t="shared" si="159"/>
        <v>74.5</v>
      </c>
      <c r="AO172" s="447">
        <f>'Summary Data'!AA172</f>
        <v>15</v>
      </c>
      <c r="AP172" s="458">
        <f t="shared" si="179"/>
        <v>5</v>
      </c>
      <c r="AQ172" s="463">
        <f t="shared" si="142"/>
        <v>75</v>
      </c>
      <c r="AR172" s="472">
        <f t="shared" si="160"/>
        <v>7.5</v>
      </c>
      <c r="AS172" s="447">
        <f>'Summary Data'!AC172</f>
        <v>187</v>
      </c>
      <c r="AT172" s="458">
        <f t="shared" si="180"/>
        <v>5</v>
      </c>
      <c r="AU172" s="463">
        <f t="shared" si="143"/>
        <v>935</v>
      </c>
      <c r="AV172" s="472">
        <f t="shared" si="161"/>
        <v>93.5</v>
      </c>
      <c r="AW172" s="447">
        <f>'Summary Data'!AE172</f>
        <v>175</v>
      </c>
      <c r="AX172" s="458">
        <f t="shared" si="181"/>
        <v>5</v>
      </c>
      <c r="AY172" s="463">
        <f t="shared" si="144"/>
        <v>875</v>
      </c>
      <c r="AZ172" s="472">
        <f t="shared" si="162"/>
        <v>87.5</v>
      </c>
      <c r="BA172" s="447">
        <f>'Summary Data'!AG172</f>
        <v>4</v>
      </c>
      <c r="BB172" s="458">
        <f t="shared" si="182"/>
        <v>10</v>
      </c>
      <c r="BC172" s="463">
        <f t="shared" si="145"/>
        <v>40</v>
      </c>
      <c r="BD172" s="472">
        <f t="shared" si="163"/>
        <v>2</v>
      </c>
      <c r="BE172" s="447">
        <f>'Summary Data'!AI172</f>
        <v>1</v>
      </c>
      <c r="BF172" s="458">
        <f t="shared" si="183"/>
        <v>5</v>
      </c>
      <c r="BG172" s="463">
        <f t="shared" si="146"/>
        <v>5</v>
      </c>
      <c r="BH172" s="472">
        <f t="shared" si="164"/>
        <v>0.5</v>
      </c>
      <c r="BI172" s="447">
        <f>'Summary Data'!AK172</f>
        <v>4</v>
      </c>
      <c r="BJ172" s="458">
        <f t="shared" si="184"/>
        <v>30</v>
      </c>
      <c r="BK172" s="463">
        <f t="shared" si="147"/>
        <v>120</v>
      </c>
      <c r="BL172" s="472">
        <f t="shared" si="165"/>
        <v>2</v>
      </c>
      <c r="BM172" s="447">
        <f>'Summary Data'!AN172</f>
        <v>14</v>
      </c>
      <c r="BN172" s="458">
        <f t="shared" si="185"/>
        <v>30</v>
      </c>
      <c r="BO172" s="463">
        <f t="shared" si="132"/>
        <v>420</v>
      </c>
      <c r="BP172" s="472">
        <f t="shared" si="166"/>
        <v>7</v>
      </c>
      <c r="BQ172" s="447">
        <f>'Summary Data'!AQ172</f>
        <v>14</v>
      </c>
      <c r="BR172" s="458">
        <f t="shared" si="186"/>
        <v>10</v>
      </c>
      <c r="BS172" s="463">
        <f t="shared" si="148"/>
        <v>140</v>
      </c>
      <c r="BT172" s="472">
        <f t="shared" si="167"/>
        <v>7</v>
      </c>
      <c r="BU172" s="447">
        <f>'Summary Data'!AS172</f>
        <v>3</v>
      </c>
      <c r="BV172" s="458">
        <f t="shared" si="187"/>
        <v>15</v>
      </c>
      <c r="BW172" s="463">
        <f t="shared" si="149"/>
        <v>45</v>
      </c>
      <c r="BX172" s="472">
        <f t="shared" si="168"/>
        <v>1.5</v>
      </c>
      <c r="BY172" s="478">
        <f t="shared" si="169"/>
        <v>692</v>
      </c>
      <c r="BZ172" s="469">
        <f t="shared" si="150"/>
        <v>4820</v>
      </c>
      <c r="CA172" s="475">
        <f t="shared" si="188"/>
        <v>2410</v>
      </c>
      <c r="CB172" s="451">
        <f t="shared" si="189"/>
        <v>4287.200000000008</v>
      </c>
      <c r="CC172" s="480">
        <f t="shared" si="196"/>
        <v>0.43786154133233912</v>
      </c>
      <c r="CD172" s="480">
        <f t="shared" si="190"/>
        <v>0.18464730290456433</v>
      </c>
      <c r="CE172" s="480">
        <f t="shared" si="191"/>
        <v>0.56213845866766088</v>
      </c>
      <c r="CF172" s="478">
        <f t="shared" si="192"/>
        <v>2</v>
      </c>
      <c r="CG172" s="478">
        <f t="shared" si="193"/>
        <v>8574.400000000016</v>
      </c>
      <c r="CH172" s="478">
        <f t="shared" si="194"/>
        <v>346</v>
      </c>
      <c r="CI172" s="478">
        <f t="shared" si="195"/>
        <v>393.01371951219505</v>
      </c>
    </row>
    <row r="173" spans="1:87" x14ac:dyDescent="0.2">
      <c r="A173" s="640"/>
      <c r="B173" s="449" t="s">
        <v>300</v>
      </c>
      <c r="C173" s="453">
        <v>2</v>
      </c>
      <c r="D173" s="453"/>
      <c r="E173" s="450">
        <f>'Summary Data'!C173</f>
        <v>48</v>
      </c>
      <c r="F173" s="459">
        <f t="shared" si="170"/>
        <v>10</v>
      </c>
      <c r="G173" s="464">
        <f t="shared" si="133"/>
        <v>480</v>
      </c>
      <c r="H173" s="472">
        <f t="shared" si="151"/>
        <v>24</v>
      </c>
      <c r="I173" s="450">
        <f>'Summary Data'!G173</f>
        <v>4</v>
      </c>
      <c r="J173" s="459">
        <f t="shared" si="171"/>
        <v>30</v>
      </c>
      <c r="K173" s="464">
        <f t="shared" si="134"/>
        <v>120</v>
      </c>
      <c r="L173" s="472">
        <f t="shared" si="152"/>
        <v>2</v>
      </c>
      <c r="M173" s="450">
        <f>'Summary Data'!I173</f>
        <v>1</v>
      </c>
      <c r="N173" s="459">
        <f t="shared" si="172"/>
        <v>10</v>
      </c>
      <c r="O173" s="464">
        <f t="shared" si="135"/>
        <v>10</v>
      </c>
      <c r="P173" s="472">
        <f t="shared" si="153"/>
        <v>0.5</v>
      </c>
      <c r="Q173" s="450">
        <f>'Summary Data'!K173</f>
        <v>6</v>
      </c>
      <c r="R173" s="459">
        <f t="shared" si="173"/>
        <v>10</v>
      </c>
      <c r="S173" s="464">
        <f t="shared" si="136"/>
        <v>60</v>
      </c>
      <c r="T173" s="472">
        <f t="shared" si="154"/>
        <v>3</v>
      </c>
      <c r="U173" s="450">
        <f>'Summary Data'!M173</f>
        <v>1</v>
      </c>
      <c r="V173" s="459">
        <f t="shared" si="174"/>
        <v>10</v>
      </c>
      <c r="W173" s="464">
        <f t="shared" si="137"/>
        <v>10</v>
      </c>
      <c r="X173" s="472">
        <f t="shared" si="155"/>
        <v>0.5</v>
      </c>
      <c r="Y173" s="450">
        <f>'Summary Data'!S173</f>
        <v>43</v>
      </c>
      <c r="Z173" s="459">
        <f t="shared" si="175"/>
        <v>10</v>
      </c>
      <c r="AA173" s="464">
        <f t="shared" si="138"/>
        <v>430</v>
      </c>
      <c r="AB173" s="472">
        <f t="shared" si="156"/>
        <v>21.5</v>
      </c>
      <c r="AC173" s="450">
        <f>'Summary Data'!U173</f>
        <v>2</v>
      </c>
      <c r="AD173" s="459">
        <f t="shared" si="176"/>
        <v>10</v>
      </c>
      <c r="AE173" s="464">
        <f t="shared" si="139"/>
        <v>20</v>
      </c>
      <c r="AF173" s="472">
        <f t="shared" si="157"/>
        <v>1</v>
      </c>
      <c r="AG173" s="450">
        <f>'Summary Data'!W173</f>
        <v>0</v>
      </c>
      <c r="AH173" s="459">
        <f t="shared" si="177"/>
        <v>10</v>
      </c>
      <c r="AI173" s="464">
        <f t="shared" si="140"/>
        <v>0</v>
      </c>
      <c r="AJ173" s="472">
        <f t="shared" si="158"/>
        <v>0</v>
      </c>
      <c r="AK173" s="450">
        <f>'Summary Data'!Y173</f>
        <v>207</v>
      </c>
      <c r="AL173" s="459">
        <f t="shared" si="178"/>
        <v>5</v>
      </c>
      <c r="AM173" s="464">
        <f t="shared" si="141"/>
        <v>1035</v>
      </c>
      <c r="AN173" s="472">
        <f t="shared" si="159"/>
        <v>103.5</v>
      </c>
      <c r="AO173" s="450">
        <f>'Summary Data'!AA173</f>
        <v>26</v>
      </c>
      <c r="AP173" s="459">
        <f t="shared" si="179"/>
        <v>5</v>
      </c>
      <c r="AQ173" s="464">
        <f t="shared" si="142"/>
        <v>130</v>
      </c>
      <c r="AR173" s="472">
        <f t="shared" si="160"/>
        <v>13</v>
      </c>
      <c r="AS173" s="450">
        <f>'Summary Data'!AC173</f>
        <v>205</v>
      </c>
      <c r="AT173" s="459">
        <f t="shared" si="180"/>
        <v>5</v>
      </c>
      <c r="AU173" s="464">
        <f t="shared" si="143"/>
        <v>1025</v>
      </c>
      <c r="AV173" s="472">
        <f t="shared" si="161"/>
        <v>102.5</v>
      </c>
      <c r="AW173" s="450">
        <f>'Summary Data'!AE173</f>
        <v>212</v>
      </c>
      <c r="AX173" s="459">
        <f t="shared" si="181"/>
        <v>5</v>
      </c>
      <c r="AY173" s="464">
        <f t="shared" si="144"/>
        <v>1060</v>
      </c>
      <c r="AZ173" s="472">
        <f t="shared" si="162"/>
        <v>106</v>
      </c>
      <c r="BA173" s="450">
        <f>'Summary Data'!AG173</f>
        <v>22</v>
      </c>
      <c r="BB173" s="459">
        <f t="shared" si="182"/>
        <v>10</v>
      </c>
      <c r="BC173" s="464">
        <f t="shared" si="145"/>
        <v>220</v>
      </c>
      <c r="BD173" s="472">
        <f t="shared" si="163"/>
        <v>11</v>
      </c>
      <c r="BE173" s="450">
        <f>'Summary Data'!AI173</f>
        <v>1</v>
      </c>
      <c r="BF173" s="459">
        <f t="shared" si="183"/>
        <v>5</v>
      </c>
      <c r="BG173" s="464">
        <f t="shared" si="146"/>
        <v>5</v>
      </c>
      <c r="BH173" s="472">
        <f t="shared" si="164"/>
        <v>0.5</v>
      </c>
      <c r="BI173" s="450">
        <f>'Summary Data'!AK173</f>
        <v>8</v>
      </c>
      <c r="BJ173" s="459">
        <f t="shared" si="184"/>
        <v>30</v>
      </c>
      <c r="BK173" s="464">
        <f t="shared" si="147"/>
        <v>240</v>
      </c>
      <c r="BL173" s="472">
        <f t="shared" si="165"/>
        <v>4</v>
      </c>
      <c r="BM173" s="450">
        <f>'Summary Data'!AN173</f>
        <v>21</v>
      </c>
      <c r="BN173" s="459">
        <f t="shared" si="185"/>
        <v>30</v>
      </c>
      <c r="BO173" s="464">
        <f t="shared" si="132"/>
        <v>630</v>
      </c>
      <c r="BP173" s="472">
        <f t="shared" si="166"/>
        <v>10.5</v>
      </c>
      <c r="BQ173" s="450">
        <f>'Summary Data'!AQ173</f>
        <v>9</v>
      </c>
      <c r="BR173" s="459">
        <f t="shared" si="186"/>
        <v>10</v>
      </c>
      <c r="BS173" s="464">
        <f t="shared" si="148"/>
        <v>90</v>
      </c>
      <c r="BT173" s="472">
        <f t="shared" si="167"/>
        <v>4.5</v>
      </c>
      <c r="BU173" s="450">
        <f>'Summary Data'!AS173</f>
        <v>4</v>
      </c>
      <c r="BV173" s="459">
        <f t="shared" si="187"/>
        <v>15</v>
      </c>
      <c r="BW173" s="464">
        <f t="shared" si="149"/>
        <v>60</v>
      </c>
      <c r="BX173" s="472">
        <f t="shared" si="168"/>
        <v>2</v>
      </c>
      <c r="BY173" s="478">
        <f t="shared" si="169"/>
        <v>820</v>
      </c>
      <c r="BZ173" s="469">
        <f t="shared" si="150"/>
        <v>5625</v>
      </c>
      <c r="CA173" s="475">
        <f t="shared" si="188"/>
        <v>2812.5</v>
      </c>
      <c r="CB173" s="451">
        <f t="shared" si="189"/>
        <v>4287.200000000008</v>
      </c>
      <c r="CC173" s="480">
        <f t="shared" si="196"/>
        <v>0.34397742116066554</v>
      </c>
      <c r="CD173" s="480">
        <f t="shared" si="190"/>
        <v>0.10666666666666667</v>
      </c>
      <c r="CE173" s="480">
        <f t="shared" si="191"/>
        <v>0.65602257883933446</v>
      </c>
      <c r="CF173" s="478">
        <f t="shared" si="192"/>
        <v>2</v>
      </c>
      <c r="CG173" s="478">
        <f t="shared" si="193"/>
        <v>8574.400000000016</v>
      </c>
      <c r="CH173" s="478">
        <f t="shared" si="194"/>
        <v>410</v>
      </c>
      <c r="CI173" s="478">
        <f t="shared" si="195"/>
        <v>393.01371951219505</v>
      </c>
    </row>
    <row r="174" spans="1:87" x14ac:dyDescent="0.2">
      <c r="A174" s="640"/>
      <c r="B174" s="442" t="s">
        <v>305</v>
      </c>
      <c r="C174" s="453">
        <v>2</v>
      </c>
      <c r="D174" s="453"/>
      <c r="E174" s="447">
        <f>'Summary Data'!C174</f>
        <v>61</v>
      </c>
      <c r="F174" s="458">
        <f t="shared" si="170"/>
        <v>10</v>
      </c>
      <c r="G174" s="463">
        <f t="shared" si="133"/>
        <v>610</v>
      </c>
      <c r="H174" s="472">
        <f t="shared" si="151"/>
        <v>30.5</v>
      </c>
      <c r="I174" s="447">
        <f>'Summary Data'!G174</f>
        <v>20</v>
      </c>
      <c r="J174" s="458">
        <f t="shared" si="171"/>
        <v>30</v>
      </c>
      <c r="K174" s="463">
        <f t="shared" si="134"/>
        <v>600</v>
      </c>
      <c r="L174" s="472">
        <f t="shared" si="152"/>
        <v>10</v>
      </c>
      <c r="M174" s="447">
        <f>'Summary Data'!I174</f>
        <v>0</v>
      </c>
      <c r="N174" s="458">
        <f t="shared" si="172"/>
        <v>10</v>
      </c>
      <c r="O174" s="463">
        <f t="shared" si="135"/>
        <v>0</v>
      </c>
      <c r="P174" s="472">
        <f t="shared" si="153"/>
        <v>0</v>
      </c>
      <c r="Q174" s="447">
        <f>'Summary Data'!K174</f>
        <v>1</v>
      </c>
      <c r="R174" s="458">
        <f t="shared" si="173"/>
        <v>10</v>
      </c>
      <c r="S174" s="463">
        <f t="shared" si="136"/>
        <v>10</v>
      </c>
      <c r="T174" s="472">
        <f t="shared" si="154"/>
        <v>0.5</v>
      </c>
      <c r="U174" s="447">
        <f>'Summary Data'!M174</f>
        <v>2</v>
      </c>
      <c r="V174" s="458">
        <f t="shared" si="174"/>
        <v>10</v>
      </c>
      <c r="W174" s="463">
        <f t="shared" si="137"/>
        <v>20</v>
      </c>
      <c r="X174" s="472">
        <f t="shared" si="155"/>
        <v>1</v>
      </c>
      <c r="Y174" s="447">
        <f>'Summary Data'!S174</f>
        <v>26</v>
      </c>
      <c r="Z174" s="458">
        <f t="shared" si="175"/>
        <v>10</v>
      </c>
      <c r="AA174" s="463">
        <f t="shared" si="138"/>
        <v>260</v>
      </c>
      <c r="AB174" s="472">
        <f t="shared" si="156"/>
        <v>13</v>
      </c>
      <c r="AC174" s="447">
        <f>'Summary Data'!U174</f>
        <v>2</v>
      </c>
      <c r="AD174" s="458">
        <f t="shared" si="176"/>
        <v>10</v>
      </c>
      <c r="AE174" s="463">
        <f t="shared" si="139"/>
        <v>20</v>
      </c>
      <c r="AF174" s="472">
        <f t="shared" si="157"/>
        <v>1</v>
      </c>
      <c r="AG174" s="447">
        <f>'Summary Data'!W174</f>
        <v>0</v>
      </c>
      <c r="AH174" s="458">
        <f t="shared" si="177"/>
        <v>10</v>
      </c>
      <c r="AI174" s="463">
        <f t="shared" si="140"/>
        <v>0</v>
      </c>
      <c r="AJ174" s="472">
        <f t="shared" si="158"/>
        <v>0</v>
      </c>
      <c r="AK174" s="447">
        <f>'Summary Data'!Y174</f>
        <v>184</v>
      </c>
      <c r="AL174" s="458">
        <f t="shared" si="178"/>
        <v>5</v>
      </c>
      <c r="AM174" s="463">
        <f t="shared" si="141"/>
        <v>920</v>
      </c>
      <c r="AN174" s="472">
        <f t="shared" si="159"/>
        <v>92</v>
      </c>
      <c r="AO174" s="447">
        <f>'Summary Data'!AA174</f>
        <v>17</v>
      </c>
      <c r="AP174" s="458">
        <f t="shared" si="179"/>
        <v>5</v>
      </c>
      <c r="AQ174" s="463">
        <f t="shared" si="142"/>
        <v>85</v>
      </c>
      <c r="AR174" s="472">
        <f t="shared" si="160"/>
        <v>8.5</v>
      </c>
      <c r="AS174" s="447">
        <f>'Summary Data'!AC174</f>
        <v>183</v>
      </c>
      <c r="AT174" s="458">
        <f t="shared" si="180"/>
        <v>5</v>
      </c>
      <c r="AU174" s="463">
        <f t="shared" si="143"/>
        <v>915</v>
      </c>
      <c r="AV174" s="472">
        <f t="shared" si="161"/>
        <v>91.5</v>
      </c>
      <c r="AW174" s="447">
        <f>'Summary Data'!AE174</f>
        <v>197</v>
      </c>
      <c r="AX174" s="458">
        <f t="shared" si="181"/>
        <v>5</v>
      </c>
      <c r="AY174" s="463">
        <f t="shared" si="144"/>
        <v>985</v>
      </c>
      <c r="AZ174" s="472">
        <f t="shared" si="162"/>
        <v>98.5</v>
      </c>
      <c r="BA174" s="447">
        <f>'Summary Data'!AG174</f>
        <v>1</v>
      </c>
      <c r="BB174" s="458">
        <f t="shared" si="182"/>
        <v>10</v>
      </c>
      <c r="BC174" s="463">
        <f t="shared" si="145"/>
        <v>10</v>
      </c>
      <c r="BD174" s="472">
        <f t="shared" si="163"/>
        <v>0.5</v>
      </c>
      <c r="BE174" s="447">
        <f>'Summary Data'!AI174</f>
        <v>1</v>
      </c>
      <c r="BF174" s="458">
        <f t="shared" si="183"/>
        <v>5</v>
      </c>
      <c r="BG174" s="463">
        <f t="shared" si="146"/>
        <v>5</v>
      </c>
      <c r="BH174" s="472">
        <f t="shared" si="164"/>
        <v>0.5</v>
      </c>
      <c r="BI174" s="447">
        <f>'Summary Data'!AK174</f>
        <v>0</v>
      </c>
      <c r="BJ174" s="458">
        <f t="shared" si="184"/>
        <v>30</v>
      </c>
      <c r="BK174" s="463">
        <f t="shared" si="147"/>
        <v>0</v>
      </c>
      <c r="BL174" s="472">
        <f t="shared" si="165"/>
        <v>0</v>
      </c>
      <c r="BM174" s="447">
        <f>'Summary Data'!AN174</f>
        <v>11</v>
      </c>
      <c r="BN174" s="458">
        <f t="shared" si="185"/>
        <v>30</v>
      </c>
      <c r="BO174" s="463">
        <f t="shared" si="132"/>
        <v>330</v>
      </c>
      <c r="BP174" s="472">
        <f t="shared" si="166"/>
        <v>5.5</v>
      </c>
      <c r="BQ174" s="447">
        <f>'Summary Data'!AQ174</f>
        <v>10</v>
      </c>
      <c r="BR174" s="458">
        <f t="shared" si="186"/>
        <v>10</v>
      </c>
      <c r="BS174" s="463">
        <f t="shared" si="148"/>
        <v>100</v>
      </c>
      <c r="BT174" s="472">
        <f t="shared" si="167"/>
        <v>5</v>
      </c>
      <c r="BU174" s="447">
        <f>'Summary Data'!AS174</f>
        <v>3</v>
      </c>
      <c r="BV174" s="458">
        <f t="shared" si="187"/>
        <v>15</v>
      </c>
      <c r="BW174" s="463">
        <f t="shared" si="149"/>
        <v>45</v>
      </c>
      <c r="BX174" s="472">
        <f t="shared" si="168"/>
        <v>1.5</v>
      </c>
      <c r="BY174" s="478">
        <f t="shared" si="169"/>
        <v>719</v>
      </c>
      <c r="BZ174" s="469">
        <f t="shared" si="150"/>
        <v>4915</v>
      </c>
      <c r="CA174" s="475">
        <f t="shared" si="188"/>
        <v>2457.5</v>
      </c>
      <c r="CB174" s="451">
        <f t="shared" si="189"/>
        <v>4287.200000000008</v>
      </c>
      <c r="CC174" s="480">
        <f t="shared" si="196"/>
        <v>0.42678204888971927</v>
      </c>
      <c r="CD174" s="480">
        <f t="shared" si="190"/>
        <v>0.24618514750762971</v>
      </c>
      <c r="CE174" s="480">
        <f t="shared" si="191"/>
        <v>0.57321795111028073</v>
      </c>
      <c r="CF174" s="478">
        <f t="shared" si="192"/>
        <v>2</v>
      </c>
      <c r="CG174" s="478">
        <f t="shared" si="193"/>
        <v>8574.400000000016</v>
      </c>
      <c r="CH174" s="478">
        <f t="shared" si="194"/>
        <v>359.5</v>
      </c>
      <c r="CI174" s="478">
        <f t="shared" si="195"/>
        <v>393.01371951219505</v>
      </c>
    </row>
    <row r="175" spans="1:87" x14ac:dyDescent="0.2">
      <c r="A175" s="640"/>
      <c r="B175" s="449" t="s">
        <v>306</v>
      </c>
      <c r="C175" s="453">
        <v>2</v>
      </c>
      <c r="D175" s="453"/>
      <c r="E175" s="450">
        <f>'Summary Data'!C175</f>
        <v>62</v>
      </c>
      <c r="F175" s="459">
        <f t="shared" si="170"/>
        <v>10</v>
      </c>
      <c r="G175" s="464">
        <f t="shared" si="133"/>
        <v>620</v>
      </c>
      <c r="H175" s="472">
        <f t="shared" si="151"/>
        <v>31</v>
      </c>
      <c r="I175" s="450">
        <f>'Summary Data'!G175</f>
        <v>40</v>
      </c>
      <c r="J175" s="459">
        <f t="shared" si="171"/>
        <v>30</v>
      </c>
      <c r="K175" s="464">
        <f t="shared" si="134"/>
        <v>1200</v>
      </c>
      <c r="L175" s="472">
        <f t="shared" si="152"/>
        <v>20</v>
      </c>
      <c r="M175" s="450">
        <f>'Summary Data'!I175</f>
        <v>0</v>
      </c>
      <c r="N175" s="459">
        <f t="shared" si="172"/>
        <v>10</v>
      </c>
      <c r="O175" s="464">
        <f t="shared" si="135"/>
        <v>0</v>
      </c>
      <c r="P175" s="472">
        <f t="shared" si="153"/>
        <v>0</v>
      </c>
      <c r="Q175" s="450">
        <f>'Summary Data'!K175</f>
        <v>1</v>
      </c>
      <c r="R175" s="459">
        <f t="shared" si="173"/>
        <v>10</v>
      </c>
      <c r="S175" s="464">
        <f t="shared" si="136"/>
        <v>10</v>
      </c>
      <c r="T175" s="472">
        <f t="shared" si="154"/>
        <v>0.5</v>
      </c>
      <c r="U175" s="450">
        <f>'Summary Data'!M175</f>
        <v>1</v>
      </c>
      <c r="V175" s="459">
        <f t="shared" si="174"/>
        <v>10</v>
      </c>
      <c r="W175" s="464">
        <f t="shared" si="137"/>
        <v>10</v>
      </c>
      <c r="X175" s="472">
        <f t="shared" si="155"/>
        <v>0.5</v>
      </c>
      <c r="Y175" s="450">
        <f>'Summary Data'!S175</f>
        <v>55</v>
      </c>
      <c r="Z175" s="459">
        <f t="shared" si="175"/>
        <v>10</v>
      </c>
      <c r="AA175" s="464">
        <f t="shared" si="138"/>
        <v>550</v>
      </c>
      <c r="AB175" s="472">
        <f t="shared" si="156"/>
        <v>27.5</v>
      </c>
      <c r="AC175" s="450">
        <f>'Summary Data'!U175</f>
        <v>2</v>
      </c>
      <c r="AD175" s="459">
        <f t="shared" si="176"/>
        <v>10</v>
      </c>
      <c r="AE175" s="464">
        <f t="shared" si="139"/>
        <v>20</v>
      </c>
      <c r="AF175" s="472">
        <f t="shared" si="157"/>
        <v>1</v>
      </c>
      <c r="AG175" s="450">
        <f>'Summary Data'!W175</f>
        <v>0</v>
      </c>
      <c r="AH175" s="459">
        <f t="shared" si="177"/>
        <v>10</v>
      </c>
      <c r="AI175" s="464">
        <f t="shared" si="140"/>
        <v>0</v>
      </c>
      <c r="AJ175" s="472">
        <f t="shared" si="158"/>
        <v>0</v>
      </c>
      <c r="AK175" s="450">
        <f>'Summary Data'!Y175</f>
        <v>201</v>
      </c>
      <c r="AL175" s="459">
        <f t="shared" si="178"/>
        <v>5</v>
      </c>
      <c r="AM175" s="464">
        <f t="shared" si="141"/>
        <v>1005</v>
      </c>
      <c r="AN175" s="472">
        <f t="shared" si="159"/>
        <v>100.5</v>
      </c>
      <c r="AO175" s="450">
        <f>'Summary Data'!AA175</f>
        <v>19</v>
      </c>
      <c r="AP175" s="459">
        <f t="shared" si="179"/>
        <v>5</v>
      </c>
      <c r="AQ175" s="464">
        <f t="shared" si="142"/>
        <v>95</v>
      </c>
      <c r="AR175" s="472">
        <f t="shared" si="160"/>
        <v>9.5</v>
      </c>
      <c r="AS175" s="450">
        <f>'Summary Data'!AC175</f>
        <v>162</v>
      </c>
      <c r="AT175" s="459">
        <f t="shared" si="180"/>
        <v>5</v>
      </c>
      <c r="AU175" s="464">
        <f t="shared" si="143"/>
        <v>810</v>
      </c>
      <c r="AV175" s="472">
        <f t="shared" si="161"/>
        <v>81</v>
      </c>
      <c r="AW175" s="450">
        <f>'Summary Data'!AE175</f>
        <v>256</v>
      </c>
      <c r="AX175" s="459">
        <f t="shared" si="181"/>
        <v>5</v>
      </c>
      <c r="AY175" s="464">
        <f t="shared" si="144"/>
        <v>1280</v>
      </c>
      <c r="AZ175" s="472">
        <f t="shared" si="162"/>
        <v>128</v>
      </c>
      <c r="BA175" s="450">
        <f>'Summary Data'!AG175</f>
        <v>1</v>
      </c>
      <c r="BB175" s="459">
        <f t="shared" si="182"/>
        <v>10</v>
      </c>
      <c r="BC175" s="464">
        <f t="shared" si="145"/>
        <v>10</v>
      </c>
      <c r="BD175" s="472">
        <f t="shared" si="163"/>
        <v>0.5</v>
      </c>
      <c r="BE175" s="450">
        <f>'Summary Data'!AI175</f>
        <v>0</v>
      </c>
      <c r="BF175" s="459">
        <f t="shared" si="183"/>
        <v>5</v>
      </c>
      <c r="BG175" s="464">
        <f t="shared" si="146"/>
        <v>0</v>
      </c>
      <c r="BH175" s="472">
        <f t="shared" si="164"/>
        <v>0</v>
      </c>
      <c r="BI175" s="450">
        <f>'Summary Data'!AK175</f>
        <v>5</v>
      </c>
      <c r="BJ175" s="459">
        <f t="shared" si="184"/>
        <v>30</v>
      </c>
      <c r="BK175" s="464">
        <f t="shared" si="147"/>
        <v>150</v>
      </c>
      <c r="BL175" s="472">
        <f t="shared" si="165"/>
        <v>2.5</v>
      </c>
      <c r="BM175" s="450">
        <f>'Summary Data'!AN175</f>
        <v>12</v>
      </c>
      <c r="BN175" s="459">
        <f t="shared" si="185"/>
        <v>30</v>
      </c>
      <c r="BO175" s="464">
        <f t="shared" si="132"/>
        <v>360</v>
      </c>
      <c r="BP175" s="472">
        <f t="shared" si="166"/>
        <v>6</v>
      </c>
      <c r="BQ175" s="450">
        <f>'Summary Data'!AQ175</f>
        <v>10</v>
      </c>
      <c r="BR175" s="459">
        <f t="shared" si="186"/>
        <v>10</v>
      </c>
      <c r="BS175" s="464">
        <f t="shared" si="148"/>
        <v>100</v>
      </c>
      <c r="BT175" s="472">
        <f t="shared" si="167"/>
        <v>5</v>
      </c>
      <c r="BU175" s="450">
        <f>'Summary Data'!AS175</f>
        <v>4</v>
      </c>
      <c r="BV175" s="459">
        <f t="shared" si="187"/>
        <v>15</v>
      </c>
      <c r="BW175" s="464">
        <f t="shared" si="149"/>
        <v>60</v>
      </c>
      <c r="BX175" s="472">
        <f t="shared" si="168"/>
        <v>2</v>
      </c>
      <c r="BY175" s="478">
        <f t="shared" si="169"/>
        <v>831</v>
      </c>
      <c r="BZ175" s="469">
        <f t="shared" si="150"/>
        <v>6280</v>
      </c>
      <c r="CA175" s="475">
        <f t="shared" si="188"/>
        <v>3140</v>
      </c>
      <c r="CB175" s="451">
        <f t="shared" si="189"/>
        <v>4287.200000000008</v>
      </c>
      <c r="CC175" s="480">
        <f t="shared" si="196"/>
        <v>0.2675872364247075</v>
      </c>
      <c r="CD175" s="480">
        <f t="shared" si="190"/>
        <v>0.28980891719745222</v>
      </c>
      <c r="CE175" s="480">
        <f t="shared" si="191"/>
        <v>0.7324127635752925</v>
      </c>
      <c r="CF175" s="478">
        <f t="shared" si="192"/>
        <v>2</v>
      </c>
      <c r="CG175" s="478">
        <f t="shared" si="193"/>
        <v>8574.400000000016</v>
      </c>
      <c r="CH175" s="478">
        <f t="shared" si="194"/>
        <v>415.5</v>
      </c>
      <c r="CI175" s="478">
        <f t="shared" si="195"/>
        <v>393.01371951219505</v>
      </c>
    </row>
    <row r="176" spans="1:87" x14ac:dyDescent="0.2">
      <c r="A176" s="640"/>
      <c r="B176" s="442" t="s">
        <v>307</v>
      </c>
      <c r="C176" s="453">
        <v>2</v>
      </c>
      <c r="D176" s="453"/>
      <c r="E176" s="447">
        <f>'Summary Data'!C176</f>
        <v>113</v>
      </c>
      <c r="F176" s="458">
        <f t="shared" si="170"/>
        <v>10</v>
      </c>
      <c r="G176" s="463">
        <f t="shared" si="133"/>
        <v>1130</v>
      </c>
      <c r="H176" s="472">
        <f t="shared" si="151"/>
        <v>56.5</v>
      </c>
      <c r="I176" s="447">
        <f>'Summary Data'!G176</f>
        <v>24</v>
      </c>
      <c r="J176" s="458">
        <f t="shared" si="171"/>
        <v>30</v>
      </c>
      <c r="K176" s="463">
        <f t="shared" si="134"/>
        <v>720</v>
      </c>
      <c r="L176" s="472">
        <f t="shared" si="152"/>
        <v>12</v>
      </c>
      <c r="M176" s="447">
        <f>'Summary Data'!I176</f>
        <v>0</v>
      </c>
      <c r="N176" s="458">
        <f t="shared" si="172"/>
        <v>10</v>
      </c>
      <c r="O176" s="463">
        <f t="shared" si="135"/>
        <v>0</v>
      </c>
      <c r="P176" s="472">
        <f t="shared" si="153"/>
        <v>0</v>
      </c>
      <c r="Q176" s="447">
        <f>'Summary Data'!K176</f>
        <v>3</v>
      </c>
      <c r="R176" s="458">
        <f t="shared" si="173"/>
        <v>10</v>
      </c>
      <c r="S176" s="463">
        <f t="shared" si="136"/>
        <v>30</v>
      </c>
      <c r="T176" s="472">
        <f t="shared" si="154"/>
        <v>1.5</v>
      </c>
      <c r="U176" s="447">
        <f>'Summary Data'!M176</f>
        <v>1</v>
      </c>
      <c r="V176" s="458">
        <f t="shared" si="174"/>
        <v>10</v>
      </c>
      <c r="W176" s="463">
        <f t="shared" si="137"/>
        <v>10</v>
      </c>
      <c r="X176" s="472">
        <f t="shared" si="155"/>
        <v>0.5</v>
      </c>
      <c r="Y176" s="447">
        <f>'Summary Data'!S176</f>
        <v>93</v>
      </c>
      <c r="Z176" s="458">
        <f t="shared" si="175"/>
        <v>10</v>
      </c>
      <c r="AA176" s="463">
        <f t="shared" si="138"/>
        <v>930</v>
      </c>
      <c r="AB176" s="472">
        <f t="shared" si="156"/>
        <v>46.5</v>
      </c>
      <c r="AC176" s="447">
        <f>'Summary Data'!U176</f>
        <v>6</v>
      </c>
      <c r="AD176" s="458">
        <f t="shared" si="176"/>
        <v>10</v>
      </c>
      <c r="AE176" s="463">
        <f t="shared" si="139"/>
        <v>60</v>
      </c>
      <c r="AF176" s="472">
        <f t="shared" si="157"/>
        <v>3</v>
      </c>
      <c r="AG176" s="447">
        <f>'Summary Data'!W176</f>
        <v>2</v>
      </c>
      <c r="AH176" s="458">
        <f t="shared" si="177"/>
        <v>10</v>
      </c>
      <c r="AI176" s="463">
        <f t="shared" si="140"/>
        <v>20</v>
      </c>
      <c r="AJ176" s="472">
        <f t="shared" si="158"/>
        <v>1</v>
      </c>
      <c r="AK176" s="447">
        <f>'Summary Data'!Y176</f>
        <v>257</v>
      </c>
      <c r="AL176" s="458">
        <f t="shared" si="178"/>
        <v>5</v>
      </c>
      <c r="AM176" s="463">
        <f t="shared" si="141"/>
        <v>1285</v>
      </c>
      <c r="AN176" s="472">
        <f t="shared" si="159"/>
        <v>128.5</v>
      </c>
      <c r="AO176" s="447">
        <f>'Summary Data'!AA176</f>
        <v>34</v>
      </c>
      <c r="AP176" s="458">
        <f t="shared" si="179"/>
        <v>5</v>
      </c>
      <c r="AQ176" s="463">
        <f t="shared" si="142"/>
        <v>170</v>
      </c>
      <c r="AR176" s="472">
        <f t="shared" si="160"/>
        <v>17</v>
      </c>
      <c r="AS176" s="447">
        <f>'Summary Data'!AC176</f>
        <v>265</v>
      </c>
      <c r="AT176" s="458">
        <f t="shared" si="180"/>
        <v>5</v>
      </c>
      <c r="AU176" s="463">
        <f t="shared" si="143"/>
        <v>1325</v>
      </c>
      <c r="AV176" s="472">
        <f t="shared" si="161"/>
        <v>132.5</v>
      </c>
      <c r="AW176" s="447">
        <f>'Summary Data'!AE176</f>
        <v>312</v>
      </c>
      <c r="AX176" s="458">
        <f t="shared" si="181"/>
        <v>5</v>
      </c>
      <c r="AY176" s="463">
        <f t="shared" si="144"/>
        <v>1560</v>
      </c>
      <c r="AZ176" s="472">
        <f t="shared" si="162"/>
        <v>156</v>
      </c>
      <c r="BA176" s="447">
        <f>'Summary Data'!AG176</f>
        <v>2</v>
      </c>
      <c r="BB176" s="458">
        <f t="shared" si="182"/>
        <v>10</v>
      </c>
      <c r="BC176" s="463">
        <f t="shared" si="145"/>
        <v>20</v>
      </c>
      <c r="BD176" s="472">
        <f t="shared" si="163"/>
        <v>1</v>
      </c>
      <c r="BE176" s="447">
        <f>'Summary Data'!AI176</f>
        <v>1</v>
      </c>
      <c r="BF176" s="458">
        <f t="shared" si="183"/>
        <v>5</v>
      </c>
      <c r="BG176" s="463">
        <f t="shared" si="146"/>
        <v>5</v>
      </c>
      <c r="BH176" s="472">
        <f t="shared" si="164"/>
        <v>0.5</v>
      </c>
      <c r="BI176" s="447">
        <f>'Summary Data'!AK176</f>
        <v>5</v>
      </c>
      <c r="BJ176" s="458">
        <f t="shared" si="184"/>
        <v>30</v>
      </c>
      <c r="BK176" s="463">
        <f t="shared" si="147"/>
        <v>150</v>
      </c>
      <c r="BL176" s="472">
        <f t="shared" si="165"/>
        <v>2.5</v>
      </c>
      <c r="BM176" s="447">
        <f>'Summary Data'!AN176</f>
        <v>11</v>
      </c>
      <c r="BN176" s="458">
        <f t="shared" si="185"/>
        <v>30</v>
      </c>
      <c r="BO176" s="463">
        <f t="shared" si="132"/>
        <v>330</v>
      </c>
      <c r="BP176" s="472">
        <f t="shared" si="166"/>
        <v>5.5</v>
      </c>
      <c r="BQ176" s="447">
        <f>'Summary Data'!AQ176</f>
        <v>7</v>
      </c>
      <c r="BR176" s="458">
        <f t="shared" si="186"/>
        <v>10</v>
      </c>
      <c r="BS176" s="463">
        <f t="shared" si="148"/>
        <v>70</v>
      </c>
      <c r="BT176" s="472">
        <f t="shared" si="167"/>
        <v>3.5</v>
      </c>
      <c r="BU176" s="447">
        <f>'Summary Data'!AS176</f>
        <v>3</v>
      </c>
      <c r="BV176" s="458">
        <f t="shared" si="187"/>
        <v>15</v>
      </c>
      <c r="BW176" s="463">
        <f t="shared" si="149"/>
        <v>45</v>
      </c>
      <c r="BX176" s="472">
        <f t="shared" si="168"/>
        <v>1.5</v>
      </c>
      <c r="BY176" s="478">
        <f t="shared" si="169"/>
        <v>1139</v>
      </c>
      <c r="BZ176" s="469">
        <f t="shared" si="150"/>
        <v>7860</v>
      </c>
      <c r="CA176" s="475">
        <f t="shared" si="188"/>
        <v>3930</v>
      </c>
      <c r="CB176" s="451">
        <f t="shared" si="189"/>
        <v>4287.200000000008</v>
      </c>
      <c r="CC176" s="480">
        <f t="shared" si="196"/>
        <v>8.3317783168503246E-2</v>
      </c>
      <c r="CD176" s="480">
        <f t="shared" si="190"/>
        <v>0.23536895674300254</v>
      </c>
      <c r="CE176" s="480">
        <f t="shared" si="191"/>
        <v>0.91668221683149675</v>
      </c>
      <c r="CF176" s="478">
        <f t="shared" si="192"/>
        <v>2</v>
      </c>
      <c r="CG176" s="478">
        <f t="shared" si="193"/>
        <v>8574.400000000016</v>
      </c>
      <c r="CH176" s="478">
        <f t="shared" si="194"/>
        <v>569.5</v>
      </c>
      <c r="CI176" s="478">
        <f t="shared" si="195"/>
        <v>393.01371951219505</v>
      </c>
    </row>
    <row r="177" spans="1:87" x14ac:dyDescent="0.2">
      <c r="A177" s="640"/>
      <c r="B177" s="449" t="s">
        <v>308</v>
      </c>
      <c r="C177" s="453">
        <v>2</v>
      </c>
      <c r="D177" s="453"/>
      <c r="E177" s="450">
        <f>'Summary Data'!C177</f>
        <v>109</v>
      </c>
      <c r="F177" s="459">
        <f t="shared" si="170"/>
        <v>10</v>
      </c>
      <c r="G177" s="464">
        <f t="shared" si="133"/>
        <v>1090</v>
      </c>
      <c r="H177" s="472">
        <f t="shared" si="151"/>
        <v>54.5</v>
      </c>
      <c r="I177" s="450">
        <f>'Summary Data'!G177</f>
        <v>12</v>
      </c>
      <c r="J177" s="459">
        <f t="shared" si="171"/>
        <v>30</v>
      </c>
      <c r="K177" s="464">
        <f t="shared" si="134"/>
        <v>360</v>
      </c>
      <c r="L177" s="472">
        <f t="shared" si="152"/>
        <v>6</v>
      </c>
      <c r="M177" s="450">
        <f>'Summary Data'!I177</f>
        <v>1</v>
      </c>
      <c r="N177" s="459">
        <f t="shared" si="172"/>
        <v>10</v>
      </c>
      <c r="O177" s="464">
        <f t="shared" si="135"/>
        <v>10</v>
      </c>
      <c r="P177" s="472">
        <f t="shared" si="153"/>
        <v>0.5</v>
      </c>
      <c r="Q177" s="450">
        <f>'Summary Data'!K177</f>
        <v>5</v>
      </c>
      <c r="R177" s="459">
        <f t="shared" si="173"/>
        <v>10</v>
      </c>
      <c r="S177" s="464">
        <f t="shared" si="136"/>
        <v>50</v>
      </c>
      <c r="T177" s="472">
        <f t="shared" si="154"/>
        <v>2.5</v>
      </c>
      <c r="U177" s="450">
        <f>'Summary Data'!M177</f>
        <v>0</v>
      </c>
      <c r="V177" s="459">
        <f t="shared" si="174"/>
        <v>10</v>
      </c>
      <c r="W177" s="464">
        <f t="shared" si="137"/>
        <v>0</v>
      </c>
      <c r="X177" s="472">
        <f t="shared" si="155"/>
        <v>0</v>
      </c>
      <c r="Y177" s="450">
        <f>'Summary Data'!S177</f>
        <v>88</v>
      </c>
      <c r="Z177" s="459">
        <f t="shared" si="175"/>
        <v>10</v>
      </c>
      <c r="AA177" s="464">
        <f t="shared" si="138"/>
        <v>880</v>
      </c>
      <c r="AB177" s="472">
        <f t="shared" si="156"/>
        <v>44</v>
      </c>
      <c r="AC177" s="450">
        <f>'Summary Data'!U177</f>
        <v>5</v>
      </c>
      <c r="AD177" s="459">
        <f t="shared" si="176"/>
        <v>10</v>
      </c>
      <c r="AE177" s="464">
        <f t="shared" si="139"/>
        <v>50</v>
      </c>
      <c r="AF177" s="472">
        <f t="shared" si="157"/>
        <v>2.5</v>
      </c>
      <c r="AG177" s="450">
        <f>'Summary Data'!W177</f>
        <v>1</v>
      </c>
      <c r="AH177" s="459">
        <f t="shared" si="177"/>
        <v>10</v>
      </c>
      <c r="AI177" s="464">
        <f t="shared" si="140"/>
        <v>10</v>
      </c>
      <c r="AJ177" s="472">
        <f t="shared" si="158"/>
        <v>0.5</v>
      </c>
      <c r="AK177" s="450">
        <f>'Summary Data'!Y177</f>
        <v>301</v>
      </c>
      <c r="AL177" s="459">
        <f t="shared" si="178"/>
        <v>5</v>
      </c>
      <c r="AM177" s="464">
        <f t="shared" si="141"/>
        <v>1505</v>
      </c>
      <c r="AN177" s="472">
        <f t="shared" si="159"/>
        <v>150.5</v>
      </c>
      <c r="AO177" s="450">
        <f>'Summary Data'!AA177</f>
        <v>22</v>
      </c>
      <c r="AP177" s="459">
        <f t="shared" si="179"/>
        <v>5</v>
      </c>
      <c r="AQ177" s="464">
        <f t="shared" si="142"/>
        <v>110</v>
      </c>
      <c r="AR177" s="472">
        <f t="shared" si="160"/>
        <v>11</v>
      </c>
      <c r="AS177" s="450">
        <f>'Summary Data'!AC177</f>
        <v>265</v>
      </c>
      <c r="AT177" s="459">
        <f t="shared" si="180"/>
        <v>5</v>
      </c>
      <c r="AU177" s="464">
        <f t="shared" si="143"/>
        <v>1325</v>
      </c>
      <c r="AV177" s="472">
        <f t="shared" si="161"/>
        <v>132.5</v>
      </c>
      <c r="AW177" s="450">
        <f>'Summary Data'!AE177</f>
        <v>312</v>
      </c>
      <c r="AX177" s="459">
        <f t="shared" si="181"/>
        <v>5</v>
      </c>
      <c r="AY177" s="464">
        <f t="shared" si="144"/>
        <v>1560</v>
      </c>
      <c r="AZ177" s="472">
        <f t="shared" si="162"/>
        <v>156</v>
      </c>
      <c r="BA177" s="450">
        <f>'Summary Data'!AG177</f>
        <v>5</v>
      </c>
      <c r="BB177" s="459">
        <f t="shared" si="182"/>
        <v>10</v>
      </c>
      <c r="BC177" s="464">
        <f t="shared" si="145"/>
        <v>50</v>
      </c>
      <c r="BD177" s="472">
        <f t="shared" si="163"/>
        <v>2.5</v>
      </c>
      <c r="BE177" s="450">
        <f>'Summary Data'!AI177</f>
        <v>3</v>
      </c>
      <c r="BF177" s="459">
        <f t="shared" si="183"/>
        <v>5</v>
      </c>
      <c r="BG177" s="464">
        <f t="shared" si="146"/>
        <v>15</v>
      </c>
      <c r="BH177" s="472">
        <f t="shared" si="164"/>
        <v>1.5</v>
      </c>
      <c r="BI177" s="450">
        <f>'Summary Data'!AK177</f>
        <v>4</v>
      </c>
      <c r="BJ177" s="459">
        <f t="shared" si="184"/>
        <v>30</v>
      </c>
      <c r="BK177" s="464">
        <f t="shared" si="147"/>
        <v>120</v>
      </c>
      <c r="BL177" s="472">
        <f t="shared" si="165"/>
        <v>2</v>
      </c>
      <c r="BM177" s="450">
        <f>'Summary Data'!AN177</f>
        <v>17</v>
      </c>
      <c r="BN177" s="459">
        <f t="shared" si="185"/>
        <v>30</v>
      </c>
      <c r="BO177" s="464">
        <f t="shared" si="132"/>
        <v>510</v>
      </c>
      <c r="BP177" s="472">
        <f t="shared" si="166"/>
        <v>8.5</v>
      </c>
      <c r="BQ177" s="450">
        <f>'Summary Data'!AQ177</f>
        <v>13</v>
      </c>
      <c r="BR177" s="459">
        <f t="shared" si="186"/>
        <v>10</v>
      </c>
      <c r="BS177" s="464">
        <f t="shared" si="148"/>
        <v>130</v>
      </c>
      <c r="BT177" s="472">
        <f t="shared" si="167"/>
        <v>6.5</v>
      </c>
      <c r="BU177" s="450">
        <f>'Summary Data'!AS177</f>
        <v>4</v>
      </c>
      <c r="BV177" s="459">
        <f t="shared" si="187"/>
        <v>15</v>
      </c>
      <c r="BW177" s="464">
        <f t="shared" si="149"/>
        <v>60</v>
      </c>
      <c r="BX177" s="472">
        <f t="shared" si="168"/>
        <v>2</v>
      </c>
      <c r="BY177" s="478">
        <f t="shared" si="169"/>
        <v>1167</v>
      </c>
      <c r="BZ177" s="469">
        <f t="shared" si="150"/>
        <v>7835</v>
      </c>
      <c r="CA177" s="475">
        <f t="shared" si="188"/>
        <v>3917.5</v>
      </c>
      <c r="CB177" s="451">
        <f t="shared" si="189"/>
        <v>4287.200000000008</v>
      </c>
      <c r="CC177" s="480">
        <f t="shared" si="196"/>
        <v>8.6233439074455909E-2</v>
      </c>
      <c r="CD177" s="480">
        <f t="shared" si="190"/>
        <v>0.18506700701978301</v>
      </c>
      <c r="CE177" s="480">
        <f t="shared" si="191"/>
        <v>0.91376656092554409</v>
      </c>
      <c r="CF177" s="478">
        <f t="shared" si="192"/>
        <v>2</v>
      </c>
      <c r="CG177" s="478">
        <f t="shared" si="193"/>
        <v>8574.400000000016</v>
      </c>
      <c r="CH177" s="478">
        <f t="shared" si="194"/>
        <v>583.5</v>
      </c>
      <c r="CI177" s="478">
        <f t="shared" si="195"/>
        <v>393.01371951219505</v>
      </c>
    </row>
    <row r="178" spans="1:87" x14ac:dyDescent="0.2">
      <c r="A178" s="640"/>
      <c r="B178" s="442" t="s">
        <v>309</v>
      </c>
      <c r="C178" s="453">
        <v>2</v>
      </c>
      <c r="D178" s="453"/>
      <c r="E178" s="447">
        <f>'Summary Data'!C178</f>
        <v>96</v>
      </c>
      <c r="F178" s="458">
        <f t="shared" si="170"/>
        <v>10</v>
      </c>
      <c r="G178" s="463">
        <f t="shared" si="133"/>
        <v>960</v>
      </c>
      <c r="H178" s="472">
        <f t="shared" si="151"/>
        <v>48</v>
      </c>
      <c r="I178" s="447">
        <f>'Summary Data'!G178</f>
        <v>128</v>
      </c>
      <c r="J178" s="458">
        <f t="shared" si="171"/>
        <v>30</v>
      </c>
      <c r="K178" s="463">
        <f t="shared" si="134"/>
        <v>3840</v>
      </c>
      <c r="L178" s="472">
        <f t="shared" si="152"/>
        <v>64</v>
      </c>
      <c r="M178" s="447">
        <f>'Summary Data'!I178</f>
        <v>0</v>
      </c>
      <c r="N178" s="458">
        <f t="shared" si="172"/>
        <v>10</v>
      </c>
      <c r="O178" s="463">
        <f t="shared" si="135"/>
        <v>0</v>
      </c>
      <c r="P178" s="472">
        <f t="shared" si="153"/>
        <v>0</v>
      </c>
      <c r="Q178" s="447">
        <f>'Summary Data'!K178</f>
        <v>9</v>
      </c>
      <c r="R178" s="458">
        <f t="shared" si="173"/>
        <v>10</v>
      </c>
      <c r="S178" s="463">
        <f t="shared" si="136"/>
        <v>90</v>
      </c>
      <c r="T178" s="472">
        <f t="shared" si="154"/>
        <v>4.5</v>
      </c>
      <c r="U178" s="447">
        <f>'Summary Data'!M178</f>
        <v>2</v>
      </c>
      <c r="V178" s="458">
        <f t="shared" si="174"/>
        <v>10</v>
      </c>
      <c r="W178" s="463">
        <f t="shared" si="137"/>
        <v>20</v>
      </c>
      <c r="X178" s="472">
        <f t="shared" si="155"/>
        <v>1</v>
      </c>
      <c r="Y178" s="447">
        <f>'Summary Data'!S178</f>
        <v>112</v>
      </c>
      <c r="Z178" s="458">
        <f t="shared" si="175"/>
        <v>10</v>
      </c>
      <c r="AA178" s="463">
        <f t="shared" si="138"/>
        <v>1120</v>
      </c>
      <c r="AB178" s="472">
        <f t="shared" si="156"/>
        <v>56</v>
      </c>
      <c r="AC178" s="447">
        <f>'Summary Data'!U178</f>
        <v>4</v>
      </c>
      <c r="AD178" s="458">
        <f t="shared" si="176"/>
        <v>10</v>
      </c>
      <c r="AE178" s="463">
        <f t="shared" si="139"/>
        <v>40</v>
      </c>
      <c r="AF178" s="472">
        <f t="shared" si="157"/>
        <v>2</v>
      </c>
      <c r="AG178" s="447">
        <f>'Summary Data'!W178</f>
        <v>2</v>
      </c>
      <c r="AH178" s="458">
        <f t="shared" si="177"/>
        <v>10</v>
      </c>
      <c r="AI178" s="463">
        <f t="shared" si="140"/>
        <v>20</v>
      </c>
      <c r="AJ178" s="472">
        <f t="shared" si="158"/>
        <v>1</v>
      </c>
      <c r="AK178" s="447">
        <f>'Summary Data'!Y178</f>
        <v>264</v>
      </c>
      <c r="AL178" s="458">
        <f t="shared" si="178"/>
        <v>5</v>
      </c>
      <c r="AM178" s="463">
        <f t="shared" si="141"/>
        <v>1320</v>
      </c>
      <c r="AN178" s="472">
        <f t="shared" si="159"/>
        <v>132</v>
      </c>
      <c r="AO178" s="447">
        <f>'Summary Data'!AA178</f>
        <v>18</v>
      </c>
      <c r="AP178" s="458">
        <f t="shared" si="179"/>
        <v>5</v>
      </c>
      <c r="AQ178" s="463">
        <f t="shared" si="142"/>
        <v>90</v>
      </c>
      <c r="AR178" s="472">
        <f t="shared" si="160"/>
        <v>9</v>
      </c>
      <c r="AS178" s="447">
        <f>'Summary Data'!AC178</f>
        <v>235</v>
      </c>
      <c r="AT178" s="458">
        <f t="shared" si="180"/>
        <v>5</v>
      </c>
      <c r="AU178" s="463">
        <f t="shared" si="143"/>
        <v>1175</v>
      </c>
      <c r="AV178" s="472">
        <f t="shared" si="161"/>
        <v>117.5</v>
      </c>
      <c r="AW178" s="447">
        <f>'Summary Data'!AE178</f>
        <v>338</v>
      </c>
      <c r="AX178" s="458">
        <f t="shared" si="181"/>
        <v>5</v>
      </c>
      <c r="AY178" s="463">
        <f t="shared" si="144"/>
        <v>1690</v>
      </c>
      <c r="AZ178" s="472">
        <f t="shared" si="162"/>
        <v>169</v>
      </c>
      <c r="BA178" s="447">
        <f>'Summary Data'!AG178</f>
        <v>10</v>
      </c>
      <c r="BB178" s="458">
        <f t="shared" si="182"/>
        <v>10</v>
      </c>
      <c r="BC178" s="463">
        <f t="shared" si="145"/>
        <v>100</v>
      </c>
      <c r="BD178" s="472">
        <f t="shared" si="163"/>
        <v>5</v>
      </c>
      <c r="BE178" s="447">
        <f>'Summary Data'!AI178</f>
        <v>1</v>
      </c>
      <c r="BF178" s="458">
        <f t="shared" si="183"/>
        <v>5</v>
      </c>
      <c r="BG178" s="463">
        <f t="shared" si="146"/>
        <v>5</v>
      </c>
      <c r="BH178" s="472">
        <f t="shared" si="164"/>
        <v>0.5</v>
      </c>
      <c r="BI178" s="447">
        <f>'Summary Data'!AK178</f>
        <v>10</v>
      </c>
      <c r="BJ178" s="458">
        <f t="shared" si="184"/>
        <v>30</v>
      </c>
      <c r="BK178" s="463">
        <f t="shared" si="147"/>
        <v>300</v>
      </c>
      <c r="BL178" s="472">
        <f t="shared" si="165"/>
        <v>5</v>
      </c>
      <c r="BM178" s="447">
        <f>'Summary Data'!AN178</f>
        <v>18</v>
      </c>
      <c r="BN178" s="458">
        <f t="shared" si="185"/>
        <v>30</v>
      </c>
      <c r="BO178" s="463">
        <f t="shared" si="132"/>
        <v>540</v>
      </c>
      <c r="BP178" s="472">
        <f t="shared" si="166"/>
        <v>9</v>
      </c>
      <c r="BQ178" s="447">
        <f>'Summary Data'!AQ178</f>
        <v>15</v>
      </c>
      <c r="BR178" s="458">
        <f t="shared" si="186"/>
        <v>10</v>
      </c>
      <c r="BS178" s="463">
        <f t="shared" si="148"/>
        <v>150</v>
      </c>
      <c r="BT178" s="472">
        <f t="shared" si="167"/>
        <v>7.5</v>
      </c>
      <c r="BU178" s="447">
        <f>'Summary Data'!AS178</f>
        <v>4</v>
      </c>
      <c r="BV178" s="458">
        <f t="shared" si="187"/>
        <v>15</v>
      </c>
      <c r="BW178" s="463">
        <f t="shared" si="149"/>
        <v>60</v>
      </c>
      <c r="BX178" s="472">
        <f t="shared" si="168"/>
        <v>2</v>
      </c>
      <c r="BY178" s="478">
        <f t="shared" si="169"/>
        <v>1266</v>
      </c>
      <c r="BZ178" s="469">
        <f t="shared" si="150"/>
        <v>11520</v>
      </c>
      <c r="CA178" s="475">
        <f t="shared" si="188"/>
        <v>5760</v>
      </c>
      <c r="CB178" s="451">
        <f t="shared" si="189"/>
        <v>4287.200000000008</v>
      </c>
      <c r="CC178" s="480">
        <f t="shared" si="196"/>
        <v>-0.34353424146295697</v>
      </c>
      <c r="CD178" s="480">
        <f t="shared" si="190"/>
        <v>0.41666666666666669</v>
      </c>
      <c r="CE178" s="480">
        <f t="shared" si="191"/>
        <v>1.343534241462957</v>
      </c>
      <c r="CF178" s="478">
        <f t="shared" si="192"/>
        <v>2</v>
      </c>
      <c r="CG178" s="478">
        <f t="shared" si="193"/>
        <v>8574.400000000016</v>
      </c>
      <c r="CH178" s="478">
        <f t="shared" si="194"/>
        <v>633</v>
      </c>
      <c r="CI178" s="478">
        <f t="shared" si="195"/>
        <v>393.01371951219505</v>
      </c>
    </row>
    <row r="179" spans="1:87" x14ac:dyDescent="0.2">
      <c r="A179" s="640"/>
      <c r="B179" s="449" t="s">
        <v>310</v>
      </c>
      <c r="C179" s="453">
        <v>2</v>
      </c>
      <c r="D179" s="453"/>
      <c r="E179" s="450">
        <f>'Summary Data'!C179</f>
        <v>91</v>
      </c>
      <c r="F179" s="459">
        <f t="shared" si="170"/>
        <v>10</v>
      </c>
      <c r="G179" s="464">
        <f t="shared" si="133"/>
        <v>910</v>
      </c>
      <c r="H179" s="472">
        <f t="shared" si="151"/>
        <v>45.5</v>
      </c>
      <c r="I179" s="450">
        <f>'Summary Data'!G179</f>
        <v>30</v>
      </c>
      <c r="J179" s="459">
        <f t="shared" si="171"/>
        <v>30</v>
      </c>
      <c r="K179" s="464">
        <f t="shared" si="134"/>
        <v>900</v>
      </c>
      <c r="L179" s="472">
        <f t="shared" si="152"/>
        <v>15</v>
      </c>
      <c r="M179" s="450">
        <f>'Summary Data'!I179</f>
        <v>0</v>
      </c>
      <c r="N179" s="459">
        <f t="shared" si="172"/>
        <v>10</v>
      </c>
      <c r="O179" s="464">
        <f t="shared" si="135"/>
        <v>0</v>
      </c>
      <c r="P179" s="472">
        <f t="shared" si="153"/>
        <v>0</v>
      </c>
      <c r="Q179" s="450">
        <f>'Summary Data'!K179</f>
        <v>10</v>
      </c>
      <c r="R179" s="459">
        <f t="shared" si="173"/>
        <v>10</v>
      </c>
      <c r="S179" s="464">
        <f t="shared" si="136"/>
        <v>100</v>
      </c>
      <c r="T179" s="472">
        <f t="shared" si="154"/>
        <v>5</v>
      </c>
      <c r="U179" s="450">
        <f>'Summary Data'!M179</f>
        <v>3</v>
      </c>
      <c r="V179" s="459">
        <f t="shared" si="174"/>
        <v>10</v>
      </c>
      <c r="W179" s="464">
        <f t="shared" si="137"/>
        <v>30</v>
      </c>
      <c r="X179" s="472">
        <f t="shared" si="155"/>
        <v>1.5</v>
      </c>
      <c r="Y179" s="450">
        <f>'Summary Data'!S179</f>
        <v>134</v>
      </c>
      <c r="Z179" s="459">
        <f t="shared" si="175"/>
        <v>10</v>
      </c>
      <c r="AA179" s="464">
        <f t="shared" si="138"/>
        <v>1340</v>
      </c>
      <c r="AB179" s="472">
        <f t="shared" si="156"/>
        <v>67</v>
      </c>
      <c r="AC179" s="450">
        <f>'Summary Data'!U179</f>
        <v>5</v>
      </c>
      <c r="AD179" s="459">
        <f t="shared" si="176"/>
        <v>10</v>
      </c>
      <c r="AE179" s="464">
        <f t="shared" si="139"/>
        <v>50</v>
      </c>
      <c r="AF179" s="472">
        <f t="shared" si="157"/>
        <v>2.5</v>
      </c>
      <c r="AG179" s="450">
        <f>'Summary Data'!W179</f>
        <v>4</v>
      </c>
      <c r="AH179" s="459">
        <f t="shared" si="177"/>
        <v>10</v>
      </c>
      <c r="AI179" s="464">
        <f t="shared" si="140"/>
        <v>40</v>
      </c>
      <c r="AJ179" s="472">
        <f t="shared" si="158"/>
        <v>2</v>
      </c>
      <c r="AK179" s="450">
        <f>'Summary Data'!Y179</f>
        <v>448</v>
      </c>
      <c r="AL179" s="459">
        <f t="shared" si="178"/>
        <v>5</v>
      </c>
      <c r="AM179" s="464">
        <f t="shared" si="141"/>
        <v>2240</v>
      </c>
      <c r="AN179" s="472">
        <f t="shared" si="159"/>
        <v>224</v>
      </c>
      <c r="AO179" s="450">
        <f>'Summary Data'!AA179</f>
        <v>49</v>
      </c>
      <c r="AP179" s="459">
        <f t="shared" si="179"/>
        <v>5</v>
      </c>
      <c r="AQ179" s="464">
        <f t="shared" si="142"/>
        <v>245</v>
      </c>
      <c r="AR179" s="472">
        <f t="shared" si="160"/>
        <v>24.5</v>
      </c>
      <c r="AS179" s="450">
        <f>'Summary Data'!AC179</f>
        <v>514</v>
      </c>
      <c r="AT179" s="459">
        <f t="shared" si="180"/>
        <v>5</v>
      </c>
      <c r="AU179" s="464">
        <f t="shared" si="143"/>
        <v>2570</v>
      </c>
      <c r="AV179" s="472">
        <f t="shared" si="161"/>
        <v>257</v>
      </c>
      <c r="AW179" s="450">
        <f>'Summary Data'!AE179</f>
        <v>450</v>
      </c>
      <c r="AX179" s="459">
        <f t="shared" si="181"/>
        <v>5</v>
      </c>
      <c r="AY179" s="464">
        <f t="shared" si="144"/>
        <v>2250</v>
      </c>
      <c r="AZ179" s="472">
        <f t="shared" si="162"/>
        <v>225</v>
      </c>
      <c r="BA179" s="450">
        <f>'Summary Data'!AG179</f>
        <v>2</v>
      </c>
      <c r="BB179" s="459">
        <f t="shared" si="182"/>
        <v>10</v>
      </c>
      <c r="BC179" s="464">
        <f t="shared" si="145"/>
        <v>20</v>
      </c>
      <c r="BD179" s="472">
        <f t="shared" si="163"/>
        <v>1</v>
      </c>
      <c r="BE179" s="450">
        <f>'Summary Data'!AI179</f>
        <v>3</v>
      </c>
      <c r="BF179" s="459">
        <f t="shared" si="183"/>
        <v>5</v>
      </c>
      <c r="BG179" s="464">
        <f t="shared" si="146"/>
        <v>15</v>
      </c>
      <c r="BH179" s="472">
        <f t="shared" si="164"/>
        <v>1.5</v>
      </c>
      <c r="BI179" s="450">
        <f>'Summary Data'!AK179</f>
        <v>9</v>
      </c>
      <c r="BJ179" s="459">
        <f t="shared" si="184"/>
        <v>30</v>
      </c>
      <c r="BK179" s="464">
        <f t="shared" si="147"/>
        <v>270</v>
      </c>
      <c r="BL179" s="472">
        <f t="shared" si="165"/>
        <v>4.5</v>
      </c>
      <c r="BM179" s="450">
        <f>'Summary Data'!AN179</f>
        <v>17</v>
      </c>
      <c r="BN179" s="459">
        <f t="shared" si="185"/>
        <v>30</v>
      </c>
      <c r="BO179" s="464">
        <f t="shared" si="132"/>
        <v>510</v>
      </c>
      <c r="BP179" s="472">
        <f t="shared" si="166"/>
        <v>8.5</v>
      </c>
      <c r="BQ179" s="450">
        <f>'Summary Data'!AQ179</f>
        <v>12</v>
      </c>
      <c r="BR179" s="459">
        <f t="shared" si="186"/>
        <v>10</v>
      </c>
      <c r="BS179" s="464">
        <f t="shared" si="148"/>
        <v>120</v>
      </c>
      <c r="BT179" s="472">
        <f t="shared" si="167"/>
        <v>6</v>
      </c>
      <c r="BU179" s="450">
        <f>'Summary Data'!AS179</f>
        <v>5</v>
      </c>
      <c r="BV179" s="459">
        <f t="shared" si="187"/>
        <v>15</v>
      </c>
      <c r="BW179" s="464">
        <f t="shared" si="149"/>
        <v>75</v>
      </c>
      <c r="BX179" s="472">
        <f t="shared" si="168"/>
        <v>2.5</v>
      </c>
      <c r="BY179" s="478">
        <f t="shared" si="169"/>
        <v>1786</v>
      </c>
      <c r="BZ179" s="469">
        <f t="shared" si="150"/>
        <v>11685</v>
      </c>
      <c r="CA179" s="475">
        <f t="shared" si="188"/>
        <v>5842.5</v>
      </c>
      <c r="CB179" s="451">
        <f t="shared" si="189"/>
        <v>4287.200000000008</v>
      </c>
      <c r="CC179" s="480">
        <f t="shared" si="196"/>
        <v>-0.36277757044224423</v>
      </c>
      <c r="CD179" s="480">
        <f t="shared" si="190"/>
        <v>0.15489944373127942</v>
      </c>
      <c r="CE179" s="480">
        <f t="shared" si="191"/>
        <v>1.3627775704422442</v>
      </c>
      <c r="CF179" s="478">
        <f t="shared" si="192"/>
        <v>2</v>
      </c>
      <c r="CG179" s="478">
        <f t="shared" si="193"/>
        <v>8574.400000000016</v>
      </c>
      <c r="CH179" s="478">
        <f t="shared" si="194"/>
        <v>893</v>
      </c>
      <c r="CI179" s="478">
        <f t="shared" si="195"/>
        <v>393.01371951219505</v>
      </c>
    </row>
    <row r="180" spans="1:87" x14ac:dyDescent="0.2">
      <c r="A180" s="640"/>
      <c r="B180" s="442" t="s">
        <v>311</v>
      </c>
      <c r="C180" s="453">
        <v>2</v>
      </c>
      <c r="D180" s="453"/>
      <c r="E180" s="447">
        <f>'Summary Data'!C180</f>
        <v>84</v>
      </c>
      <c r="F180" s="458">
        <f t="shared" si="170"/>
        <v>10</v>
      </c>
      <c r="G180" s="463">
        <f t="shared" si="133"/>
        <v>840</v>
      </c>
      <c r="H180" s="472">
        <f t="shared" si="151"/>
        <v>42</v>
      </c>
      <c r="I180" s="447">
        <f>'Summary Data'!G180</f>
        <v>160</v>
      </c>
      <c r="J180" s="458">
        <f t="shared" si="171"/>
        <v>30</v>
      </c>
      <c r="K180" s="463">
        <f t="shared" si="134"/>
        <v>4800</v>
      </c>
      <c r="L180" s="472">
        <f t="shared" si="152"/>
        <v>80</v>
      </c>
      <c r="M180" s="447">
        <f>'Summary Data'!I180</f>
        <v>0</v>
      </c>
      <c r="N180" s="458">
        <f t="shared" si="172"/>
        <v>10</v>
      </c>
      <c r="O180" s="463">
        <f t="shared" si="135"/>
        <v>0</v>
      </c>
      <c r="P180" s="472">
        <f t="shared" si="153"/>
        <v>0</v>
      </c>
      <c r="Q180" s="447">
        <f>'Summary Data'!K180</f>
        <v>8</v>
      </c>
      <c r="R180" s="458">
        <f t="shared" si="173"/>
        <v>10</v>
      </c>
      <c r="S180" s="463">
        <f t="shared" si="136"/>
        <v>80</v>
      </c>
      <c r="T180" s="472">
        <f t="shared" si="154"/>
        <v>4</v>
      </c>
      <c r="U180" s="447">
        <f>'Summary Data'!M180</f>
        <v>1</v>
      </c>
      <c r="V180" s="458">
        <f t="shared" si="174"/>
        <v>10</v>
      </c>
      <c r="W180" s="463">
        <f t="shared" si="137"/>
        <v>10</v>
      </c>
      <c r="X180" s="472">
        <f t="shared" si="155"/>
        <v>0.5</v>
      </c>
      <c r="Y180" s="447">
        <f>'Summary Data'!S180</f>
        <v>116</v>
      </c>
      <c r="Z180" s="458">
        <f t="shared" si="175"/>
        <v>10</v>
      </c>
      <c r="AA180" s="463">
        <f t="shared" si="138"/>
        <v>1160</v>
      </c>
      <c r="AB180" s="472">
        <f t="shared" si="156"/>
        <v>58</v>
      </c>
      <c r="AC180" s="447">
        <f>'Summary Data'!U180</f>
        <v>4</v>
      </c>
      <c r="AD180" s="458">
        <f t="shared" si="176"/>
        <v>10</v>
      </c>
      <c r="AE180" s="463">
        <f t="shared" si="139"/>
        <v>40</v>
      </c>
      <c r="AF180" s="472">
        <f t="shared" si="157"/>
        <v>2</v>
      </c>
      <c r="AG180" s="447">
        <f>'Summary Data'!W180</f>
        <v>3</v>
      </c>
      <c r="AH180" s="458">
        <f t="shared" si="177"/>
        <v>10</v>
      </c>
      <c r="AI180" s="463">
        <f t="shared" si="140"/>
        <v>30</v>
      </c>
      <c r="AJ180" s="472">
        <f t="shared" si="158"/>
        <v>1.5</v>
      </c>
      <c r="AK180" s="447">
        <f>'Summary Data'!Y180</f>
        <v>389</v>
      </c>
      <c r="AL180" s="458">
        <f t="shared" si="178"/>
        <v>5</v>
      </c>
      <c r="AM180" s="463">
        <f t="shared" si="141"/>
        <v>1945</v>
      </c>
      <c r="AN180" s="472">
        <f t="shared" si="159"/>
        <v>194.5</v>
      </c>
      <c r="AO180" s="447">
        <f>'Summary Data'!AA180</f>
        <v>27</v>
      </c>
      <c r="AP180" s="458">
        <f t="shared" si="179"/>
        <v>5</v>
      </c>
      <c r="AQ180" s="463">
        <f t="shared" si="142"/>
        <v>135</v>
      </c>
      <c r="AR180" s="472">
        <f t="shared" si="160"/>
        <v>13.5</v>
      </c>
      <c r="AS180" s="447">
        <f>'Summary Data'!AC180</f>
        <v>449</v>
      </c>
      <c r="AT180" s="458">
        <f t="shared" si="180"/>
        <v>5</v>
      </c>
      <c r="AU180" s="463">
        <f t="shared" si="143"/>
        <v>2245</v>
      </c>
      <c r="AV180" s="472">
        <f t="shared" si="161"/>
        <v>224.5</v>
      </c>
      <c r="AW180" s="447">
        <f>'Summary Data'!AE180</f>
        <v>402</v>
      </c>
      <c r="AX180" s="458">
        <f t="shared" si="181"/>
        <v>5</v>
      </c>
      <c r="AY180" s="463">
        <f t="shared" si="144"/>
        <v>2010</v>
      </c>
      <c r="AZ180" s="472">
        <f t="shared" si="162"/>
        <v>201</v>
      </c>
      <c r="BA180" s="447">
        <f>'Summary Data'!AG180</f>
        <v>1</v>
      </c>
      <c r="BB180" s="458">
        <f t="shared" si="182"/>
        <v>10</v>
      </c>
      <c r="BC180" s="463">
        <f t="shared" si="145"/>
        <v>10</v>
      </c>
      <c r="BD180" s="472">
        <f t="shared" si="163"/>
        <v>0.5</v>
      </c>
      <c r="BE180" s="447">
        <f>'Summary Data'!AI180</f>
        <v>1</v>
      </c>
      <c r="BF180" s="458">
        <f t="shared" si="183"/>
        <v>5</v>
      </c>
      <c r="BG180" s="463">
        <f t="shared" si="146"/>
        <v>5</v>
      </c>
      <c r="BH180" s="472">
        <f t="shared" si="164"/>
        <v>0.5</v>
      </c>
      <c r="BI180" s="447">
        <f>'Summary Data'!AK180</f>
        <v>2</v>
      </c>
      <c r="BJ180" s="458">
        <f t="shared" si="184"/>
        <v>30</v>
      </c>
      <c r="BK180" s="463">
        <f t="shared" si="147"/>
        <v>60</v>
      </c>
      <c r="BL180" s="472">
        <f t="shared" si="165"/>
        <v>1</v>
      </c>
      <c r="BM180" s="447">
        <f>'Summary Data'!AN180</f>
        <v>24</v>
      </c>
      <c r="BN180" s="458">
        <f t="shared" si="185"/>
        <v>30</v>
      </c>
      <c r="BO180" s="463">
        <f t="shared" si="132"/>
        <v>720</v>
      </c>
      <c r="BP180" s="472">
        <f t="shared" si="166"/>
        <v>12</v>
      </c>
      <c r="BQ180" s="447">
        <f>'Summary Data'!AQ180</f>
        <v>12</v>
      </c>
      <c r="BR180" s="458">
        <f t="shared" si="186"/>
        <v>10</v>
      </c>
      <c r="BS180" s="463">
        <f t="shared" si="148"/>
        <v>120</v>
      </c>
      <c r="BT180" s="472">
        <f t="shared" si="167"/>
        <v>6</v>
      </c>
      <c r="BU180" s="447">
        <f>'Summary Data'!AS180</f>
        <v>7</v>
      </c>
      <c r="BV180" s="458">
        <f t="shared" si="187"/>
        <v>15</v>
      </c>
      <c r="BW180" s="463">
        <f t="shared" si="149"/>
        <v>105</v>
      </c>
      <c r="BX180" s="472">
        <f t="shared" si="168"/>
        <v>3.5</v>
      </c>
      <c r="BY180" s="478">
        <f t="shared" si="169"/>
        <v>1690</v>
      </c>
      <c r="BZ180" s="469">
        <f t="shared" si="150"/>
        <v>14315</v>
      </c>
      <c r="CA180" s="475">
        <f t="shared" si="188"/>
        <v>7157.5</v>
      </c>
      <c r="CB180" s="451">
        <f t="shared" si="189"/>
        <v>4287.200000000008</v>
      </c>
      <c r="CC180" s="480">
        <f t="shared" si="196"/>
        <v>-0.66950457174845734</v>
      </c>
      <c r="CD180" s="480">
        <f t="shared" si="190"/>
        <v>0.39399231575270693</v>
      </c>
      <c r="CE180" s="480">
        <f t="shared" si="191"/>
        <v>1.6695045717484573</v>
      </c>
      <c r="CF180" s="478">
        <f t="shared" si="192"/>
        <v>2</v>
      </c>
      <c r="CG180" s="478">
        <f t="shared" si="193"/>
        <v>8574.400000000016</v>
      </c>
      <c r="CH180" s="478">
        <f t="shared" si="194"/>
        <v>845</v>
      </c>
      <c r="CI180" s="478">
        <f t="shared" si="195"/>
        <v>393.01371951219505</v>
      </c>
    </row>
    <row r="181" spans="1:87" x14ac:dyDescent="0.2">
      <c r="A181" s="640"/>
      <c r="B181" s="449" t="s">
        <v>312</v>
      </c>
      <c r="C181" s="453">
        <v>2</v>
      </c>
      <c r="D181" s="453"/>
      <c r="E181" s="450">
        <f>'Summary Data'!C181</f>
        <v>114</v>
      </c>
      <c r="F181" s="459">
        <f t="shared" si="170"/>
        <v>10</v>
      </c>
      <c r="G181" s="464">
        <f t="shared" si="133"/>
        <v>1140</v>
      </c>
      <c r="H181" s="472">
        <f t="shared" si="151"/>
        <v>57</v>
      </c>
      <c r="I181" s="450">
        <f>'Summary Data'!G181</f>
        <v>0</v>
      </c>
      <c r="J181" s="459">
        <f t="shared" si="171"/>
        <v>30</v>
      </c>
      <c r="K181" s="464">
        <f t="shared" si="134"/>
        <v>0</v>
      </c>
      <c r="L181" s="472">
        <f t="shared" si="152"/>
        <v>0</v>
      </c>
      <c r="M181" s="450">
        <f>'Summary Data'!I181</f>
        <v>0</v>
      </c>
      <c r="N181" s="459">
        <f t="shared" si="172"/>
        <v>10</v>
      </c>
      <c r="O181" s="464">
        <f t="shared" si="135"/>
        <v>0</v>
      </c>
      <c r="P181" s="472">
        <f t="shared" si="153"/>
        <v>0</v>
      </c>
      <c r="Q181" s="450">
        <f>'Summary Data'!K181</f>
        <v>11</v>
      </c>
      <c r="R181" s="459">
        <f t="shared" si="173"/>
        <v>10</v>
      </c>
      <c r="S181" s="464">
        <f t="shared" si="136"/>
        <v>110</v>
      </c>
      <c r="T181" s="472">
        <f t="shared" si="154"/>
        <v>5.5</v>
      </c>
      <c r="U181" s="450">
        <f>'Summary Data'!M181</f>
        <v>1</v>
      </c>
      <c r="V181" s="459">
        <f t="shared" si="174"/>
        <v>10</v>
      </c>
      <c r="W181" s="464">
        <f t="shared" si="137"/>
        <v>10</v>
      </c>
      <c r="X181" s="472">
        <f t="shared" si="155"/>
        <v>0.5</v>
      </c>
      <c r="Y181" s="450">
        <f>'Summary Data'!S181</f>
        <v>85</v>
      </c>
      <c r="Z181" s="459">
        <f t="shared" si="175"/>
        <v>10</v>
      </c>
      <c r="AA181" s="464">
        <f t="shared" si="138"/>
        <v>850</v>
      </c>
      <c r="AB181" s="472">
        <f t="shared" si="156"/>
        <v>42.5</v>
      </c>
      <c r="AC181" s="450">
        <f>'Summary Data'!U181</f>
        <v>2</v>
      </c>
      <c r="AD181" s="459">
        <f t="shared" si="176"/>
        <v>10</v>
      </c>
      <c r="AE181" s="464">
        <f t="shared" si="139"/>
        <v>20</v>
      </c>
      <c r="AF181" s="472">
        <f t="shared" si="157"/>
        <v>1</v>
      </c>
      <c r="AG181" s="450">
        <f>'Summary Data'!W181</f>
        <v>1</v>
      </c>
      <c r="AH181" s="459">
        <f t="shared" si="177"/>
        <v>10</v>
      </c>
      <c r="AI181" s="464">
        <f t="shared" si="140"/>
        <v>10</v>
      </c>
      <c r="AJ181" s="472">
        <f t="shared" si="158"/>
        <v>0.5</v>
      </c>
      <c r="AK181" s="450">
        <f>'Summary Data'!Y181</f>
        <v>329</v>
      </c>
      <c r="AL181" s="459">
        <f t="shared" si="178"/>
        <v>5</v>
      </c>
      <c r="AM181" s="464">
        <f t="shared" si="141"/>
        <v>1645</v>
      </c>
      <c r="AN181" s="472">
        <f t="shared" si="159"/>
        <v>164.5</v>
      </c>
      <c r="AO181" s="450">
        <f>'Summary Data'!AA181</f>
        <v>32</v>
      </c>
      <c r="AP181" s="459">
        <f t="shared" si="179"/>
        <v>5</v>
      </c>
      <c r="AQ181" s="464">
        <f t="shared" si="142"/>
        <v>160</v>
      </c>
      <c r="AR181" s="472">
        <f t="shared" si="160"/>
        <v>16</v>
      </c>
      <c r="AS181" s="450">
        <f>'Summary Data'!AC181</f>
        <v>353</v>
      </c>
      <c r="AT181" s="459">
        <f t="shared" si="180"/>
        <v>5</v>
      </c>
      <c r="AU181" s="464">
        <f t="shared" si="143"/>
        <v>1765</v>
      </c>
      <c r="AV181" s="472">
        <f t="shared" si="161"/>
        <v>176.5</v>
      </c>
      <c r="AW181" s="450">
        <f>'Summary Data'!AE181</f>
        <v>345</v>
      </c>
      <c r="AX181" s="459">
        <f t="shared" si="181"/>
        <v>5</v>
      </c>
      <c r="AY181" s="464">
        <f t="shared" si="144"/>
        <v>1725</v>
      </c>
      <c r="AZ181" s="472">
        <f t="shared" si="162"/>
        <v>172.5</v>
      </c>
      <c r="BA181" s="450">
        <f>'Summary Data'!AG181</f>
        <v>13</v>
      </c>
      <c r="BB181" s="459">
        <f t="shared" si="182"/>
        <v>10</v>
      </c>
      <c r="BC181" s="464">
        <f t="shared" si="145"/>
        <v>130</v>
      </c>
      <c r="BD181" s="472">
        <f t="shared" si="163"/>
        <v>6.5</v>
      </c>
      <c r="BE181" s="450">
        <f>'Summary Data'!AI181</f>
        <v>0</v>
      </c>
      <c r="BF181" s="459">
        <f t="shared" si="183"/>
        <v>5</v>
      </c>
      <c r="BG181" s="464">
        <f t="shared" si="146"/>
        <v>0</v>
      </c>
      <c r="BH181" s="472">
        <f t="shared" si="164"/>
        <v>0</v>
      </c>
      <c r="BI181" s="450">
        <f>'Summary Data'!AK181</f>
        <v>7</v>
      </c>
      <c r="BJ181" s="459">
        <f t="shared" si="184"/>
        <v>30</v>
      </c>
      <c r="BK181" s="464">
        <f t="shared" si="147"/>
        <v>210</v>
      </c>
      <c r="BL181" s="472">
        <f t="shared" si="165"/>
        <v>3.5</v>
      </c>
      <c r="BM181" s="450">
        <f>'Summary Data'!AN181</f>
        <v>10</v>
      </c>
      <c r="BN181" s="459">
        <f t="shared" si="185"/>
        <v>30</v>
      </c>
      <c r="BO181" s="464">
        <f t="shared" si="132"/>
        <v>300</v>
      </c>
      <c r="BP181" s="472">
        <f t="shared" si="166"/>
        <v>5</v>
      </c>
      <c r="BQ181" s="450">
        <f>'Summary Data'!AQ181</f>
        <v>20</v>
      </c>
      <c r="BR181" s="459">
        <f t="shared" si="186"/>
        <v>10</v>
      </c>
      <c r="BS181" s="464">
        <f t="shared" si="148"/>
        <v>200</v>
      </c>
      <c r="BT181" s="472">
        <f t="shared" si="167"/>
        <v>10</v>
      </c>
      <c r="BU181" s="450">
        <f>'Summary Data'!AS181</f>
        <v>4</v>
      </c>
      <c r="BV181" s="459">
        <f t="shared" si="187"/>
        <v>15</v>
      </c>
      <c r="BW181" s="464">
        <f t="shared" si="149"/>
        <v>60</v>
      </c>
      <c r="BX181" s="472">
        <f t="shared" si="168"/>
        <v>2</v>
      </c>
      <c r="BY181" s="478">
        <f t="shared" si="169"/>
        <v>1327</v>
      </c>
      <c r="BZ181" s="469">
        <f t="shared" si="150"/>
        <v>8335</v>
      </c>
      <c r="CA181" s="475">
        <f t="shared" si="188"/>
        <v>4167.5</v>
      </c>
      <c r="CB181" s="451">
        <f t="shared" si="189"/>
        <v>4287.200000000008</v>
      </c>
      <c r="CC181" s="480">
        <f t="shared" si="196"/>
        <v>2.7920320955403977E-2</v>
      </c>
      <c r="CD181" s="480">
        <f t="shared" si="190"/>
        <v>0.13677264547090581</v>
      </c>
      <c r="CE181" s="480">
        <f t="shared" si="191"/>
        <v>0.97207967904459602</v>
      </c>
      <c r="CF181" s="478">
        <f t="shared" si="192"/>
        <v>2</v>
      </c>
      <c r="CG181" s="478">
        <f t="shared" si="193"/>
        <v>8574.400000000016</v>
      </c>
      <c r="CH181" s="478">
        <f t="shared" si="194"/>
        <v>663.5</v>
      </c>
      <c r="CI181" s="478">
        <f t="shared" si="195"/>
        <v>393.01371951219505</v>
      </c>
    </row>
    <row r="182" spans="1:87" x14ac:dyDescent="0.2">
      <c r="A182" s="641"/>
      <c r="B182" s="442" t="s">
        <v>313</v>
      </c>
      <c r="C182" s="454">
        <v>2</v>
      </c>
      <c r="D182" s="454"/>
      <c r="E182" s="447">
        <f>'Summary Data'!C182</f>
        <v>81</v>
      </c>
      <c r="F182" s="458">
        <f t="shared" si="170"/>
        <v>10</v>
      </c>
      <c r="G182" s="463">
        <f t="shared" si="133"/>
        <v>810</v>
      </c>
      <c r="H182" s="472">
        <f t="shared" si="151"/>
        <v>40.5</v>
      </c>
      <c r="I182" s="447">
        <f>'Summary Data'!G182</f>
        <v>0</v>
      </c>
      <c r="J182" s="458">
        <f t="shared" si="171"/>
        <v>30</v>
      </c>
      <c r="K182" s="463">
        <f t="shared" si="134"/>
        <v>0</v>
      </c>
      <c r="L182" s="472">
        <f t="shared" si="152"/>
        <v>0</v>
      </c>
      <c r="M182" s="447">
        <f>'Summary Data'!I182</f>
        <v>0</v>
      </c>
      <c r="N182" s="458">
        <f t="shared" si="172"/>
        <v>10</v>
      </c>
      <c r="O182" s="463">
        <f t="shared" si="135"/>
        <v>0</v>
      </c>
      <c r="P182" s="472">
        <f t="shared" si="153"/>
        <v>0</v>
      </c>
      <c r="Q182" s="447">
        <f>'Summary Data'!K182</f>
        <v>3</v>
      </c>
      <c r="R182" s="458">
        <f t="shared" si="173"/>
        <v>10</v>
      </c>
      <c r="S182" s="463">
        <f t="shared" si="136"/>
        <v>30</v>
      </c>
      <c r="T182" s="472">
        <f t="shared" si="154"/>
        <v>1.5</v>
      </c>
      <c r="U182" s="447">
        <f>'Summary Data'!M182</f>
        <v>0</v>
      </c>
      <c r="V182" s="458">
        <f t="shared" si="174"/>
        <v>10</v>
      </c>
      <c r="W182" s="463">
        <f t="shared" si="137"/>
        <v>0</v>
      </c>
      <c r="X182" s="472">
        <f t="shared" si="155"/>
        <v>0</v>
      </c>
      <c r="Y182" s="447">
        <f>'Summary Data'!S182</f>
        <v>71</v>
      </c>
      <c r="Z182" s="458">
        <f t="shared" si="175"/>
        <v>10</v>
      </c>
      <c r="AA182" s="463">
        <f t="shared" si="138"/>
        <v>710</v>
      </c>
      <c r="AB182" s="472">
        <f t="shared" si="156"/>
        <v>35.5</v>
      </c>
      <c r="AC182" s="447">
        <f>'Summary Data'!U182</f>
        <v>2</v>
      </c>
      <c r="AD182" s="458">
        <f t="shared" si="176"/>
        <v>10</v>
      </c>
      <c r="AE182" s="463">
        <f t="shared" si="139"/>
        <v>20</v>
      </c>
      <c r="AF182" s="472">
        <f t="shared" si="157"/>
        <v>1</v>
      </c>
      <c r="AG182" s="447">
        <f>'Summary Data'!W182</f>
        <v>0</v>
      </c>
      <c r="AH182" s="458">
        <f t="shared" si="177"/>
        <v>10</v>
      </c>
      <c r="AI182" s="463">
        <f t="shared" si="140"/>
        <v>0</v>
      </c>
      <c r="AJ182" s="472">
        <f t="shared" si="158"/>
        <v>0</v>
      </c>
      <c r="AK182" s="447">
        <f>'Summary Data'!Y182</f>
        <v>410</v>
      </c>
      <c r="AL182" s="458">
        <f t="shared" si="178"/>
        <v>5</v>
      </c>
      <c r="AM182" s="463">
        <f t="shared" si="141"/>
        <v>2050</v>
      </c>
      <c r="AN182" s="472">
        <f t="shared" si="159"/>
        <v>205</v>
      </c>
      <c r="AO182" s="447">
        <f>'Summary Data'!AA182</f>
        <v>37</v>
      </c>
      <c r="AP182" s="458">
        <f t="shared" si="179"/>
        <v>5</v>
      </c>
      <c r="AQ182" s="463">
        <f t="shared" si="142"/>
        <v>185</v>
      </c>
      <c r="AR182" s="472">
        <f t="shared" si="160"/>
        <v>18.5</v>
      </c>
      <c r="AS182" s="447">
        <f>'Summary Data'!AC182</f>
        <v>364</v>
      </c>
      <c r="AT182" s="458">
        <f t="shared" si="180"/>
        <v>5</v>
      </c>
      <c r="AU182" s="463">
        <f t="shared" si="143"/>
        <v>1820</v>
      </c>
      <c r="AV182" s="472">
        <f t="shared" si="161"/>
        <v>182</v>
      </c>
      <c r="AW182" s="447">
        <f>'Summary Data'!AE182</f>
        <v>365</v>
      </c>
      <c r="AX182" s="458">
        <f t="shared" si="181"/>
        <v>5</v>
      </c>
      <c r="AY182" s="463">
        <f t="shared" si="144"/>
        <v>1825</v>
      </c>
      <c r="AZ182" s="472">
        <f t="shared" si="162"/>
        <v>182.5</v>
      </c>
      <c r="BA182" s="447">
        <f>'Summary Data'!AG182</f>
        <v>1</v>
      </c>
      <c r="BB182" s="458">
        <f t="shared" si="182"/>
        <v>10</v>
      </c>
      <c r="BC182" s="463">
        <f t="shared" si="145"/>
        <v>10</v>
      </c>
      <c r="BD182" s="472">
        <f t="shared" si="163"/>
        <v>0.5</v>
      </c>
      <c r="BE182" s="447">
        <f>'Summary Data'!AI182</f>
        <v>0</v>
      </c>
      <c r="BF182" s="458">
        <f t="shared" si="183"/>
        <v>5</v>
      </c>
      <c r="BG182" s="463">
        <f t="shared" si="146"/>
        <v>0</v>
      </c>
      <c r="BH182" s="472">
        <f t="shared" si="164"/>
        <v>0</v>
      </c>
      <c r="BI182" s="447">
        <f>'Summary Data'!AK182</f>
        <v>7</v>
      </c>
      <c r="BJ182" s="458">
        <f t="shared" si="184"/>
        <v>30</v>
      </c>
      <c r="BK182" s="463">
        <f t="shared" si="147"/>
        <v>210</v>
      </c>
      <c r="BL182" s="472">
        <f t="shared" si="165"/>
        <v>3.5</v>
      </c>
      <c r="BM182" s="447">
        <f>'Summary Data'!AN182</f>
        <v>1</v>
      </c>
      <c r="BN182" s="458">
        <f t="shared" si="185"/>
        <v>30</v>
      </c>
      <c r="BO182" s="463">
        <f t="shared" si="132"/>
        <v>30</v>
      </c>
      <c r="BP182" s="472">
        <f t="shared" si="166"/>
        <v>0.5</v>
      </c>
      <c r="BQ182" s="447">
        <f>'Summary Data'!AQ182</f>
        <v>11</v>
      </c>
      <c r="BR182" s="458">
        <f t="shared" si="186"/>
        <v>10</v>
      </c>
      <c r="BS182" s="463">
        <f t="shared" si="148"/>
        <v>110</v>
      </c>
      <c r="BT182" s="472">
        <f t="shared" si="167"/>
        <v>5.5</v>
      </c>
      <c r="BU182" s="447">
        <f>'Summary Data'!AS182</f>
        <v>7</v>
      </c>
      <c r="BV182" s="458">
        <f t="shared" si="187"/>
        <v>15</v>
      </c>
      <c r="BW182" s="463">
        <f t="shared" si="149"/>
        <v>105</v>
      </c>
      <c r="BX182" s="472">
        <f t="shared" si="168"/>
        <v>3.5</v>
      </c>
      <c r="BY182" s="478">
        <f t="shared" si="169"/>
        <v>1360</v>
      </c>
      <c r="BZ182" s="469">
        <f t="shared" si="150"/>
        <v>7915</v>
      </c>
      <c r="CA182" s="475">
        <f t="shared" si="188"/>
        <v>3957.5</v>
      </c>
      <c r="CB182" s="451">
        <f t="shared" si="189"/>
        <v>4287.200000000008</v>
      </c>
      <c r="CC182" s="480">
        <f t="shared" si="196"/>
        <v>7.6903340175407564E-2</v>
      </c>
      <c r="CD182" s="480">
        <f t="shared" si="190"/>
        <v>0.10233733417561591</v>
      </c>
      <c r="CE182" s="480">
        <f t="shared" si="191"/>
        <v>0.92309665982459244</v>
      </c>
      <c r="CF182" s="478">
        <f t="shared" si="192"/>
        <v>2</v>
      </c>
      <c r="CG182" s="478">
        <f t="shared" si="193"/>
        <v>8574.400000000016</v>
      </c>
      <c r="CH182" s="478">
        <f t="shared" si="194"/>
        <v>680</v>
      </c>
      <c r="CI182" s="478">
        <f t="shared" si="195"/>
        <v>393.01371951219505</v>
      </c>
    </row>
    <row r="183" spans="1:87" x14ac:dyDescent="0.2">
      <c r="A183" s="639" t="s">
        <v>347</v>
      </c>
      <c r="B183" s="449" t="s">
        <v>335</v>
      </c>
      <c r="C183" s="453">
        <v>2</v>
      </c>
      <c r="D183" s="453"/>
      <c r="E183" s="450">
        <f>'Summary Data'!C183</f>
        <v>96</v>
      </c>
      <c r="F183" s="459">
        <f t="shared" si="170"/>
        <v>10</v>
      </c>
      <c r="G183" s="464">
        <f t="shared" si="133"/>
        <v>960</v>
      </c>
      <c r="H183" s="472">
        <f t="shared" si="151"/>
        <v>48</v>
      </c>
      <c r="I183" s="450">
        <f>'Summary Data'!G183</f>
        <v>0</v>
      </c>
      <c r="J183" s="459">
        <f t="shared" si="171"/>
        <v>30</v>
      </c>
      <c r="K183" s="464">
        <f t="shared" si="134"/>
        <v>0</v>
      </c>
      <c r="L183" s="472">
        <f t="shared" si="152"/>
        <v>0</v>
      </c>
      <c r="M183" s="450">
        <f>'Summary Data'!I183</f>
        <v>0</v>
      </c>
      <c r="N183" s="459">
        <f t="shared" si="172"/>
        <v>10</v>
      </c>
      <c r="O183" s="464">
        <f t="shared" si="135"/>
        <v>0</v>
      </c>
      <c r="P183" s="472">
        <f t="shared" si="153"/>
        <v>0</v>
      </c>
      <c r="Q183" s="450">
        <f>'Summary Data'!K183</f>
        <v>10</v>
      </c>
      <c r="R183" s="459">
        <f t="shared" si="173"/>
        <v>10</v>
      </c>
      <c r="S183" s="464">
        <f t="shared" si="136"/>
        <v>100</v>
      </c>
      <c r="T183" s="472">
        <f t="shared" si="154"/>
        <v>5</v>
      </c>
      <c r="U183" s="450">
        <f>'Summary Data'!M183</f>
        <v>1</v>
      </c>
      <c r="V183" s="459">
        <f t="shared" si="174"/>
        <v>10</v>
      </c>
      <c r="W183" s="464">
        <f t="shared" si="137"/>
        <v>10</v>
      </c>
      <c r="X183" s="472">
        <f t="shared" si="155"/>
        <v>0.5</v>
      </c>
      <c r="Y183" s="450">
        <f>'Summary Data'!S183</f>
        <v>47</v>
      </c>
      <c r="Z183" s="459">
        <f t="shared" si="175"/>
        <v>10</v>
      </c>
      <c r="AA183" s="464">
        <f t="shared" si="138"/>
        <v>470</v>
      </c>
      <c r="AB183" s="472">
        <f t="shared" si="156"/>
        <v>23.5</v>
      </c>
      <c r="AC183" s="450">
        <f>'Summary Data'!U183</f>
        <v>4</v>
      </c>
      <c r="AD183" s="459">
        <f t="shared" si="176"/>
        <v>10</v>
      </c>
      <c r="AE183" s="464">
        <f t="shared" si="139"/>
        <v>40</v>
      </c>
      <c r="AF183" s="472">
        <f t="shared" si="157"/>
        <v>2</v>
      </c>
      <c r="AG183" s="450">
        <f>'Summary Data'!W183</f>
        <v>2</v>
      </c>
      <c r="AH183" s="459">
        <f t="shared" si="177"/>
        <v>10</v>
      </c>
      <c r="AI183" s="464">
        <f t="shared" si="140"/>
        <v>20</v>
      </c>
      <c r="AJ183" s="472">
        <f t="shared" si="158"/>
        <v>1</v>
      </c>
      <c r="AK183" s="450">
        <f>'Summary Data'!Y183</f>
        <v>447</v>
      </c>
      <c r="AL183" s="459">
        <f t="shared" si="178"/>
        <v>5</v>
      </c>
      <c r="AM183" s="464">
        <f t="shared" si="141"/>
        <v>2235</v>
      </c>
      <c r="AN183" s="472">
        <f t="shared" si="159"/>
        <v>223.5</v>
      </c>
      <c r="AO183" s="450">
        <f>'Summary Data'!AA183</f>
        <v>22</v>
      </c>
      <c r="AP183" s="459">
        <f t="shared" si="179"/>
        <v>5</v>
      </c>
      <c r="AQ183" s="464">
        <f t="shared" si="142"/>
        <v>110</v>
      </c>
      <c r="AR183" s="472">
        <f t="shared" si="160"/>
        <v>11</v>
      </c>
      <c r="AS183" s="450">
        <f>'Summary Data'!AC183</f>
        <v>400</v>
      </c>
      <c r="AT183" s="459">
        <f t="shared" si="180"/>
        <v>5</v>
      </c>
      <c r="AU183" s="464">
        <f t="shared" si="143"/>
        <v>2000</v>
      </c>
      <c r="AV183" s="472">
        <f t="shared" si="161"/>
        <v>200</v>
      </c>
      <c r="AW183" s="450">
        <f>'Summary Data'!AE183</f>
        <v>398</v>
      </c>
      <c r="AX183" s="459">
        <f t="shared" si="181"/>
        <v>5</v>
      </c>
      <c r="AY183" s="464">
        <f t="shared" si="144"/>
        <v>1990</v>
      </c>
      <c r="AZ183" s="472">
        <f t="shared" si="162"/>
        <v>199</v>
      </c>
      <c r="BA183" s="450">
        <f>'Summary Data'!AG183</f>
        <v>1</v>
      </c>
      <c r="BB183" s="459">
        <f t="shared" si="182"/>
        <v>10</v>
      </c>
      <c r="BC183" s="464">
        <f t="shared" si="145"/>
        <v>10</v>
      </c>
      <c r="BD183" s="472">
        <f t="shared" si="163"/>
        <v>0.5</v>
      </c>
      <c r="BE183" s="450">
        <f>'Summary Data'!AI183</f>
        <v>0</v>
      </c>
      <c r="BF183" s="459">
        <f t="shared" si="183"/>
        <v>5</v>
      </c>
      <c r="BG183" s="464">
        <f t="shared" si="146"/>
        <v>0</v>
      </c>
      <c r="BH183" s="472">
        <f t="shared" si="164"/>
        <v>0</v>
      </c>
      <c r="BI183" s="450">
        <f>'Summary Data'!AK183</f>
        <v>3</v>
      </c>
      <c r="BJ183" s="459">
        <f t="shared" si="184"/>
        <v>30</v>
      </c>
      <c r="BK183" s="464">
        <f t="shared" si="147"/>
        <v>90</v>
      </c>
      <c r="BL183" s="472">
        <f t="shared" si="165"/>
        <v>1.5</v>
      </c>
      <c r="BM183" s="450">
        <f>'Summary Data'!AN183</f>
        <v>0</v>
      </c>
      <c r="BN183" s="459">
        <f t="shared" si="185"/>
        <v>30</v>
      </c>
      <c r="BO183" s="464">
        <f t="shared" si="132"/>
        <v>0</v>
      </c>
      <c r="BP183" s="472">
        <f t="shared" si="166"/>
        <v>0</v>
      </c>
      <c r="BQ183" s="450">
        <f>'Summary Data'!AQ183</f>
        <v>13</v>
      </c>
      <c r="BR183" s="459">
        <f t="shared" si="186"/>
        <v>10</v>
      </c>
      <c r="BS183" s="464">
        <f t="shared" si="148"/>
        <v>130</v>
      </c>
      <c r="BT183" s="472">
        <f t="shared" si="167"/>
        <v>6.5</v>
      </c>
      <c r="BU183" s="450">
        <f>'Summary Data'!AS183</f>
        <v>11</v>
      </c>
      <c r="BV183" s="459">
        <f t="shared" si="187"/>
        <v>15</v>
      </c>
      <c r="BW183" s="464">
        <f t="shared" si="149"/>
        <v>165</v>
      </c>
      <c r="BX183" s="472">
        <f t="shared" si="168"/>
        <v>5.5</v>
      </c>
      <c r="BY183" s="478">
        <f t="shared" si="169"/>
        <v>1455</v>
      </c>
      <c r="BZ183" s="469">
        <f t="shared" si="150"/>
        <v>8330</v>
      </c>
      <c r="CA183" s="475">
        <f t="shared" si="188"/>
        <v>4165</v>
      </c>
      <c r="CB183" s="451">
        <f t="shared" si="189"/>
        <v>4287.200000000008</v>
      </c>
      <c r="CC183" s="480">
        <f t="shared" si="196"/>
        <v>2.8503452136594443E-2</v>
      </c>
      <c r="CD183" s="480">
        <f t="shared" si="190"/>
        <v>0.11524609843937575</v>
      </c>
      <c r="CE183" s="480">
        <f t="shared" si="191"/>
        <v>0.97149654786340556</v>
      </c>
      <c r="CF183" s="478">
        <f t="shared" si="192"/>
        <v>2</v>
      </c>
      <c r="CG183" s="478">
        <f t="shared" si="193"/>
        <v>8574.400000000016</v>
      </c>
      <c r="CH183" s="478">
        <f t="shared" si="194"/>
        <v>727.5</v>
      </c>
      <c r="CI183" s="478">
        <f t="shared" si="195"/>
        <v>393.01371951219505</v>
      </c>
    </row>
    <row r="184" spans="1:87" x14ac:dyDescent="0.2">
      <c r="A184" s="640"/>
      <c r="B184" s="442" t="s">
        <v>336</v>
      </c>
      <c r="C184" s="453">
        <v>2</v>
      </c>
      <c r="D184" s="453"/>
      <c r="E184" s="447">
        <f>'Summary Data'!C184</f>
        <v>83</v>
      </c>
      <c r="F184" s="458">
        <f t="shared" si="170"/>
        <v>10</v>
      </c>
      <c r="G184" s="463">
        <f t="shared" si="133"/>
        <v>830</v>
      </c>
      <c r="H184" s="472">
        <f t="shared" si="151"/>
        <v>41.5</v>
      </c>
      <c r="I184" s="447">
        <f>'Summary Data'!G184</f>
        <v>0</v>
      </c>
      <c r="J184" s="458">
        <f t="shared" si="171"/>
        <v>30</v>
      </c>
      <c r="K184" s="463">
        <f t="shared" si="134"/>
        <v>0</v>
      </c>
      <c r="L184" s="472">
        <f t="shared" si="152"/>
        <v>0</v>
      </c>
      <c r="M184" s="447">
        <f>'Summary Data'!I184</f>
        <v>1</v>
      </c>
      <c r="N184" s="458">
        <f t="shared" si="172"/>
        <v>10</v>
      </c>
      <c r="O184" s="463">
        <f t="shared" si="135"/>
        <v>10</v>
      </c>
      <c r="P184" s="472">
        <f t="shared" si="153"/>
        <v>0.5</v>
      </c>
      <c r="Q184" s="447">
        <f>'Summary Data'!K184</f>
        <v>13</v>
      </c>
      <c r="R184" s="458">
        <f t="shared" si="173"/>
        <v>10</v>
      </c>
      <c r="S184" s="463">
        <f t="shared" si="136"/>
        <v>130</v>
      </c>
      <c r="T184" s="472">
        <f t="shared" si="154"/>
        <v>6.5</v>
      </c>
      <c r="U184" s="447">
        <f>'Summary Data'!M184</f>
        <v>0</v>
      </c>
      <c r="V184" s="458">
        <f t="shared" si="174"/>
        <v>10</v>
      </c>
      <c r="W184" s="463">
        <f t="shared" si="137"/>
        <v>0</v>
      </c>
      <c r="X184" s="472">
        <f t="shared" si="155"/>
        <v>0</v>
      </c>
      <c r="Y184" s="447">
        <f>'Summary Data'!S184</f>
        <v>18</v>
      </c>
      <c r="Z184" s="458">
        <f t="shared" si="175"/>
        <v>10</v>
      </c>
      <c r="AA184" s="463">
        <f t="shared" si="138"/>
        <v>180</v>
      </c>
      <c r="AB184" s="472">
        <f t="shared" si="156"/>
        <v>9</v>
      </c>
      <c r="AC184" s="447">
        <f>'Summary Data'!U184</f>
        <v>1</v>
      </c>
      <c r="AD184" s="458">
        <f t="shared" si="176"/>
        <v>10</v>
      </c>
      <c r="AE184" s="463">
        <f t="shared" si="139"/>
        <v>10</v>
      </c>
      <c r="AF184" s="472">
        <f t="shared" si="157"/>
        <v>0.5</v>
      </c>
      <c r="AG184" s="447">
        <f>'Summary Data'!W184</f>
        <v>0</v>
      </c>
      <c r="AH184" s="458">
        <f t="shared" si="177"/>
        <v>10</v>
      </c>
      <c r="AI184" s="463">
        <f t="shared" si="140"/>
        <v>0</v>
      </c>
      <c r="AJ184" s="472">
        <f t="shared" si="158"/>
        <v>0</v>
      </c>
      <c r="AK184" s="447">
        <f>'Summary Data'!Y184</f>
        <v>391</v>
      </c>
      <c r="AL184" s="458">
        <f t="shared" si="178"/>
        <v>5</v>
      </c>
      <c r="AM184" s="463">
        <f t="shared" si="141"/>
        <v>1955</v>
      </c>
      <c r="AN184" s="472">
        <f t="shared" si="159"/>
        <v>195.5</v>
      </c>
      <c r="AO184" s="447">
        <f>'Summary Data'!AA184</f>
        <v>13</v>
      </c>
      <c r="AP184" s="458">
        <f t="shared" si="179"/>
        <v>5</v>
      </c>
      <c r="AQ184" s="463">
        <f t="shared" si="142"/>
        <v>65</v>
      </c>
      <c r="AR184" s="472">
        <f t="shared" si="160"/>
        <v>6.5</v>
      </c>
      <c r="AS184" s="447">
        <f>'Summary Data'!AC184</f>
        <v>370</v>
      </c>
      <c r="AT184" s="458">
        <f t="shared" si="180"/>
        <v>5</v>
      </c>
      <c r="AU184" s="463">
        <f t="shared" si="143"/>
        <v>1850</v>
      </c>
      <c r="AV184" s="472">
        <f t="shared" si="161"/>
        <v>185</v>
      </c>
      <c r="AW184" s="447">
        <f>'Summary Data'!AE184</f>
        <v>413</v>
      </c>
      <c r="AX184" s="458">
        <f t="shared" si="181"/>
        <v>5</v>
      </c>
      <c r="AY184" s="463">
        <f t="shared" si="144"/>
        <v>2065</v>
      </c>
      <c r="AZ184" s="472">
        <f t="shared" si="162"/>
        <v>206.5</v>
      </c>
      <c r="BA184" s="447">
        <f>'Summary Data'!AG184</f>
        <v>10</v>
      </c>
      <c r="BB184" s="458">
        <f t="shared" si="182"/>
        <v>10</v>
      </c>
      <c r="BC184" s="463">
        <f t="shared" si="145"/>
        <v>100</v>
      </c>
      <c r="BD184" s="472">
        <f t="shared" si="163"/>
        <v>5</v>
      </c>
      <c r="BE184" s="447">
        <f>'Summary Data'!AI184</f>
        <v>1</v>
      </c>
      <c r="BF184" s="458">
        <f t="shared" si="183"/>
        <v>5</v>
      </c>
      <c r="BG184" s="463">
        <f t="shared" si="146"/>
        <v>5</v>
      </c>
      <c r="BH184" s="472">
        <f t="shared" si="164"/>
        <v>0.5</v>
      </c>
      <c r="BI184" s="447">
        <f>'Summary Data'!AK184</f>
        <v>14</v>
      </c>
      <c r="BJ184" s="458">
        <f t="shared" si="184"/>
        <v>30</v>
      </c>
      <c r="BK184" s="463">
        <f t="shared" si="147"/>
        <v>420</v>
      </c>
      <c r="BL184" s="472">
        <f t="shared" si="165"/>
        <v>7</v>
      </c>
      <c r="BM184" s="447">
        <f>'Summary Data'!AN184</f>
        <v>1</v>
      </c>
      <c r="BN184" s="458">
        <f t="shared" si="185"/>
        <v>30</v>
      </c>
      <c r="BO184" s="463">
        <f t="shared" si="132"/>
        <v>30</v>
      </c>
      <c r="BP184" s="472">
        <f t="shared" si="166"/>
        <v>0.5</v>
      </c>
      <c r="BQ184" s="447">
        <f>'Summary Data'!AQ184</f>
        <v>11</v>
      </c>
      <c r="BR184" s="458">
        <f t="shared" si="186"/>
        <v>10</v>
      </c>
      <c r="BS184" s="463">
        <f t="shared" si="148"/>
        <v>110</v>
      </c>
      <c r="BT184" s="472">
        <f t="shared" si="167"/>
        <v>5.5</v>
      </c>
      <c r="BU184" s="447">
        <f>'Summary Data'!AS184</f>
        <v>1</v>
      </c>
      <c r="BV184" s="458">
        <f t="shared" si="187"/>
        <v>15</v>
      </c>
      <c r="BW184" s="463">
        <f t="shared" si="149"/>
        <v>15</v>
      </c>
      <c r="BX184" s="472">
        <f t="shared" si="168"/>
        <v>0.5</v>
      </c>
      <c r="BY184" s="478">
        <f t="shared" si="169"/>
        <v>1341</v>
      </c>
      <c r="BZ184" s="469">
        <f t="shared" si="150"/>
        <v>7775</v>
      </c>
      <c r="CA184" s="475">
        <f t="shared" si="188"/>
        <v>3887.5</v>
      </c>
      <c r="CB184" s="451">
        <f t="shared" si="189"/>
        <v>4287.200000000008</v>
      </c>
      <c r="CC184" s="480">
        <f t="shared" si="196"/>
        <v>9.3231013248742167E-2</v>
      </c>
      <c r="CD184" s="480">
        <f t="shared" si="190"/>
        <v>0.1067524115755627</v>
      </c>
      <c r="CE184" s="480">
        <f t="shared" si="191"/>
        <v>0.90676898675125783</v>
      </c>
      <c r="CF184" s="478">
        <f t="shared" si="192"/>
        <v>2</v>
      </c>
      <c r="CG184" s="478">
        <f t="shared" si="193"/>
        <v>8574.400000000016</v>
      </c>
      <c r="CH184" s="478">
        <f t="shared" si="194"/>
        <v>670.5</v>
      </c>
      <c r="CI184" s="478">
        <f t="shared" si="195"/>
        <v>393.01371951219505</v>
      </c>
    </row>
    <row r="185" spans="1:87" x14ac:dyDescent="0.2">
      <c r="A185" s="640"/>
      <c r="B185" s="449" t="s">
        <v>337</v>
      </c>
      <c r="C185" s="453">
        <v>2</v>
      </c>
      <c r="D185" s="453"/>
      <c r="E185" s="450">
        <f>'Summary Data'!C185</f>
        <v>66</v>
      </c>
      <c r="F185" s="459">
        <f t="shared" si="170"/>
        <v>10</v>
      </c>
      <c r="G185" s="464">
        <f t="shared" si="133"/>
        <v>660</v>
      </c>
      <c r="H185" s="472">
        <f t="shared" si="151"/>
        <v>33</v>
      </c>
      <c r="I185" s="450">
        <f>'Summary Data'!G185</f>
        <v>0</v>
      </c>
      <c r="J185" s="459">
        <f t="shared" si="171"/>
        <v>30</v>
      </c>
      <c r="K185" s="464">
        <f t="shared" si="134"/>
        <v>0</v>
      </c>
      <c r="L185" s="472">
        <f t="shared" si="152"/>
        <v>0</v>
      </c>
      <c r="M185" s="450">
        <f>'Summary Data'!I185</f>
        <v>0</v>
      </c>
      <c r="N185" s="459">
        <f t="shared" si="172"/>
        <v>10</v>
      </c>
      <c r="O185" s="464">
        <f t="shared" si="135"/>
        <v>0</v>
      </c>
      <c r="P185" s="472">
        <f t="shared" si="153"/>
        <v>0</v>
      </c>
      <c r="Q185" s="450">
        <f>'Summary Data'!K185</f>
        <v>10</v>
      </c>
      <c r="R185" s="459">
        <f t="shared" si="173"/>
        <v>10</v>
      </c>
      <c r="S185" s="464">
        <f t="shared" si="136"/>
        <v>100</v>
      </c>
      <c r="T185" s="472">
        <f t="shared" si="154"/>
        <v>5</v>
      </c>
      <c r="U185" s="450">
        <f>'Summary Data'!M185</f>
        <v>0</v>
      </c>
      <c r="V185" s="459">
        <f t="shared" si="174"/>
        <v>10</v>
      </c>
      <c r="W185" s="464">
        <f t="shared" si="137"/>
        <v>0</v>
      </c>
      <c r="X185" s="472">
        <f t="shared" si="155"/>
        <v>0</v>
      </c>
      <c r="Y185" s="450">
        <f>'Summary Data'!S185</f>
        <v>13</v>
      </c>
      <c r="Z185" s="459">
        <f t="shared" si="175"/>
        <v>10</v>
      </c>
      <c r="AA185" s="464">
        <f t="shared" si="138"/>
        <v>130</v>
      </c>
      <c r="AB185" s="472">
        <f t="shared" si="156"/>
        <v>6.5</v>
      </c>
      <c r="AC185" s="450">
        <f>'Summary Data'!U185</f>
        <v>3</v>
      </c>
      <c r="AD185" s="459">
        <f t="shared" si="176"/>
        <v>10</v>
      </c>
      <c r="AE185" s="464">
        <f t="shared" si="139"/>
        <v>30</v>
      </c>
      <c r="AF185" s="472">
        <f t="shared" si="157"/>
        <v>1.5</v>
      </c>
      <c r="AG185" s="450">
        <f>'Summary Data'!W185</f>
        <v>2</v>
      </c>
      <c r="AH185" s="459">
        <f t="shared" si="177"/>
        <v>10</v>
      </c>
      <c r="AI185" s="464">
        <f t="shared" si="140"/>
        <v>20</v>
      </c>
      <c r="AJ185" s="472">
        <f t="shared" si="158"/>
        <v>1</v>
      </c>
      <c r="AK185" s="450">
        <f>'Summary Data'!Y185</f>
        <v>378</v>
      </c>
      <c r="AL185" s="459">
        <f t="shared" si="178"/>
        <v>5</v>
      </c>
      <c r="AM185" s="464">
        <f t="shared" si="141"/>
        <v>1890</v>
      </c>
      <c r="AN185" s="472">
        <f t="shared" si="159"/>
        <v>189</v>
      </c>
      <c r="AO185" s="450">
        <f>'Summary Data'!AA185</f>
        <v>15</v>
      </c>
      <c r="AP185" s="459">
        <f t="shared" si="179"/>
        <v>5</v>
      </c>
      <c r="AQ185" s="464">
        <f t="shared" si="142"/>
        <v>75</v>
      </c>
      <c r="AR185" s="472">
        <f t="shared" si="160"/>
        <v>7.5</v>
      </c>
      <c r="AS185" s="450">
        <f>'Summary Data'!AC185</f>
        <v>420</v>
      </c>
      <c r="AT185" s="459">
        <f t="shared" si="180"/>
        <v>5</v>
      </c>
      <c r="AU185" s="464">
        <f t="shared" si="143"/>
        <v>2100</v>
      </c>
      <c r="AV185" s="472">
        <f t="shared" si="161"/>
        <v>210</v>
      </c>
      <c r="AW185" s="450">
        <f>'Summary Data'!AE185</f>
        <v>330</v>
      </c>
      <c r="AX185" s="459">
        <f t="shared" si="181"/>
        <v>5</v>
      </c>
      <c r="AY185" s="464">
        <f t="shared" si="144"/>
        <v>1650</v>
      </c>
      <c r="AZ185" s="472">
        <f t="shared" si="162"/>
        <v>165</v>
      </c>
      <c r="BA185" s="450">
        <f>'Summary Data'!AG185</f>
        <v>1</v>
      </c>
      <c r="BB185" s="459">
        <f t="shared" si="182"/>
        <v>10</v>
      </c>
      <c r="BC185" s="464">
        <f t="shared" si="145"/>
        <v>10</v>
      </c>
      <c r="BD185" s="472">
        <f t="shared" si="163"/>
        <v>0.5</v>
      </c>
      <c r="BE185" s="450">
        <f>'Summary Data'!AI185</f>
        <v>0</v>
      </c>
      <c r="BF185" s="459">
        <f t="shared" si="183"/>
        <v>5</v>
      </c>
      <c r="BG185" s="464">
        <f t="shared" si="146"/>
        <v>0</v>
      </c>
      <c r="BH185" s="472">
        <f t="shared" si="164"/>
        <v>0</v>
      </c>
      <c r="BI185" s="450">
        <f>'Summary Data'!AK185</f>
        <v>9</v>
      </c>
      <c r="BJ185" s="459">
        <f t="shared" si="184"/>
        <v>30</v>
      </c>
      <c r="BK185" s="464">
        <f t="shared" si="147"/>
        <v>270</v>
      </c>
      <c r="BL185" s="472">
        <f t="shared" si="165"/>
        <v>4.5</v>
      </c>
      <c r="BM185" s="450">
        <f>'Summary Data'!AN185</f>
        <v>3</v>
      </c>
      <c r="BN185" s="459">
        <f t="shared" si="185"/>
        <v>30</v>
      </c>
      <c r="BO185" s="464">
        <f t="shared" si="132"/>
        <v>90</v>
      </c>
      <c r="BP185" s="472">
        <f t="shared" si="166"/>
        <v>1.5</v>
      </c>
      <c r="BQ185" s="450">
        <f>'Summary Data'!AQ185</f>
        <v>16</v>
      </c>
      <c r="BR185" s="459">
        <f t="shared" si="186"/>
        <v>10</v>
      </c>
      <c r="BS185" s="464">
        <f t="shared" si="148"/>
        <v>160</v>
      </c>
      <c r="BT185" s="472">
        <f t="shared" si="167"/>
        <v>8</v>
      </c>
      <c r="BU185" s="450">
        <f>'Summary Data'!AS185</f>
        <v>3</v>
      </c>
      <c r="BV185" s="459">
        <f t="shared" si="187"/>
        <v>15</v>
      </c>
      <c r="BW185" s="464">
        <f t="shared" si="149"/>
        <v>45</v>
      </c>
      <c r="BX185" s="472">
        <f t="shared" si="168"/>
        <v>1.5</v>
      </c>
      <c r="BY185" s="478">
        <f t="shared" si="169"/>
        <v>1269</v>
      </c>
      <c r="BZ185" s="469">
        <f t="shared" si="150"/>
        <v>7230</v>
      </c>
      <c r="CA185" s="475">
        <f t="shared" si="188"/>
        <v>3615</v>
      </c>
      <c r="CB185" s="451">
        <f t="shared" si="189"/>
        <v>4287.200000000008</v>
      </c>
      <c r="CC185" s="480">
        <f t="shared" si="196"/>
        <v>0.15679231199850874</v>
      </c>
      <c r="CD185" s="480">
        <f t="shared" si="190"/>
        <v>9.1286307053941904E-2</v>
      </c>
      <c r="CE185" s="480">
        <f t="shared" si="191"/>
        <v>0.84320768800149126</v>
      </c>
      <c r="CF185" s="478">
        <f t="shared" si="192"/>
        <v>2</v>
      </c>
      <c r="CG185" s="478">
        <f t="shared" si="193"/>
        <v>8574.400000000016</v>
      </c>
      <c r="CH185" s="478">
        <f t="shared" si="194"/>
        <v>634.5</v>
      </c>
      <c r="CI185" s="478">
        <f t="shared" si="195"/>
        <v>393.01371951219505</v>
      </c>
    </row>
    <row r="186" spans="1:87" x14ac:dyDescent="0.2">
      <c r="A186" s="640"/>
      <c r="B186" s="442" t="s">
        <v>338</v>
      </c>
      <c r="C186" s="453">
        <v>2</v>
      </c>
      <c r="D186" s="453"/>
      <c r="E186" s="447">
        <f>'Summary Data'!C186</f>
        <v>94</v>
      </c>
      <c r="F186" s="458">
        <f t="shared" si="170"/>
        <v>10</v>
      </c>
      <c r="G186" s="463">
        <f t="shared" si="133"/>
        <v>940</v>
      </c>
      <c r="H186" s="472">
        <f t="shared" si="151"/>
        <v>47</v>
      </c>
      <c r="I186" s="447">
        <f>'Summary Data'!G186</f>
        <v>80</v>
      </c>
      <c r="J186" s="458">
        <f t="shared" si="171"/>
        <v>30</v>
      </c>
      <c r="K186" s="463">
        <f t="shared" si="134"/>
        <v>2400</v>
      </c>
      <c r="L186" s="472">
        <f t="shared" si="152"/>
        <v>40</v>
      </c>
      <c r="M186" s="447">
        <f>'Summary Data'!I186</f>
        <v>0</v>
      </c>
      <c r="N186" s="458">
        <f t="shared" si="172"/>
        <v>10</v>
      </c>
      <c r="O186" s="463">
        <f t="shared" si="135"/>
        <v>0</v>
      </c>
      <c r="P186" s="472">
        <f t="shared" si="153"/>
        <v>0</v>
      </c>
      <c r="Q186" s="447">
        <f>'Summary Data'!K186</f>
        <v>14</v>
      </c>
      <c r="R186" s="458">
        <f t="shared" si="173"/>
        <v>10</v>
      </c>
      <c r="S186" s="463">
        <f t="shared" si="136"/>
        <v>140</v>
      </c>
      <c r="T186" s="472">
        <f t="shared" si="154"/>
        <v>7</v>
      </c>
      <c r="U186" s="447">
        <f>'Summary Data'!M186</f>
        <v>2</v>
      </c>
      <c r="V186" s="458">
        <f t="shared" si="174"/>
        <v>10</v>
      </c>
      <c r="W186" s="463">
        <f t="shared" si="137"/>
        <v>20</v>
      </c>
      <c r="X186" s="472">
        <f t="shared" si="155"/>
        <v>1</v>
      </c>
      <c r="Y186" s="447">
        <f>'Summary Data'!S186</f>
        <v>7</v>
      </c>
      <c r="Z186" s="458">
        <f t="shared" si="175"/>
        <v>10</v>
      </c>
      <c r="AA186" s="463">
        <f t="shared" si="138"/>
        <v>70</v>
      </c>
      <c r="AB186" s="472">
        <f t="shared" si="156"/>
        <v>3.5</v>
      </c>
      <c r="AC186" s="447">
        <f>'Summary Data'!U186</f>
        <v>1</v>
      </c>
      <c r="AD186" s="458">
        <f t="shared" si="176"/>
        <v>10</v>
      </c>
      <c r="AE186" s="463">
        <f t="shared" si="139"/>
        <v>10</v>
      </c>
      <c r="AF186" s="472">
        <f t="shared" si="157"/>
        <v>0.5</v>
      </c>
      <c r="AG186" s="447">
        <f>'Summary Data'!W186</f>
        <v>2</v>
      </c>
      <c r="AH186" s="458">
        <f t="shared" si="177"/>
        <v>10</v>
      </c>
      <c r="AI186" s="463">
        <f t="shared" si="140"/>
        <v>20</v>
      </c>
      <c r="AJ186" s="472">
        <f t="shared" si="158"/>
        <v>1</v>
      </c>
      <c r="AK186" s="447">
        <f>'Summary Data'!Y186</f>
        <v>366</v>
      </c>
      <c r="AL186" s="458">
        <f t="shared" si="178"/>
        <v>5</v>
      </c>
      <c r="AM186" s="463">
        <f t="shared" si="141"/>
        <v>1830</v>
      </c>
      <c r="AN186" s="472">
        <f t="shared" si="159"/>
        <v>183</v>
      </c>
      <c r="AO186" s="447">
        <f>'Summary Data'!AA186</f>
        <v>13</v>
      </c>
      <c r="AP186" s="458">
        <f t="shared" si="179"/>
        <v>5</v>
      </c>
      <c r="AQ186" s="463">
        <f t="shared" si="142"/>
        <v>65</v>
      </c>
      <c r="AR186" s="472">
        <f t="shared" si="160"/>
        <v>6.5</v>
      </c>
      <c r="AS186" s="447">
        <f>'Summary Data'!AC186</f>
        <v>364</v>
      </c>
      <c r="AT186" s="458">
        <f t="shared" si="180"/>
        <v>5</v>
      </c>
      <c r="AU186" s="463">
        <f t="shared" si="143"/>
        <v>1820</v>
      </c>
      <c r="AV186" s="472">
        <f t="shared" si="161"/>
        <v>182</v>
      </c>
      <c r="AW186" s="447">
        <f>'Summary Data'!AE186</f>
        <v>382</v>
      </c>
      <c r="AX186" s="458">
        <f t="shared" si="181"/>
        <v>5</v>
      </c>
      <c r="AY186" s="463">
        <f t="shared" si="144"/>
        <v>1910</v>
      </c>
      <c r="AZ186" s="472">
        <f t="shared" si="162"/>
        <v>191</v>
      </c>
      <c r="BA186" s="447">
        <f>'Summary Data'!AG186</f>
        <v>3</v>
      </c>
      <c r="BB186" s="458">
        <f t="shared" si="182"/>
        <v>10</v>
      </c>
      <c r="BC186" s="463">
        <f t="shared" si="145"/>
        <v>30</v>
      </c>
      <c r="BD186" s="472">
        <f t="shared" si="163"/>
        <v>1.5</v>
      </c>
      <c r="BE186" s="447">
        <f>'Summary Data'!AI186</f>
        <v>1</v>
      </c>
      <c r="BF186" s="458">
        <f t="shared" si="183"/>
        <v>5</v>
      </c>
      <c r="BG186" s="463">
        <f t="shared" si="146"/>
        <v>5</v>
      </c>
      <c r="BH186" s="472">
        <f t="shared" si="164"/>
        <v>0.5</v>
      </c>
      <c r="BI186" s="447">
        <f>'Summary Data'!AK186</f>
        <v>1</v>
      </c>
      <c r="BJ186" s="458">
        <f t="shared" si="184"/>
        <v>30</v>
      </c>
      <c r="BK186" s="463">
        <f t="shared" si="147"/>
        <v>30</v>
      </c>
      <c r="BL186" s="472">
        <f t="shared" si="165"/>
        <v>0.5</v>
      </c>
      <c r="BM186" s="447">
        <f>'Summary Data'!AN186</f>
        <v>14</v>
      </c>
      <c r="BN186" s="458">
        <f t="shared" si="185"/>
        <v>30</v>
      </c>
      <c r="BO186" s="463">
        <f t="shared" si="132"/>
        <v>420</v>
      </c>
      <c r="BP186" s="472">
        <f t="shared" si="166"/>
        <v>7</v>
      </c>
      <c r="BQ186" s="447">
        <f>'Summary Data'!AQ186</f>
        <v>6</v>
      </c>
      <c r="BR186" s="458">
        <f t="shared" si="186"/>
        <v>10</v>
      </c>
      <c r="BS186" s="463">
        <f t="shared" si="148"/>
        <v>60</v>
      </c>
      <c r="BT186" s="472">
        <f t="shared" si="167"/>
        <v>3</v>
      </c>
      <c r="BU186" s="447">
        <f>'Summary Data'!AS186</f>
        <v>12</v>
      </c>
      <c r="BV186" s="458">
        <f t="shared" si="187"/>
        <v>15</v>
      </c>
      <c r="BW186" s="463">
        <f t="shared" si="149"/>
        <v>180</v>
      </c>
      <c r="BX186" s="472">
        <f t="shared" si="168"/>
        <v>6</v>
      </c>
      <c r="BY186" s="478">
        <f t="shared" si="169"/>
        <v>1362</v>
      </c>
      <c r="BZ186" s="469">
        <f t="shared" si="150"/>
        <v>9950</v>
      </c>
      <c r="CA186" s="475">
        <f t="shared" si="188"/>
        <v>4975</v>
      </c>
      <c r="CB186" s="451">
        <f t="shared" si="189"/>
        <v>4287.200000000008</v>
      </c>
      <c r="CC186" s="480">
        <f t="shared" si="196"/>
        <v>-0.16043105056913376</v>
      </c>
      <c r="CD186" s="480">
        <f t="shared" si="190"/>
        <v>0.33567839195979898</v>
      </c>
      <c r="CE186" s="480">
        <f t="shared" si="191"/>
        <v>1.1604310505691338</v>
      </c>
      <c r="CF186" s="478">
        <f t="shared" si="192"/>
        <v>2</v>
      </c>
      <c r="CG186" s="478">
        <f t="shared" si="193"/>
        <v>8574.400000000016</v>
      </c>
      <c r="CH186" s="478">
        <f t="shared" si="194"/>
        <v>681</v>
      </c>
      <c r="CI186" s="478">
        <f t="shared" si="195"/>
        <v>393.01371951219505</v>
      </c>
    </row>
    <row r="187" spans="1:87" x14ac:dyDescent="0.2">
      <c r="A187" s="640"/>
      <c r="B187" s="449" t="s">
        <v>339</v>
      </c>
      <c r="C187" s="453">
        <v>2</v>
      </c>
      <c r="D187" s="453"/>
      <c r="E187" s="450">
        <f>'Summary Data'!C187</f>
        <v>95</v>
      </c>
      <c r="F187" s="459">
        <f t="shared" si="170"/>
        <v>10</v>
      </c>
      <c r="G187" s="464">
        <f t="shared" si="133"/>
        <v>950</v>
      </c>
      <c r="H187" s="472">
        <f t="shared" si="151"/>
        <v>47.5</v>
      </c>
      <c r="I187" s="450">
        <f>'Summary Data'!G187</f>
        <v>16</v>
      </c>
      <c r="J187" s="459">
        <f t="shared" si="171"/>
        <v>30</v>
      </c>
      <c r="K187" s="464">
        <f t="shared" si="134"/>
        <v>480</v>
      </c>
      <c r="L187" s="472">
        <f t="shared" si="152"/>
        <v>8</v>
      </c>
      <c r="M187" s="450">
        <f>'Summary Data'!I187</f>
        <v>0</v>
      </c>
      <c r="N187" s="459">
        <f t="shared" si="172"/>
        <v>10</v>
      </c>
      <c r="O187" s="464">
        <f t="shared" si="135"/>
        <v>0</v>
      </c>
      <c r="P187" s="472">
        <f t="shared" si="153"/>
        <v>0</v>
      </c>
      <c r="Q187" s="450">
        <f>'Summary Data'!K187</f>
        <v>8</v>
      </c>
      <c r="R187" s="459">
        <f t="shared" si="173"/>
        <v>10</v>
      </c>
      <c r="S187" s="464">
        <f t="shared" si="136"/>
        <v>80</v>
      </c>
      <c r="T187" s="472">
        <f t="shared" si="154"/>
        <v>4</v>
      </c>
      <c r="U187" s="450">
        <f>'Summary Data'!M187</f>
        <v>2</v>
      </c>
      <c r="V187" s="459">
        <f t="shared" si="174"/>
        <v>10</v>
      </c>
      <c r="W187" s="464">
        <f t="shared" si="137"/>
        <v>20</v>
      </c>
      <c r="X187" s="472">
        <f t="shared" si="155"/>
        <v>1</v>
      </c>
      <c r="Y187" s="450">
        <f>'Summary Data'!S187</f>
        <v>25</v>
      </c>
      <c r="Z187" s="459">
        <f t="shared" si="175"/>
        <v>10</v>
      </c>
      <c r="AA187" s="464">
        <f t="shared" si="138"/>
        <v>250</v>
      </c>
      <c r="AB187" s="472">
        <f t="shared" si="156"/>
        <v>12.5</v>
      </c>
      <c r="AC187" s="450">
        <f>'Summary Data'!U187</f>
        <v>2</v>
      </c>
      <c r="AD187" s="459">
        <f t="shared" si="176"/>
        <v>10</v>
      </c>
      <c r="AE187" s="464">
        <f t="shared" si="139"/>
        <v>20</v>
      </c>
      <c r="AF187" s="472">
        <f t="shared" si="157"/>
        <v>1</v>
      </c>
      <c r="AG187" s="450">
        <f>'Summary Data'!W187</f>
        <v>2</v>
      </c>
      <c r="AH187" s="459">
        <f t="shared" si="177"/>
        <v>10</v>
      </c>
      <c r="AI187" s="464">
        <f t="shared" si="140"/>
        <v>20</v>
      </c>
      <c r="AJ187" s="472">
        <f t="shared" si="158"/>
        <v>1</v>
      </c>
      <c r="AK187" s="450">
        <f>'Summary Data'!Y187</f>
        <v>470</v>
      </c>
      <c r="AL187" s="459">
        <f t="shared" si="178"/>
        <v>5</v>
      </c>
      <c r="AM187" s="464">
        <f t="shared" si="141"/>
        <v>2350</v>
      </c>
      <c r="AN187" s="472">
        <f t="shared" si="159"/>
        <v>235</v>
      </c>
      <c r="AO187" s="450">
        <f>'Summary Data'!AA187</f>
        <v>39</v>
      </c>
      <c r="AP187" s="459">
        <f t="shared" si="179"/>
        <v>5</v>
      </c>
      <c r="AQ187" s="464">
        <f t="shared" si="142"/>
        <v>195</v>
      </c>
      <c r="AR187" s="472">
        <f t="shared" si="160"/>
        <v>19.5</v>
      </c>
      <c r="AS187" s="450">
        <f>'Summary Data'!AC187</f>
        <v>434</v>
      </c>
      <c r="AT187" s="459">
        <f t="shared" si="180"/>
        <v>5</v>
      </c>
      <c r="AU187" s="464">
        <f t="shared" si="143"/>
        <v>2170</v>
      </c>
      <c r="AV187" s="472">
        <f t="shared" si="161"/>
        <v>217</v>
      </c>
      <c r="AW187" s="450">
        <f>'Summary Data'!AE187</f>
        <v>425</v>
      </c>
      <c r="AX187" s="459">
        <f t="shared" si="181"/>
        <v>5</v>
      </c>
      <c r="AY187" s="464">
        <f t="shared" si="144"/>
        <v>2125</v>
      </c>
      <c r="AZ187" s="472">
        <f t="shared" si="162"/>
        <v>212.5</v>
      </c>
      <c r="BA187" s="450">
        <f>'Summary Data'!AG187</f>
        <v>2</v>
      </c>
      <c r="BB187" s="459">
        <f t="shared" si="182"/>
        <v>10</v>
      </c>
      <c r="BC187" s="464">
        <f t="shared" si="145"/>
        <v>20</v>
      </c>
      <c r="BD187" s="472">
        <f t="shared" si="163"/>
        <v>1</v>
      </c>
      <c r="BE187" s="450">
        <f>'Summary Data'!AI187</f>
        <v>0</v>
      </c>
      <c r="BF187" s="459">
        <f t="shared" si="183"/>
        <v>5</v>
      </c>
      <c r="BG187" s="464">
        <f t="shared" si="146"/>
        <v>0</v>
      </c>
      <c r="BH187" s="472">
        <f t="shared" si="164"/>
        <v>0</v>
      </c>
      <c r="BI187" s="450">
        <f>'Summary Data'!AK187</f>
        <v>4</v>
      </c>
      <c r="BJ187" s="459">
        <f t="shared" si="184"/>
        <v>30</v>
      </c>
      <c r="BK187" s="464">
        <f t="shared" si="147"/>
        <v>120</v>
      </c>
      <c r="BL187" s="472">
        <f t="shared" si="165"/>
        <v>2</v>
      </c>
      <c r="BM187" s="450">
        <f>'Summary Data'!AN187</f>
        <v>10</v>
      </c>
      <c r="BN187" s="459">
        <f t="shared" si="185"/>
        <v>30</v>
      </c>
      <c r="BO187" s="464">
        <f t="shared" si="132"/>
        <v>300</v>
      </c>
      <c r="BP187" s="472">
        <f t="shared" si="166"/>
        <v>5</v>
      </c>
      <c r="BQ187" s="450">
        <f>'Summary Data'!AQ187</f>
        <v>16</v>
      </c>
      <c r="BR187" s="459">
        <f t="shared" si="186"/>
        <v>10</v>
      </c>
      <c r="BS187" s="464">
        <f t="shared" si="148"/>
        <v>160</v>
      </c>
      <c r="BT187" s="472">
        <f t="shared" si="167"/>
        <v>8</v>
      </c>
      <c r="BU187" s="450">
        <f>'Summary Data'!AS187</f>
        <v>2</v>
      </c>
      <c r="BV187" s="459">
        <f t="shared" si="187"/>
        <v>15</v>
      </c>
      <c r="BW187" s="464">
        <f t="shared" si="149"/>
        <v>30</v>
      </c>
      <c r="BX187" s="472">
        <f t="shared" si="168"/>
        <v>1</v>
      </c>
      <c r="BY187" s="478">
        <f t="shared" si="169"/>
        <v>1552</v>
      </c>
      <c r="BZ187" s="469">
        <f t="shared" si="150"/>
        <v>9290</v>
      </c>
      <c r="CA187" s="475">
        <f t="shared" si="188"/>
        <v>4645</v>
      </c>
      <c r="CB187" s="451">
        <f t="shared" si="189"/>
        <v>4287.200000000008</v>
      </c>
      <c r="CC187" s="480">
        <f t="shared" si="196"/>
        <v>-8.345773465198536E-2</v>
      </c>
      <c r="CD187" s="480">
        <f t="shared" si="190"/>
        <v>0.15392895586652314</v>
      </c>
      <c r="CE187" s="480">
        <f t="shared" si="191"/>
        <v>1.0834577346519854</v>
      </c>
      <c r="CF187" s="478">
        <f t="shared" si="192"/>
        <v>2</v>
      </c>
      <c r="CG187" s="478">
        <f t="shared" si="193"/>
        <v>8574.400000000016</v>
      </c>
      <c r="CH187" s="478">
        <f t="shared" si="194"/>
        <v>776</v>
      </c>
      <c r="CI187" s="478">
        <f t="shared" si="195"/>
        <v>393.01371951219505</v>
      </c>
    </row>
    <row r="188" spans="1:87" x14ac:dyDescent="0.2">
      <c r="A188" s="640"/>
      <c r="B188" s="442" t="s">
        <v>340</v>
      </c>
      <c r="C188" s="453">
        <v>2</v>
      </c>
      <c r="D188" s="453"/>
      <c r="E188" s="447">
        <f>'Summary Data'!C188</f>
        <v>136</v>
      </c>
      <c r="F188" s="458">
        <f t="shared" si="170"/>
        <v>10</v>
      </c>
      <c r="G188" s="463">
        <f t="shared" si="133"/>
        <v>1360</v>
      </c>
      <c r="H188" s="472">
        <f t="shared" si="151"/>
        <v>68</v>
      </c>
      <c r="I188" s="447">
        <f>'Summary Data'!G188</f>
        <v>24</v>
      </c>
      <c r="J188" s="458">
        <f t="shared" si="171"/>
        <v>30</v>
      </c>
      <c r="K188" s="463">
        <f t="shared" si="134"/>
        <v>720</v>
      </c>
      <c r="L188" s="472">
        <f t="shared" si="152"/>
        <v>12</v>
      </c>
      <c r="M188" s="447">
        <f>'Summary Data'!I188</f>
        <v>0</v>
      </c>
      <c r="N188" s="458">
        <f t="shared" si="172"/>
        <v>10</v>
      </c>
      <c r="O188" s="463">
        <f t="shared" si="135"/>
        <v>0</v>
      </c>
      <c r="P188" s="472">
        <f t="shared" si="153"/>
        <v>0</v>
      </c>
      <c r="Q188" s="447">
        <f>'Summary Data'!K188</f>
        <v>8</v>
      </c>
      <c r="R188" s="458">
        <f t="shared" si="173"/>
        <v>10</v>
      </c>
      <c r="S188" s="463">
        <f t="shared" si="136"/>
        <v>80</v>
      </c>
      <c r="T188" s="472">
        <f t="shared" si="154"/>
        <v>4</v>
      </c>
      <c r="U188" s="447">
        <f>'Summary Data'!M188</f>
        <v>0</v>
      </c>
      <c r="V188" s="458">
        <f t="shared" si="174"/>
        <v>10</v>
      </c>
      <c r="W188" s="463">
        <f t="shared" si="137"/>
        <v>0</v>
      </c>
      <c r="X188" s="472">
        <f t="shared" si="155"/>
        <v>0</v>
      </c>
      <c r="Y188" s="447">
        <f>'Summary Data'!S188</f>
        <v>40</v>
      </c>
      <c r="Z188" s="458">
        <f t="shared" si="175"/>
        <v>10</v>
      </c>
      <c r="AA188" s="463">
        <f t="shared" si="138"/>
        <v>400</v>
      </c>
      <c r="AB188" s="472">
        <f t="shared" si="156"/>
        <v>20</v>
      </c>
      <c r="AC188" s="447">
        <f>'Summary Data'!U188</f>
        <v>3</v>
      </c>
      <c r="AD188" s="458">
        <f t="shared" si="176"/>
        <v>10</v>
      </c>
      <c r="AE188" s="463">
        <f t="shared" si="139"/>
        <v>30</v>
      </c>
      <c r="AF188" s="472">
        <f t="shared" si="157"/>
        <v>1.5</v>
      </c>
      <c r="AG188" s="447">
        <f>'Summary Data'!W188</f>
        <v>1</v>
      </c>
      <c r="AH188" s="458">
        <f t="shared" si="177"/>
        <v>10</v>
      </c>
      <c r="AI188" s="463">
        <f t="shared" si="140"/>
        <v>10</v>
      </c>
      <c r="AJ188" s="472">
        <f t="shared" si="158"/>
        <v>0.5</v>
      </c>
      <c r="AK188" s="447">
        <f>'Summary Data'!Y188</f>
        <v>392</v>
      </c>
      <c r="AL188" s="458">
        <f t="shared" si="178"/>
        <v>5</v>
      </c>
      <c r="AM188" s="463">
        <f t="shared" si="141"/>
        <v>1960</v>
      </c>
      <c r="AN188" s="472">
        <f t="shared" si="159"/>
        <v>196</v>
      </c>
      <c r="AO188" s="447">
        <f>'Summary Data'!AA188</f>
        <v>42</v>
      </c>
      <c r="AP188" s="458">
        <f t="shared" si="179"/>
        <v>5</v>
      </c>
      <c r="AQ188" s="463">
        <f t="shared" si="142"/>
        <v>210</v>
      </c>
      <c r="AR188" s="472">
        <f t="shared" si="160"/>
        <v>21</v>
      </c>
      <c r="AS188" s="447">
        <f>'Summary Data'!AC188</f>
        <v>294</v>
      </c>
      <c r="AT188" s="458">
        <f t="shared" si="180"/>
        <v>5</v>
      </c>
      <c r="AU188" s="463">
        <f t="shared" si="143"/>
        <v>1470</v>
      </c>
      <c r="AV188" s="472">
        <f t="shared" si="161"/>
        <v>147</v>
      </c>
      <c r="AW188" s="447">
        <f>'Summary Data'!AE188</f>
        <v>364</v>
      </c>
      <c r="AX188" s="458">
        <f t="shared" si="181"/>
        <v>5</v>
      </c>
      <c r="AY188" s="463">
        <f t="shared" si="144"/>
        <v>1820</v>
      </c>
      <c r="AZ188" s="472">
        <f t="shared" si="162"/>
        <v>182</v>
      </c>
      <c r="BA188" s="447">
        <f>'Summary Data'!AG188</f>
        <v>3</v>
      </c>
      <c r="BB188" s="458">
        <f t="shared" si="182"/>
        <v>10</v>
      </c>
      <c r="BC188" s="463">
        <f t="shared" si="145"/>
        <v>30</v>
      </c>
      <c r="BD188" s="472">
        <f t="shared" si="163"/>
        <v>1.5</v>
      </c>
      <c r="BE188" s="447">
        <f>'Summary Data'!AI188</f>
        <v>3</v>
      </c>
      <c r="BF188" s="458">
        <f t="shared" si="183"/>
        <v>5</v>
      </c>
      <c r="BG188" s="463">
        <f t="shared" si="146"/>
        <v>15</v>
      </c>
      <c r="BH188" s="472">
        <f t="shared" si="164"/>
        <v>1.5</v>
      </c>
      <c r="BI188" s="447">
        <f>'Summary Data'!AK188</f>
        <v>5</v>
      </c>
      <c r="BJ188" s="458">
        <f t="shared" si="184"/>
        <v>30</v>
      </c>
      <c r="BK188" s="463">
        <f t="shared" si="147"/>
        <v>150</v>
      </c>
      <c r="BL188" s="472">
        <f t="shared" si="165"/>
        <v>2.5</v>
      </c>
      <c r="BM188" s="447">
        <f>'Summary Data'!AN188</f>
        <v>21</v>
      </c>
      <c r="BN188" s="458">
        <f t="shared" si="185"/>
        <v>30</v>
      </c>
      <c r="BO188" s="463">
        <f t="shared" ref="BO188:BO230" si="197">BM188*BN188</f>
        <v>630</v>
      </c>
      <c r="BP188" s="472">
        <f t="shared" si="166"/>
        <v>10.5</v>
      </c>
      <c r="BQ188" s="447">
        <f>'Summary Data'!AQ188</f>
        <v>13</v>
      </c>
      <c r="BR188" s="458">
        <f t="shared" si="186"/>
        <v>10</v>
      </c>
      <c r="BS188" s="463">
        <f t="shared" si="148"/>
        <v>130</v>
      </c>
      <c r="BT188" s="472">
        <f t="shared" si="167"/>
        <v>6.5</v>
      </c>
      <c r="BU188" s="447">
        <f>'Summary Data'!AS188</f>
        <v>6</v>
      </c>
      <c r="BV188" s="458">
        <f t="shared" si="187"/>
        <v>15</v>
      </c>
      <c r="BW188" s="463">
        <f t="shared" si="149"/>
        <v>90</v>
      </c>
      <c r="BX188" s="472">
        <f t="shared" si="168"/>
        <v>3</v>
      </c>
      <c r="BY188" s="478">
        <f t="shared" si="169"/>
        <v>1355</v>
      </c>
      <c r="BZ188" s="469">
        <f t="shared" si="150"/>
        <v>9105</v>
      </c>
      <c r="CA188" s="475">
        <f t="shared" si="188"/>
        <v>4552.5</v>
      </c>
      <c r="CB188" s="451">
        <f t="shared" si="189"/>
        <v>4287.200000000008</v>
      </c>
      <c r="CC188" s="480">
        <f t="shared" si="196"/>
        <v>-6.1881880947936008E-2</v>
      </c>
      <c r="CD188" s="480">
        <f t="shared" si="190"/>
        <v>0.22844590884129598</v>
      </c>
      <c r="CE188" s="480">
        <f t="shared" si="191"/>
        <v>1.061881880947936</v>
      </c>
      <c r="CF188" s="478">
        <f t="shared" si="192"/>
        <v>2</v>
      </c>
      <c r="CG188" s="478">
        <f t="shared" si="193"/>
        <v>8574.400000000016</v>
      </c>
      <c r="CH188" s="478">
        <f t="shared" si="194"/>
        <v>677.5</v>
      </c>
      <c r="CI188" s="478">
        <f t="shared" si="195"/>
        <v>393.01371951219505</v>
      </c>
    </row>
    <row r="189" spans="1:87" x14ac:dyDescent="0.2">
      <c r="A189" s="640"/>
      <c r="B189" s="449" t="s">
        <v>341</v>
      </c>
      <c r="C189" s="453">
        <v>2</v>
      </c>
      <c r="D189" s="453"/>
      <c r="E189" s="450">
        <f>'Summary Data'!C189</f>
        <v>145</v>
      </c>
      <c r="F189" s="459">
        <f t="shared" si="170"/>
        <v>10</v>
      </c>
      <c r="G189" s="464">
        <f t="shared" si="133"/>
        <v>1450</v>
      </c>
      <c r="H189" s="472">
        <f t="shared" si="151"/>
        <v>72.5</v>
      </c>
      <c r="I189" s="450">
        <f>'Summary Data'!G189</f>
        <v>0</v>
      </c>
      <c r="J189" s="459">
        <f t="shared" si="171"/>
        <v>30</v>
      </c>
      <c r="K189" s="464">
        <f t="shared" si="134"/>
        <v>0</v>
      </c>
      <c r="L189" s="472">
        <f t="shared" si="152"/>
        <v>0</v>
      </c>
      <c r="M189" s="450">
        <f>'Summary Data'!I189</f>
        <v>0</v>
      </c>
      <c r="N189" s="459">
        <f t="shared" si="172"/>
        <v>10</v>
      </c>
      <c r="O189" s="464">
        <f t="shared" si="135"/>
        <v>0</v>
      </c>
      <c r="P189" s="472">
        <f t="shared" si="153"/>
        <v>0</v>
      </c>
      <c r="Q189" s="450">
        <f>'Summary Data'!K189</f>
        <v>11</v>
      </c>
      <c r="R189" s="459">
        <f t="shared" si="173"/>
        <v>10</v>
      </c>
      <c r="S189" s="464">
        <f t="shared" si="136"/>
        <v>110</v>
      </c>
      <c r="T189" s="472">
        <f t="shared" si="154"/>
        <v>5.5</v>
      </c>
      <c r="U189" s="450">
        <f>'Summary Data'!M189</f>
        <v>2</v>
      </c>
      <c r="V189" s="459">
        <f t="shared" si="174"/>
        <v>10</v>
      </c>
      <c r="W189" s="464">
        <f t="shared" si="137"/>
        <v>20</v>
      </c>
      <c r="X189" s="472">
        <f t="shared" si="155"/>
        <v>1</v>
      </c>
      <c r="Y189" s="450">
        <f>'Summary Data'!S189</f>
        <v>47</v>
      </c>
      <c r="Z189" s="459">
        <f t="shared" si="175"/>
        <v>10</v>
      </c>
      <c r="AA189" s="464">
        <f t="shared" si="138"/>
        <v>470</v>
      </c>
      <c r="AB189" s="472">
        <f t="shared" si="156"/>
        <v>23.5</v>
      </c>
      <c r="AC189" s="450">
        <f>'Summary Data'!U189</f>
        <v>6</v>
      </c>
      <c r="AD189" s="459">
        <f t="shared" si="176"/>
        <v>10</v>
      </c>
      <c r="AE189" s="464">
        <f t="shared" si="139"/>
        <v>60</v>
      </c>
      <c r="AF189" s="472">
        <f t="shared" si="157"/>
        <v>3</v>
      </c>
      <c r="AG189" s="450">
        <f>'Summary Data'!W189</f>
        <v>2</v>
      </c>
      <c r="AH189" s="459">
        <f t="shared" si="177"/>
        <v>10</v>
      </c>
      <c r="AI189" s="464">
        <f t="shared" si="140"/>
        <v>20</v>
      </c>
      <c r="AJ189" s="472">
        <f t="shared" si="158"/>
        <v>1</v>
      </c>
      <c r="AK189" s="450">
        <f>'Summary Data'!Y189</f>
        <v>328</v>
      </c>
      <c r="AL189" s="459">
        <f t="shared" si="178"/>
        <v>5</v>
      </c>
      <c r="AM189" s="464">
        <f t="shared" si="141"/>
        <v>1640</v>
      </c>
      <c r="AN189" s="472">
        <f t="shared" si="159"/>
        <v>164</v>
      </c>
      <c r="AO189" s="450">
        <f>'Summary Data'!AA189</f>
        <v>20</v>
      </c>
      <c r="AP189" s="459">
        <f t="shared" si="179"/>
        <v>5</v>
      </c>
      <c r="AQ189" s="464">
        <f t="shared" si="142"/>
        <v>100</v>
      </c>
      <c r="AR189" s="472">
        <f t="shared" si="160"/>
        <v>10</v>
      </c>
      <c r="AS189" s="450">
        <f>'Summary Data'!AC189</f>
        <v>298</v>
      </c>
      <c r="AT189" s="459">
        <f t="shared" si="180"/>
        <v>5</v>
      </c>
      <c r="AU189" s="464">
        <f t="shared" si="143"/>
        <v>1490</v>
      </c>
      <c r="AV189" s="472">
        <f t="shared" si="161"/>
        <v>149</v>
      </c>
      <c r="AW189" s="450">
        <f>'Summary Data'!AE189</f>
        <v>343</v>
      </c>
      <c r="AX189" s="459">
        <f t="shared" si="181"/>
        <v>5</v>
      </c>
      <c r="AY189" s="464">
        <f t="shared" si="144"/>
        <v>1715</v>
      </c>
      <c r="AZ189" s="472">
        <f t="shared" si="162"/>
        <v>171.5</v>
      </c>
      <c r="BA189" s="450">
        <f>'Summary Data'!AG189</f>
        <v>1</v>
      </c>
      <c r="BB189" s="459">
        <f t="shared" si="182"/>
        <v>10</v>
      </c>
      <c r="BC189" s="464">
        <f t="shared" si="145"/>
        <v>10</v>
      </c>
      <c r="BD189" s="472">
        <f t="shared" si="163"/>
        <v>0.5</v>
      </c>
      <c r="BE189" s="450">
        <f>'Summary Data'!AI189</f>
        <v>1</v>
      </c>
      <c r="BF189" s="459">
        <f t="shared" si="183"/>
        <v>5</v>
      </c>
      <c r="BG189" s="464">
        <f t="shared" si="146"/>
        <v>5</v>
      </c>
      <c r="BH189" s="472">
        <f t="shared" si="164"/>
        <v>0.5</v>
      </c>
      <c r="BI189" s="450">
        <f>'Summary Data'!AK189</f>
        <v>2</v>
      </c>
      <c r="BJ189" s="459">
        <f t="shared" si="184"/>
        <v>30</v>
      </c>
      <c r="BK189" s="464">
        <f t="shared" si="147"/>
        <v>60</v>
      </c>
      <c r="BL189" s="472">
        <f t="shared" si="165"/>
        <v>1</v>
      </c>
      <c r="BM189" s="450">
        <f>'Summary Data'!AN189</f>
        <v>17</v>
      </c>
      <c r="BN189" s="459">
        <f t="shared" si="185"/>
        <v>30</v>
      </c>
      <c r="BO189" s="464">
        <f t="shared" si="197"/>
        <v>510</v>
      </c>
      <c r="BP189" s="472">
        <f t="shared" si="166"/>
        <v>8.5</v>
      </c>
      <c r="BQ189" s="450">
        <f>'Summary Data'!AQ189</f>
        <v>11</v>
      </c>
      <c r="BR189" s="459">
        <f t="shared" si="186"/>
        <v>10</v>
      </c>
      <c r="BS189" s="464">
        <f t="shared" si="148"/>
        <v>110</v>
      </c>
      <c r="BT189" s="472">
        <f t="shared" si="167"/>
        <v>5.5</v>
      </c>
      <c r="BU189" s="450">
        <f>'Summary Data'!AS189</f>
        <v>12</v>
      </c>
      <c r="BV189" s="459">
        <f t="shared" si="187"/>
        <v>15</v>
      </c>
      <c r="BW189" s="464">
        <f t="shared" si="149"/>
        <v>180</v>
      </c>
      <c r="BX189" s="472">
        <f t="shared" si="168"/>
        <v>6</v>
      </c>
      <c r="BY189" s="478">
        <f t="shared" si="169"/>
        <v>1246</v>
      </c>
      <c r="BZ189" s="469">
        <f t="shared" si="150"/>
        <v>7950</v>
      </c>
      <c r="CA189" s="475">
        <f t="shared" si="188"/>
        <v>3975</v>
      </c>
      <c r="CB189" s="451">
        <f t="shared" si="189"/>
        <v>4287.200000000008</v>
      </c>
      <c r="CC189" s="480">
        <f t="shared" si="196"/>
        <v>7.2821421907073969E-2</v>
      </c>
      <c r="CD189" s="480">
        <f t="shared" si="190"/>
        <v>0.18238993710691823</v>
      </c>
      <c r="CE189" s="480">
        <f t="shared" si="191"/>
        <v>0.92717857809292603</v>
      </c>
      <c r="CF189" s="478">
        <f t="shared" si="192"/>
        <v>2</v>
      </c>
      <c r="CG189" s="478">
        <f t="shared" si="193"/>
        <v>8574.400000000016</v>
      </c>
      <c r="CH189" s="478">
        <f t="shared" si="194"/>
        <v>623</v>
      </c>
      <c r="CI189" s="478">
        <f t="shared" si="195"/>
        <v>393.01371951219505</v>
      </c>
    </row>
    <row r="190" spans="1:87" x14ac:dyDescent="0.2">
      <c r="A190" s="640"/>
      <c r="B190" s="442" t="s">
        <v>342</v>
      </c>
      <c r="C190" s="453">
        <v>2</v>
      </c>
      <c r="D190" s="453"/>
      <c r="E190" s="447">
        <f>'Summary Data'!C190</f>
        <v>145</v>
      </c>
      <c r="F190" s="458">
        <f t="shared" si="170"/>
        <v>10</v>
      </c>
      <c r="G190" s="463">
        <f t="shared" si="133"/>
        <v>1450</v>
      </c>
      <c r="H190" s="472">
        <f t="shared" si="151"/>
        <v>72.5</v>
      </c>
      <c r="I190" s="447">
        <f>'Summary Data'!G190</f>
        <v>44</v>
      </c>
      <c r="J190" s="458">
        <f t="shared" si="171"/>
        <v>30</v>
      </c>
      <c r="K190" s="463">
        <f t="shared" si="134"/>
        <v>1320</v>
      </c>
      <c r="L190" s="472">
        <f t="shared" si="152"/>
        <v>22</v>
      </c>
      <c r="M190" s="447">
        <f>'Summary Data'!I190</f>
        <v>0</v>
      </c>
      <c r="N190" s="458">
        <f t="shared" si="172"/>
        <v>10</v>
      </c>
      <c r="O190" s="463">
        <f t="shared" si="135"/>
        <v>0</v>
      </c>
      <c r="P190" s="472">
        <f t="shared" si="153"/>
        <v>0</v>
      </c>
      <c r="Q190" s="447">
        <f>'Summary Data'!K190</f>
        <v>15</v>
      </c>
      <c r="R190" s="458">
        <f t="shared" si="173"/>
        <v>10</v>
      </c>
      <c r="S190" s="463">
        <f t="shared" si="136"/>
        <v>150</v>
      </c>
      <c r="T190" s="472">
        <f t="shared" si="154"/>
        <v>7.5</v>
      </c>
      <c r="U190" s="447">
        <f>'Summary Data'!M190</f>
        <v>1</v>
      </c>
      <c r="V190" s="458">
        <f t="shared" si="174"/>
        <v>10</v>
      </c>
      <c r="W190" s="463">
        <f t="shared" si="137"/>
        <v>10</v>
      </c>
      <c r="X190" s="472">
        <f t="shared" si="155"/>
        <v>0.5</v>
      </c>
      <c r="Y190" s="447">
        <f>'Summary Data'!S190</f>
        <v>46</v>
      </c>
      <c r="Z190" s="458">
        <f t="shared" si="175"/>
        <v>10</v>
      </c>
      <c r="AA190" s="463">
        <f t="shared" si="138"/>
        <v>460</v>
      </c>
      <c r="AB190" s="472">
        <f t="shared" si="156"/>
        <v>23</v>
      </c>
      <c r="AC190" s="447">
        <f>'Summary Data'!U190</f>
        <v>7</v>
      </c>
      <c r="AD190" s="458">
        <f t="shared" si="176"/>
        <v>10</v>
      </c>
      <c r="AE190" s="463">
        <f t="shared" si="139"/>
        <v>70</v>
      </c>
      <c r="AF190" s="472">
        <f t="shared" si="157"/>
        <v>3.5</v>
      </c>
      <c r="AG190" s="447">
        <f>'Summary Data'!W190</f>
        <v>0</v>
      </c>
      <c r="AH190" s="458">
        <f t="shared" si="177"/>
        <v>10</v>
      </c>
      <c r="AI190" s="463">
        <f t="shared" si="140"/>
        <v>0</v>
      </c>
      <c r="AJ190" s="472">
        <f t="shared" si="158"/>
        <v>0</v>
      </c>
      <c r="AK190" s="447">
        <f>'Summary Data'!Y190</f>
        <v>364</v>
      </c>
      <c r="AL190" s="458">
        <f t="shared" si="178"/>
        <v>5</v>
      </c>
      <c r="AM190" s="463">
        <f t="shared" si="141"/>
        <v>1820</v>
      </c>
      <c r="AN190" s="472">
        <f t="shared" si="159"/>
        <v>182</v>
      </c>
      <c r="AO190" s="447">
        <f>'Summary Data'!AA190</f>
        <v>24</v>
      </c>
      <c r="AP190" s="458">
        <f t="shared" si="179"/>
        <v>5</v>
      </c>
      <c r="AQ190" s="463">
        <f t="shared" si="142"/>
        <v>120</v>
      </c>
      <c r="AR190" s="472">
        <f t="shared" si="160"/>
        <v>12</v>
      </c>
      <c r="AS190" s="447">
        <f>'Summary Data'!AC190</f>
        <v>319</v>
      </c>
      <c r="AT190" s="458">
        <f t="shared" si="180"/>
        <v>5</v>
      </c>
      <c r="AU190" s="463">
        <f t="shared" si="143"/>
        <v>1595</v>
      </c>
      <c r="AV190" s="472">
        <f t="shared" si="161"/>
        <v>159.5</v>
      </c>
      <c r="AW190" s="447">
        <f>'Summary Data'!AE190</f>
        <v>376</v>
      </c>
      <c r="AX190" s="458">
        <f t="shared" si="181"/>
        <v>5</v>
      </c>
      <c r="AY190" s="463">
        <f t="shared" si="144"/>
        <v>1880</v>
      </c>
      <c r="AZ190" s="472">
        <f t="shared" si="162"/>
        <v>188</v>
      </c>
      <c r="BA190" s="447">
        <f>'Summary Data'!AG190</f>
        <v>3</v>
      </c>
      <c r="BB190" s="458">
        <f t="shared" si="182"/>
        <v>10</v>
      </c>
      <c r="BC190" s="463">
        <f t="shared" si="145"/>
        <v>30</v>
      </c>
      <c r="BD190" s="472">
        <f t="shared" si="163"/>
        <v>1.5</v>
      </c>
      <c r="BE190" s="447">
        <f>'Summary Data'!AI190</f>
        <v>2</v>
      </c>
      <c r="BF190" s="458">
        <f t="shared" si="183"/>
        <v>5</v>
      </c>
      <c r="BG190" s="463">
        <f t="shared" si="146"/>
        <v>10</v>
      </c>
      <c r="BH190" s="472">
        <f t="shared" si="164"/>
        <v>1</v>
      </c>
      <c r="BI190" s="447">
        <f>'Summary Data'!AK190</f>
        <v>3</v>
      </c>
      <c r="BJ190" s="458">
        <f t="shared" si="184"/>
        <v>30</v>
      </c>
      <c r="BK190" s="463">
        <f t="shared" si="147"/>
        <v>90</v>
      </c>
      <c r="BL190" s="472">
        <f t="shared" si="165"/>
        <v>1.5</v>
      </c>
      <c r="BM190" s="447">
        <f>'Summary Data'!AN190</f>
        <v>15</v>
      </c>
      <c r="BN190" s="458">
        <f t="shared" si="185"/>
        <v>30</v>
      </c>
      <c r="BO190" s="463">
        <f t="shared" si="197"/>
        <v>450</v>
      </c>
      <c r="BP190" s="472">
        <f t="shared" si="166"/>
        <v>7.5</v>
      </c>
      <c r="BQ190" s="447">
        <f>'Summary Data'!AQ190</f>
        <v>7</v>
      </c>
      <c r="BR190" s="458">
        <f t="shared" si="186"/>
        <v>10</v>
      </c>
      <c r="BS190" s="463">
        <f t="shared" si="148"/>
        <v>70</v>
      </c>
      <c r="BT190" s="472">
        <f t="shared" si="167"/>
        <v>3.5</v>
      </c>
      <c r="BU190" s="447">
        <f>'Summary Data'!AS190</f>
        <v>5</v>
      </c>
      <c r="BV190" s="458">
        <f t="shared" si="187"/>
        <v>15</v>
      </c>
      <c r="BW190" s="463">
        <f t="shared" si="149"/>
        <v>75</v>
      </c>
      <c r="BX190" s="472">
        <f t="shared" si="168"/>
        <v>2.5</v>
      </c>
      <c r="BY190" s="478">
        <f t="shared" si="169"/>
        <v>1376</v>
      </c>
      <c r="BZ190" s="469">
        <f t="shared" si="150"/>
        <v>9600</v>
      </c>
      <c r="CA190" s="475">
        <f t="shared" si="188"/>
        <v>4800</v>
      </c>
      <c r="CB190" s="451">
        <f t="shared" si="189"/>
        <v>4287.200000000008</v>
      </c>
      <c r="CC190" s="480">
        <f t="shared" si="196"/>
        <v>-0.11961186788579758</v>
      </c>
      <c r="CD190" s="480">
        <f t="shared" si="190"/>
        <v>0.28854166666666664</v>
      </c>
      <c r="CE190" s="480">
        <f t="shared" si="191"/>
        <v>1.1196118678857976</v>
      </c>
      <c r="CF190" s="478">
        <f t="shared" si="192"/>
        <v>2</v>
      </c>
      <c r="CG190" s="478">
        <f t="shared" si="193"/>
        <v>8574.400000000016</v>
      </c>
      <c r="CH190" s="478">
        <f t="shared" si="194"/>
        <v>688</v>
      </c>
      <c r="CI190" s="478">
        <f t="shared" si="195"/>
        <v>393.01371951219505</v>
      </c>
    </row>
    <row r="191" spans="1:87" x14ac:dyDescent="0.2">
      <c r="A191" s="640"/>
      <c r="B191" s="449" t="s">
        <v>343</v>
      </c>
      <c r="C191" s="453">
        <v>2</v>
      </c>
      <c r="D191" s="453"/>
      <c r="E191" s="450">
        <f>'Summary Data'!C191</f>
        <v>126</v>
      </c>
      <c r="F191" s="459">
        <f t="shared" si="170"/>
        <v>10</v>
      </c>
      <c r="G191" s="464">
        <f t="shared" si="133"/>
        <v>1260</v>
      </c>
      <c r="H191" s="472">
        <f t="shared" si="151"/>
        <v>63</v>
      </c>
      <c r="I191" s="450">
        <f>'Summary Data'!G191</f>
        <v>0</v>
      </c>
      <c r="J191" s="459">
        <f t="shared" si="171"/>
        <v>30</v>
      </c>
      <c r="K191" s="464">
        <f t="shared" si="134"/>
        <v>0</v>
      </c>
      <c r="L191" s="472">
        <f t="shared" si="152"/>
        <v>0</v>
      </c>
      <c r="M191" s="450">
        <f>'Summary Data'!I191</f>
        <v>1</v>
      </c>
      <c r="N191" s="459">
        <f t="shared" si="172"/>
        <v>10</v>
      </c>
      <c r="O191" s="464">
        <f t="shared" si="135"/>
        <v>10</v>
      </c>
      <c r="P191" s="472">
        <f t="shared" si="153"/>
        <v>0.5</v>
      </c>
      <c r="Q191" s="450">
        <f>'Summary Data'!K191</f>
        <v>5</v>
      </c>
      <c r="R191" s="459">
        <f t="shared" si="173"/>
        <v>10</v>
      </c>
      <c r="S191" s="464">
        <f t="shared" si="136"/>
        <v>50</v>
      </c>
      <c r="T191" s="472">
        <f t="shared" si="154"/>
        <v>2.5</v>
      </c>
      <c r="U191" s="450">
        <f>'Summary Data'!M191</f>
        <v>3</v>
      </c>
      <c r="V191" s="459">
        <f t="shared" si="174"/>
        <v>10</v>
      </c>
      <c r="W191" s="464">
        <f t="shared" si="137"/>
        <v>30</v>
      </c>
      <c r="X191" s="472">
        <f t="shared" si="155"/>
        <v>1.5</v>
      </c>
      <c r="Y191" s="450">
        <f>'Summary Data'!S191</f>
        <v>36</v>
      </c>
      <c r="Z191" s="459">
        <f t="shared" si="175"/>
        <v>10</v>
      </c>
      <c r="AA191" s="464">
        <f t="shared" si="138"/>
        <v>360</v>
      </c>
      <c r="AB191" s="472">
        <f t="shared" si="156"/>
        <v>18</v>
      </c>
      <c r="AC191" s="450">
        <f>'Summary Data'!U191</f>
        <v>6</v>
      </c>
      <c r="AD191" s="459">
        <f t="shared" si="176"/>
        <v>10</v>
      </c>
      <c r="AE191" s="464">
        <f t="shared" si="139"/>
        <v>60</v>
      </c>
      <c r="AF191" s="472">
        <f t="shared" si="157"/>
        <v>3</v>
      </c>
      <c r="AG191" s="450">
        <f>'Summary Data'!W191</f>
        <v>1</v>
      </c>
      <c r="AH191" s="459">
        <f t="shared" si="177"/>
        <v>10</v>
      </c>
      <c r="AI191" s="464">
        <f t="shared" si="140"/>
        <v>10</v>
      </c>
      <c r="AJ191" s="472">
        <f t="shared" si="158"/>
        <v>0.5</v>
      </c>
      <c r="AK191" s="450">
        <f>'Summary Data'!Y191</f>
        <v>353</v>
      </c>
      <c r="AL191" s="459">
        <f t="shared" si="178"/>
        <v>5</v>
      </c>
      <c r="AM191" s="464">
        <f t="shared" si="141"/>
        <v>1765</v>
      </c>
      <c r="AN191" s="472">
        <f t="shared" si="159"/>
        <v>176.5</v>
      </c>
      <c r="AO191" s="450">
        <f>'Summary Data'!AA191</f>
        <v>30</v>
      </c>
      <c r="AP191" s="459">
        <f t="shared" si="179"/>
        <v>5</v>
      </c>
      <c r="AQ191" s="464">
        <f t="shared" si="142"/>
        <v>150</v>
      </c>
      <c r="AR191" s="472">
        <f t="shared" si="160"/>
        <v>15</v>
      </c>
      <c r="AS191" s="450">
        <f>'Summary Data'!AC191</f>
        <v>313</v>
      </c>
      <c r="AT191" s="459">
        <f t="shared" si="180"/>
        <v>5</v>
      </c>
      <c r="AU191" s="464">
        <f t="shared" si="143"/>
        <v>1565</v>
      </c>
      <c r="AV191" s="472">
        <f t="shared" si="161"/>
        <v>156.5</v>
      </c>
      <c r="AW191" s="450">
        <f>'Summary Data'!AE191</f>
        <v>401</v>
      </c>
      <c r="AX191" s="459">
        <f t="shared" si="181"/>
        <v>5</v>
      </c>
      <c r="AY191" s="464">
        <f t="shared" si="144"/>
        <v>2005</v>
      </c>
      <c r="AZ191" s="472">
        <f t="shared" si="162"/>
        <v>200.5</v>
      </c>
      <c r="BA191" s="450">
        <f>'Summary Data'!AG191</f>
        <v>3</v>
      </c>
      <c r="BB191" s="459">
        <f t="shared" si="182"/>
        <v>10</v>
      </c>
      <c r="BC191" s="464">
        <f t="shared" si="145"/>
        <v>30</v>
      </c>
      <c r="BD191" s="472">
        <f t="shared" si="163"/>
        <v>1.5</v>
      </c>
      <c r="BE191" s="450">
        <f>'Summary Data'!AI191</f>
        <v>4</v>
      </c>
      <c r="BF191" s="459">
        <f t="shared" si="183"/>
        <v>5</v>
      </c>
      <c r="BG191" s="464">
        <f t="shared" si="146"/>
        <v>20</v>
      </c>
      <c r="BH191" s="472">
        <f t="shared" si="164"/>
        <v>2</v>
      </c>
      <c r="BI191" s="450">
        <f>'Summary Data'!AK191</f>
        <v>6</v>
      </c>
      <c r="BJ191" s="459">
        <f t="shared" si="184"/>
        <v>30</v>
      </c>
      <c r="BK191" s="464">
        <f t="shared" si="147"/>
        <v>180</v>
      </c>
      <c r="BL191" s="472">
        <f t="shared" si="165"/>
        <v>3</v>
      </c>
      <c r="BM191" s="450">
        <f>'Summary Data'!AN191</f>
        <v>26</v>
      </c>
      <c r="BN191" s="459">
        <f t="shared" si="185"/>
        <v>30</v>
      </c>
      <c r="BO191" s="464">
        <f t="shared" si="197"/>
        <v>780</v>
      </c>
      <c r="BP191" s="472">
        <f t="shared" si="166"/>
        <v>13</v>
      </c>
      <c r="BQ191" s="450">
        <f>'Summary Data'!AQ191</f>
        <v>26</v>
      </c>
      <c r="BR191" s="459">
        <f t="shared" si="186"/>
        <v>10</v>
      </c>
      <c r="BS191" s="464">
        <f t="shared" si="148"/>
        <v>260</v>
      </c>
      <c r="BT191" s="472">
        <f t="shared" si="167"/>
        <v>13</v>
      </c>
      <c r="BU191" s="450">
        <f>'Summary Data'!AS191</f>
        <v>8</v>
      </c>
      <c r="BV191" s="459">
        <f t="shared" si="187"/>
        <v>15</v>
      </c>
      <c r="BW191" s="464">
        <f t="shared" si="149"/>
        <v>120</v>
      </c>
      <c r="BX191" s="472">
        <f t="shared" si="168"/>
        <v>4</v>
      </c>
      <c r="BY191" s="478">
        <f t="shared" si="169"/>
        <v>1348</v>
      </c>
      <c r="BZ191" s="469">
        <f t="shared" si="150"/>
        <v>8655</v>
      </c>
      <c r="CA191" s="475">
        <f t="shared" si="188"/>
        <v>4327.5</v>
      </c>
      <c r="CB191" s="451">
        <f t="shared" si="189"/>
        <v>4287.200000000008</v>
      </c>
      <c r="CC191" s="480">
        <f t="shared" si="196"/>
        <v>-9.400074640789402E-3</v>
      </c>
      <c r="CD191" s="480">
        <f t="shared" si="190"/>
        <v>0.14558058925476602</v>
      </c>
      <c r="CE191" s="480">
        <f t="shared" si="191"/>
        <v>1.0094000746407894</v>
      </c>
      <c r="CF191" s="478">
        <f t="shared" si="192"/>
        <v>2</v>
      </c>
      <c r="CG191" s="478">
        <f t="shared" si="193"/>
        <v>8574.400000000016</v>
      </c>
      <c r="CH191" s="478">
        <f t="shared" si="194"/>
        <v>674</v>
      </c>
      <c r="CI191" s="478">
        <f t="shared" si="195"/>
        <v>393.01371951219505</v>
      </c>
    </row>
    <row r="192" spans="1:87" x14ac:dyDescent="0.2">
      <c r="A192" s="640"/>
      <c r="B192" s="442" t="s">
        <v>344</v>
      </c>
      <c r="C192" s="453">
        <v>2</v>
      </c>
      <c r="D192" s="453"/>
      <c r="E192" s="447">
        <f>'Summary Data'!C192</f>
        <v>116</v>
      </c>
      <c r="F192" s="458">
        <f t="shared" si="170"/>
        <v>10</v>
      </c>
      <c r="G192" s="463">
        <f t="shared" ref="G192:G230" si="198">E192*F192</f>
        <v>1160</v>
      </c>
      <c r="H192" s="472">
        <f t="shared" si="151"/>
        <v>58</v>
      </c>
      <c r="I192" s="447">
        <f>'Summary Data'!G192</f>
        <v>0</v>
      </c>
      <c r="J192" s="458">
        <f t="shared" si="171"/>
        <v>30</v>
      </c>
      <c r="K192" s="463">
        <f t="shared" ref="K192:K230" si="199">I192*J192</f>
        <v>0</v>
      </c>
      <c r="L192" s="472">
        <f t="shared" si="152"/>
        <v>0</v>
      </c>
      <c r="M192" s="447">
        <f>'Summary Data'!I192</f>
        <v>0</v>
      </c>
      <c r="N192" s="458">
        <f t="shared" si="172"/>
        <v>10</v>
      </c>
      <c r="O192" s="463">
        <f t="shared" ref="O192:O230" si="200">M192*N192</f>
        <v>0</v>
      </c>
      <c r="P192" s="472">
        <f t="shared" si="153"/>
        <v>0</v>
      </c>
      <c r="Q192" s="447">
        <f>'Summary Data'!K192</f>
        <v>5</v>
      </c>
      <c r="R192" s="458">
        <f t="shared" si="173"/>
        <v>10</v>
      </c>
      <c r="S192" s="463">
        <f t="shared" ref="S192:S230" si="201">Q192*R192</f>
        <v>50</v>
      </c>
      <c r="T192" s="472">
        <f t="shared" si="154"/>
        <v>2.5</v>
      </c>
      <c r="U192" s="447">
        <f>'Summary Data'!M192</f>
        <v>0</v>
      </c>
      <c r="V192" s="458">
        <f t="shared" si="174"/>
        <v>10</v>
      </c>
      <c r="W192" s="463">
        <f t="shared" ref="W192:W230" si="202">U192*V192</f>
        <v>0</v>
      </c>
      <c r="X192" s="472">
        <f t="shared" si="155"/>
        <v>0</v>
      </c>
      <c r="Y192" s="447">
        <f>'Summary Data'!S192</f>
        <v>48</v>
      </c>
      <c r="Z192" s="458">
        <f t="shared" si="175"/>
        <v>10</v>
      </c>
      <c r="AA192" s="463">
        <f t="shared" ref="AA192:AA230" si="203">Y192*Z192</f>
        <v>480</v>
      </c>
      <c r="AB192" s="472">
        <f t="shared" si="156"/>
        <v>24</v>
      </c>
      <c r="AC192" s="447">
        <f>'Summary Data'!U192</f>
        <v>5</v>
      </c>
      <c r="AD192" s="458">
        <f t="shared" si="176"/>
        <v>10</v>
      </c>
      <c r="AE192" s="463">
        <f t="shared" ref="AE192:AE230" si="204">AC192*AD192</f>
        <v>50</v>
      </c>
      <c r="AF192" s="472">
        <f t="shared" si="157"/>
        <v>2.5</v>
      </c>
      <c r="AG192" s="447">
        <f>'Summary Data'!W192</f>
        <v>0</v>
      </c>
      <c r="AH192" s="458">
        <f t="shared" si="177"/>
        <v>10</v>
      </c>
      <c r="AI192" s="463">
        <f t="shared" ref="AI192:AI230" si="205">AG192*AH192</f>
        <v>0</v>
      </c>
      <c r="AJ192" s="472">
        <f t="shared" si="158"/>
        <v>0</v>
      </c>
      <c r="AK192" s="447">
        <f>'Summary Data'!Y192</f>
        <v>358</v>
      </c>
      <c r="AL192" s="458">
        <f t="shared" si="178"/>
        <v>5</v>
      </c>
      <c r="AM192" s="463">
        <f t="shared" ref="AM192:AM230" si="206">AK192*AL192</f>
        <v>1790</v>
      </c>
      <c r="AN192" s="472">
        <f t="shared" si="159"/>
        <v>179</v>
      </c>
      <c r="AO192" s="447">
        <f>'Summary Data'!AA192</f>
        <v>33</v>
      </c>
      <c r="AP192" s="458">
        <f t="shared" si="179"/>
        <v>5</v>
      </c>
      <c r="AQ192" s="463">
        <f t="shared" ref="AQ192:AQ230" si="207">AO192*AP192</f>
        <v>165</v>
      </c>
      <c r="AR192" s="472">
        <f t="shared" si="160"/>
        <v>16.5</v>
      </c>
      <c r="AS192" s="447">
        <f>'Summary Data'!AC192</f>
        <v>313</v>
      </c>
      <c r="AT192" s="458">
        <f t="shared" si="180"/>
        <v>5</v>
      </c>
      <c r="AU192" s="463">
        <f t="shared" ref="AU192:AU230" si="208">AS192*AT192</f>
        <v>1565</v>
      </c>
      <c r="AV192" s="472">
        <f t="shared" si="161"/>
        <v>156.5</v>
      </c>
      <c r="AW192" s="447">
        <f>'Summary Data'!AE192</f>
        <v>336</v>
      </c>
      <c r="AX192" s="458">
        <f t="shared" si="181"/>
        <v>5</v>
      </c>
      <c r="AY192" s="463">
        <f t="shared" ref="AY192:AY230" si="209">AW192*AX192</f>
        <v>1680</v>
      </c>
      <c r="AZ192" s="472">
        <f t="shared" si="162"/>
        <v>168</v>
      </c>
      <c r="BA192" s="447">
        <f>'Summary Data'!AG192</f>
        <v>3</v>
      </c>
      <c r="BB192" s="458">
        <f t="shared" si="182"/>
        <v>10</v>
      </c>
      <c r="BC192" s="463">
        <f t="shared" ref="BC192:BC230" si="210">BA192*BB192</f>
        <v>30</v>
      </c>
      <c r="BD192" s="472">
        <f t="shared" si="163"/>
        <v>1.5</v>
      </c>
      <c r="BE192" s="447">
        <f>'Summary Data'!AI192</f>
        <v>2</v>
      </c>
      <c r="BF192" s="458">
        <f t="shared" si="183"/>
        <v>5</v>
      </c>
      <c r="BG192" s="463">
        <f t="shared" ref="BG192:BG230" si="211">BE192*BF192</f>
        <v>10</v>
      </c>
      <c r="BH192" s="472">
        <f t="shared" si="164"/>
        <v>1</v>
      </c>
      <c r="BI192" s="447">
        <f>'Summary Data'!AK192</f>
        <v>5</v>
      </c>
      <c r="BJ192" s="458">
        <f t="shared" si="184"/>
        <v>30</v>
      </c>
      <c r="BK192" s="463">
        <f t="shared" ref="BK192:BK230" si="212">BI192*BJ192</f>
        <v>150</v>
      </c>
      <c r="BL192" s="472">
        <f t="shared" si="165"/>
        <v>2.5</v>
      </c>
      <c r="BM192" s="447">
        <f>'Summary Data'!AN192</f>
        <v>16</v>
      </c>
      <c r="BN192" s="458">
        <f t="shared" si="185"/>
        <v>30</v>
      </c>
      <c r="BO192" s="463">
        <f t="shared" si="197"/>
        <v>480</v>
      </c>
      <c r="BP192" s="472">
        <f t="shared" si="166"/>
        <v>8</v>
      </c>
      <c r="BQ192" s="447">
        <f>'Summary Data'!AQ192</f>
        <v>9</v>
      </c>
      <c r="BR192" s="458">
        <f t="shared" si="186"/>
        <v>10</v>
      </c>
      <c r="BS192" s="463">
        <f t="shared" ref="BS192:BS230" si="213">BQ192*BR192</f>
        <v>90</v>
      </c>
      <c r="BT192" s="472">
        <f t="shared" si="167"/>
        <v>4.5</v>
      </c>
      <c r="BU192" s="447">
        <f>'Summary Data'!AS192</f>
        <v>16</v>
      </c>
      <c r="BV192" s="458">
        <f t="shared" si="187"/>
        <v>15</v>
      </c>
      <c r="BW192" s="463">
        <f t="shared" ref="BW192:BW230" si="214">BU192*BV192</f>
        <v>240</v>
      </c>
      <c r="BX192" s="472">
        <f t="shared" si="168"/>
        <v>8</v>
      </c>
      <c r="BY192" s="478">
        <f t="shared" si="169"/>
        <v>1265</v>
      </c>
      <c r="BZ192" s="469">
        <f t="shared" ref="BZ192:BZ230" si="215">SUM(G192,K192,O192,S192,W192,AA192,AE192,AI192,AM192,AQ192,AU192,AY192,BC192,BG192,BK192,BO192,BS192,BW192)</f>
        <v>7940</v>
      </c>
      <c r="CA192" s="475">
        <f t="shared" si="188"/>
        <v>3970</v>
      </c>
      <c r="CB192" s="451">
        <f t="shared" si="189"/>
        <v>4287.200000000008</v>
      </c>
      <c r="CC192" s="480">
        <f t="shared" si="196"/>
        <v>7.3987684269455012E-2</v>
      </c>
      <c r="CD192" s="480">
        <f t="shared" si="190"/>
        <v>0.14609571788413098</v>
      </c>
      <c r="CE192" s="480">
        <f t="shared" si="191"/>
        <v>0.92601231573054499</v>
      </c>
      <c r="CF192" s="478">
        <f t="shared" si="192"/>
        <v>2</v>
      </c>
      <c r="CG192" s="478">
        <f t="shared" si="193"/>
        <v>8574.400000000016</v>
      </c>
      <c r="CH192" s="478">
        <f t="shared" si="194"/>
        <v>632.5</v>
      </c>
      <c r="CI192" s="478">
        <f t="shared" si="195"/>
        <v>393.01371951219505</v>
      </c>
    </row>
    <row r="193" spans="1:87" x14ac:dyDescent="0.2">
      <c r="A193" s="640"/>
      <c r="B193" s="449" t="s">
        <v>345</v>
      </c>
      <c r="C193" s="453">
        <v>2</v>
      </c>
      <c r="D193" s="453"/>
      <c r="E193" s="450">
        <f>'Summary Data'!C193</f>
        <v>139</v>
      </c>
      <c r="F193" s="459">
        <f t="shared" si="170"/>
        <v>10</v>
      </c>
      <c r="G193" s="464">
        <f t="shared" si="198"/>
        <v>1390</v>
      </c>
      <c r="H193" s="472">
        <f t="shared" si="151"/>
        <v>69.5</v>
      </c>
      <c r="I193" s="450">
        <f>'Summary Data'!G193</f>
        <v>0</v>
      </c>
      <c r="J193" s="459">
        <f t="shared" si="171"/>
        <v>30</v>
      </c>
      <c r="K193" s="464">
        <f t="shared" si="199"/>
        <v>0</v>
      </c>
      <c r="L193" s="472">
        <f t="shared" si="152"/>
        <v>0</v>
      </c>
      <c r="M193" s="450">
        <f>'Summary Data'!I193</f>
        <v>0</v>
      </c>
      <c r="N193" s="459">
        <f t="shared" si="172"/>
        <v>10</v>
      </c>
      <c r="O193" s="464">
        <f t="shared" si="200"/>
        <v>0</v>
      </c>
      <c r="P193" s="472">
        <f t="shared" si="153"/>
        <v>0</v>
      </c>
      <c r="Q193" s="450">
        <f>'Summary Data'!K193</f>
        <v>14</v>
      </c>
      <c r="R193" s="459">
        <f t="shared" si="173"/>
        <v>10</v>
      </c>
      <c r="S193" s="464">
        <f t="shared" si="201"/>
        <v>140</v>
      </c>
      <c r="T193" s="472">
        <f t="shared" si="154"/>
        <v>7</v>
      </c>
      <c r="U193" s="450">
        <f>'Summary Data'!M193</f>
        <v>1</v>
      </c>
      <c r="V193" s="459">
        <f t="shared" si="174"/>
        <v>10</v>
      </c>
      <c r="W193" s="464">
        <f t="shared" si="202"/>
        <v>10</v>
      </c>
      <c r="X193" s="472">
        <f t="shared" si="155"/>
        <v>0.5</v>
      </c>
      <c r="Y193" s="450">
        <f>'Summary Data'!S193</f>
        <v>36</v>
      </c>
      <c r="Z193" s="459">
        <f t="shared" si="175"/>
        <v>10</v>
      </c>
      <c r="AA193" s="464">
        <f t="shared" si="203"/>
        <v>360</v>
      </c>
      <c r="AB193" s="472">
        <f t="shared" si="156"/>
        <v>18</v>
      </c>
      <c r="AC193" s="450">
        <f>'Summary Data'!U193</f>
        <v>3</v>
      </c>
      <c r="AD193" s="459">
        <f t="shared" si="176"/>
        <v>10</v>
      </c>
      <c r="AE193" s="464">
        <f t="shared" si="204"/>
        <v>30</v>
      </c>
      <c r="AF193" s="472">
        <f t="shared" si="157"/>
        <v>1.5</v>
      </c>
      <c r="AG193" s="450">
        <f>'Summary Data'!W193</f>
        <v>0</v>
      </c>
      <c r="AH193" s="459">
        <f t="shared" si="177"/>
        <v>10</v>
      </c>
      <c r="AI193" s="464">
        <f t="shared" si="205"/>
        <v>0</v>
      </c>
      <c r="AJ193" s="472">
        <f t="shared" si="158"/>
        <v>0</v>
      </c>
      <c r="AK193" s="450">
        <f>'Summary Data'!Y193</f>
        <v>366</v>
      </c>
      <c r="AL193" s="459">
        <f t="shared" si="178"/>
        <v>5</v>
      </c>
      <c r="AM193" s="464">
        <f t="shared" si="206"/>
        <v>1830</v>
      </c>
      <c r="AN193" s="472">
        <f t="shared" si="159"/>
        <v>183</v>
      </c>
      <c r="AO193" s="450">
        <f>'Summary Data'!AA193</f>
        <v>31</v>
      </c>
      <c r="AP193" s="459">
        <f t="shared" si="179"/>
        <v>5</v>
      </c>
      <c r="AQ193" s="464">
        <f t="shared" si="207"/>
        <v>155</v>
      </c>
      <c r="AR193" s="472">
        <f t="shared" si="160"/>
        <v>15.5</v>
      </c>
      <c r="AS193" s="450">
        <f>'Summary Data'!AC193</f>
        <v>282</v>
      </c>
      <c r="AT193" s="459">
        <f t="shared" si="180"/>
        <v>5</v>
      </c>
      <c r="AU193" s="464">
        <f t="shared" si="208"/>
        <v>1410</v>
      </c>
      <c r="AV193" s="472">
        <f t="shared" si="161"/>
        <v>141</v>
      </c>
      <c r="AW193" s="450">
        <f>'Summary Data'!AE193</f>
        <v>326</v>
      </c>
      <c r="AX193" s="459">
        <f t="shared" si="181"/>
        <v>5</v>
      </c>
      <c r="AY193" s="464">
        <f t="shared" si="209"/>
        <v>1630</v>
      </c>
      <c r="AZ193" s="472">
        <f t="shared" si="162"/>
        <v>163</v>
      </c>
      <c r="BA193" s="450">
        <f>'Summary Data'!AG193</f>
        <v>3</v>
      </c>
      <c r="BB193" s="459">
        <f t="shared" si="182"/>
        <v>10</v>
      </c>
      <c r="BC193" s="464">
        <f t="shared" si="210"/>
        <v>30</v>
      </c>
      <c r="BD193" s="472">
        <f t="shared" si="163"/>
        <v>1.5</v>
      </c>
      <c r="BE193" s="450">
        <f>'Summary Data'!AI193</f>
        <v>1</v>
      </c>
      <c r="BF193" s="459">
        <f t="shared" si="183"/>
        <v>5</v>
      </c>
      <c r="BG193" s="464">
        <f t="shared" si="211"/>
        <v>5</v>
      </c>
      <c r="BH193" s="472">
        <f t="shared" si="164"/>
        <v>0.5</v>
      </c>
      <c r="BI193" s="450">
        <f>'Summary Data'!AK193</f>
        <v>7</v>
      </c>
      <c r="BJ193" s="459">
        <f t="shared" si="184"/>
        <v>30</v>
      </c>
      <c r="BK193" s="464">
        <f t="shared" si="212"/>
        <v>210</v>
      </c>
      <c r="BL193" s="472">
        <f t="shared" si="165"/>
        <v>3.5</v>
      </c>
      <c r="BM193" s="450">
        <f>'Summary Data'!AN193</f>
        <v>28</v>
      </c>
      <c r="BN193" s="459">
        <f t="shared" si="185"/>
        <v>30</v>
      </c>
      <c r="BO193" s="464">
        <f t="shared" si="197"/>
        <v>840</v>
      </c>
      <c r="BP193" s="472">
        <f t="shared" si="166"/>
        <v>14</v>
      </c>
      <c r="BQ193" s="450">
        <f>'Summary Data'!AQ193</f>
        <v>10</v>
      </c>
      <c r="BR193" s="459">
        <f t="shared" si="186"/>
        <v>10</v>
      </c>
      <c r="BS193" s="464">
        <f t="shared" si="213"/>
        <v>100</v>
      </c>
      <c r="BT193" s="472">
        <f t="shared" si="167"/>
        <v>5</v>
      </c>
      <c r="BU193" s="450">
        <f>'Summary Data'!AS193</f>
        <v>4</v>
      </c>
      <c r="BV193" s="459">
        <f t="shared" si="187"/>
        <v>15</v>
      </c>
      <c r="BW193" s="464">
        <f t="shared" si="214"/>
        <v>60</v>
      </c>
      <c r="BX193" s="472">
        <f t="shared" si="168"/>
        <v>2</v>
      </c>
      <c r="BY193" s="478">
        <f t="shared" si="169"/>
        <v>1251</v>
      </c>
      <c r="BZ193" s="469">
        <f t="shared" si="215"/>
        <v>8200</v>
      </c>
      <c r="CA193" s="475">
        <f t="shared" si="188"/>
        <v>4100</v>
      </c>
      <c r="CB193" s="451">
        <f t="shared" si="189"/>
        <v>4287.200000000008</v>
      </c>
      <c r="CC193" s="480">
        <f t="shared" si="196"/>
        <v>4.3664862847548003E-2</v>
      </c>
      <c r="CD193" s="480">
        <f t="shared" si="190"/>
        <v>0.16951219512195123</v>
      </c>
      <c r="CE193" s="480">
        <f t="shared" si="191"/>
        <v>0.956335137152452</v>
      </c>
      <c r="CF193" s="478">
        <f t="shared" si="192"/>
        <v>2</v>
      </c>
      <c r="CG193" s="478">
        <f t="shared" si="193"/>
        <v>8574.400000000016</v>
      </c>
      <c r="CH193" s="478">
        <f t="shared" si="194"/>
        <v>625.5</v>
      </c>
      <c r="CI193" s="478">
        <f t="shared" si="195"/>
        <v>393.01371951219505</v>
      </c>
    </row>
    <row r="194" spans="1:87" x14ac:dyDescent="0.2">
      <c r="A194" s="641"/>
      <c r="B194" s="442" t="s">
        <v>346</v>
      </c>
      <c r="C194" s="454">
        <v>2</v>
      </c>
      <c r="D194" s="454"/>
      <c r="E194" s="447">
        <f>'Summary Data'!C194</f>
        <v>127</v>
      </c>
      <c r="F194" s="458">
        <f t="shared" si="170"/>
        <v>10</v>
      </c>
      <c r="G194" s="463">
        <f t="shared" si="198"/>
        <v>1270</v>
      </c>
      <c r="H194" s="472">
        <f t="shared" si="151"/>
        <v>63.5</v>
      </c>
      <c r="I194" s="447">
        <f>'Summary Data'!G194</f>
        <v>24</v>
      </c>
      <c r="J194" s="458">
        <f t="shared" si="171"/>
        <v>30</v>
      </c>
      <c r="K194" s="463">
        <f t="shared" si="199"/>
        <v>720</v>
      </c>
      <c r="L194" s="472">
        <f t="shared" si="152"/>
        <v>12</v>
      </c>
      <c r="M194" s="447">
        <f>'Summary Data'!I194</f>
        <v>0</v>
      </c>
      <c r="N194" s="458">
        <f t="shared" si="172"/>
        <v>10</v>
      </c>
      <c r="O194" s="463">
        <f t="shared" si="200"/>
        <v>0</v>
      </c>
      <c r="P194" s="472">
        <f t="shared" si="153"/>
        <v>0</v>
      </c>
      <c r="Q194" s="447">
        <f>'Summary Data'!K194</f>
        <v>7</v>
      </c>
      <c r="R194" s="458">
        <f t="shared" si="173"/>
        <v>10</v>
      </c>
      <c r="S194" s="463">
        <f t="shared" si="201"/>
        <v>70</v>
      </c>
      <c r="T194" s="472">
        <f t="shared" si="154"/>
        <v>3.5</v>
      </c>
      <c r="U194" s="447">
        <f>'Summary Data'!M194</f>
        <v>1</v>
      </c>
      <c r="V194" s="458">
        <f t="shared" si="174"/>
        <v>10</v>
      </c>
      <c r="W194" s="463">
        <f t="shared" si="202"/>
        <v>10</v>
      </c>
      <c r="X194" s="472">
        <f t="shared" si="155"/>
        <v>0.5</v>
      </c>
      <c r="Y194" s="447">
        <f>'Summary Data'!S194</f>
        <v>24</v>
      </c>
      <c r="Z194" s="458">
        <f t="shared" si="175"/>
        <v>10</v>
      </c>
      <c r="AA194" s="463">
        <f t="shared" si="203"/>
        <v>240</v>
      </c>
      <c r="AB194" s="472">
        <f t="shared" si="156"/>
        <v>12</v>
      </c>
      <c r="AC194" s="447">
        <f>'Summary Data'!U194</f>
        <v>7</v>
      </c>
      <c r="AD194" s="458">
        <f t="shared" si="176"/>
        <v>10</v>
      </c>
      <c r="AE194" s="463">
        <f t="shared" si="204"/>
        <v>70</v>
      </c>
      <c r="AF194" s="472">
        <f t="shared" si="157"/>
        <v>3.5</v>
      </c>
      <c r="AG194" s="447">
        <f>'Summary Data'!W194</f>
        <v>0</v>
      </c>
      <c r="AH194" s="458">
        <f t="shared" si="177"/>
        <v>10</v>
      </c>
      <c r="AI194" s="463">
        <f t="shared" si="205"/>
        <v>0</v>
      </c>
      <c r="AJ194" s="472">
        <f t="shared" si="158"/>
        <v>0</v>
      </c>
      <c r="AK194" s="447">
        <f>'Summary Data'!Y194</f>
        <v>321</v>
      </c>
      <c r="AL194" s="458">
        <f t="shared" si="178"/>
        <v>5</v>
      </c>
      <c r="AM194" s="463">
        <f t="shared" si="206"/>
        <v>1605</v>
      </c>
      <c r="AN194" s="472">
        <f t="shared" si="159"/>
        <v>160.5</v>
      </c>
      <c r="AO194" s="447">
        <f>'Summary Data'!AA194</f>
        <v>18</v>
      </c>
      <c r="AP194" s="458">
        <f t="shared" si="179"/>
        <v>5</v>
      </c>
      <c r="AQ194" s="463">
        <f t="shared" si="207"/>
        <v>90</v>
      </c>
      <c r="AR194" s="472">
        <f t="shared" si="160"/>
        <v>9</v>
      </c>
      <c r="AS194" s="447">
        <f>'Summary Data'!AC194</f>
        <v>268</v>
      </c>
      <c r="AT194" s="458">
        <f t="shared" si="180"/>
        <v>5</v>
      </c>
      <c r="AU194" s="463">
        <f t="shared" si="208"/>
        <v>1340</v>
      </c>
      <c r="AV194" s="472">
        <f t="shared" si="161"/>
        <v>134</v>
      </c>
      <c r="AW194" s="447">
        <f>'Summary Data'!AE194</f>
        <v>334</v>
      </c>
      <c r="AX194" s="458">
        <f t="shared" si="181"/>
        <v>5</v>
      </c>
      <c r="AY194" s="463">
        <f t="shared" si="209"/>
        <v>1670</v>
      </c>
      <c r="AZ194" s="472">
        <f t="shared" si="162"/>
        <v>167</v>
      </c>
      <c r="BA194" s="447">
        <f>'Summary Data'!AG194</f>
        <v>5</v>
      </c>
      <c r="BB194" s="458">
        <f t="shared" si="182"/>
        <v>10</v>
      </c>
      <c r="BC194" s="463">
        <f t="shared" si="210"/>
        <v>50</v>
      </c>
      <c r="BD194" s="472">
        <f t="shared" si="163"/>
        <v>2.5</v>
      </c>
      <c r="BE194" s="447">
        <f>'Summary Data'!AI194</f>
        <v>0</v>
      </c>
      <c r="BF194" s="458">
        <f t="shared" si="183"/>
        <v>5</v>
      </c>
      <c r="BG194" s="463">
        <f t="shared" si="211"/>
        <v>0</v>
      </c>
      <c r="BH194" s="472">
        <f t="shared" si="164"/>
        <v>0</v>
      </c>
      <c r="BI194" s="447">
        <f>'Summary Data'!AK194</f>
        <v>7</v>
      </c>
      <c r="BJ194" s="458">
        <f t="shared" si="184"/>
        <v>30</v>
      </c>
      <c r="BK194" s="463">
        <f t="shared" si="212"/>
        <v>210</v>
      </c>
      <c r="BL194" s="472">
        <f t="shared" si="165"/>
        <v>3.5</v>
      </c>
      <c r="BM194" s="447">
        <f>'Summary Data'!AN194</f>
        <v>18</v>
      </c>
      <c r="BN194" s="458">
        <f t="shared" si="185"/>
        <v>30</v>
      </c>
      <c r="BO194" s="463">
        <f t="shared" si="197"/>
        <v>540</v>
      </c>
      <c r="BP194" s="472">
        <f t="shared" si="166"/>
        <v>9</v>
      </c>
      <c r="BQ194" s="447">
        <f>'Summary Data'!AQ194</f>
        <v>18</v>
      </c>
      <c r="BR194" s="458">
        <f t="shared" si="186"/>
        <v>10</v>
      </c>
      <c r="BS194" s="463">
        <f t="shared" si="213"/>
        <v>180</v>
      </c>
      <c r="BT194" s="472">
        <f t="shared" si="167"/>
        <v>9</v>
      </c>
      <c r="BU194" s="447">
        <f>'Summary Data'!AS194</f>
        <v>4</v>
      </c>
      <c r="BV194" s="458">
        <f t="shared" si="187"/>
        <v>15</v>
      </c>
      <c r="BW194" s="463">
        <f t="shared" si="214"/>
        <v>60</v>
      </c>
      <c r="BX194" s="472">
        <f t="shared" si="168"/>
        <v>2</v>
      </c>
      <c r="BY194" s="478">
        <f t="shared" si="169"/>
        <v>1183</v>
      </c>
      <c r="BZ194" s="469">
        <f t="shared" si="215"/>
        <v>8125</v>
      </c>
      <c r="CA194" s="475">
        <f t="shared" si="188"/>
        <v>4062.5</v>
      </c>
      <c r="CB194" s="451">
        <f t="shared" si="189"/>
        <v>4287.200000000008</v>
      </c>
      <c r="CC194" s="480">
        <f t="shared" si="196"/>
        <v>5.241183056540577E-2</v>
      </c>
      <c r="CD194" s="480">
        <f t="shared" si="190"/>
        <v>0.24492307692307691</v>
      </c>
      <c r="CE194" s="480">
        <f t="shared" si="191"/>
        <v>0.94758816943459423</v>
      </c>
      <c r="CF194" s="478">
        <f t="shared" si="192"/>
        <v>2</v>
      </c>
      <c r="CG194" s="478">
        <f t="shared" si="193"/>
        <v>8574.400000000016</v>
      </c>
      <c r="CH194" s="478">
        <f t="shared" si="194"/>
        <v>591.5</v>
      </c>
      <c r="CI194" s="478">
        <f t="shared" si="195"/>
        <v>393.01371951219505</v>
      </c>
    </row>
    <row r="195" spans="1:87" x14ac:dyDescent="0.2">
      <c r="A195" s="639" t="s">
        <v>369</v>
      </c>
      <c r="B195" s="449" t="s">
        <v>357</v>
      </c>
      <c r="C195" s="453">
        <v>3</v>
      </c>
      <c r="D195" s="453"/>
      <c r="E195" s="450">
        <f>'Summary Data'!C195</f>
        <v>121</v>
      </c>
      <c r="F195" s="459">
        <f t="shared" si="170"/>
        <v>10</v>
      </c>
      <c r="G195" s="464">
        <f t="shared" si="198"/>
        <v>1210</v>
      </c>
      <c r="H195" s="472">
        <f t="shared" ref="H195:H230" si="216">+E195/($C195+$D195)</f>
        <v>40.333333333333336</v>
      </c>
      <c r="I195" s="450">
        <f>'Summary Data'!G195</f>
        <v>138</v>
      </c>
      <c r="J195" s="459">
        <f t="shared" si="171"/>
        <v>30</v>
      </c>
      <c r="K195" s="464">
        <f t="shared" si="199"/>
        <v>4140</v>
      </c>
      <c r="L195" s="472">
        <f t="shared" ref="L195:L230" si="217">+I195/($C195+$D195)</f>
        <v>46</v>
      </c>
      <c r="M195" s="450">
        <f>'Summary Data'!I195</f>
        <v>0</v>
      </c>
      <c r="N195" s="459">
        <f t="shared" si="172"/>
        <v>10</v>
      </c>
      <c r="O195" s="464">
        <f t="shared" si="200"/>
        <v>0</v>
      </c>
      <c r="P195" s="472">
        <f t="shared" ref="P195:P230" si="218">+M195/($C195+$D195)</f>
        <v>0</v>
      </c>
      <c r="Q195" s="450">
        <f>'Summary Data'!K195</f>
        <v>3</v>
      </c>
      <c r="R195" s="459">
        <f t="shared" si="173"/>
        <v>10</v>
      </c>
      <c r="S195" s="464">
        <f t="shared" si="201"/>
        <v>30</v>
      </c>
      <c r="T195" s="472">
        <f t="shared" ref="T195:T230" si="219">+Q195/($C195+$D195)</f>
        <v>1</v>
      </c>
      <c r="U195" s="450">
        <f>'Summary Data'!M195</f>
        <v>1</v>
      </c>
      <c r="V195" s="459">
        <f t="shared" si="174"/>
        <v>10</v>
      </c>
      <c r="W195" s="464">
        <f t="shared" si="202"/>
        <v>10</v>
      </c>
      <c r="X195" s="472">
        <f t="shared" ref="X195:X230" si="220">+U195/($C195+$D195)</f>
        <v>0.33333333333333331</v>
      </c>
      <c r="Y195" s="450">
        <f>'Summary Data'!S195</f>
        <v>35</v>
      </c>
      <c r="Z195" s="459">
        <f t="shared" si="175"/>
        <v>10</v>
      </c>
      <c r="AA195" s="464">
        <f t="shared" si="203"/>
        <v>350</v>
      </c>
      <c r="AB195" s="472">
        <f t="shared" ref="AB195:AB230" si="221">+Y195/($C195+$D195)</f>
        <v>11.666666666666666</v>
      </c>
      <c r="AC195" s="450">
        <f>'Summary Data'!U195</f>
        <v>1</v>
      </c>
      <c r="AD195" s="459">
        <f t="shared" si="176"/>
        <v>10</v>
      </c>
      <c r="AE195" s="464">
        <f t="shared" si="204"/>
        <v>10</v>
      </c>
      <c r="AF195" s="472">
        <f t="shared" ref="AF195:AF230" si="222">+AC195/($C195+$D195)</f>
        <v>0.33333333333333331</v>
      </c>
      <c r="AG195" s="450">
        <f>'Summary Data'!W195</f>
        <v>1</v>
      </c>
      <c r="AH195" s="459">
        <f t="shared" si="177"/>
        <v>10</v>
      </c>
      <c r="AI195" s="464">
        <f t="shared" si="205"/>
        <v>10</v>
      </c>
      <c r="AJ195" s="472">
        <f t="shared" ref="AJ195:AJ230" si="223">+AG195/($C195+$D195)</f>
        <v>0.33333333333333331</v>
      </c>
      <c r="AK195" s="450">
        <f>'Summary Data'!Y195</f>
        <v>345</v>
      </c>
      <c r="AL195" s="459">
        <f t="shared" si="178"/>
        <v>5</v>
      </c>
      <c r="AM195" s="464">
        <f t="shared" si="206"/>
        <v>1725</v>
      </c>
      <c r="AN195" s="472">
        <f t="shared" ref="AN195:AN230" si="224">+AK195/($C195+$D195)</f>
        <v>115</v>
      </c>
      <c r="AO195" s="450">
        <f>'Summary Data'!AA195</f>
        <v>34</v>
      </c>
      <c r="AP195" s="459">
        <f t="shared" si="179"/>
        <v>5</v>
      </c>
      <c r="AQ195" s="464">
        <f t="shared" si="207"/>
        <v>170</v>
      </c>
      <c r="AR195" s="472">
        <f t="shared" ref="AR195:AR230" si="225">+AO195/($C195+$D195)</f>
        <v>11.333333333333334</v>
      </c>
      <c r="AS195" s="450">
        <f>'Summary Data'!AC195</f>
        <v>290</v>
      </c>
      <c r="AT195" s="459">
        <f t="shared" si="180"/>
        <v>5</v>
      </c>
      <c r="AU195" s="464">
        <f t="shared" si="208"/>
        <v>1450</v>
      </c>
      <c r="AV195" s="472">
        <f t="shared" ref="AV195:AV230" si="226">+AS195/($C195+$D195)</f>
        <v>96.666666666666671</v>
      </c>
      <c r="AW195" s="450">
        <f>'Summary Data'!AE195</f>
        <v>323</v>
      </c>
      <c r="AX195" s="459">
        <f t="shared" si="181"/>
        <v>5</v>
      </c>
      <c r="AY195" s="464">
        <f t="shared" si="209"/>
        <v>1615</v>
      </c>
      <c r="AZ195" s="472">
        <f t="shared" ref="AZ195:AZ230" si="227">+AW195/($C195+$D195)</f>
        <v>107.66666666666667</v>
      </c>
      <c r="BA195" s="450">
        <f>'Summary Data'!AG195</f>
        <v>1</v>
      </c>
      <c r="BB195" s="459">
        <f t="shared" si="182"/>
        <v>10</v>
      </c>
      <c r="BC195" s="464">
        <f t="shared" si="210"/>
        <v>10</v>
      </c>
      <c r="BD195" s="472">
        <f t="shared" ref="BD195:BD230" si="228">+BA195/($C195+$D195)</f>
        <v>0.33333333333333331</v>
      </c>
      <c r="BE195" s="450">
        <f>'Summary Data'!AI195</f>
        <v>2</v>
      </c>
      <c r="BF195" s="459">
        <f t="shared" si="183"/>
        <v>5</v>
      </c>
      <c r="BG195" s="464">
        <f t="shared" si="211"/>
        <v>10</v>
      </c>
      <c r="BH195" s="472">
        <f t="shared" ref="BH195:BH230" si="229">+BE195/($C195+$D195)</f>
        <v>0.66666666666666663</v>
      </c>
      <c r="BI195" s="450">
        <f>'Summary Data'!AK195</f>
        <v>3</v>
      </c>
      <c r="BJ195" s="459">
        <f t="shared" si="184"/>
        <v>30</v>
      </c>
      <c r="BK195" s="464">
        <f t="shared" si="212"/>
        <v>90</v>
      </c>
      <c r="BL195" s="472">
        <f t="shared" ref="BL195:BL230" si="230">+BI195/($C195+$D195)</f>
        <v>1</v>
      </c>
      <c r="BM195" s="450">
        <f>'Summary Data'!AN195</f>
        <v>10</v>
      </c>
      <c r="BN195" s="459">
        <f t="shared" si="185"/>
        <v>30</v>
      </c>
      <c r="BO195" s="464">
        <f t="shared" si="197"/>
        <v>300</v>
      </c>
      <c r="BP195" s="472">
        <f t="shared" ref="BP195:BP230" si="231">+BM195/($C195+$D195)</f>
        <v>3.3333333333333335</v>
      </c>
      <c r="BQ195" s="450">
        <f>'Summary Data'!AQ195</f>
        <v>12</v>
      </c>
      <c r="BR195" s="459">
        <f t="shared" si="186"/>
        <v>10</v>
      </c>
      <c r="BS195" s="464">
        <f t="shared" si="213"/>
        <v>120</v>
      </c>
      <c r="BT195" s="472">
        <f t="shared" ref="BT195:BT230" si="232">+BQ195/($C195+$D195)</f>
        <v>4</v>
      </c>
      <c r="BU195" s="450">
        <f>'Summary Data'!AS195</f>
        <v>7</v>
      </c>
      <c r="BV195" s="459">
        <f t="shared" si="187"/>
        <v>15</v>
      </c>
      <c r="BW195" s="464">
        <f t="shared" si="214"/>
        <v>105</v>
      </c>
      <c r="BX195" s="472">
        <f t="shared" ref="BX195:BX230" si="233">+BU195/($C195+$D195)</f>
        <v>2.3333333333333335</v>
      </c>
      <c r="BY195" s="478">
        <f t="shared" ref="BY195:BY230" si="234">SUM(E195,I195,M195,Q195,U195,Y195,AC195,AG195,AK195,AO195,AS195,AW195,BA195,BE195,BI195,BM195,BQ195,BU195)</f>
        <v>1327</v>
      </c>
      <c r="BZ195" s="469">
        <f t="shared" si="215"/>
        <v>11355</v>
      </c>
      <c r="CA195" s="475">
        <f t="shared" si="188"/>
        <v>3785</v>
      </c>
      <c r="CB195" s="451">
        <f t="shared" si="189"/>
        <v>4287.200000000008</v>
      </c>
      <c r="CC195" s="480">
        <f t="shared" si="196"/>
        <v>0.11713939167755338</v>
      </c>
      <c r="CD195" s="480">
        <f t="shared" si="190"/>
        <v>0.4711580801409071</v>
      </c>
      <c r="CE195" s="480">
        <f t="shared" si="191"/>
        <v>0.88286060832244662</v>
      </c>
      <c r="CF195" s="478">
        <f t="shared" si="192"/>
        <v>3</v>
      </c>
      <c r="CG195" s="478">
        <f t="shared" si="193"/>
        <v>12861.600000000024</v>
      </c>
      <c r="CH195" s="478">
        <f t="shared" si="194"/>
        <v>442.33333333333331</v>
      </c>
      <c r="CI195" s="478">
        <f t="shared" si="195"/>
        <v>393.01371951219505</v>
      </c>
    </row>
    <row r="196" spans="1:87" x14ac:dyDescent="0.2">
      <c r="A196" s="640"/>
      <c r="B196" s="442" t="s">
        <v>358</v>
      </c>
      <c r="C196" s="453">
        <v>3</v>
      </c>
      <c r="D196" s="453"/>
      <c r="E196" s="447">
        <f>'Summary Data'!C196</f>
        <v>96</v>
      </c>
      <c r="F196" s="458">
        <f t="shared" ref="F196:F230" si="235">+$F$2</f>
        <v>10</v>
      </c>
      <c r="G196" s="463">
        <f t="shared" si="198"/>
        <v>960</v>
      </c>
      <c r="H196" s="472">
        <f t="shared" si="216"/>
        <v>32</v>
      </c>
      <c r="I196" s="447">
        <f>'Summary Data'!G196</f>
        <v>0</v>
      </c>
      <c r="J196" s="458">
        <f t="shared" ref="J196:J230" si="236">+$J$2</f>
        <v>30</v>
      </c>
      <c r="K196" s="463">
        <f t="shared" si="199"/>
        <v>0</v>
      </c>
      <c r="L196" s="472">
        <f t="shared" si="217"/>
        <v>0</v>
      </c>
      <c r="M196" s="447">
        <f>'Summary Data'!I196</f>
        <v>1</v>
      </c>
      <c r="N196" s="458">
        <f t="shared" ref="N196:N230" si="237">+$N$2</f>
        <v>10</v>
      </c>
      <c r="O196" s="463">
        <f t="shared" si="200"/>
        <v>10</v>
      </c>
      <c r="P196" s="472">
        <f t="shared" si="218"/>
        <v>0.33333333333333331</v>
      </c>
      <c r="Q196" s="447">
        <f>'Summary Data'!K196</f>
        <v>5</v>
      </c>
      <c r="R196" s="458">
        <f t="shared" ref="R196:R230" si="238">+$R$2</f>
        <v>10</v>
      </c>
      <c r="S196" s="463">
        <f t="shared" si="201"/>
        <v>50</v>
      </c>
      <c r="T196" s="472">
        <f t="shared" si="219"/>
        <v>1.6666666666666667</v>
      </c>
      <c r="U196" s="447">
        <f>'Summary Data'!M196</f>
        <v>1</v>
      </c>
      <c r="V196" s="458">
        <f t="shared" ref="V196:V230" si="239">+$V$2</f>
        <v>10</v>
      </c>
      <c r="W196" s="463">
        <f t="shared" si="202"/>
        <v>10</v>
      </c>
      <c r="X196" s="472">
        <f t="shared" si="220"/>
        <v>0.33333333333333331</v>
      </c>
      <c r="Y196" s="447">
        <f>'Summary Data'!S196</f>
        <v>10</v>
      </c>
      <c r="Z196" s="458">
        <f t="shared" ref="Z196:Z230" si="240">+$Z$2</f>
        <v>10</v>
      </c>
      <c r="AA196" s="463">
        <f t="shared" si="203"/>
        <v>100</v>
      </c>
      <c r="AB196" s="472">
        <f t="shared" si="221"/>
        <v>3.3333333333333335</v>
      </c>
      <c r="AC196" s="447">
        <f>'Summary Data'!U196</f>
        <v>5</v>
      </c>
      <c r="AD196" s="458">
        <f t="shared" ref="AD196:AD230" si="241">+$AD$2</f>
        <v>10</v>
      </c>
      <c r="AE196" s="463">
        <f t="shared" si="204"/>
        <v>50</v>
      </c>
      <c r="AF196" s="472">
        <f t="shared" si="222"/>
        <v>1.6666666666666667</v>
      </c>
      <c r="AG196" s="447">
        <f>'Summary Data'!W196</f>
        <v>2</v>
      </c>
      <c r="AH196" s="458">
        <f t="shared" ref="AH196:AH230" si="242">+$AH$2</f>
        <v>10</v>
      </c>
      <c r="AI196" s="463">
        <f t="shared" si="205"/>
        <v>20</v>
      </c>
      <c r="AJ196" s="472">
        <f t="shared" si="223"/>
        <v>0.66666666666666663</v>
      </c>
      <c r="AK196" s="447">
        <f>'Summary Data'!Y196</f>
        <v>289</v>
      </c>
      <c r="AL196" s="458">
        <f t="shared" ref="AL196:AL230" si="243">+$AL$2</f>
        <v>5</v>
      </c>
      <c r="AM196" s="463">
        <f t="shared" si="206"/>
        <v>1445</v>
      </c>
      <c r="AN196" s="472">
        <f t="shared" si="224"/>
        <v>96.333333333333329</v>
      </c>
      <c r="AO196" s="447">
        <f>'Summary Data'!AA196</f>
        <v>23</v>
      </c>
      <c r="AP196" s="458">
        <f t="shared" ref="AP196:AP230" si="244">+$AP$2</f>
        <v>5</v>
      </c>
      <c r="AQ196" s="463">
        <f t="shared" si="207"/>
        <v>115</v>
      </c>
      <c r="AR196" s="472">
        <f t="shared" si="225"/>
        <v>7.666666666666667</v>
      </c>
      <c r="AS196" s="447">
        <f>'Summary Data'!AC196</f>
        <v>285</v>
      </c>
      <c r="AT196" s="458">
        <f t="shared" ref="AT196:AT230" si="245">+$AT$2</f>
        <v>5</v>
      </c>
      <c r="AU196" s="463">
        <f t="shared" si="208"/>
        <v>1425</v>
      </c>
      <c r="AV196" s="472">
        <f t="shared" si="226"/>
        <v>95</v>
      </c>
      <c r="AW196" s="447">
        <f>'Summary Data'!AE196</f>
        <v>321</v>
      </c>
      <c r="AX196" s="458">
        <f t="shared" ref="AX196:AX230" si="246">+$AX$2</f>
        <v>5</v>
      </c>
      <c r="AY196" s="463">
        <f t="shared" si="209"/>
        <v>1605</v>
      </c>
      <c r="AZ196" s="472">
        <f t="shared" si="227"/>
        <v>107</v>
      </c>
      <c r="BA196" s="447">
        <f>'Summary Data'!AG196</f>
        <v>3</v>
      </c>
      <c r="BB196" s="458">
        <f t="shared" ref="BB196:BB230" si="247">+$BB$2</f>
        <v>10</v>
      </c>
      <c r="BC196" s="463">
        <f t="shared" si="210"/>
        <v>30</v>
      </c>
      <c r="BD196" s="472">
        <f t="shared" si="228"/>
        <v>1</v>
      </c>
      <c r="BE196" s="447">
        <f>'Summary Data'!AI196</f>
        <v>1</v>
      </c>
      <c r="BF196" s="458">
        <f t="shared" ref="BF196:BF230" si="248">+$BF$2</f>
        <v>5</v>
      </c>
      <c r="BG196" s="463">
        <f t="shared" si="211"/>
        <v>5</v>
      </c>
      <c r="BH196" s="472">
        <f t="shared" si="229"/>
        <v>0.33333333333333331</v>
      </c>
      <c r="BI196" s="447">
        <f>'Summary Data'!AK196</f>
        <v>6</v>
      </c>
      <c r="BJ196" s="458">
        <f t="shared" ref="BJ196:BJ230" si="249">+$BJ$2</f>
        <v>30</v>
      </c>
      <c r="BK196" s="463">
        <f t="shared" si="212"/>
        <v>180</v>
      </c>
      <c r="BL196" s="472">
        <f t="shared" si="230"/>
        <v>2</v>
      </c>
      <c r="BM196" s="447">
        <f>'Summary Data'!AN196</f>
        <v>10</v>
      </c>
      <c r="BN196" s="458">
        <f t="shared" ref="BN196:BN230" si="250">+$BN$2</f>
        <v>30</v>
      </c>
      <c r="BO196" s="463">
        <f t="shared" si="197"/>
        <v>300</v>
      </c>
      <c r="BP196" s="472">
        <f t="shared" si="231"/>
        <v>3.3333333333333335</v>
      </c>
      <c r="BQ196" s="447">
        <f>'Summary Data'!AQ196</f>
        <v>3</v>
      </c>
      <c r="BR196" s="458">
        <f t="shared" ref="BR196:BR230" si="251">+$BR$2</f>
        <v>10</v>
      </c>
      <c r="BS196" s="463">
        <f t="shared" si="213"/>
        <v>30</v>
      </c>
      <c r="BT196" s="472">
        <f t="shared" si="232"/>
        <v>1</v>
      </c>
      <c r="BU196" s="447">
        <f>'Summary Data'!AS196</f>
        <v>2</v>
      </c>
      <c r="BV196" s="458">
        <f t="shared" ref="BV196:BV230" si="252">+$BV$2</f>
        <v>15</v>
      </c>
      <c r="BW196" s="463">
        <f t="shared" si="214"/>
        <v>30</v>
      </c>
      <c r="BX196" s="472">
        <f t="shared" si="233"/>
        <v>0.66666666666666663</v>
      </c>
      <c r="BY196" s="478">
        <f t="shared" si="234"/>
        <v>1063</v>
      </c>
      <c r="BZ196" s="469">
        <f t="shared" si="215"/>
        <v>6365</v>
      </c>
      <c r="CA196" s="475">
        <f t="shared" ref="CA196:CA230" si="253">+BZ196/CF196</f>
        <v>2121.6666666666665</v>
      </c>
      <c r="CB196" s="451">
        <f t="shared" ref="CB196:CB230" si="254">((19.4166666666667)*(480))*46%</f>
        <v>4287.200000000008</v>
      </c>
      <c r="CC196" s="480">
        <f t="shared" si="196"/>
        <v>0.50511600422964587</v>
      </c>
      <c r="CD196" s="480">
        <f t="shared" ref="CD196:CD230" si="255">(+G196+K196)/BZ196</f>
        <v>0.15082482325216026</v>
      </c>
      <c r="CE196" s="480">
        <f t="shared" ref="CE196:CE230" si="256">+BZ196/CG196</f>
        <v>0.49488399577035425</v>
      </c>
      <c r="CF196" s="478">
        <f t="shared" ref="CF196:CF230" si="257">+C196+D196</f>
        <v>3</v>
      </c>
      <c r="CG196" s="478">
        <f t="shared" ref="CG196:CG230" si="258">+CF196*CB196</f>
        <v>12861.600000000024</v>
      </c>
      <c r="CH196" s="478">
        <f t="shared" ref="CH196:CH230" si="259">+BY196/CF196</f>
        <v>354.33333333333331</v>
      </c>
      <c r="CI196" s="478">
        <f t="shared" si="195"/>
        <v>393.01371951219505</v>
      </c>
    </row>
    <row r="197" spans="1:87" x14ac:dyDescent="0.2">
      <c r="A197" s="640"/>
      <c r="B197" s="449" t="s">
        <v>359</v>
      </c>
      <c r="C197" s="453">
        <v>3</v>
      </c>
      <c r="D197" s="453"/>
      <c r="E197" s="450">
        <f>'Summary Data'!C197</f>
        <v>61</v>
      </c>
      <c r="F197" s="459">
        <f t="shared" si="235"/>
        <v>10</v>
      </c>
      <c r="G197" s="464">
        <f t="shared" si="198"/>
        <v>610</v>
      </c>
      <c r="H197" s="472">
        <f t="shared" si="216"/>
        <v>20.333333333333332</v>
      </c>
      <c r="I197" s="450">
        <f>'Summary Data'!G197</f>
        <v>0</v>
      </c>
      <c r="J197" s="459">
        <f t="shared" si="236"/>
        <v>30</v>
      </c>
      <c r="K197" s="464">
        <f t="shared" si="199"/>
        <v>0</v>
      </c>
      <c r="L197" s="472">
        <f t="shared" si="217"/>
        <v>0</v>
      </c>
      <c r="M197" s="450">
        <f>'Summary Data'!I197</f>
        <v>0</v>
      </c>
      <c r="N197" s="459">
        <f t="shared" si="237"/>
        <v>10</v>
      </c>
      <c r="O197" s="464">
        <f t="shared" si="200"/>
        <v>0</v>
      </c>
      <c r="P197" s="472">
        <f t="shared" si="218"/>
        <v>0</v>
      </c>
      <c r="Q197" s="450">
        <f>'Summary Data'!K197</f>
        <v>3</v>
      </c>
      <c r="R197" s="459">
        <f t="shared" si="238"/>
        <v>10</v>
      </c>
      <c r="S197" s="464">
        <f t="shared" si="201"/>
        <v>30</v>
      </c>
      <c r="T197" s="472">
        <f t="shared" si="219"/>
        <v>1</v>
      </c>
      <c r="U197" s="450">
        <f>'Summary Data'!M197</f>
        <v>1</v>
      </c>
      <c r="V197" s="459">
        <f t="shared" si="239"/>
        <v>10</v>
      </c>
      <c r="W197" s="464">
        <f t="shared" si="202"/>
        <v>10</v>
      </c>
      <c r="X197" s="472">
        <f t="shared" si="220"/>
        <v>0.33333333333333331</v>
      </c>
      <c r="Y197" s="450">
        <f>'Summary Data'!S197</f>
        <v>13</v>
      </c>
      <c r="Z197" s="459">
        <f t="shared" si="240"/>
        <v>10</v>
      </c>
      <c r="AA197" s="464">
        <f t="shared" si="203"/>
        <v>130</v>
      </c>
      <c r="AB197" s="472">
        <f t="shared" si="221"/>
        <v>4.333333333333333</v>
      </c>
      <c r="AC197" s="450">
        <f>'Summary Data'!U197</f>
        <v>1</v>
      </c>
      <c r="AD197" s="459">
        <f t="shared" si="241"/>
        <v>10</v>
      </c>
      <c r="AE197" s="464">
        <f t="shared" si="204"/>
        <v>10</v>
      </c>
      <c r="AF197" s="472">
        <f t="shared" si="222"/>
        <v>0.33333333333333331</v>
      </c>
      <c r="AG197" s="450">
        <f>'Summary Data'!W197</f>
        <v>0</v>
      </c>
      <c r="AH197" s="459">
        <f t="shared" si="242"/>
        <v>10</v>
      </c>
      <c r="AI197" s="464">
        <f t="shared" si="205"/>
        <v>0</v>
      </c>
      <c r="AJ197" s="472">
        <f t="shared" si="223"/>
        <v>0</v>
      </c>
      <c r="AK197" s="450">
        <f>'Summary Data'!Y197</f>
        <v>214</v>
      </c>
      <c r="AL197" s="459">
        <f t="shared" si="243"/>
        <v>5</v>
      </c>
      <c r="AM197" s="464">
        <f t="shared" si="206"/>
        <v>1070</v>
      </c>
      <c r="AN197" s="472">
        <f t="shared" si="224"/>
        <v>71.333333333333329</v>
      </c>
      <c r="AO197" s="450">
        <f>'Summary Data'!AA197</f>
        <v>56</v>
      </c>
      <c r="AP197" s="459">
        <f t="shared" si="244"/>
        <v>5</v>
      </c>
      <c r="AQ197" s="464">
        <f t="shared" si="207"/>
        <v>280</v>
      </c>
      <c r="AR197" s="472">
        <f t="shared" si="225"/>
        <v>18.666666666666668</v>
      </c>
      <c r="AS197" s="450">
        <f>'Summary Data'!AC197</f>
        <v>236</v>
      </c>
      <c r="AT197" s="459">
        <f t="shared" si="245"/>
        <v>5</v>
      </c>
      <c r="AU197" s="464">
        <f t="shared" si="208"/>
        <v>1180</v>
      </c>
      <c r="AV197" s="472">
        <f t="shared" si="226"/>
        <v>78.666666666666671</v>
      </c>
      <c r="AW197" s="450">
        <f>'Summary Data'!AE197</f>
        <v>219</v>
      </c>
      <c r="AX197" s="459">
        <f t="shared" si="246"/>
        <v>5</v>
      </c>
      <c r="AY197" s="464">
        <f t="shared" si="209"/>
        <v>1095</v>
      </c>
      <c r="AZ197" s="472">
        <f t="shared" si="227"/>
        <v>73</v>
      </c>
      <c r="BA197" s="450">
        <f>'Summary Data'!AG197</f>
        <v>1</v>
      </c>
      <c r="BB197" s="459">
        <f t="shared" si="247"/>
        <v>10</v>
      </c>
      <c r="BC197" s="464">
        <f t="shared" si="210"/>
        <v>10</v>
      </c>
      <c r="BD197" s="472">
        <f t="shared" si="228"/>
        <v>0.33333333333333331</v>
      </c>
      <c r="BE197" s="450">
        <f>'Summary Data'!AI197</f>
        <v>1</v>
      </c>
      <c r="BF197" s="459">
        <f t="shared" si="248"/>
        <v>5</v>
      </c>
      <c r="BG197" s="464">
        <f t="shared" si="211"/>
        <v>5</v>
      </c>
      <c r="BH197" s="472">
        <f t="shared" si="229"/>
        <v>0.33333333333333331</v>
      </c>
      <c r="BI197" s="450">
        <f>'Summary Data'!AK197</f>
        <v>2</v>
      </c>
      <c r="BJ197" s="459">
        <f t="shared" si="249"/>
        <v>30</v>
      </c>
      <c r="BK197" s="464">
        <f t="shared" si="212"/>
        <v>60</v>
      </c>
      <c r="BL197" s="472">
        <f t="shared" si="230"/>
        <v>0.66666666666666663</v>
      </c>
      <c r="BM197" s="450">
        <f>'Summary Data'!AN197</f>
        <v>19</v>
      </c>
      <c r="BN197" s="459">
        <f t="shared" si="250"/>
        <v>30</v>
      </c>
      <c r="BO197" s="464">
        <f t="shared" si="197"/>
        <v>570</v>
      </c>
      <c r="BP197" s="472">
        <f t="shared" si="231"/>
        <v>6.333333333333333</v>
      </c>
      <c r="BQ197" s="450">
        <f>'Summary Data'!AQ197</f>
        <v>20</v>
      </c>
      <c r="BR197" s="459">
        <f t="shared" si="251"/>
        <v>10</v>
      </c>
      <c r="BS197" s="464">
        <f t="shared" si="213"/>
        <v>200</v>
      </c>
      <c r="BT197" s="472">
        <f t="shared" si="232"/>
        <v>6.666666666666667</v>
      </c>
      <c r="BU197" s="450">
        <f>'Summary Data'!AS197</f>
        <v>2</v>
      </c>
      <c r="BV197" s="459">
        <f t="shared" si="252"/>
        <v>15</v>
      </c>
      <c r="BW197" s="464">
        <f t="shared" si="214"/>
        <v>30</v>
      </c>
      <c r="BX197" s="472">
        <f t="shared" si="233"/>
        <v>0.66666666666666663</v>
      </c>
      <c r="BY197" s="478">
        <f t="shared" si="234"/>
        <v>849</v>
      </c>
      <c r="BZ197" s="469">
        <f t="shared" si="215"/>
        <v>5290</v>
      </c>
      <c r="CA197" s="475">
        <f t="shared" si="253"/>
        <v>1763.3333333333333</v>
      </c>
      <c r="CB197" s="451">
        <f t="shared" si="254"/>
        <v>4287.200000000008</v>
      </c>
      <c r="CC197" s="480">
        <f t="shared" si="196"/>
        <v>0.58869814020028688</v>
      </c>
      <c r="CD197" s="480">
        <f t="shared" si="255"/>
        <v>0.11531190926275993</v>
      </c>
      <c r="CE197" s="480">
        <f t="shared" si="256"/>
        <v>0.41130185979971312</v>
      </c>
      <c r="CF197" s="478">
        <f t="shared" si="257"/>
        <v>3</v>
      </c>
      <c r="CG197" s="478">
        <f t="shared" si="258"/>
        <v>12861.600000000024</v>
      </c>
      <c r="CH197" s="478">
        <f t="shared" si="259"/>
        <v>283</v>
      </c>
      <c r="CI197" s="478">
        <f t="shared" ref="CI197:CI230" si="260">+CI196</f>
        <v>393.01371951219505</v>
      </c>
    </row>
    <row r="198" spans="1:87" x14ac:dyDescent="0.2">
      <c r="A198" s="640"/>
      <c r="B198" s="442" t="s">
        <v>360</v>
      </c>
      <c r="C198" s="453">
        <v>3</v>
      </c>
      <c r="D198" s="453"/>
      <c r="E198" s="447">
        <f>'Summary Data'!C198</f>
        <v>80</v>
      </c>
      <c r="F198" s="458">
        <f t="shared" si="235"/>
        <v>10</v>
      </c>
      <c r="G198" s="463">
        <f t="shared" si="198"/>
        <v>800</v>
      </c>
      <c r="H198" s="472">
        <f t="shared" si="216"/>
        <v>26.666666666666668</v>
      </c>
      <c r="I198" s="447">
        <f>'Summary Data'!G198</f>
        <v>0</v>
      </c>
      <c r="J198" s="458">
        <f t="shared" si="236"/>
        <v>30</v>
      </c>
      <c r="K198" s="463">
        <f t="shared" si="199"/>
        <v>0</v>
      </c>
      <c r="L198" s="472">
        <f t="shared" si="217"/>
        <v>0</v>
      </c>
      <c r="M198" s="447">
        <f>'Summary Data'!I198</f>
        <v>0</v>
      </c>
      <c r="N198" s="458">
        <f t="shared" si="237"/>
        <v>10</v>
      </c>
      <c r="O198" s="463">
        <f t="shared" si="200"/>
        <v>0</v>
      </c>
      <c r="P198" s="472">
        <f t="shared" si="218"/>
        <v>0</v>
      </c>
      <c r="Q198" s="447">
        <f>'Summary Data'!K198</f>
        <v>4</v>
      </c>
      <c r="R198" s="458">
        <f t="shared" si="238"/>
        <v>10</v>
      </c>
      <c r="S198" s="463">
        <f t="shared" si="201"/>
        <v>40</v>
      </c>
      <c r="T198" s="472">
        <f t="shared" si="219"/>
        <v>1.3333333333333333</v>
      </c>
      <c r="U198" s="447">
        <f>'Summary Data'!M198</f>
        <v>0</v>
      </c>
      <c r="V198" s="458">
        <f t="shared" si="239"/>
        <v>10</v>
      </c>
      <c r="W198" s="463">
        <f t="shared" si="202"/>
        <v>0</v>
      </c>
      <c r="X198" s="472">
        <f t="shared" si="220"/>
        <v>0</v>
      </c>
      <c r="Y198" s="447">
        <f>'Summary Data'!S198</f>
        <v>1</v>
      </c>
      <c r="Z198" s="458">
        <f t="shared" si="240"/>
        <v>10</v>
      </c>
      <c r="AA198" s="463">
        <f t="shared" si="203"/>
        <v>10</v>
      </c>
      <c r="AB198" s="472">
        <f t="shared" si="221"/>
        <v>0.33333333333333331</v>
      </c>
      <c r="AC198" s="447">
        <f>'Summary Data'!U198</f>
        <v>1</v>
      </c>
      <c r="AD198" s="458">
        <f t="shared" si="241"/>
        <v>10</v>
      </c>
      <c r="AE198" s="463">
        <f t="shared" si="204"/>
        <v>10</v>
      </c>
      <c r="AF198" s="472">
        <f t="shared" si="222"/>
        <v>0.33333333333333331</v>
      </c>
      <c r="AG198" s="447">
        <f>'Summary Data'!W198</f>
        <v>0</v>
      </c>
      <c r="AH198" s="458">
        <f t="shared" si="242"/>
        <v>10</v>
      </c>
      <c r="AI198" s="463">
        <f t="shared" si="205"/>
        <v>0</v>
      </c>
      <c r="AJ198" s="472">
        <f t="shared" si="223"/>
        <v>0</v>
      </c>
      <c r="AK198" s="447">
        <f>'Summary Data'!Y198</f>
        <v>198</v>
      </c>
      <c r="AL198" s="458">
        <f t="shared" si="243"/>
        <v>5</v>
      </c>
      <c r="AM198" s="463">
        <f t="shared" si="206"/>
        <v>990</v>
      </c>
      <c r="AN198" s="472">
        <f t="shared" si="224"/>
        <v>66</v>
      </c>
      <c r="AO198" s="447">
        <f>'Summary Data'!AA198</f>
        <v>15</v>
      </c>
      <c r="AP198" s="458">
        <f t="shared" si="244"/>
        <v>5</v>
      </c>
      <c r="AQ198" s="463">
        <f t="shared" si="207"/>
        <v>75</v>
      </c>
      <c r="AR198" s="472">
        <f t="shared" si="225"/>
        <v>5</v>
      </c>
      <c r="AS198" s="447">
        <f>'Summary Data'!AC198</f>
        <v>192</v>
      </c>
      <c r="AT198" s="458">
        <f t="shared" si="245"/>
        <v>5</v>
      </c>
      <c r="AU198" s="463">
        <f t="shared" si="208"/>
        <v>960</v>
      </c>
      <c r="AV198" s="472">
        <f t="shared" si="226"/>
        <v>64</v>
      </c>
      <c r="AW198" s="447">
        <f>'Summary Data'!AE198</f>
        <v>172</v>
      </c>
      <c r="AX198" s="458">
        <f t="shared" si="246"/>
        <v>5</v>
      </c>
      <c r="AY198" s="463">
        <f t="shared" si="209"/>
        <v>860</v>
      </c>
      <c r="AZ198" s="472">
        <f t="shared" si="227"/>
        <v>57.333333333333336</v>
      </c>
      <c r="BA198" s="447">
        <f>'Summary Data'!AG198</f>
        <v>1</v>
      </c>
      <c r="BB198" s="458">
        <f t="shared" si="247"/>
        <v>10</v>
      </c>
      <c r="BC198" s="463">
        <f t="shared" si="210"/>
        <v>10</v>
      </c>
      <c r="BD198" s="472">
        <f t="shared" si="228"/>
        <v>0.33333333333333331</v>
      </c>
      <c r="BE198" s="447">
        <f>'Summary Data'!AI198</f>
        <v>1</v>
      </c>
      <c r="BF198" s="458">
        <f t="shared" si="248"/>
        <v>5</v>
      </c>
      <c r="BG198" s="463">
        <f t="shared" si="211"/>
        <v>5</v>
      </c>
      <c r="BH198" s="472">
        <f t="shared" si="229"/>
        <v>0.33333333333333331</v>
      </c>
      <c r="BI198" s="447">
        <f>'Summary Data'!AK198</f>
        <v>6</v>
      </c>
      <c r="BJ198" s="458">
        <f t="shared" si="249"/>
        <v>30</v>
      </c>
      <c r="BK198" s="463">
        <f t="shared" si="212"/>
        <v>180</v>
      </c>
      <c r="BL198" s="472">
        <f t="shared" si="230"/>
        <v>2</v>
      </c>
      <c r="BM198" s="447">
        <f>'Summary Data'!AN198</f>
        <v>18</v>
      </c>
      <c r="BN198" s="458">
        <f t="shared" si="250"/>
        <v>30</v>
      </c>
      <c r="BO198" s="463">
        <f t="shared" si="197"/>
        <v>540</v>
      </c>
      <c r="BP198" s="472">
        <f t="shared" si="231"/>
        <v>6</v>
      </c>
      <c r="BQ198" s="447">
        <f>'Summary Data'!AQ198</f>
        <v>12</v>
      </c>
      <c r="BR198" s="458">
        <f t="shared" si="251"/>
        <v>10</v>
      </c>
      <c r="BS198" s="463">
        <f t="shared" si="213"/>
        <v>120</v>
      </c>
      <c r="BT198" s="472">
        <f t="shared" si="232"/>
        <v>4</v>
      </c>
      <c r="BU198" s="447">
        <f>'Summary Data'!AS198</f>
        <v>3</v>
      </c>
      <c r="BV198" s="458">
        <f t="shared" si="252"/>
        <v>15</v>
      </c>
      <c r="BW198" s="463">
        <f t="shared" si="214"/>
        <v>45</v>
      </c>
      <c r="BX198" s="472">
        <f t="shared" si="233"/>
        <v>1</v>
      </c>
      <c r="BY198" s="478">
        <f t="shared" si="234"/>
        <v>704</v>
      </c>
      <c r="BZ198" s="469">
        <f t="shared" si="215"/>
        <v>4645</v>
      </c>
      <c r="CA198" s="475">
        <f t="shared" si="253"/>
        <v>1548.3333333333333</v>
      </c>
      <c r="CB198" s="451">
        <f t="shared" si="254"/>
        <v>4287.200000000008</v>
      </c>
      <c r="CC198" s="480">
        <f t="shared" si="196"/>
        <v>0.63884742178267162</v>
      </c>
      <c r="CD198" s="480">
        <f t="shared" si="255"/>
        <v>0.17222820236813779</v>
      </c>
      <c r="CE198" s="480">
        <f t="shared" si="256"/>
        <v>0.36115257821732843</v>
      </c>
      <c r="CF198" s="478">
        <f t="shared" si="257"/>
        <v>3</v>
      </c>
      <c r="CG198" s="478">
        <f t="shared" si="258"/>
        <v>12861.600000000024</v>
      </c>
      <c r="CH198" s="478">
        <f t="shared" si="259"/>
        <v>234.66666666666666</v>
      </c>
      <c r="CI198" s="478">
        <f t="shared" si="260"/>
        <v>393.01371951219505</v>
      </c>
    </row>
    <row r="199" spans="1:87" x14ac:dyDescent="0.2">
      <c r="A199" s="640"/>
      <c r="B199" s="449" t="s">
        <v>361</v>
      </c>
      <c r="C199" s="453">
        <v>3</v>
      </c>
      <c r="D199" s="453"/>
      <c r="E199" s="450">
        <f>'Summary Data'!C199</f>
        <v>130</v>
      </c>
      <c r="F199" s="459">
        <f t="shared" si="235"/>
        <v>10</v>
      </c>
      <c r="G199" s="464">
        <f t="shared" si="198"/>
        <v>1300</v>
      </c>
      <c r="H199" s="472">
        <f t="shared" si="216"/>
        <v>43.333333333333336</v>
      </c>
      <c r="I199" s="450">
        <f>'Summary Data'!G199</f>
        <v>84</v>
      </c>
      <c r="J199" s="459">
        <f t="shared" si="236"/>
        <v>30</v>
      </c>
      <c r="K199" s="464">
        <f t="shared" si="199"/>
        <v>2520</v>
      </c>
      <c r="L199" s="472">
        <f t="shared" si="217"/>
        <v>28</v>
      </c>
      <c r="M199" s="450">
        <f>'Summary Data'!I199</f>
        <v>0</v>
      </c>
      <c r="N199" s="459">
        <f t="shared" si="237"/>
        <v>10</v>
      </c>
      <c r="O199" s="464">
        <f t="shared" si="200"/>
        <v>0</v>
      </c>
      <c r="P199" s="472">
        <f t="shared" si="218"/>
        <v>0</v>
      </c>
      <c r="Q199" s="450">
        <f>'Summary Data'!K199</f>
        <v>9</v>
      </c>
      <c r="R199" s="459">
        <f t="shared" si="238"/>
        <v>10</v>
      </c>
      <c r="S199" s="464">
        <f t="shared" si="201"/>
        <v>90</v>
      </c>
      <c r="T199" s="472">
        <f t="shared" si="219"/>
        <v>3</v>
      </c>
      <c r="U199" s="450">
        <f>'Summary Data'!M199</f>
        <v>0</v>
      </c>
      <c r="V199" s="459">
        <f t="shared" si="239"/>
        <v>10</v>
      </c>
      <c r="W199" s="464">
        <f t="shared" si="202"/>
        <v>0</v>
      </c>
      <c r="X199" s="472">
        <f t="shared" si="220"/>
        <v>0</v>
      </c>
      <c r="Y199" s="450">
        <f>'Summary Data'!S199</f>
        <v>14</v>
      </c>
      <c r="Z199" s="459">
        <f t="shared" si="240"/>
        <v>10</v>
      </c>
      <c r="AA199" s="464">
        <f t="shared" si="203"/>
        <v>140</v>
      </c>
      <c r="AB199" s="472">
        <f t="shared" si="221"/>
        <v>4.666666666666667</v>
      </c>
      <c r="AC199" s="450">
        <f>'Summary Data'!U199</f>
        <v>3</v>
      </c>
      <c r="AD199" s="459">
        <f t="shared" si="241"/>
        <v>10</v>
      </c>
      <c r="AE199" s="464">
        <f t="shared" si="204"/>
        <v>30</v>
      </c>
      <c r="AF199" s="472">
        <f t="shared" si="222"/>
        <v>1</v>
      </c>
      <c r="AG199" s="450">
        <f>'Summary Data'!W199</f>
        <v>0</v>
      </c>
      <c r="AH199" s="459">
        <f t="shared" si="242"/>
        <v>10</v>
      </c>
      <c r="AI199" s="464">
        <f t="shared" si="205"/>
        <v>0</v>
      </c>
      <c r="AJ199" s="472">
        <f t="shared" si="223"/>
        <v>0</v>
      </c>
      <c r="AK199" s="450">
        <f>'Summary Data'!Y199</f>
        <v>296</v>
      </c>
      <c r="AL199" s="459">
        <f t="shared" si="243"/>
        <v>5</v>
      </c>
      <c r="AM199" s="464">
        <f t="shared" si="206"/>
        <v>1480</v>
      </c>
      <c r="AN199" s="472">
        <f t="shared" si="224"/>
        <v>98.666666666666671</v>
      </c>
      <c r="AO199" s="450">
        <f>'Summary Data'!AA199</f>
        <v>18</v>
      </c>
      <c r="AP199" s="459">
        <f t="shared" si="244"/>
        <v>5</v>
      </c>
      <c r="AQ199" s="464">
        <f t="shared" si="207"/>
        <v>90</v>
      </c>
      <c r="AR199" s="472">
        <f t="shared" si="225"/>
        <v>6</v>
      </c>
      <c r="AS199" s="450">
        <f>'Summary Data'!AC199</f>
        <v>208</v>
      </c>
      <c r="AT199" s="459">
        <f t="shared" si="245"/>
        <v>5</v>
      </c>
      <c r="AU199" s="464">
        <f t="shared" si="208"/>
        <v>1040</v>
      </c>
      <c r="AV199" s="472">
        <f t="shared" si="226"/>
        <v>69.333333333333329</v>
      </c>
      <c r="AW199" s="450">
        <f>'Summary Data'!AE199</f>
        <v>338</v>
      </c>
      <c r="AX199" s="459">
        <f t="shared" si="246"/>
        <v>5</v>
      </c>
      <c r="AY199" s="464">
        <f t="shared" si="209"/>
        <v>1690</v>
      </c>
      <c r="AZ199" s="472">
        <f t="shared" si="227"/>
        <v>112.66666666666667</v>
      </c>
      <c r="BA199" s="450">
        <f>'Summary Data'!AG199</f>
        <v>0</v>
      </c>
      <c r="BB199" s="459">
        <f t="shared" si="247"/>
        <v>10</v>
      </c>
      <c r="BC199" s="464">
        <f t="shared" si="210"/>
        <v>0</v>
      </c>
      <c r="BD199" s="472">
        <f t="shared" si="228"/>
        <v>0</v>
      </c>
      <c r="BE199" s="450">
        <f>'Summary Data'!AI199</f>
        <v>1</v>
      </c>
      <c r="BF199" s="459">
        <f t="shared" si="248"/>
        <v>5</v>
      </c>
      <c r="BG199" s="464">
        <f t="shared" si="211"/>
        <v>5</v>
      </c>
      <c r="BH199" s="472">
        <f t="shared" si="229"/>
        <v>0.33333333333333331</v>
      </c>
      <c r="BI199" s="450">
        <f>'Summary Data'!AK199</f>
        <v>5</v>
      </c>
      <c r="BJ199" s="459">
        <f t="shared" si="249"/>
        <v>30</v>
      </c>
      <c r="BK199" s="464">
        <f t="shared" si="212"/>
        <v>150</v>
      </c>
      <c r="BL199" s="472">
        <f t="shared" si="230"/>
        <v>1.6666666666666667</v>
      </c>
      <c r="BM199" s="450">
        <f>'Summary Data'!AN199</f>
        <v>16</v>
      </c>
      <c r="BN199" s="459">
        <f t="shared" si="250"/>
        <v>30</v>
      </c>
      <c r="BO199" s="464">
        <f t="shared" si="197"/>
        <v>480</v>
      </c>
      <c r="BP199" s="472">
        <f t="shared" si="231"/>
        <v>5.333333333333333</v>
      </c>
      <c r="BQ199" s="450">
        <f>'Summary Data'!AQ199</f>
        <v>12</v>
      </c>
      <c r="BR199" s="459">
        <f t="shared" si="251"/>
        <v>10</v>
      </c>
      <c r="BS199" s="464">
        <f t="shared" si="213"/>
        <v>120</v>
      </c>
      <c r="BT199" s="472">
        <f t="shared" si="232"/>
        <v>4</v>
      </c>
      <c r="BU199" s="450">
        <f>'Summary Data'!AS199</f>
        <v>4</v>
      </c>
      <c r="BV199" s="459">
        <f t="shared" si="252"/>
        <v>15</v>
      </c>
      <c r="BW199" s="464">
        <f t="shared" si="214"/>
        <v>60</v>
      </c>
      <c r="BX199" s="472">
        <f t="shared" si="233"/>
        <v>1.3333333333333333</v>
      </c>
      <c r="BY199" s="478">
        <f t="shared" si="234"/>
        <v>1138</v>
      </c>
      <c r="BZ199" s="469">
        <f t="shared" si="215"/>
        <v>9195</v>
      </c>
      <c r="CA199" s="475">
        <f t="shared" si="253"/>
        <v>3065</v>
      </c>
      <c r="CB199" s="451">
        <f t="shared" si="254"/>
        <v>4287.200000000008</v>
      </c>
      <c r="CC199" s="480">
        <f t="shared" si="196"/>
        <v>0.28508117186042303</v>
      </c>
      <c r="CD199" s="480">
        <f t="shared" si="255"/>
        <v>0.41544317563893418</v>
      </c>
      <c r="CE199" s="480">
        <f t="shared" si="256"/>
        <v>0.71491882813957697</v>
      </c>
      <c r="CF199" s="478">
        <f t="shared" si="257"/>
        <v>3</v>
      </c>
      <c r="CG199" s="478">
        <f t="shared" si="258"/>
        <v>12861.600000000024</v>
      </c>
      <c r="CH199" s="478">
        <f t="shared" si="259"/>
        <v>379.33333333333331</v>
      </c>
      <c r="CI199" s="478">
        <f t="shared" si="260"/>
        <v>393.01371951219505</v>
      </c>
    </row>
    <row r="200" spans="1:87" x14ac:dyDescent="0.2">
      <c r="A200" s="640"/>
      <c r="B200" s="442" t="s">
        <v>362</v>
      </c>
      <c r="C200" s="453">
        <v>3</v>
      </c>
      <c r="D200" s="453"/>
      <c r="E200" s="447">
        <f>'Summary Data'!C200</f>
        <v>123</v>
      </c>
      <c r="F200" s="458">
        <f t="shared" si="235"/>
        <v>10</v>
      </c>
      <c r="G200" s="463">
        <f t="shared" si="198"/>
        <v>1230</v>
      </c>
      <c r="H200" s="472">
        <f t="shared" si="216"/>
        <v>41</v>
      </c>
      <c r="I200" s="447">
        <f>'Summary Data'!G200</f>
        <v>12</v>
      </c>
      <c r="J200" s="458">
        <f t="shared" si="236"/>
        <v>30</v>
      </c>
      <c r="K200" s="463">
        <f t="shared" si="199"/>
        <v>360</v>
      </c>
      <c r="L200" s="472">
        <f t="shared" si="217"/>
        <v>4</v>
      </c>
      <c r="M200" s="447">
        <f>'Summary Data'!I200</f>
        <v>0</v>
      </c>
      <c r="N200" s="458">
        <f t="shared" si="237"/>
        <v>10</v>
      </c>
      <c r="O200" s="463">
        <f t="shared" si="200"/>
        <v>0</v>
      </c>
      <c r="P200" s="472">
        <f t="shared" si="218"/>
        <v>0</v>
      </c>
      <c r="Q200" s="447">
        <f>'Summary Data'!K200</f>
        <v>9</v>
      </c>
      <c r="R200" s="458">
        <f t="shared" si="238"/>
        <v>10</v>
      </c>
      <c r="S200" s="463">
        <f t="shared" si="201"/>
        <v>90</v>
      </c>
      <c r="T200" s="472">
        <f t="shared" si="219"/>
        <v>3</v>
      </c>
      <c r="U200" s="447">
        <f>'Summary Data'!M200</f>
        <v>3</v>
      </c>
      <c r="V200" s="458">
        <f t="shared" si="239"/>
        <v>10</v>
      </c>
      <c r="W200" s="463">
        <f t="shared" si="202"/>
        <v>30</v>
      </c>
      <c r="X200" s="472">
        <f t="shared" si="220"/>
        <v>1</v>
      </c>
      <c r="Y200" s="447">
        <f>'Summary Data'!S200</f>
        <v>37</v>
      </c>
      <c r="Z200" s="458">
        <f t="shared" si="240"/>
        <v>10</v>
      </c>
      <c r="AA200" s="463">
        <f t="shared" si="203"/>
        <v>370</v>
      </c>
      <c r="AB200" s="472">
        <f t="shared" si="221"/>
        <v>12.333333333333334</v>
      </c>
      <c r="AC200" s="447">
        <f>'Summary Data'!U200</f>
        <v>5</v>
      </c>
      <c r="AD200" s="458">
        <f t="shared" si="241"/>
        <v>10</v>
      </c>
      <c r="AE200" s="463">
        <f t="shared" si="204"/>
        <v>50</v>
      </c>
      <c r="AF200" s="472">
        <f t="shared" si="222"/>
        <v>1.6666666666666667</v>
      </c>
      <c r="AG200" s="447">
        <f>'Summary Data'!W200</f>
        <v>1</v>
      </c>
      <c r="AH200" s="458">
        <f t="shared" si="242"/>
        <v>10</v>
      </c>
      <c r="AI200" s="463">
        <f t="shared" si="205"/>
        <v>10</v>
      </c>
      <c r="AJ200" s="472">
        <f t="shared" si="223"/>
        <v>0.33333333333333331</v>
      </c>
      <c r="AK200" s="447">
        <f>'Summary Data'!Y200</f>
        <v>347</v>
      </c>
      <c r="AL200" s="458">
        <f t="shared" si="243"/>
        <v>5</v>
      </c>
      <c r="AM200" s="463">
        <f t="shared" si="206"/>
        <v>1735</v>
      </c>
      <c r="AN200" s="472">
        <f t="shared" si="224"/>
        <v>115.66666666666667</v>
      </c>
      <c r="AO200" s="447">
        <f>'Summary Data'!AA200</f>
        <v>26</v>
      </c>
      <c r="AP200" s="458">
        <f t="shared" si="244"/>
        <v>5</v>
      </c>
      <c r="AQ200" s="463">
        <f t="shared" si="207"/>
        <v>130</v>
      </c>
      <c r="AR200" s="472">
        <f t="shared" si="225"/>
        <v>8.6666666666666661</v>
      </c>
      <c r="AS200" s="447">
        <f>'Summary Data'!AC200</f>
        <v>316</v>
      </c>
      <c r="AT200" s="458">
        <f t="shared" si="245"/>
        <v>5</v>
      </c>
      <c r="AU200" s="463">
        <f t="shared" si="208"/>
        <v>1580</v>
      </c>
      <c r="AV200" s="472">
        <f t="shared" si="226"/>
        <v>105.33333333333333</v>
      </c>
      <c r="AW200" s="447">
        <f>'Summary Data'!AE200</f>
        <v>400</v>
      </c>
      <c r="AX200" s="458">
        <f t="shared" si="246"/>
        <v>5</v>
      </c>
      <c r="AY200" s="463">
        <f t="shared" si="209"/>
        <v>2000</v>
      </c>
      <c r="AZ200" s="472">
        <f t="shared" si="227"/>
        <v>133.33333333333334</v>
      </c>
      <c r="BA200" s="447">
        <f>'Summary Data'!AG200</f>
        <v>2</v>
      </c>
      <c r="BB200" s="458">
        <f t="shared" si="247"/>
        <v>10</v>
      </c>
      <c r="BC200" s="463">
        <f t="shared" si="210"/>
        <v>20</v>
      </c>
      <c r="BD200" s="472">
        <f t="shared" si="228"/>
        <v>0.66666666666666663</v>
      </c>
      <c r="BE200" s="447">
        <f>'Summary Data'!AI200</f>
        <v>1</v>
      </c>
      <c r="BF200" s="458">
        <f t="shared" si="248"/>
        <v>5</v>
      </c>
      <c r="BG200" s="463">
        <f t="shared" si="211"/>
        <v>5</v>
      </c>
      <c r="BH200" s="472">
        <f t="shared" si="229"/>
        <v>0.33333333333333331</v>
      </c>
      <c r="BI200" s="447">
        <f>'Summary Data'!AK200</f>
        <v>11</v>
      </c>
      <c r="BJ200" s="458">
        <f t="shared" si="249"/>
        <v>30</v>
      </c>
      <c r="BK200" s="463">
        <f t="shared" si="212"/>
        <v>330</v>
      </c>
      <c r="BL200" s="472">
        <f t="shared" si="230"/>
        <v>3.6666666666666665</v>
      </c>
      <c r="BM200" s="447">
        <f>'Summary Data'!AN200</f>
        <v>17</v>
      </c>
      <c r="BN200" s="458">
        <f t="shared" si="250"/>
        <v>30</v>
      </c>
      <c r="BO200" s="463">
        <f t="shared" si="197"/>
        <v>510</v>
      </c>
      <c r="BP200" s="472">
        <f t="shared" si="231"/>
        <v>5.666666666666667</v>
      </c>
      <c r="BQ200" s="447">
        <f>'Summary Data'!AQ200</f>
        <v>11</v>
      </c>
      <c r="BR200" s="458">
        <f t="shared" si="251"/>
        <v>10</v>
      </c>
      <c r="BS200" s="463">
        <f t="shared" si="213"/>
        <v>110</v>
      </c>
      <c r="BT200" s="472">
        <f t="shared" si="232"/>
        <v>3.6666666666666665</v>
      </c>
      <c r="BU200" s="447">
        <f>'Summary Data'!AS200</f>
        <v>7</v>
      </c>
      <c r="BV200" s="458">
        <f t="shared" si="252"/>
        <v>15</v>
      </c>
      <c r="BW200" s="463">
        <f t="shared" si="214"/>
        <v>105</v>
      </c>
      <c r="BX200" s="472">
        <f t="shared" si="233"/>
        <v>2.3333333333333335</v>
      </c>
      <c r="BY200" s="478">
        <f t="shared" si="234"/>
        <v>1328</v>
      </c>
      <c r="BZ200" s="469">
        <f t="shared" si="215"/>
        <v>8665</v>
      </c>
      <c r="CA200" s="475">
        <f t="shared" si="253"/>
        <v>2888.3333333333335</v>
      </c>
      <c r="CB200" s="451">
        <f t="shared" si="254"/>
        <v>4287.200000000008</v>
      </c>
      <c r="CC200" s="480">
        <f t="shared" si="196"/>
        <v>0.32628910866455307</v>
      </c>
      <c r="CD200" s="480">
        <f t="shared" si="255"/>
        <v>0.18349682631275246</v>
      </c>
      <c r="CE200" s="480">
        <f t="shared" si="256"/>
        <v>0.67371089133544693</v>
      </c>
      <c r="CF200" s="478">
        <f t="shared" si="257"/>
        <v>3</v>
      </c>
      <c r="CG200" s="478">
        <f t="shared" si="258"/>
        <v>12861.600000000024</v>
      </c>
      <c r="CH200" s="478">
        <f t="shared" si="259"/>
        <v>442.66666666666669</v>
      </c>
      <c r="CI200" s="478">
        <f t="shared" si="260"/>
        <v>393.01371951219505</v>
      </c>
    </row>
    <row r="201" spans="1:87" x14ac:dyDescent="0.2">
      <c r="A201" s="640"/>
      <c r="B201" s="449" t="s">
        <v>363</v>
      </c>
      <c r="C201" s="453">
        <v>3</v>
      </c>
      <c r="D201" s="453"/>
      <c r="E201" s="450">
        <f>'Summary Data'!C201</f>
        <v>111</v>
      </c>
      <c r="F201" s="459">
        <f t="shared" si="235"/>
        <v>10</v>
      </c>
      <c r="G201" s="464">
        <f t="shared" si="198"/>
        <v>1110</v>
      </c>
      <c r="H201" s="472">
        <f t="shared" si="216"/>
        <v>37</v>
      </c>
      <c r="I201" s="450">
        <f>'Summary Data'!G201</f>
        <v>128</v>
      </c>
      <c r="J201" s="459">
        <f t="shared" si="236"/>
        <v>30</v>
      </c>
      <c r="K201" s="464">
        <f t="shared" si="199"/>
        <v>3840</v>
      </c>
      <c r="L201" s="472">
        <f t="shared" si="217"/>
        <v>42.666666666666664</v>
      </c>
      <c r="M201" s="450">
        <f>'Summary Data'!I201</f>
        <v>1</v>
      </c>
      <c r="N201" s="459">
        <f t="shared" si="237"/>
        <v>10</v>
      </c>
      <c r="O201" s="464">
        <f t="shared" si="200"/>
        <v>10</v>
      </c>
      <c r="P201" s="472">
        <f t="shared" si="218"/>
        <v>0.33333333333333331</v>
      </c>
      <c r="Q201" s="450">
        <f>'Summary Data'!K201</f>
        <v>8</v>
      </c>
      <c r="R201" s="459">
        <f t="shared" si="238"/>
        <v>10</v>
      </c>
      <c r="S201" s="464">
        <f t="shared" si="201"/>
        <v>80</v>
      </c>
      <c r="T201" s="472">
        <f t="shared" si="219"/>
        <v>2.6666666666666665</v>
      </c>
      <c r="U201" s="450">
        <f>'Summary Data'!M201</f>
        <v>1</v>
      </c>
      <c r="V201" s="459">
        <f t="shared" si="239"/>
        <v>10</v>
      </c>
      <c r="W201" s="464">
        <f t="shared" si="202"/>
        <v>10</v>
      </c>
      <c r="X201" s="472">
        <f t="shared" si="220"/>
        <v>0.33333333333333331</v>
      </c>
      <c r="Y201" s="450">
        <f>'Summary Data'!S201</f>
        <v>35</v>
      </c>
      <c r="Z201" s="459">
        <f t="shared" si="240"/>
        <v>10</v>
      </c>
      <c r="AA201" s="464">
        <f t="shared" si="203"/>
        <v>350</v>
      </c>
      <c r="AB201" s="472">
        <f t="shared" si="221"/>
        <v>11.666666666666666</v>
      </c>
      <c r="AC201" s="450">
        <f>'Summary Data'!U201</f>
        <v>5</v>
      </c>
      <c r="AD201" s="459">
        <f t="shared" si="241"/>
        <v>10</v>
      </c>
      <c r="AE201" s="464">
        <f t="shared" si="204"/>
        <v>50</v>
      </c>
      <c r="AF201" s="472">
        <f t="shared" si="222"/>
        <v>1.6666666666666667</v>
      </c>
      <c r="AG201" s="450">
        <f>'Summary Data'!W201</f>
        <v>1</v>
      </c>
      <c r="AH201" s="459">
        <f t="shared" si="242"/>
        <v>10</v>
      </c>
      <c r="AI201" s="464">
        <f t="shared" si="205"/>
        <v>10</v>
      </c>
      <c r="AJ201" s="472">
        <f t="shared" si="223"/>
        <v>0.33333333333333331</v>
      </c>
      <c r="AK201" s="450">
        <f>'Summary Data'!Y201</f>
        <v>303</v>
      </c>
      <c r="AL201" s="459">
        <f t="shared" si="243"/>
        <v>5</v>
      </c>
      <c r="AM201" s="464">
        <f t="shared" si="206"/>
        <v>1515</v>
      </c>
      <c r="AN201" s="472">
        <f t="shared" si="224"/>
        <v>101</v>
      </c>
      <c r="AO201" s="450">
        <f>'Summary Data'!AA201</f>
        <v>19</v>
      </c>
      <c r="AP201" s="459">
        <f t="shared" si="244"/>
        <v>5</v>
      </c>
      <c r="AQ201" s="464">
        <f t="shared" si="207"/>
        <v>95</v>
      </c>
      <c r="AR201" s="472">
        <f t="shared" si="225"/>
        <v>6.333333333333333</v>
      </c>
      <c r="AS201" s="450">
        <f>'Summary Data'!AC201</f>
        <v>296</v>
      </c>
      <c r="AT201" s="459">
        <f t="shared" si="245"/>
        <v>5</v>
      </c>
      <c r="AU201" s="464">
        <f t="shared" si="208"/>
        <v>1480</v>
      </c>
      <c r="AV201" s="472">
        <f t="shared" si="226"/>
        <v>98.666666666666671</v>
      </c>
      <c r="AW201" s="450">
        <f>'Summary Data'!AE201</f>
        <v>340</v>
      </c>
      <c r="AX201" s="459">
        <f t="shared" si="246"/>
        <v>5</v>
      </c>
      <c r="AY201" s="464">
        <f t="shared" si="209"/>
        <v>1700</v>
      </c>
      <c r="AZ201" s="472">
        <f t="shared" si="227"/>
        <v>113.33333333333333</v>
      </c>
      <c r="BA201" s="450">
        <f>'Summary Data'!AG201</f>
        <v>5</v>
      </c>
      <c r="BB201" s="459">
        <f t="shared" si="247"/>
        <v>10</v>
      </c>
      <c r="BC201" s="464">
        <f t="shared" si="210"/>
        <v>50</v>
      </c>
      <c r="BD201" s="472">
        <f t="shared" si="228"/>
        <v>1.6666666666666667</v>
      </c>
      <c r="BE201" s="450">
        <f>'Summary Data'!AI201</f>
        <v>3</v>
      </c>
      <c r="BF201" s="459">
        <f t="shared" si="248"/>
        <v>5</v>
      </c>
      <c r="BG201" s="464">
        <f t="shared" si="211"/>
        <v>15</v>
      </c>
      <c r="BH201" s="472">
        <f t="shared" si="229"/>
        <v>1</v>
      </c>
      <c r="BI201" s="450">
        <f>'Summary Data'!AK201</f>
        <v>4</v>
      </c>
      <c r="BJ201" s="459">
        <f t="shared" si="249"/>
        <v>30</v>
      </c>
      <c r="BK201" s="464">
        <f t="shared" si="212"/>
        <v>120</v>
      </c>
      <c r="BL201" s="472">
        <f t="shared" si="230"/>
        <v>1.3333333333333333</v>
      </c>
      <c r="BM201" s="450">
        <f>'Summary Data'!AN201</f>
        <v>15</v>
      </c>
      <c r="BN201" s="459">
        <f t="shared" si="250"/>
        <v>30</v>
      </c>
      <c r="BO201" s="464">
        <f t="shared" si="197"/>
        <v>450</v>
      </c>
      <c r="BP201" s="472">
        <f t="shared" si="231"/>
        <v>5</v>
      </c>
      <c r="BQ201" s="450">
        <f>'Summary Data'!AQ201</f>
        <v>14</v>
      </c>
      <c r="BR201" s="459">
        <f t="shared" si="251"/>
        <v>10</v>
      </c>
      <c r="BS201" s="464">
        <f t="shared" si="213"/>
        <v>140</v>
      </c>
      <c r="BT201" s="472">
        <f t="shared" si="232"/>
        <v>4.666666666666667</v>
      </c>
      <c r="BU201" s="450">
        <f>'Summary Data'!AS201</f>
        <v>6</v>
      </c>
      <c r="BV201" s="459">
        <f t="shared" si="252"/>
        <v>15</v>
      </c>
      <c r="BW201" s="464">
        <f t="shared" si="214"/>
        <v>90</v>
      </c>
      <c r="BX201" s="472">
        <f t="shared" si="233"/>
        <v>2</v>
      </c>
      <c r="BY201" s="478">
        <f t="shared" si="234"/>
        <v>1295</v>
      </c>
      <c r="BZ201" s="469">
        <f t="shared" si="215"/>
        <v>11115</v>
      </c>
      <c r="CA201" s="475">
        <f t="shared" si="253"/>
        <v>3705</v>
      </c>
      <c r="CB201" s="451">
        <f t="shared" si="254"/>
        <v>4287.200000000008</v>
      </c>
      <c r="CC201" s="480">
        <f t="shared" si="196"/>
        <v>0.13579958947565007</v>
      </c>
      <c r="CD201" s="480">
        <f t="shared" si="255"/>
        <v>0.44534412955465585</v>
      </c>
      <c r="CE201" s="480">
        <f t="shared" si="256"/>
        <v>0.86420041052434993</v>
      </c>
      <c r="CF201" s="478">
        <f t="shared" si="257"/>
        <v>3</v>
      </c>
      <c r="CG201" s="478">
        <f t="shared" si="258"/>
        <v>12861.600000000024</v>
      </c>
      <c r="CH201" s="478">
        <f t="shared" si="259"/>
        <v>431.66666666666669</v>
      </c>
      <c r="CI201" s="478">
        <f t="shared" si="260"/>
        <v>393.01371951219505</v>
      </c>
    </row>
    <row r="202" spans="1:87" x14ac:dyDescent="0.2">
      <c r="A202" s="640"/>
      <c r="B202" s="442" t="s">
        <v>364</v>
      </c>
      <c r="C202" s="453">
        <v>3</v>
      </c>
      <c r="D202" s="453"/>
      <c r="E202" s="447">
        <f>'Summary Data'!C202</f>
        <v>125</v>
      </c>
      <c r="F202" s="458">
        <f t="shared" si="235"/>
        <v>10</v>
      </c>
      <c r="G202" s="463">
        <f t="shared" si="198"/>
        <v>1250</v>
      </c>
      <c r="H202" s="472">
        <f t="shared" si="216"/>
        <v>41.666666666666664</v>
      </c>
      <c r="I202" s="447">
        <f>'Summary Data'!G202</f>
        <v>84</v>
      </c>
      <c r="J202" s="458">
        <f t="shared" si="236"/>
        <v>30</v>
      </c>
      <c r="K202" s="463">
        <f t="shared" si="199"/>
        <v>2520</v>
      </c>
      <c r="L202" s="472">
        <f t="shared" si="217"/>
        <v>28</v>
      </c>
      <c r="M202" s="447">
        <f>'Summary Data'!I202</f>
        <v>2</v>
      </c>
      <c r="N202" s="458">
        <f t="shared" si="237"/>
        <v>10</v>
      </c>
      <c r="O202" s="463">
        <f t="shared" si="200"/>
        <v>20</v>
      </c>
      <c r="P202" s="472">
        <f t="shared" si="218"/>
        <v>0.66666666666666663</v>
      </c>
      <c r="Q202" s="447">
        <f>'Summary Data'!K202</f>
        <v>17</v>
      </c>
      <c r="R202" s="458">
        <f t="shared" si="238"/>
        <v>10</v>
      </c>
      <c r="S202" s="463">
        <f t="shared" si="201"/>
        <v>170</v>
      </c>
      <c r="T202" s="472">
        <f t="shared" si="219"/>
        <v>5.666666666666667</v>
      </c>
      <c r="U202" s="447">
        <f>'Summary Data'!M202</f>
        <v>1</v>
      </c>
      <c r="V202" s="458">
        <f t="shared" si="239"/>
        <v>10</v>
      </c>
      <c r="W202" s="463">
        <f t="shared" si="202"/>
        <v>10</v>
      </c>
      <c r="X202" s="472">
        <f t="shared" si="220"/>
        <v>0.33333333333333331</v>
      </c>
      <c r="Y202" s="447">
        <f>'Summary Data'!S202</f>
        <v>63</v>
      </c>
      <c r="Z202" s="458">
        <f t="shared" si="240"/>
        <v>10</v>
      </c>
      <c r="AA202" s="463">
        <f t="shared" si="203"/>
        <v>630</v>
      </c>
      <c r="AB202" s="472">
        <f t="shared" si="221"/>
        <v>21</v>
      </c>
      <c r="AC202" s="447">
        <f>'Summary Data'!U202</f>
        <v>5</v>
      </c>
      <c r="AD202" s="458">
        <f t="shared" si="241"/>
        <v>10</v>
      </c>
      <c r="AE202" s="463">
        <f t="shared" si="204"/>
        <v>50</v>
      </c>
      <c r="AF202" s="472">
        <f t="shared" si="222"/>
        <v>1.6666666666666667</v>
      </c>
      <c r="AG202" s="447">
        <f>'Summary Data'!W202</f>
        <v>1</v>
      </c>
      <c r="AH202" s="458">
        <f t="shared" si="242"/>
        <v>10</v>
      </c>
      <c r="AI202" s="463">
        <f t="shared" si="205"/>
        <v>10</v>
      </c>
      <c r="AJ202" s="472">
        <f t="shared" si="223"/>
        <v>0.33333333333333331</v>
      </c>
      <c r="AK202" s="447">
        <f>'Summary Data'!Y202</f>
        <v>379</v>
      </c>
      <c r="AL202" s="458">
        <f t="shared" si="243"/>
        <v>5</v>
      </c>
      <c r="AM202" s="463">
        <f t="shared" si="206"/>
        <v>1895</v>
      </c>
      <c r="AN202" s="472">
        <f t="shared" si="224"/>
        <v>126.33333333333333</v>
      </c>
      <c r="AO202" s="447">
        <f>'Summary Data'!AA202</f>
        <v>47</v>
      </c>
      <c r="AP202" s="458">
        <f t="shared" si="244"/>
        <v>5</v>
      </c>
      <c r="AQ202" s="463">
        <f t="shared" si="207"/>
        <v>235</v>
      </c>
      <c r="AR202" s="472">
        <f t="shared" si="225"/>
        <v>15.666666666666666</v>
      </c>
      <c r="AS202" s="447">
        <f>'Summary Data'!AC202</f>
        <v>333</v>
      </c>
      <c r="AT202" s="458">
        <f t="shared" si="245"/>
        <v>5</v>
      </c>
      <c r="AU202" s="463">
        <f t="shared" si="208"/>
        <v>1665</v>
      </c>
      <c r="AV202" s="472">
        <f t="shared" si="226"/>
        <v>111</v>
      </c>
      <c r="AW202" s="447">
        <f>'Summary Data'!AE202</f>
        <v>393</v>
      </c>
      <c r="AX202" s="458">
        <f t="shared" si="246"/>
        <v>5</v>
      </c>
      <c r="AY202" s="463">
        <f t="shared" si="209"/>
        <v>1965</v>
      </c>
      <c r="AZ202" s="472">
        <f t="shared" si="227"/>
        <v>131</v>
      </c>
      <c r="BA202" s="447">
        <f>'Summary Data'!AG202</f>
        <v>1</v>
      </c>
      <c r="BB202" s="458">
        <f t="shared" si="247"/>
        <v>10</v>
      </c>
      <c r="BC202" s="463">
        <f t="shared" si="210"/>
        <v>10</v>
      </c>
      <c r="BD202" s="472">
        <f t="shared" si="228"/>
        <v>0.33333333333333331</v>
      </c>
      <c r="BE202" s="447">
        <f>'Summary Data'!AI202</f>
        <v>2</v>
      </c>
      <c r="BF202" s="458">
        <f t="shared" si="248"/>
        <v>5</v>
      </c>
      <c r="BG202" s="463">
        <f t="shared" si="211"/>
        <v>10</v>
      </c>
      <c r="BH202" s="472">
        <f t="shared" si="229"/>
        <v>0.66666666666666663</v>
      </c>
      <c r="BI202" s="447">
        <f>'Summary Data'!AK202</f>
        <v>8</v>
      </c>
      <c r="BJ202" s="458">
        <f t="shared" si="249"/>
        <v>30</v>
      </c>
      <c r="BK202" s="463">
        <f t="shared" si="212"/>
        <v>240</v>
      </c>
      <c r="BL202" s="472">
        <f t="shared" si="230"/>
        <v>2.6666666666666665</v>
      </c>
      <c r="BM202" s="447">
        <f>'Summary Data'!AN202</f>
        <v>28</v>
      </c>
      <c r="BN202" s="458">
        <f t="shared" si="250"/>
        <v>30</v>
      </c>
      <c r="BO202" s="463">
        <f t="shared" si="197"/>
        <v>840</v>
      </c>
      <c r="BP202" s="472">
        <f t="shared" si="231"/>
        <v>9.3333333333333339</v>
      </c>
      <c r="BQ202" s="447">
        <f>'Summary Data'!AQ202</f>
        <v>28</v>
      </c>
      <c r="BR202" s="458">
        <f t="shared" si="251"/>
        <v>10</v>
      </c>
      <c r="BS202" s="463">
        <f t="shared" si="213"/>
        <v>280</v>
      </c>
      <c r="BT202" s="472">
        <f t="shared" si="232"/>
        <v>9.3333333333333339</v>
      </c>
      <c r="BU202" s="447">
        <f>'Summary Data'!AS202</f>
        <v>9</v>
      </c>
      <c r="BV202" s="458">
        <f t="shared" si="252"/>
        <v>15</v>
      </c>
      <c r="BW202" s="463">
        <f t="shared" si="214"/>
        <v>135</v>
      </c>
      <c r="BX202" s="472">
        <f t="shared" si="233"/>
        <v>3</v>
      </c>
      <c r="BY202" s="478">
        <f t="shared" si="234"/>
        <v>1526</v>
      </c>
      <c r="BZ202" s="469">
        <f t="shared" si="215"/>
        <v>11935</v>
      </c>
      <c r="CA202" s="475">
        <f t="shared" si="253"/>
        <v>3978.3333333333335</v>
      </c>
      <c r="CB202" s="451">
        <f t="shared" si="254"/>
        <v>4287.200000000008</v>
      </c>
      <c r="CC202" s="480">
        <f t="shared" si="196"/>
        <v>7.204391366548657E-2</v>
      </c>
      <c r="CD202" s="480">
        <f t="shared" si="255"/>
        <v>0.3158776707163804</v>
      </c>
      <c r="CE202" s="480">
        <f t="shared" si="256"/>
        <v>0.92795608633451343</v>
      </c>
      <c r="CF202" s="478">
        <f t="shared" si="257"/>
        <v>3</v>
      </c>
      <c r="CG202" s="478">
        <f t="shared" si="258"/>
        <v>12861.600000000024</v>
      </c>
      <c r="CH202" s="478">
        <f t="shared" si="259"/>
        <v>508.66666666666669</v>
      </c>
      <c r="CI202" s="478">
        <f t="shared" si="260"/>
        <v>393.01371951219505</v>
      </c>
    </row>
    <row r="203" spans="1:87" x14ac:dyDescent="0.2">
      <c r="A203" s="640"/>
      <c r="B203" s="449" t="s">
        <v>365</v>
      </c>
      <c r="C203" s="453">
        <v>3</v>
      </c>
      <c r="D203" s="453"/>
      <c r="E203" s="450">
        <f>'Summary Data'!C203</f>
        <v>158</v>
      </c>
      <c r="F203" s="459">
        <f t="shared" si="235"/>
        <v>10</v>
      </c>
      <c r="G203" s="464">
        <f t="shared" si="198"/>
        <v>1580</v>
      </c>
      <c r="H203" s="472">
        <f t="shared" si="216"/>
        <v>52.666666666666664</v>
      </c>
      <c r="I203" s="450">
        <f>'Summary Data'!G203</f>
        <v>60</v>
      </c>
      <c r="J203" s="459">
        <f t="shared" si="236"/>
        <v>30</v>
      </c>
      <c r="K203" s="464">
        <f t="shared" si="199"/>
        <v>1800</v>
      </c>
      <c r="L203" s="472">
        <f t="shared" si="217"/>
        <v>20</v>
      </c>
      <c r="M203" s="450">
        <f>'Summary Data'!I203</f>
        <v>0</v>
      </c>
      <c r="N203" s="459">
        <f t="shared" si="237"/>
        <v>10</v>
      </c>
      <c r="O203" s="464">
        <f t="shared" si="200"/>
        <v>0</v>
      </c>
      <c r="P203" s="472">
        <f t="shared" si="218"/>
        <v>0</v>
      </c>
      <c r="Q203" s="450">
        <f>'Summary Data'!K203</f>
        <v>16</v>
      </c>
      <c r="R203" s="459">
        <f t="shared" si="238"/>
        <v>10</v>
      </c>
      <c r="S203" s="464">
        <f t="shared" si="201"/>
        <v>160</v>
      </c>
      <c r="T203" s="472">
        <f t="shared" si="219"/>
        <v>5.333333333333333</v>
      </c>
      <c r="U203" s="450">
        <f>'Summary Data'!M203</f>
        <v>2</v>
      </c>
      <c r="V203" s="459">
        <f t="shared" si="239"/>
        <v>10</v>
      </c>
      <c r="W203" s="464">
        <f t="shared" si="202"/>
        <v>20</v>
      </c>
      <c r="X203" s="472">
        <f t="shared" si="220"/>
        <v>0.66666666666666663</v>
      </c>
      <c r="Y203" s="450">
        <f>'Summary Data'!S203</f>
        <v>54</v>
      </c>
      <c r="Z203" s="459">
        <f t="shared" si="240"/>
        <v>10</v>
      </c>
      <c r="AA203" s="464">
        <f t="shared" si="203"/>
        <v>540</v>
      </c>
      <c r="AB203" s="472">
        <f t="shared" si="221"/>
        <v>18</v>
      </c>
      <c r="AC203" s="450">
        <f>'Summary Data'!U203</f>
        <v>8</v>
      </c>
      <c r="AD203" s="459">
        <f t="shared" si="241"/>
        <v>10</v>
      </c>
      <c r="AE203" s="464">
        <f t="shared" si="204"/>
        <v>80</v>
      </c>
      <c r="AF203" s="472">
        <f t="shared" si="222"/>
        <v>2.6666666666666665</v>
      </c>
      <c r="AG203" s="450">
        <f>'Summary Data'!W203</f>
        <v>0</v>
      </c>
      <c r="AH203" s="459">
        <f t="shared" si="242"/>
        <v>10</v>
      </c>
      <c r="AI203" s="464">
        <f t="shared" si="205"/>
        <v>0</v>
      </c>
      <c r="AJ203" s="472">
        <f t="shared" si="223"/>
        <v>0</v>
      </c>
      <c r="AK203" s="450">
        <f>'Summary Data'!Y203</f>
        <v>361</v>
      </c>
      <c r="AL203" s="459">
        <f t="shared" si="243"/>
        <v>5</v>
      </c>
      <c r="AM203" s="464">
        <f t="shared" si="206"/>
        <v>1805</v>
      </c>
      <c r="AN203" s="472">
        <f t="shared" si="224"/>
        <v>120.33333333333333</v>
      </c>
      <c r="AO203" s="450">
        <f>'Summary Data'!AA203</f>
        <v>24</v>
      </c>
      <c r="AP203" s="459">
        <f t="shared" si="244"/>
        <v>5</v>
      </c>
      <c r="AQ203" s="464">
        <f t="shared" si="207"/>
        <v>120</v>
      </c>
      <c r="AR203" s="472">
        <f t="shared" si="225"/>
        <v>8</v>
      </c>
      <c r="AS203" s="450">
        <f>'Summary Data'!AC203</f>
        <v>369</v>
      </c>
      <c r="AT203" s="459">
        <f t="shared" si="245"/>
        <v>5</v>
      </c>
      <c r="AU203" s="464">
        <f t="shared" si="208"/>
        <v>1845</v>
      </c>
      <c r="AV203" s="472">
        <f t="shared" si="226"/>
        <v>123</v>
      </c>
      <c r="AW203" s="450">
        <f>'Summary Data'!AE203</f>
        <v>362</v>
      </c>
      <c r="AX203" s="459">
        <f t="shared" si="246"/>
        <v>5</v>
      </c>
      <c r="AY203" s="464">
        <f t="shared" si="209"/>
        <v>1810</v>
      </c>
      <c r="AZ203" s="472">
        <f t="shared" si="227"/>
        <v>120.66666666666667</v>
      </c>
      <c r="BA203" s="450">
        <f>'Summary Data'!AG203</f>
        <v>0</v>
      </c>
      <c r="BB203" s="459">
        <f t="shared" si="247"/>
        <v>10</v>
      </c>
      <c r="BC203" s="464">
        <f t="shared" si="210"/>
        <v>0</v>
      </c>
      <c r="BD203" s="472">
        <f t="shared" si="228"/>
        <v>0</v>
      </c>
      <c r="BE203" s="450">
        <f>'Summary Data'!AI203</f>
        <v>2</v>
      </c>
      <c r="BF203" s="459">
        <f t="shared" si="248"/>
        <v>5</v>
      </c>
      <c r="BG203" s="464">
        <f t="shared" si="211"/>
        <v>10</v>
      </c>
      <c r="BH203" s="472">
        <f t="shared" si="229"/>
        <v>0.66666666666666663</v>
      </c>
      <c r="BI203" s="450">
        <f>'Summary Data'!AK203</f>
        <v>23</v>
      </c>
      <c r="BJ203" s="459">
        <f t="shared" si="249"/>
        <v>30</v>
      </c>
      <c r="BK203" s="464">
        <f t="shared" si="212"/>
        <v>690</v>
      </c>
      <c r="BL203" s="472">
        <f t="shared" si="230"/>
        <v>7.666666666666667</v>
      </c>
      <c r="BM203" s="450">
        <f>'Summary Data'!AN203</f>
        <v>15</v>
      </c>
      <c r="BN203" s="459">
        <f t="shared" si="250"/>
        <v>30</v>
      </c>
      <c r="BO203" s="464">
        <f t="shared" si="197"/>
        <v>450</v>
      </c>
      <c r="BP203" s="472">
        <f t="shared" si="231"/>
        <v>5</v>
      </c>
      <c r="BQ203" s="450">
        <f>'Summary Data'!AQ203</f>
        <v>15</v>
      </c>
      <c r="BR203" s="459">
        <f t="shared" si="251"/>
        <v>10</v>
      </c>
      <c r="BS203" s="464">
        <f t="shared" si="213"/>
        <v>150</v>
      </c>
      <c r="BT203" s="472">
        <f t="shared" si="232"/>
        <v>5</v>
      </c>
      <c r="BU203" s="450">
        <f>'Summary Data'!AS203</f>
        <v>10</v>
      </c>
      <c r="BV203" s="459">
        <f t="shared" si="252"/>
        <v>15</v>
      </c>
      <c r="BW203" s="464">
        <f t="shared" si="214"/>
        <v>150</v>
      </c>
      <c r="BX203" s="472">
        <f t="shared" si="233"/>
        <v>3.3333333333333335</v>
      </c>
      <c r="BY203" s="478">
        <f t="shared" si="234"/>
        <v>1479</v>
      </c>
      <c r="BZ203" s="469">
        <f t="shared" si="215"/>
        <v>11210</v>
      </c>
      <c r="CA203" s="475">
        <f t="shared" si="253"/>
        <v>3736.6666666666665</v>
      </c>
      <c r="CB203" s="451">
        <f t="shared" si="254"/>
        <v>4287.200000000008</v>
      </c>
      <c r="CC203" s="480">
        <f t="shared" si="196"/>
        <v>0.12841326118057017</v>
      </c>
      <c r="CD203" s="480">
        <f t="shared" si="255"/>
        <v>0.30151650312221229</v>
      </c>
      <c r="CE203" s="480">
        <f t="shared" si="256"/>
        <v>0.87158673881942983</v>
      </c>
      <c r="CF203" s="478">
        <f t="shared" si="257"/>
        <v>3</v>
      </c>
      <c r="CG203" s="478">
        <f t="shared" si="258"/>
        <v>12861.600000000024</v>
      </c>
      <c r="CH203" s="478">
        <f t="shared" si="259"/>
        <v>493</v>
      </c>
      <c r="CI203" s="478">
        <f t="shared" si="260"/>
        <v>393.01371951219505</v>
      </c>
    </row>
    <row r="204" spans="1:87" x14ac:dyDescent="0.2">
      <c r="A204" s="640"/>
      <c r="B204" s="442" t="s">
        <v>366</v>
      </c>
      <c r="C204" s="453">
        <v>3</v>
      </c>
      <c r="D204" s="453"/>
      <c r="E204" s="447">
        <f>'Summary Data'!C204</f>
        <v>115</v>
      </c>
      <c r="F204" s="458">
        <f t="shared" si="235"/>
        <v>10</v>
      </c>
      <c r="G204" s="463">
        <f t="shared" si="198"/>
        <v>1150</v>
      </c>
      <c r="H204" s="472">
        <f t="shared" si="216"/>
        <v>38.333333333333336</v>
      </c>
      <c r="I204" s="447">
        <f>'Summary Data'!G204</f>
        <v>24</v>
      </c>
      <c r="J204" s="458">
        <f t="shared" si="236"/>
        <v>30</v>
      </c>
      <c r="K204" s="463">
        <f t="shared" si="199"/>
        <v>720</v>
      </c>
      <c r="L204" s="472">
        <f t="shared" si="217"/>
        <v>8</v>
      </c>
      <c r="M204" s="447">
        <f>'Summary Data'!I204</f>
        <v>0</v>
      </c>
      <c r="N204" s="458">
        <f t="shared" si="237"/>
        <v>10</v>
      </c>
      <c r="O204" s="463">
        <f t="shared" si="200"/>
        <v>0</v>
      </c>
      <c r="P204" s="472">
        <f t="shared" si="218"/>
        <v>0</v>
      </c>
      <c r="Q204" s="447">
        <f>'Summary Data'!K204</f>
        <v>6</v>
      </c>
      <c r="R204" s="458">
        <f t="shared" si="238"/>
        <v>10</v>
      </c>
      <c r="S204" s="463">
        <f t="shared" si="201"/>
        <v>60</v>
      </c>
      <c r="T204" s="472">
        <f t="shared" si="219"/>
        <v>2</v>
      </c>
      <c r="U204" s="447">
        <f>'Summary Data'!M204</f>
        <v>1</v>
      </c>
      <c r="V204" s="458">
        <f t="shared" si="239"/>
        <v>10</v>
      </c>
      <c r="W204" s="463">
        <f t="shared" si="202"/>
        <v>10</v>
      </c>
      <c r="X204" s="472">
        <f t="shared" si="220"/>
        <v>0.33333333333333331</v>
      </c>
      <c r="Y204" s="447">
        <f>'Summary Data'!S204</f>
        <v>43</v>
      </c>
      <c r="Z204" s="458">
        <f t="shared" si="240"/>
        <v>10</v>
      </c>
      <c r="AA204" s="463">
        <f t="shared" si="203"/>
        <v>430</v>
      </c>
      <c r="AB204" s="472">
        <f t="shared" si="221"/>
        <v>14.333333333333334</v>
      </c>
      <c r="AC204" s="447">
        <f>'Summary Data'!U204</f>
        <v>6</v>
      </c>
      <c r="AD204" s="458">
        <f t="shared" si="241"/>
        <v>10</v>
      </c>
      <c r="AE204" s="463">
        <f t="shared" si="204"/>
        <v>60</v>
      </c>
      <c r="AF204" s="472">
        <f t="shared" si="222"/>
        <v>2</v>
      </c>
      <c r="AG204" s="447">
        <f>'Summary Data'!W204</f>
        <v>0</v>
      </c>
      <c r="AH204" s="458">
        <f t="shared" si="242"/>
        <v>10</v>
      </c>
      <c r="AI204" s="463">
        <f t="shared" si="205"/>
        <v>0</v>
      </c>
      <c r="AJ204" s="472">
        <f t="shared" si="223"/>
        <v>0</v>
      </c>
      <c r="AK204" s="447">
        <f>'Summary Data'!Y204</f>
        <v>320</v>
      </c>
      <c r="AL204" s="458">
        <f t="shared" si="243"/>
        <v>5</v>
      </c>
      <c r="AM204" s="463">
        <f t="shared" si="206"/>
        <v>1600</v>
      </c>
      <c r="AN204" s="472">
        <f t="shared" si="224"/>
        <v>106.66666666666667</v>
      </c>
      <c r="AO204" s="447">
        <f>'Summary Data'!AA204</f>
        <v>17</v>
      </c>
      <c r="AP204" s="458">
        <f t="shared" si="244"/>
        <v>5</v>
      </c>
      <c r="AQ204" s="463">
        <f t="shared" si="207"/>
        <v>85</v>
      </c>
      <c r="AR204" s="472">
        <f t="shared" si="225"/>
        <v>5.666666666666667</v>
      </c>
      <c r="AS204" s="447">
        <f>'Summary Data'!AC204</f>
        <v>368</v>
      </c>
      <c r="AT204" s="458">
        <f t="shared" si="245"/>
        <v>5</v>
      </c>
      <c r="AU204" s="463">
        <f t="shared" si="208"/>
        <v>1840</v>
      </c>
      <c r="AV204" s="472">
        <f t="shared" si="226"/>
        <v>122.66666666666667</v>
      </c>
      <c r="AW204" s="447">
        <f>'Summary Data'!AE204</f>
        <v>350</v>
      </c>
      <c r="AX204" s="458">
        <f t="shared" si="246"/>
        <v>5</v>
      </c>
      <c r="AY204" s="463">
        <f t="shared" si="209"/>
        <v>1750</v>
      </c>
      <c r="AZ204" s="472">
        <f t="shared" si="227"/>
        <v>116.66666666666667</v>
      </c>
      <c r="BA204" s="447">
        <f>'Summary Data'!AG204</f>
        <v>0</v>
      </c>
      <c r="BB204" s="458">
        <f t="shared" si="247"/>
        <v>10</v>
      </c>
      <c r="BC204" s="463">
        <f t="shared" si="210"/>
        <v>0</v>
      </c>
      <c r="BD204" s="472">
        <f t="shared" si="228"/>
        <v>0</v>
      </c>
      <c r="BE204" s="447">
        <f>'Summary Data'!AI204</f>
        <v>1</v>
      </c>
      <c r="BF204" s="458">
        <f t="shared" si="248"/>
        <v>5</v>
      </c>
      <c r="BG204" s="463">
        <f t="shared" si="211"/>
        <v>5</v>
      </c>
      <c r="BH204" s="472">
        <f t="shared" si="229"/>
        <v>0.33333333333333331</v>
      </c>
      <c r="BI204" s="447">
        <f>'Summary Data'!AK204</f>
        <v>3</v>
      </c>
      <c r="BJ204" s="458">
        <f t="shared" si="249"/>
        <v>30</v>
      </c>
      <c r="BK204" s="463">
        <f t="shared" si="212"/>
        <v>90</v>
      </c>
      <c r="BL204" s="472">
        <f t="shared" si="230"/>
        <v>1</v>
      </c>
      <c r="BM204" s="447">
        <f>'Summary Data'!AN204</f>
        <v>14</v>
      </c>
      <c r="BN204" s="458">
        <f t="shared" si="250"/>
        <v>30</v>
      </c>
      <c r="BO204" s="463">
        <f t="shared" si="197"/>
        <v>420</v>
      </c>
      <c r="BP204" s="472">
        <f t="shared" si="231"/>
        <v>4.666666666666667</v>
      </c>
      <c r="BQ204" s="447">
        <f>'Summary Data'!AQ204</f>
        <v>9</v>
      </c>
      <c r="BR204" s="458">
        <f t="shared" si="251"/>
        <v>10</v>
      </c>
      <c r="BS204" s="463">
        <f t="shared" si="213"/>
        <v>90</v>
      </c>
      <c r="BT204" s="472">
        <f t="shared" si="232"/>
        <v>3</v>
      </c>
      <c r="BU204" s="447">
        <f>'Summary Data'!AS204</f>
        <v>5</v>
      </c>
      <c r="BV204" s="458">
        <f t="shared" si="252"/>
        <v>15</v>
      </c>
      <c r="BW204" s="463">
        <f t="shared" si="214"/>
        <v>75</v>
      </c>
      <c r="BX204" s="472">
        <f t="shared" si="233"/>
        <v>1.6666666666666667</v>
      </c>
      <c r="BY204" s="478">
        <f t="shared" si="234"/>
        <v>1282</v>
      </c>
      <c r="BZ204" s="469">
        <f t="shared" si="215"/>
        <v>8385</v>
      </c>
      <c r="CA204" s="475">
        <f t="shared" si="253"/>
        <v>2795</v>
      </c>
      <c r="CB204" s="451">
        <f t="shared" si="254"/>
        <v>4287.200000000008</v>
      </c>
      <c r="CC204" s="480">
        <f t="shared" si="196"/>
        <v>0.34805933942899914</v>
      </c>
      <c r="CD204" s="480">
        <f t="shared" si="255"/>
        <v>0.22301729278473464</v>
      </c>
      <c r="CE204" s="480">
        <f t="shared" si="256"/>
        <v>0.65194066057100086</v>
      </c>
      <c r="CF204" s="478">
        <f t="shared" si="257"/>
        <v>3</v>
      </c>
      <c r="CG204" s="478">
        <f t="shared" si="258"/>
        <v>12861.600000000024</v>
      </c>
      <c r="CH204" s="478">
        <f t="shared" si="259"/>
        <v>427.33333333333331</v>
      </c>
      <c r="CI204" s="478">
        <f t="shared" si="260"/>
        <v>393.01371951219505</v>
      </c>
    </row>
    <row r="205" spans="1:87" x14ac:dyDescent="0.2">
      <c r="A205" s="640"/>
      <c r="B205" s="449" t="s">
        <v>367</v>
      </c>
      <c r="C205" s="453">
        <v>3</v>
      </c>
      <c r="D205" s="453"/>
      <c r="E205" s="450">
        <f>'Summary Data'!C205</f>
        <v>193</v>
      </c>
      <c r="F205" s="459">
        <f t="shared" si="235"/>
        <v>10</v>
      </c>
      <c r="G205" s="464">
        <f t="shared" si="198"/>
        <v>1930</v>
      </c>
      <c r="H205" s="472">
        <f t="shared" si="216"/>
        <v>64.333333333333329</v>
      </c>
      <c r="I205" s="450">
        <f>'Summary Data'!G205</f>
        <v>136</v>
      </c>
      <c r="J205" s="459">
        <f t="shared" si="236"/>
        <v>30</v>
      </c>
      <c r="K205" s="464">
        <f t="shared" si="199"/>
        <v>4080</v>
      </c>
      <c r="L205" s="472">
        <f t="shared" si="217"/>
        <v>45.333333333333336</v>
      </c>
      <c r="M205" s="450">
        <f>'Summary Data'!I205</f>
        <v>1</v>
      </c>
      <c r="N205" s="459">
        <f t="shared" si="237"/>
        <v>10</v>
      </c>
      <c r="O205" s="464">
        <f t="shared" si="200"/>
        <v>10</v>
      </c>
      <c r="P205" s="472">
        <f t="shared" si="218"/>
        <v>0.33333333333333331</v>
      </c>
      <c r="Q205" s="450">
        <f>'Summary Data'!K205</f>
        <v>8</v>
      </c>
      <c r="R205" s="459">
        <f t="shared" si="238"/>
        <v>10</v>
      </c>
      <c r="S205" s="464">
        <f t="shared" si="201"/>
        <v>80</v>
      </c>
      <c r="T205" s="472">
        <f t="shared" si="219"/>
        <v>2.6666666666666665</v>
      </c>
      <c r="U205" s="450">
        <f>'Summary Data'!M205</f>
        <v>1</v>
      </c>
      <c r="V205" s="459">
        <f t="shared" si="239"/>
        <v>10</v>
      </c>
      <c r="W205" s="464">
        <f t="shared" si="202"/>
        <v>10</v>
      </c>
      <c r="X205" s="472">
        <f t="shared" si="220"/>
        <v>0.33333333333333331</v>
      </c>
      <c r="Y205" s="450">
        <f>'Summary Data'!S205</f>
        <v>55</v>
      </c>
      <c r="Z205" s="459">
        <f t="shared" si="240"/>
        <v>10</v>
      </c>
      <c r="AA205" s="464">
        <f t="shared" si="203"/>
        <v>550</v>
      </c>
      <c r="AB205" s="472">
        <f t="shared" si="221"/>
        <v>18.333333333333332</v>
      </c>
      <c r="AC205" s="450">
        <f>'Summary Data'!U205</f>
        <v>10</v>
      </c>
      <c r="AD205" s="459">
        <f t="shared" si="241"/>
        <v>10</v>
      </c>
      <c r="AE205" s="464">
        <f t="shared" si="204"/>
        <v>100</v>
      </c>
      <c r="AF205" s="472">
        <f t="shared" si="222"/>
        <v>3.3333333333333335</v>
      </c>
      <c r="AG205" s="450">
        <f>'Summary Data'!W205</f>
        <v>0</v>
      </c>
      <c r="AH205" s="459">
        <f t="shared" si="242"/>
        <v>10</v>
      </c>
      <c r="AI205" s="464">
        <f t="shared" si="205"/>
        <v>0</v>
      </c>
      <c r="AJ205" s="472">
        <f t="shared" si="223"/>
        <v>0</v>
      </c>
      <c r="AK205" s="450">
        <f>'Summary Data'!Y205</f>
        <v>431</v>
      </c>
      <c r="AL205" s="459">
        <f t="shared" si="243"/>
        <v>5</v>
      </c>
      <c r="AM205" s="464">
        <f t="shared" si="206"/>
        <v>2155</v>
      </c>
      <c r="AN205" s="472">
        <f t="shared" si="224"/>
        <v>143.66666666666666</v>
      </c>
      <c r="AO205" s="450">
        <f>'Summary Data'!AA205</f>
        <v>40</v>
      </c>
      <c r="AP205" s="459">
        <f t="shared" si="244"/>
        <v>5</v>
      </c>
      <c r="AQ205" s="464">
        <f t="shared" si="207"/>
        <v>200</v>
      </c>
      <c r="AR205" s="472">
        <f t="shared" si="225"/>
        <v>13.333333333333334</v>
      </c>
      <c r="AS205" s="450">
        <f>'Summary Data'!AC205</f>
        <v>369</v>
      </c>
      <c r="AT205" s="459">
        <f t="shared" si="245"/>
        <v>5</v>
      </c>
      <c r="AU205" s="464">
        <f t="shared" si="208"/>
        <v>1845</v>
      </c>
      <c r="AV205" s="472">
        <f t="shared" si="226"/>
        <v>123</v>
      </c>
      <c r="AW205" s="450">
        <f>'Summary Data'!AE205</f>
        <v>406</v>
      </c>
      <c r="AX205" s="459">
        <f t="shared" si="246"/>
        <v>5</v>
      </c>
      <c r="AY205" s="464">
        <f t="shared" si="209"/>
        <v>2030</v>
      </c>
      <c r="AZ205" s="472">
        <f t="shared" si="227"/>
        <v>135.33333333333334</v>
      </c>
      <c r="BA205" s="450">
        <f>'Summary Data'!AG205</f>
        <v>1</v>
      </c>
      <c r="BB205" s="459">
        <f t="shared" si="247"/>
        <v>10</v>
      </c>
      <c r="BC205" s="464">
        <f t="shared" si="210"/>
        <v>10</v>
      </c>
      <c r="BD205" s="472">
        <f t="shared" si="228"/>
        <v>0.33333333333333331</v>
      </c>
      <c r="BE205" s="450">
        <f>'Summary Data'!AI205</f>
        <v>1</v>
      </c>
      <c r="BF205" s="459">
        <f t="shared" si="248"/>
        <v>5</v>
      </c>
      <c r="BG205" s="464">
        <f t="shared" si="211"/>
        <v>5</v>
      </c>
      <c r="BH205" s="472">
        <f t="shared" si="229"/>
        <v>0.33333333333333331</v>
      </c>
      <c r="BI205" s="450">
        <f>'Summary Data'!AK205</f>
        <v>4</v>
      </c>
      <c r="BJ205" s="459">
        <f t="shared" si="249"/>
        <v>30</v>
      </c>
      <c r="BK205" s="464">
        <f t="shared" si="212"/>
        <v>120</v>
      </c>
      <c r="BL205" s="472">
        <f t="shared" si="230"/>
        <v>1.3333333333333333</v>
      </c>
      <c r="BM205" s="450">
        <f>'Summary Data'!AN205</f>
        <v>16</v>
      </c>
      <c r="BN205" s="459">
        <f t="shared" si="250"/>
        <v>30</v>
      </c>
      <c r="BO205" s="464">
        <f t="shared" si="197"/>
        <v>480</v>
      </c>
      <c r="BP205" s="472">
        <f t="shared" si="231"/>
        <v>5.333333333333333</v>
      </c>
      <c r="BQ205" s="450">
        <f>'Summary Data'!AQ205</f>
        <v>13</v>
      </c>
      <c r="BR205" s="459">
        <f t="shared" si="251"/>
        <v>10</v>
      </c>
      <c r="BS205" s="464">
        <f t="shared" si="213"/>
        <v>130</v>
      </c>
      <c r="BT205" s="472">
        <f t="shared" si="232"/>
        <v>4.333333333333333</v>
      </c>
      <c r="BU205" s="450">
        <f>'Summary Data'!AS205</f>
        <v>17</v>
      </c>
      <c r="BV205" s="459">
        <f t="shared" si="252"/>
        <v>15</v>
      </c>
      <c r="BW205" s="464">
        <f t="shared" si="214"/>
        <v>255</v>
      </c>
      <c r="BX205" s="472">
        <f t="shared" si="233"/>
        <v>5.666666666666667</v>
      </c>
      <c r="BY205" s="478">
        <f t="shared" si="234"/>
        <v>1702</v>
      </c>
      <c r="BZ205" s="469">
        <f t="shared" si="215"/>
        <v>13990</v>
      </c>
      <c r="CA205" s="475">
        <f t="shared" si="253"/>
        <v>4663.333333333333</v>
      </c>
      <c r="CB205" s="451">
        <f t="shared" si="254"/>
        <v>4287.200000000008</v>
      </c>
      <c r="CC205" s="480">
        <f t="shared" si="196"/>
        <v>-8.7734029980715666E-2</v>
      </c>
      <c r="CD205" s="480">
        <f t="shared" si="255"/>
        <v>0.42959256611865621</v>
      </c>
      <c r="CE205" s="480">
        <f t="shared" si="256"/>
        <v>1.0877340299807157</v>
      </c>
      <c r="CF205" s="478">
        <f t="shared" si="257"/>
        <v>3</v>
      </c>
      <c r="CG205" s="478">
        <f t="shared" si="258"/>
        <v>12861.600000000024</v>
      </c>
      <c r="CH205" s="478">
        <f t="shared" si="259"/>
        <v>567.33333333333337</v>
      </c>
      <c r="CI205" s="478">
        <f t="shared" si="260"/>
        <v>393.01371951219505</v>
      </c>
    </row>
    <row r="206" spans="1:87" x14ac:dyDescent="0.2">
      <c r="A206" s="641"/>
      <c r="B206" s="442" t="s">
        <v>368</v>
      </c>
      <c r="C206" s="454">
        <v>3</v>
      </c>
      <c r="D206" s="454"/>
      <c r="E206" s="447">
        <f>'Summary Data'!C206</f>
        <v>115</v>
      </c>
      <c r="F206" s="458">
        <f t="shared" si="235"/>
        <v>10</v>
      </c>
      <c r="G206" s="463">
        <f t="shared" si="198"/>
        <v>1150</v>
      </c>
      <c r="H206" s="472">
        <f t="shared" si="216"/>
        <v>38.333333333333336</v>
      </c>
      <c r="I206" s="447">
        <f>'Summary Data'!G206</f>
        <v>88</v>
      </c>
      <c r="J206" s="458">
        <f t="shared" si="236"/>
        <v>30</v>
      </c>
      <c r="K206" s="463">
        <f t="shared" si="199"/>
        <v>2640</v>
      </c>
      <c r="L206" s="472">
        <f t="shared" si="217"/>
        <v>29.333333333333332</v>
      </c>
      <c r="M206" s="447">
        <f>'Summary Data'!I206</f>
        <v>2</v>
      </c>
      <c r="N206" s="458">
        <f t="shared" si="237"/>
        <v>10</v>
      </c>
      <c r="O206" s="463">
        <f t="shared" si="200"/>
        <v>20</v>
      </c>
      <c r="P206" s="472">
        <f t="shared" si="218"/>
        <v>0.66666666666666663</v>
      </c>
      <c r="Q206" s="447">
        <f>'Summary Data'!K206</f>
        <v>9</v>
      </c>
      <c r="R206" s="458">
        <f t="shared" si="238"/>
        <v>10</v>
      </c>
      <c r="S206" s="463">
        <f t="shared" si="201"/>
        <v>90</v>
      </c>
      <c r="T206" s="472">
        <f t="shared" si="219"/>
        <v>3</v>
      </c>
      <c r="U206" s="447">
        <f>'Summary Data'!M206</f>
        <v>3</v>
      </c>
      <c r="V206" s="458">
        <f t="shared" si="239"/>
        <v>10</v>
      </c>
      <c r="W206" s="463">
        <f t="shared" si="202"/>
        <v>30</v>
      </c>
      <c r="X206" s="472">
        <f t="shared" si="220"/>
        <v>1</v>
      </c>
      <c r="Y206" s="447">
        <f>'Summary Data'!S206</f>
        <v>44</v>
      </c>
      <c r="Z206" s="458">
        <f t="shared" si="240"/>
        <v>10</v>
      </c>
      <c r="AA206" s="463">
        <f t="shared" si="203"/>
        <v>440</v>
      </c>
      <c r="AB206" s="472">
        <f t="shared" si="221"/>
        <v>14.666666666666666</v>
      </c>
      <c r="AC206" s="447">
        <f>'Summary Data'!U206</f>
        <v>3</v>
      </c>
      <c r="AD206" s="458">
        <f t="shared" si="241"/>
        <v>10</v>
      </c>
      <c r="AE206" s="463">
        <f t="shared" si="204"/>
        <v>30</v>
      </c>
      <c r="AF206" s="472">
        <f t="shared" si="222"/>
        <v>1</v>
      </c>
      <c r="AG206" s="447">
        <f>'Summary Data'!W206</f>
        <v>0</v>
      </c>
      <c r="AH206" s="458">
        <f t="shared" si="242"/>
        <v>10</v>
      </c>
      <c r="AI206" s="463">
        <f t="shared" si="205"/>
        <v>0</v>
      </c>
      <c r="AJ206" s="472">
        <f t="shared" si="223"/>
        <v>0</v>
      </c>
      <c r="AK206" s="447">
        <f>'Summary Data'!Y206</f>
        <v>299</v>
      </c>
      <c r="AL206" s="458">
        <f t="shared" si="243"/>
        <v>5</v>
      </c>
      <c r="AM206" s="463">
        <f t="shared" si="206"/>
        <v>1495</v>
      </c>
      <c r="AN206" s="472">
        <f t="shared" si="224"/>
        <v>99.666666666666671</v>
      </c>
      <c r="AO206" s="447">
        <f>'Summary Data'!AA206</f>
        <v>24</v>
      </c>
      <c r="AP206" s="458">
        <f t="shared" si="244"/>
        <v>5</v>
      </c>
      <c r="AQ206" s="463">
        <f t="shared" si="207"/>
        <v>120</v>
      </c>
      <c r="AR206" s="472">
        <f t="shared" si="225"/>
        <v>8</v>
      </c>
      <c r="AS206" s="447">
        <f>'Summary Data'!AC206</f>
        <v>285</v>
      </c>
      <c r="AT206" s="458">
        <f t="shared" si="245"/>
        <v>5</v>
      </c>
      <c r="AU206" s="463">
        <f t="shared" si="208"/>
        <v>1425</v>
      </c>
      <c r="AV206" s="472">
        <f t="shared" si="226"/>
        <v>95</v>
      </c>
      <c r="AW206" s="447">
        <f>'Summary Data'!AE206</f>
        <v>363</v>
      </c>
      <c r="AX206" s="458">
        <f t="shared" si="246"/>
        <v>5</v>
      </c>
      <c r="AY206" s="463">
        <f t="shared" si="209"/>
        <v>1815</v>
      </c>
      <c r="AZ206" s="472">
        <f t="shared" si="227"/>
        <v>121</v>
      </c>
      <c r="BA206" s="447">
        <f>'Summary Data'!AG206</f>
        <v>2</v>
      </c>
      <c r="BB206" s="458">
        <f t="shared" si="247"/>
        <v>10</v>
      </c>
      <c r="BC206" s="463">
        <f t="shared" si="210"/>
        <v>20</v>
      </c>
      <c r="BD206" s="472">
        <f t="shared" si="228"/>
        <v>0.66666666666666663</v>
      </c>
      <c r="BE206" s="447">
        <f>'Summary Data'!AI206</f>
        <v>0</v>
      </c>
      <c r="BF206" s="458">
        <f t="shared" si="248"/>
        <v>5</v>
      </c>
      <c r="BG206" s="463">
        <f t="shared" si="211"/>
        <v>0</v>
      </c>
      <c r="BH206" s="472">
        <f t="shared" si="229"/>
        <v>0</v>
      </c>
      <c r="BI206" s="447">
        <f>'Summary Data'!AK206</f>
        <v>4</v>
      </c>
      <c r="BJ206" s="458">
        <f t="shared" si="249"/>
        <v>30</v>
      </c>
      <c r="BK206" s="463">
        <f t="shared" si="212"/>
        <v>120</v>
      </c>
      <c r="BL206" s="472">
        <f t="shared" si="230"/>
        <v>1.3333333333333333</v>
      </c>
      <c r="BM206" s="447">
        <f>'Summary Data'!AN206</f>
        <v>13</v>
      </c>
      <c r="BN206" s="458">
        <f t="shared" si="250"/>
        <v>30</v>
      </c>
      <c r="BO206" s="463">
        <f t="shared" si="197"/>
        <v>390</v>
      </c>
      <c r="BP206" s="472">
        <f t="shared" si="231"/>
        <v>4.333333333333333</v>
      </c>
      <c r="BQ206" s="447">
        <f>'Summary Data'!AQ206</f>
        <v>12</v>
      </c>
      <c r="BR206" s="458">
        <f t="shared" si="251"/>
        <v>10</v>
      </c>
      <c r="BS206" s="463">
        <f t="shared" si="213"/>
        <v>120</v>
      </c>
      <c r="BT206" s="472">
        <f t="shared" si="232"/>
        <v>4</v>
      </c>
      <c r="BU206" s="447">
        <f>'Summary Data'!AS206</f>
        <v>4</v>
      </c>
      <c r="BV206" s="458">
        <f t="shared" si="252"/>
        <v>15</v>
      </c>
      <c r="BW206" s="463">
        <f t="shared" si="214"/>
        <v>60</v>
      </c>
      <c r="BX206" s="472">
        <f t="shared" si="233"/>
        <v>1.3333333333333333</v>
      </c>
      <c r="BY206" s="478">
        <f t="shared" si="234"/>
        <v>1270</v>
      </c>
      <c r="BZ206" s="469">
        <f t="shared" si="215"/>
        <v>9965</v>
      </c>
      <c r="CA206" s="475">
        <f t="shared" si="253"/>
        <v>3321.6666666666665</v>
      </c>
      <c r="CB206" s="451">
        <f t="shared" si="254"/>
        <v>4287.200000000008</v>
      </c>
      <c r="CC206" s="480">
        <f t="shared" si="196"/>
        <v>0.22521303725819641</v>
      </c>
      <c r="CD206" s="480">
        <f t="shared" si="255"/>
        <v>0.38033115905669845</v>
      </c>
      <c r="CE206" s="480">
        <f t="shared" si="256"/>
        <v>0.77478696274180359</v>
      </c>
      <c r="CF206" s="478">
        <f t="shared" si="257"/>
        <v>3</v>
      </c>
      <c r="CG206" s="478">
        <f t="shared" si="258"/>
        <v>12861.600000000024</v>
      </c>
      <c r="CH206" s="478">
        <f t="shared" si="259"/>
        <v>423.33333333333331</v>
      </c>
      <c r="CI206" s="478">
        <f t="shared" si="260"/>
        <v>393.01371951219505</v>
      </c>
    </row>
    <row r="207" spans="1:87" x14ac:dyDescent="0.2">
      <c r="A207" s="639" t="s">
        <v>394</v>
      </c>
      <c r="B207" s="449" t="s">
        <v>371</v>
      </c>
      <c r="C207" s="453">
        <v>3</v>
      </c>
      <c r="D207" s="453"/>
      <c r="E207" s="450">
        <f>'Summary Data'!C207</f>
        <v>164</v>
      </c>
      <c r="F207" s="459">
        <f t="shared" si="235"/>
        <v>10</v>
      </c>
      <c r="G207" s="464">
        <f t="shared" si="198"/>
        <v>1640</v>
      </c>
      <c r="H207" s="472">
        <f t="shared" si="216"/>
        <v>54.666666666666664</v>
      </c>
      <c r="I207" s="450">
        <f>'Summary Data'!G207</f>
        <v>172</v>
      </c>
      <c r="J207" s="459">
        <f t="shared" si="236"/>
        <v>30</v>
      </c>
      <c r="K207" s="464">
        <f t="shared" si="199"/>
        <v>5160</v>
      </c>
      <c r="L207" s="472">
        <f t="shared" si="217"/>
        <v>57.333333333333336</v>
      </c>
      <c r="M207" s="450">
        <f>'Summary Data'!I207</f>
        <v>0</v>
      </c>
      <c r="N207" s="459">
        <f t="shared" si="237"/>
        <v>10</v>
      </c>
      <c r="O207" s="464">
        <f t="shared" si="200"/>
        <v>0</v>
      </c>
      <c r="P207" s="472">
        <f t="shared" si="218"/>
        <v>0</v>
      </c>
      <c r="Q207" s="450">
        <f>'Summary Data'!K207</f>
        <v>9</v>
      </c>
      <c r="R207" s="459">
        <f t="shared" si="238"/>
        <v>10</v>
      </c>
      <c r="S207" s="464">
        <f t="shared" si="201"/>
        <v>90</v>
      </c>
      <c r="T207" s="472">
        <f t="shared" si="219"/>
        <v>3</v>
      </c>
      <c r="U207" s="450">
        <f>'Summary Data'!M207</f>
        <v>0</v>
      </c>
      <c r="V207" s="459">
        <f t="shared" si="239"/>
        <v>10</v>
      </c>
      <c r="W207" s="464">
        <f t="shared" si="202"/>
        <v>0</v>
      </c>
      <c r="X207" s="472">
        <f t="shared" si="220"/>
        <v>0</v>
      </c>
      <c r="Y207" s="450">
        <f>'Summary Data'!S207</f>
        <v>36</v>
      </c>
      <c r="Z207" s="459">
        <f t="shared" si="240"/>
        <v>10</v>
      </c>
      <c r="AA207" s="464">
        <f t="shared" si="203"/>
        <v>360</v>
      </c>
      <c r="AB207" s="472">
        <f t="shared" si="221"/>
        <v>12</v>
      </c>
      <c r="AC207" s="450">
        <f>'Summary Data'!U207</f>
        <v>5</v>
      </c>
      <c r="AD207" s="459">
        <f t="shared" si="241"/>
        <v>10</v>
      </c>
      <c r="AE207" s="464">
        <f t="shared" si="204"/>
        <v>50</v>
      </c>
      <c r="AF207" s="472">
        <f t="shared" si="222"/>
        <v>1.6666666666666667</v>
      </c>
      <c r="AG207" s="450">
        <f>'Summary Data'!W207</f>
        <v>1</v>
      </c>
      <c r="AH207" s="459">
        <f t="shared" si="242"/>
        <v>10</v>
      </c>
      <c r="AI207" s="464">
        <f t="shared" si="205"/>
        <v>10</v>
      </c>
      <c r="AJ207" s="472">
        <f t="shared" si="223"/>
        <v>0.33333333333333331</v>
      </c>
      <c r="AK207" s="450">
        <f>'Summary Data'!Y207</f>
        <v>411</v>
      </c>
      <c r="AL207" s="459">
        <f t="shared" si="243"/>
        <v>5</v>
      </c>
      <c r="AM207" s="464">
        <f t="shared" si="206"/>
        <v>2055</v>
      </c>
      <c r="AN207" s="472">
        <f t="shared" si="224"/>
        <v>137</v>
      </c>
      <c r="AO207" s="450">
        <f>'Summary Data'!AA207</f>
        <v>28</v>
      </c>
      <c r="AP207" s="459">
        <f t="shared" si="244"/>
        <v>5</v>
      </c>
      <c r="AQ207" s="464">
        <f t="shared" si="207"/>
        <v>140</v>
      </c>
      <c r="AR207" s="472">
        <f t="shared" si="225"/>
        <v>9.3333333333333339</v>
      </c>
      <c r="AS207" s="450">
        <f>'Summary Data'!AC207</f>
        <v>297</v>
      </c>
      <c r="AT207" s="459">
        <f t="shared" si="245"/>
        <v>5</v>
      </c>
      <c r="AU207" s="464">
        <f t="shared" si="208"/>
        <v>1485</v>
      </c>
      <c r="AV207" s="472">
        <f t="shared" si="226"/>
        <v>99</v>
      </c>
      <c r="AW207" s="450">
        <f>'Summary Data'!AE207</f>
        <v>382</v>
      </c>
      <c r="AX207" s="459">
        <f t="shared" si="246"/>
        <v>5</v>
      </c>
      <c r="AY207" s="464">
        <f t="shared" si="209"/>
        <v>1910</v>
      </c>
      <c r="AZ207" s="472">
        <f t="shared" si="227"/>
        <v>127.33333333333333</v>
      </c>
      <c r="BA207" s="450">
        <f>'Summary Data'!AG207</f>
        <v>17</v>
      </c>
      <c r="BB207" s="459">
        <f t="shared" si="247"/>
        <v>10</v>
      </c>
      <c r="BC207" s="464">
        <f t="shared" si="210"/>
        <v>170</v>
      </c>
      <c r="BD207" s="472">
        <f t="shared" si="228"/>
        <v>5.666666666666667</v>
      </c>
      <c r="BE207" s="450">
        <f>'Summary Data'!AI207</f>
        <v>1</v>
      </c>
      <c r="BF207" s="459">
        <f t="shared" si="248"/>
        <v>5</v>
      </c>
      <c r="BG207" s="464">
        <f t="shared" si="211"/>
        <v>5</v>
      </c>
      <c r="BH207" s="472">
        <f t="shared" si="229"/>
        <v>0.33333333333333331</v>
      </c>
      <c r="BI207" s="450">
        <f>'Summary Data'!AK207</f>
        <v>4</v>
      </c>
      <c r="BJ207" s="459">
        <f t="shared" si="249"/>
        <v>30</v>
      </c>
      <c r="BK207" s="464">
        <f t="shared" si="212"/>
        <v>120</v>
      </c>
      <c r="BL207" s="472">
        <f t="shared" si="230"/>
        <v>1.3333333333333333</v>
      </c>
      <c r="BM207" s="450">
        <f>'Summary Data'!AN207</f>
        <v>16</v>
      </c>
      <c r="BN207" s="459">
        <f t="shared" si="250"/>
        <v>30</v>
      </c>
      <c r="BO207" s="464">
        <f t="shared" si="197"/>
        <v>480</v>
      </c>
      <c r="BP207" s="472">
        <f t="shared" si="231"/>
        <v>5.333333333333333</v>
      </c>
      <c r="BQ207" s="450">
        <f>'Summary Data'!AQ207</f>
        <v>19</v>
      </c>
      <c r="BR207" s="459">
        <f t="shared" si="251"/>
        <v>10</v>
      </c>
      <c r="BS207" s="464">
        <f t="shared" si="213"/>
        <v>190</v>
      </c>
      <c r="BT207" s="472">
        <f t="shared" si="232"/>
        <v>6.333333333333333</v>
      </c>
      <c r="BU207" s="450">
        <f>'Summary Data'!AS207</f>
        <v>9</v>
      </c>
      <c r="BV207" s="459">
        <f t="shared" si="252"/>
        <v>15</v>
      </c>
      <c r="BW207" s="464">
        <f t="shared" si="214"/>
        <v>135</v>
      </c>
      <c r="BX207" s="472">
        <f t="shared" si="233"/>
        <v>3</v>
      </c>
      <c r="BY207" s="478">
        <f t="shared" si="234"/>
        <v>1571</v>
      </c>
      <c r="BZ207" s="469">
        <f t="shared" si="215"/>
        <v>14000</v>
      </c>
      <c r="CA207" s="475">
        <f t="shared" si="253"/>
        <v>4666.666666666667</v>
      </c>
      <c r="CB207" s="451">
        <f t="shared" si="254"/>
        <v>4287.200000000008</v>
      </c>
      <c r="CC207" s="480">
        <f t="shared" si="196"/>
        <v>-8.8511538222303177E-2</v>
      </c>
      <c r="CD207" s="480">
        <f t="shared" si="255"/>
        <v>0.48571428571428571</v>
      </c>
      <c r="CE207" s="480">
        <f t="shared" si="256"/>
        <v>1.0885115382223032</v>
      </c>
      <c r="CF207" s="478">
        <f t="shared" si="257"/>
        <v>3</v>
      </c>
      <c r="CG207" s="478">
        <f t="shared" si="258"/>
        <v>12861.600000000024</v>
      </c>
      <c r="CH207" s="478">
        <f t="shared" si="259"/>
        <v>523.66666666666663</v>
      </c>
      <c r="CI207" s="478">
        <f t="shared" si="260"/>
        <v>393.01371951219505</v>
      </c>
    </row>
    <row r="208" spans="1:87" x14ac:dyDescent="0.2">
      <c r="A208" s="640"/>
      <c r="B208" s="442" t="s">
        <v>372</v>
      </c>
      <c r="C208" s="453">
        <v>3</v>
      </c>
      <c r="D208" s="453"/>
      <c r="E208" s="447">
        <f>'Summary Data'!C208</f>
        <v>132</v>
      </c>
      <c r="F208" s="458">
        <f t="shared" si="235"/>
        <v>10</v>
      </c>
      <c r="G208" s="463">
        <f t="shared" si="198"/>
        <v>1320</v>
      </c>
      <c r="H208" s="472">
        <f t="shared" si="216"/>
        <v>44</v>
      </c>
      <c r="I208" s="447">
        <f>'Summary Data'!G208</f>
        <v>68</v>
      </c>
      <c r="J208" s="458">
        <f t="shared" si="236"/>
        <v>30</v>
      </c>
      <c r="K208" s="463">
        <f t="shared" si="199"/>
        <v>2040</v>
      </c>
      <c r="L208" s="472">
        <f t="shared" si="217"/>
        <v>22.666666666666668</v>
      </c>
      <c r="M208" s="447">
        <f>'Summary Data'!I208</f>
        <v>0</v>
      </c>
      <c r="N208" s="458">
        <f t="shared" si="237"/>
        <v>10</v>
      </c>
      <c r="O208" s="463">
        <f t="shared" si="200"/>
        <v>0</v>
      </c>
      <c r="P208" s="472">
        <f t="shared" si="218"/>
        <v>0</v>
      </c>
      <c r="Q208" s="447">
        <f>'Summary Data'!K208</f>
        <v>11</v>
      </c>
      <c r="R208" s="458">
        <f t="shared" si="238"/>
        <v>10</v>
      </c>
      <c r="S208" s="463">
        <f t="shared" si="201"/>
        <v>110</v>
      </c>
      <c r="T208" s="472">
        <f t="shared" si="219"/>
        <v>3.6666666666666665</v>
      </c>
      <c r="U208" s="447">
        <f>'Summary Data'!M208</f>
        <v>1</v>
      </c>
      <c r="V208" s="458">
        <f t="shared" si="239"/>
        <v>10</v>
      </c>
      <c r="W208" s="463">
        <f t="shared" si="202"/>
        <v>10</v>
      </c>
      <c r="X208" s="472">
        <f t="shared" si="220"/>
        <v>0.33333333333333331</v>
      </c>
      <c r="Y208" s="447">
        <f>'Summary Data'!S208</f>
        <v>46</v>
      </c>
      <c r="Z208" s="458">
        <f t="shared" si="240"/>
        <v>10</v>
      </c>
      <c r="AA208" s="463">
        <f t="shared" si="203"/>
        <v>460</v>
      </c>
      <c r="AB208" s="472">
        <f t="shared" si="221"/>
        <v>15.333333333333334</v>
      </c>
      <c r="AC208" s="447">
        <f>'Summary Data'!U208</f>
        <v>2</v>
      </c>
      <c r="AD208" s="458">
        <f t="shared" si="241"/>
        <v>10</v>
      </c>
      <c r="AE208" s="463">
        <f t="shared" si="204"/>
        <v>20</v>
      </c>
      <c r="AF208" s="472">
        <f t="shared" si="222"/>
        <v>0.66666666666666663</v>
      </c>
      <c r="AG208" s="447">
        <f>'Summary Data'!W208</f>
        <v>4</v>
      </c>
      <c r="AH208" s="458">
        <f t="shared" si="242"/>
        <v>10</v>
      </c>
      <c r="AI208" s="463">
        <f t="shared" si="205"/>
        <v>40</v>
      </c>
      <c r="AJ208" s="472">
        <f t="shared" si="223"/>
        <v>1.3333333333333333</v>
      </c>
      <c r="AK208" s="447">
        <f>'Summary Data'!Y208</f>
        <v>371</v>
      </c>
      <c r="AL208" s="458">
        <f t="shared" si="243"/>
        <v>5</v>
      </c>
      <c r="AM208" s="463">
        <f t="shared" si="206"/>
        <v>1855</v>
      </c>
      <c r="AN208" s="472">
        <f t="shared" si="224"/>
        <v>123.66666666666667</v>
      </c>
      <c r="AO208" s="447">
        <f>'Summary Data'!AA208</f>
        <v>33</v>
      </c>
      <c r="AP208" s="458">
        <f t="shared" si="244"/>
        <v>5</v>
      </c>
      <c r="AQ208" s="463">
        <f t="shared" si="207"/>
        <v>165</v>
      </c>
      <c r="AR208" s="472">
        <f t="shared" si="225"/>
        <v>11</v>
      </c>
      <c r="AS208" s="447">
        <f>'Summary Data'!AC208</f>
        <v>335</v>
      </c>
      <c r="AT208" s="458">
        <f t="shared" si="245"/>
        <v>5</v>
      </c>
      <c r="AU208" s="463">
        <f t="shared" si="208"/>
        <v>1675</v>
      </c>
      <c r="AV208" s="472">
        <f t="shared" si="226"/>
        <v>111.66666666666667</v>
      </c>
      <c r="AW208" s="447">
        <f>'Summary Data'!AE208</f>
        <v>388</v>
      </c>
      <c r="AX208" s="458">
        <f t="shared" si="246"/>
        <v>5</v>
      </c>
      <c r="AY208" s="463">
        <f t="shared" si="209"/>
        <v>1940</v>
      </c>
      <c r="AZ208" s="472">
        <f t="shared" si="227"/>
        <v>129.33333333333334</v>
      </c>
      <c r="BA208" s="447">
        <f>'Summary Data'!AG208</f>
        <v>12</v>
      </c>
      <c r="BB208" s="458">
        <f t="shared" si="247"/>
        <v>10</v>
      </c>
      <c r="BC208" s="463">
        <f t="shared" si="210"/>
        <v>120</v>
      </c>
      <c r="BD208" s="472">
        <f t="shared" si="228"/>
        <v>4</v>
      </c>
      <c r="BE208" s="447">
        <f>'Summary Data'!AI208</f>
        <v>3</v>
      </c>
      <c r="BF208" s="458">
        <f t="shared" si="248"/>
        <v>5</v>
      </c>
      <c r="BG208" s="463">
        <f t="shared" si="211"/>
        <v>15</v>
      </c>
      <c r="BH208" s="472">
        <f t="shared" si="229"/>
        <v>1</v>
      </c>
      <c r="BI208" s="447">
        <f>'Summary Data'!AK208</f>
        <v>5</v>
      </c>
      <c r="BJ208" s="458">
        <f t="shared" si="249"/>
        <v>30</v>
      </c>
      <c r="BK208" s="463">
        <f t="shared" si="212"/>
        <v>150</v>
      </c>
      <c r="BL208" s="472">
        <f t="shared" si="230"/>
        <v>1.6666666666666667</v>
      </c>
      <c r="BM208" s="447">
        <f>'Summary Data'!AN208</f>
        <v>13</v>
      </c>
      <c r="BN208" s="458">
        <f t="shared" si="250"/>
        <v>30</v>
      </c>
      <c r="BO208" s="463">
        <f t="shared" si="197"/>
        <v>390</v>
      </c>
      <c r="BP208" s="472">
        <f t="shared" si="231"/>
        <v>4.333333333333333</v>
      </c>
      <c r="BQ208" s="447">
        <f>'Summary Data'!AQ208</f>
        <v>16</v>
      </c>
      <c r="BR208" s="458">
        <f t="shared" si="251"/>
        <v>10</v>
      </c>
      <c r="BS208" s="463">
        <f t="shared" si="213"/>
        <v>160</v>
      </c>
      <c r="BT208" s="472">
        <f t="shared" si="232"/>
        <v>5.333333333333333</v>
      </c>
      <c r="BU208" s="447">
        <f>'Summary Data'!AS208</f>
        <v>5</v>
      </c>
      <c r="BV208" s="458">
        <f t="shared" si="252"/>
        <v>15</v>
      </c>
      <c r="BW208" s="463">
        <f t="shared" si="214"/>
        <v>75</v>
      </c>
      <c r="BX208" s="472">
        <f t="shared" si="233"/>
        <v>1.6666666666666667</v>
      </c>
      <c r="BY208" s="478">
        <f t="shared" si="234"/>
        <v>1445</v>
      </c>
      <c r="BZ208" s="469">
        <f t="shared" si="215"/>
        <v>10545</v>
      </c>
      <c r="CA208" s="475">
        <f t="shared" si="253"/>
        <v>3515</v>
      </c>
      <c r="CB208" s="451">
        <f t="shared" si="254"/>
        <v>4287.200000000008</v>
      </c>
      <c r="CC208" s="480">
        <f t="shared" si="196"/>
        <v>0.18011755924612949</v>
      </c>
      <c r="CD208" s="480">
        <f t="shared" si="255"/>
        <v>0.31863442389758179</v>
      </c>
      <c r="CE208" s="480">
        <f t="shared" si="256"/>
        <v>0.81988244075387051</v>
      </c>
      <c r="CF208" s="478">
        <f t="shared" si="257"/>
        <v>3</v>
      </c>
      <c r="CG208" s="478">
        <f t="shared" si="258"/>
        <v>12861.600000000024</v>
      </c>
      <c r="CH208" s="478">
        <f t="shared" si="259"/>
        <v>481.66666666666669</v>
      </c>
      <c r="CI208" s="478">
        <f t="shared" si="260"/>
        <v>393.01371951219505</v>
      </c>
    </row>
    <row r="209" spans="1:87" x14ac:dyDescent="0.2">
      <c r="A209" s="640"/>
      <c r="B209" s="449" t="s">
        <v>373</v>
      </c>
      <c r="C209" s="453">
        <v>3</v>
      </c>
      <c r="D209" s="453"/>
      <c r="E209" s="450">
        <f>'Summary Data'!C209</f>
        <v>100</v>
      </c>
      <c r="F209" s="459">
        <f t="shared" si="235"/>
        <v>10</v>
      </c>
      <c r="G209" s="464">
        <f t="shared" si="198"/>
        <v>1000</v>
      </c>
      <c r="H209" s="472">
        <f t="shared" si="216"/>
        <v>33.333333333333336</v>
      </c>
      <c r="I209" s="450">
        <f>'Summary Data'!G209</f>
        <v>12</v>
      </c>
      <c r="J209" s="459">
        <f t="shared" si="236"/>
        <v>30</v>
      </c>
      <c r="K209" s="464">
        <f t="shared" si="199"/>
        <v>360</v>
      </c>
      <c r="L209" s="472">
        <f t="shared" si="217"/>
        <v>4</v>
      </c>
      <c r="M209" s="450">
        <f>'Summary Data'!I209</f>
        <v>1</v>
      </c>
      <c r="N209" s="459">
        <f t="shared" si="237"/>
        <v>10</v>
      </c>
      <c r="O209" s="464">
        <f t="shared" si="200"/>
        <v>10</v>
      </c>
      <c r="P209" s="472">
        <f t="shared" si="218"/>
        <v>0.33333333333333331</v>
      </c>
      <c r="Q209" s="450">
        <f>'Summary Data'!K209</f>
        <v>7</v>
      </c>
      <c r="R209" s="459">
        <f t="shared" si="238"/>
        <v>10</v>
      </c>
      <c r="S209" s="464">
        <f t="shared" si="201"/>
        <v>70</v>
      </c>
      <c r="T209" s="472">
        <f t="shared" si="219"/>
        <v>2.3333333333333335</v>
      </c>
      <c r="U209" s="450">
        <f>'Summary Data'!M209</f>
        <v>0</v>
      </c>
      <c r="V209" s="459">
        <f t="shared" si="239"/>
        <v>10</v>
      </c>
      <c r="W209" s="464">
        <f t="shared" si="202"/>
        <v>0</v>
      </c>
      <c r="X209" s="472">
        <f t="shared" si="220"/>
        <v>0</v>
      </c>
      <c r="Y209" s="450">
        <f>'Summary Data'!S209</f>
        <v>23</v>
      </c>
      <c r="Z209" s="459">
        <f t="shared" si="240"/>
        <v>10</v>
      </c>
      <c r="AA209" s="464">
        <f t="shared" si="203"/>
        <v>230</v>
      </c>
      <c r="AB209" s="472">
        <f t="shared" si="221"/>
        <v>7.666666666666667</v>
      </c>
      <c r="AC209" s="450">
        <f>'Summary Data'!U209</f>
        <v>2</v>
      </c>
      <c r="AD209" s="459">
        <f t="shared" si="241"/>
        <v>10</v>
      </c>
      <c r="AE209" s="464">
        <f t="shared" si="204"/>
        <v>20</v>
      </c>
      <c r="AF209" s="472">
        <f t="shared" si="222"/>
        <v>0.66666666666666663</v>
      </c>
      <c r="AG209" s="450">
        <f>'Summary Data'!W209</f>
        <v>0</v>
      </c>
      <c r="AH209" s="459">
        <f t="shared" si="242"/>
        <v>10</v>
      </c>
      <c r="AI209" s="464">
        <f t="shared" si="205"/>
        <v>0</v>
      </c>
      <c r="AJ209" s="472">
        <f t="shared" si="223"/>
        <v>0</v>
      </c>
      <c r="AK209" s="450">
        <f>'Summary Data'!Y209</f>
        <v>325</v>
      </c>
      <c r="AL209" s="459">
        <f t="shared" si="243"/>
        <v>5</v>
      </c>
      <c r="AM209" s="464">
        <f t="shared" si="206"/>
        <v>1625</v>
      </c>
      <c r="AN209" s="472">
        <f t="shared" si="224"/>
        <v>108.33333333333333</v>
      </c>
      <c r="AO209" s="450">
        <f>'Summary Data'!AA209</f>
        <v>37</v>
      </c>
      <c r="AP209" s="459">
        <f t="shared" si="244"/>
        <v>5</v>
      </c>
      <c r="AQ209" s="464">
        <f t="shared" si="207"/>
        <v>185</v>
      </c>
      <c r="AR209" s="472">
        <f t="shared" si="225"/>
        <v>12.333333333333334</v>
      </c>
      <c r="AS209" s="450">
        <f>'Summary Data'!AC209</f>
        <v>233</v>
      </c>
      <c r="AT209" s="459">
        <f t="shared" si="245"/>
        <v>5</v>
      </c>
      <c r="AU209" s="464">
        <f t="shared" si="208"/>
        <v>1165</v>
      </c>
      <c r="AV209" s="472">
        <f t="shared" si="226"/>
        <v>77.666666666666671</v>
      </c>
      <c r="AW209" s="450">
        <f>'Summary Data'!AE209</f>
        <v>321</v>
      </c>
      <c r="AX209" s="459">
        <f t="shared" si="246"/>
        <v>5</v>
      </c>
      <c r="AY209" s="464">
        <f t="shared" si="209"/>
        <v>1605</v>
      </c>
      <c r="AZ209" s="472">
        <f t="shared" si="227"/>
        <v>107</v>
      </c>
      <c r="BA209" s="450">
        <f>'Summary Data'!AG209</f>
        <v>0</v>
      </c>
      <c r="BB209" s="459">
        <f t="shared" si="247"/>
        <v>10</v>
      </c>
      <c r="BC209" s="464">
        <f t="shared" si="210"/>
        <v>0</v>
      </c>
      <c r="BD209" s="472">
        <f t="shared" si="228"/>
        <v>0</v>
      </c>
      <c r="BE209" s="450">
        <f>'Summary Data'!AI209</f>
        <v>0</v>
      </c>
      <c r="BF209" s="459">
        <f t="shared" si="248"/>
        <v>5</v>
      </c>
      <c r="BG209" s="464">
        <f t="shared" si="211"/>
        <v>0</v>
      </c>
      <c r="BH209" s="472">
        <f t="shared" si="229"/>
        <v>0</v>
      </c>
      <c r="BI209" s="450">
        <f>'Summary Data'!AK209</f>
        <v>3</v>
      </c>
      <c r="BJ209" s="459">
        <f t="shared" si="249"/>
        <v>30</v>
      </c>
      <c r="BK209" s="464">
        <f t="shared" si="212"/>
        <v>90</v>
      </c>
      <c r="BL209" s="472">
        <f t="shared" si="230"/>
        <v>1</v>
      </c>
      <c r="BM209" s="450">
        <f>'Summary Data'!AN209</f>
        <v>21</v>
      </c>
      <c r="BN209" s="459">
        <f t="shared" si="250"/>
        <v>30</v>
      </c>
      <c r="BO209" s="464">
        <f t="shared" si="197"/>
        <v>630</v>
      </c>
      <c r="BP209" s="472">
        <f t="shared" si="231"/>
        <v>7</v>
      </c>
      <c r="BQ209" s="450">
        <f>'Summary Data'!AQ209</f>
        <v>12</v>
      </c>
      <c r="BR209" s="459">
        <f t="shared" si="251"/>
        <v>10</v>
      </c>
      <c r="BS209" s="464">
        <f t="shared" si="213"/>
        <v>120</v>
      </c>
      <c r="BT209" s="472">
        <f t="shared" si="232"/>
        <v>4</v>
      </c>
      <c r="BU209" s="450">
        <f>'Summary Data'!AS209</f>
        <v>2</v>
      </c>
      <c r="BV209" s="459">
        <f t="shared" si="252"/>
        <v>15</v>
      </c>
      <c r="BW209" s="464">
        <f t="shared" si="214"/>
        <v>30</v>
      </c>
      <c r="BX209" s="472">
        <f t="shared" si="233"/>
        <v>0.66666666666666663</v>
      </c>
      <c r="BY209" s="478">
        <f t="shared" si="234"/>
        <v>1099</v>
      </c>
      <c r="BZ209" s="469">
        <f t="shared" si="215"/>
        <v>7140</v>
      </c>
      <c r="CA209" s="475">
        <f t="shared" si="253"/>
        <v>2380</v>
      </c>
      <c r="CB209" s="451">
        <f t="shared" si="254"/>
        <v>4287.200000000008</v>
      </c>
      <c r="CC209" s="480">
        <f t="shared" si="196"/>
        <v>0.44485911550662538</v>
      </c>
      <c r="CD209" s="480">
        <f t="shared" si="255"/>
        <v>0.19047619047619047</v>
      </c>
      <c r="CE209" s="480">
        <f t="shared" si="256"/>
        <v>0.55514088449337462</v>
      </c>
      <c r="CF209" s="478">
        <f t="shared" si="257"/>
        <v>3</v>
      </c>
      <c r="CG209" s="478">
        <f t="shared" si="258"/>
        <v>12861.600000000024</v>
      </c>
      <c r="CH209" s="478">
        <f t="shared" si="259"/>
        <v>366.33333333333331</v>
      </c>
      <c r="CI209" s="478">
        <f t="shared" si="260"/>
        <v>393.01371951219505</v>
      </c>
    </row>
    <row r="210" spans="1:87" x14ac:dyDescent="0.2">
      <c r="A210" s="640"/>
      <c r="B210" s="442" t="s">
        <v>397</v>
      </c>
      <c r="C210" s="453">
        <v>3</v>
      </c>
      <c r="D210" s="453"/>
      <c r="E210" s="447">
        <f>'Summary Data'!C210</f>
        <v>97</v>
      </c>
      <c r="F210" s="458">
        <f t="shared" si="235"/>
        <v>10</v>
      </c>
      <c r="G210" s="463">
        <f t="shared" si="198"/>
        <v>970</v>
      </c>
      <c r="H210" s="472">
        <f t="shared" si="216"/>
        <v>32.333333333333336</v>
      </c>
      <c r="I210" s="447">
        <f>'Summary Data'!G210</f>
        <v>0</v>
      </c>
      <c r="J210" s="458">
        <f t="shared" si="236"/>
        <v>30</v>
      </c>
      <c r="K210" s="463">
        <f t="shared" si="199"/>
        <v>0</v>
      </c>
      <c r="L210" s="472">
        <f t="shared" si="217"/>
        <v>0</v>
      </c>
      <c r="M210" s="447">
        <f>'Summary Data'!I210</f>
        <v>0</v>
      </c>
      <c r="N210" s="458">
        <f t="shared" si="237"/>
        <v>10</v>
      </c>
      <c r="O210" s="463">
        <f t="shared" si="200"/>
        <v>0</v>
      </c>
      <c r="P210" s="472">
        <f t="shared" si="218"/>
        <v>0</v>
      </c>
      <c r="Q210" s="447">
        <f>'Summary Data'!K210</f>
        <v>5</v>
      </c>
      <c r="R210" s="458">
        <f t="shared" si="238"/>
        <v>10</v>
      </c>
      <c r="S210" s="463">
        <f t="shared" si="201"/>
        <v>50</v>
      </c>
      <c r="T210" s="472">
        <f t="shared" si="219"/>
        <v>1.6666666666666667</v>
      </c>
      <c r="U210" s="447">
        <f>'Summary Data'!M210</f>
        <v>0</v>
      </c>
      <c r="V210" s="458">
        <f t="shared" si="239"/>
        <v>10</v>
      </c>
      <c r="W210" s="463">
        <f t="shared" si="202"/>
        <v>0</v>
      </c>
      <c r="X210" s="472">
        <f t="shared" si="220"/>
        <v>0</v>
      </c>
      <c r="Y210" s="447">
        <f>'Summary Data'!S210</f>
        <v>20</v>
      </c>
      <c r="Z210" s="458">
        <f t="shared" si="240"/>
        <v>10</v>
      </c>
      <c r="AA210" s="463">
        <f t="shared" si="203"/>
        <v>200</v>
      </c>
      <c r="AB210" s="472">
        <f t="shared" si="221"/>
        <v>6.666666666666667</v>
      </c>
      <c r="AC210" s="447">
        <f>'Summary Data'!U210</f>
        <v>3</v>
      </c>
      <c r="AD210" s="458">
        <f t="shared" si="241"/>
        <v>10</v>
      </c>
      <c r="AE210" s="463">
        <f t="shared" si="204"/>
        <v>30</v>
      </c>
      <c r="AF210" s="472">
        <f t="shared" si="222"/>
        <v>1</v>
      </c>
      <c r="AG210" s="447">
        <f>'Summary Data'!W210</f>
        <v>1</v>
      </c>
      <c r="AH210" s="458">
        <f t="shared" si="242"/>
        <v>10</v>
      </c>
      <c r="AI210" s="463">
        <f t="shared" si="205"/>
        <v>10</v>
      </c>
      <c r="AJ210" s="472">
        <f t="shared" si="223"/>
        <v>0.33333333333333331</v>
      </c>
      <c r="AK210" s="447">
        <f>'Summary Data'!Y210</f>
        <v>318</v>
      </c>
      <c r="AL210" s="458">
        <f t="shared" si="243"/>
        <v>5</v>
      </c>
      <c r="AM210" s="463">
        <f t="shared" si="206"/>
        <v>1590</v>
      </c>
      <c r="AN210" s="472">
        <f t="shared" si="224"/>
        <v>106</v>
      </c>
      <c r="AO210" s="447">
        <f>'Summary Data'!AA210</f>
        <v>25</v>
      </c>
      <c r="AP210" s="458">
        <f t="shared" si="244"/>
        <v>5</v>
      </c>
      <c r="AQ210" s="463">
        <f t="shared" si="207"/>
        <v>125</v>
      </c>
      <c r="AR210" s="472">
        <f t="shared" si="225"/>
        <v>8.3333333333333339</v>
      </c>
      <c r="AS210" s="447">
        <f>'Summary Data'!AC210</f>
        <v>356</v>
      </c>
      <c r="AT210" s="458">
        <f t="shared" si="245"/>
        <v>5</v>
      </c>
      <c r="AU210" s="463">
        <f t="shared" si="208"/>
        <v>1780</v>
      </c>
      <c r="AV210" s="472">
        <f t="shared" si="226"/>
        <v>118.66666666666667</v>
      </c>
      <c r="AW210" s="447">
        <f>'Summary Data'!AE210</f>
        <v>315</v>
      </c>
      <c r="AX210" s="458">
        <f t="shared" si="246"/>
        <v>5</v>
      </c>
      <c r="AY210" s="463">
        <f t="shared" si="209"/>
        <v>1575</v>
      </c>
      <c r="AZ210" s="472">
        <f t="shared" si="227"/>
        <v>105</v>
      </c>
      <c r="BA210" s="447">
        <f>'Summary Data'!AG210</f>
        <v>1</v>
      </c>
      <c r="BB210" s="458">
        <f t="shared" si="247"/>
        <v>10</v>
      </c>
      <c r="BC210" s="463">
        <f t="shared" si="210"/>
        <v>10</v>
      </c>
      <c r="BD210" s="472">
        <f t="shared" si="228"/>
        <v>0.33333333333333331</v>
      </c>
      <c r="BE210" s="447">
        <f>'Summary Data'!AI210</f>
        <v>0</v>
      </c>
      <c r="BF210" s="458">
        <f t="shared" si="248"/>
        <v>5</v>
      </c>
      <c r="BG210" s="463">
        <f t="shared" si="211"/>
        <v>0</v>
      </c>
      <c r="BH210" s="472">
        <f t="shared" si="229"/>
        <v>0</v>
      </c>
      <c r="BI210" s="447">
        <f>'Summary Data'!AK210</f>
        <v>5</v>
      </c>
      <c r="BJ210" s="458">
        <f t="shared" si="249"/>
        <v>30</v>
      </c>
      <c r="BK210" s="463">
        <f t="shared" si="212"/>
        <v>150</v>
      </c>
      <c r="BL210" s="472">
        <f t="shared" si="230"/>
        <v>1.6666666666666667</v>
      </c>
      <c r="BM210" s="447">
        <f>'Summary Data'!AN210</f>
        <v>20</v>
      </c>
      <c r="BN210" s="458">
        <f t="shared" si="250"/>
        <v>30</v>
      </c>
      <c r="BO210" s="463">
        <f t="shared" si="197"/>
        <v>600</v>
      </c>
      <c r="BP210" s="472">
        <f t="shared" si="231"/>
        <v>6.666666666666667</v>
      </c>
      <c r="BQ210" s="447">
        <f>'Summary Data'!AQ210</f>
        <v>13</v>
      </c>
      <c r="BR210" s="458">
        <f t="shared" si="251"/>
        <v>10</v>
      </c>
      <c r="BS210" s="463">
        <f t="shared" si="213"/>
        <v>130</v>
      </c>
      <c r="BT210" s="472">
        <f t="shared" si="232"/>
        <v>4.333333333333333</v>
      </c>
      <c r="BU210" s="447">
        <f>'Summary Data'!AS210</f>
        <v>4</v>
      </c>
      <c r="BV210" s="458">
        <f t="shared" si="252"/>
        <v>15</v>
      </c>
      <c r="BW210" s="463">
        <f t="shared" si="214"/>
        <v>60</v>
      </c>
      <c r="BX210" s="472">
        <f t="shared" si="233"/>
        <v>1.3333333333333333</v>
      </c>
      <c r="BY210" s="478">
        <f t="shared" si="234"/>
        <v>1183</v>
      </c>
      <c r="BZ210" s="469">
        <f t="shared" si="215"/>
        <v>7280</v>
      </c>
      <c r="CA210" s="475">
        <f t="shared" si="253"/>
        <v>2426.6666666666665</v>
      </c>
      <c r="CB210" s="451">
        <f t="shared" si="254"/>
        <v>4287.200000000008</v>
      </c>
      <c r="CC210" s="480">
        <f t="shared" ref="CC210:CC225" si="261">1-(CA210/CB210)</f>
        <v>0.43397400012440246</v>
      </c>
      <c r="CD210" s="480">
        <f t="shared" si="255"/>
        <v>0.13324175824175824</v>
      </c>
      <c r="CE210" s="480">
        <f t="shared" si="256"/>
        <v>0.56602599987559765</v>
      </c>
      <c r="CF210" s="478">
        <f t="shared" si="257"/>
        <v>3</v>
      </c>
      <c r="CG210" s="478">
        <f t="shared" si="258"/>
        <v>12861.600000000024</v>
      </c>
      <c r="CH210" s="478">
        <f t="shared" si="259"/>
        <v>394.33333333333331</v>
      </c>
      <c r="CI210" s="478">
        <f t="shared" si="260"/>
        <v>393.01371951219505</v>
      </c>
    </row>
    <row r="211" spans="1:87" x14ac:dyDescent="0.2">
      <c r="A211" s="640"/>
      <c r="B211" s="449" t="s">
        <v>398</v>
      </c>
      <c r="C211" s="453">
        <v>3</v>
      </c>
      <c r="D211" s="453"/>
      <c r="E211" s="450">
        <f>'Summary Data'!C211</f>
        <v>134</v>
      </c>
      <c r="F211" s="459">
        <f t="shared" si="235"/>
        <v>10</v>
      </c>
      <c r="G211" s="464">
        <f t="shared" si="198"/>
        <v>1340</v>
      </c>
      <c r="H211" s="472">
        <f t="shared" si="216"/>
        <v>44.666666666666664</v>
      </c>
      <c r="I211" s="450">
        <f>'Summary Data'!G211</f>
        <v>0</v>
      </c>
      <c r="J211" s="459">
        <f t="shared" si="236"/>
        <v>30</v>
      </c>
      <c r="K211" s="464">
        <f t="shared" si="199"/>
        <v>0</v>
      </c>
      <c r="L211" s="472">
        <f t="shared" si="217"/>
        <v>0</v>
      </c>
      <c r="M211" s="450">
        <f>'Summary Data'!I211</f>
        <v>0</v>
      </c>
      <c r="N211" s="459">
        <f t="shared" si="237"/>
        <v>10</v>
      </c>
      <c r="O211" s="464">
        <f t="shared" si="200"/>
        <v>0</v>
      </c>
      <c r="P211" s="472">
        <f t="shared" si="218"/>
        <v>0</v>
      </c>
      <c r="Q211" s="450">
        <f>'Summary Data'!K211</f>
        <v>10</v>
      </c>
      <c r="R211" s="459">
        <f t="shared" si="238"/>
        <v>10</v>
      </c>
      <c r="S211" s="464">
        <f t="shared" si="201"/>
        <v>100</v>
      </c>
      <c r="T211" s="472">
        <f t="shared" si="219"/>
        <v>3.3333333333333335</v>
      </c>
      <c r="U211" s="450">
        <f>'Summary Data'!M211</f>
        <v>0</v>
      </c>
      <c r="V211" s="459">
        <f t="shared" si="239"/>
        <v>10</v>
      </c>
      <c r="W211" s="464">
        <f t="shared" si="202"/>
        <v>0</v>
      </c>
      <c r="X211" s="472">
        <f t="shared" si="220"/>
        <v>0</v>
      </c>
      <c r="Y211" s="450">
        <f>'Summary Data'!S211</f>
        <v>22</v>
      </c>
      <c r="Z211" s="459">
        <f t="shared" si="240"/>
        <v>10</v>
      </c>
      <c r="AA211" s="464">
        <f t="shared" si="203"/>
        <v>220</v>
      </c>
      <c r="AB211" s="472">
        <f t="shared" si="221"/>
        <v>7.333333333333333</v>
      </c>
      <c r="AC211" s="450">
        <f>'Summary Data'!U211</f>
        <v>7</v>
      </c>
      <c r="AD211" s="459">
        <f t="shared" si="241"/>
        <v>10</v>
      </c>
      <c r="AE211" s="464">
        <f t="shared" si="204"/>
        <v>70</v>
      </c>
      <c r="AF211" s="472">
        <f t="shared" si="222"/>
        <v>2.3333333333333335</v>
      </c>
      <c r="AG211" s="450">
        <f>'Summary Data'!W211</f>
        <v>0</v>
      </c>
      <c r="AH211" s="459">
        <f t="shared" si="242"/>
        <v>10</v>
      </c>
      <c r="AI211" s="464">
        <f t="shared" si="205"/>
        <v>0</v>
      </c>
      <c r="AJ211" s="472">
        <f t="shared" si="223"/>
        <v>0</v>
      </c>
      <c r="AK211" s="450">
        <f>'Summary Data'!Y211</f>
        <v>346</v>
      </c>
      <c r="AL211" s="459">
        <f t="shared" si="243"/>
        <v>5</v>
      </c>
      <c r="AM211" s="464">
        <f t="shared" si="206"/>
        <v>1730</v>
      </c>
      <c r="AN211" s="472">
        <f t="shared" si="224"/>
        <v>115.33333333333333</v>
      </c>
      <c r="AO211" s="450">
        <f>'Summary Data'!AA211</f>
        <v>26</v>
      </c>
      <c r="AP211" s="459">
        <f t="shared" si="244"/>
        <v>5</v>
      </c>
      <c r="AQ211" s="464">
        <f t="shared" si="207"/>
        <v>130</v>
      </c>
      <c r="AR211" s="472">
        <f t="shared" si="225"/>
        <v>8.6666666666666661</v>
      </c>
      <c r="AS211" s="450">
        <f>'Summary Data'!AC211</f>
        <v>262</v>
      </c>
      <c r="AT211" s="459">
        <f t="shared" si="245"/>
        <v>5</v>
      </c>
      <c r="AU211" s="464">
        <f t="shared" si="208"/>
        <v>1310</v>
      </c>
      <c r="AV211" s="472">
        <f t="shared" si="226"/>
        <v>87.333333333333329</v>
      </c>
      <c r="AW211" s="450">
        <f>'Summary Data'!AE211</f>
        <v>325</v>
      </c>
      <c r="AX211" s="459">
        <f t="shared" si="246"/>
        <v>5</v>
      </c>
      <c r="AY211" s="464">
        <f t="shared" si="209"/>
        <v>1625</v>
      </c>
      <c r="AZ211" s="472">
        <f t="shared" si="227"/>
        <v>108.33333333333333</v>
      </c>
      <c r="BA211" s="450">
        <f>'Summary Data'!AG211</f>
        <v>3</v>
      </c>
      <c r="BB211" s="459">
        <f t="shared" si="247"/>
        <v>10</v>
      </c>
      <c r="BC211" s="464">
        <f t="shared" si="210"/>
        <v>30</v>
      </c>
      <c r="BD211" s="472">
        <f t="shared" si="228"/>
        <v>1</v>
      </c>
      <c r="BE211" s="450">
        <f>'Summary Data'!AI211</f>
        <v>4</v>
      </c>
      <c r="BF211" s="459">
        <f t="shared" si="248"/>
        <v>5</v>
      </c>
      <c r="BG211" s="464">
        <f t="shared" si="211"/>
        <v>20</v>
      </c>
      <c r="BH211" s="472">
        <f t="shared" si="229"/>
        <v>1.3333333333333333</v>
      </c>
      <c r="BI211" s="450">
        <f>'Summary Data'!AK211</f>
        <v>12</v>
      </c>
      <c r="BJ211" s="459">
        <f t="shared" si="249"/>
        <v>30</v>
      </c>
      <c r="BK211" s="464">
        <f t="shared" si="212"/>
        <v>360</v>
      </c>
      <c r="BL211" s="472">
        <f t="shared" si="230"/>
        <v>4</v>
      </c>
      <c r="BM211" s="450">
        <f>'Summary Data'!AN211</f>
        <v>15</v>
      </c>
      <c r="BN211" s="459">
        <f t="shared" si="250"/>
        <v>30</v>
      </c>
      <c r="BO211" s="464">
        <f t="shared" si="197"/>
        <v>450</v>
      </c>
      <c r="BP211" s="472">
        <f t="shared" si="231"/>
        <v>5</v>
      </c>
      <c r="BQ211" s="450">
        <f>'Summary Data'!AQ211</f>
        <v>11</v>
      </c>
      <c r="BR211" s="459">
        <f t="shared" si="251"/>
        <v>10</v>
      </c>
      <c r="BS211" s="464">
        <f t="shared" si="213"/>
        <v>110</v>
      </c>
      <c r="BT211" s="472">
        <f t="shared" si="232"/>
        <v>3.6666666666666665</v>
      </c>
      <c r="BU211" s="450">
        <f>'Summary Data'!AS211</f>
        <v>4</v>
      </c>
      <c r="BV211" s="459">
        <f t="shared" si="252"/>
        <v>15</v>
      </c>
      <c r="BW211" s="464">
        <f t="shared" si="214"/>
        <v>60</v>
      </c>
      <c r="BX211" s="472">
        <f t="shared" si="233"/>
        <v>1.3333333333333333</v>
      </c>
      <c r="BY211" s="478">
        <f t="shared" si="234"/>
        <v>1181</v>
      </c>
      <c r="BZ211" s="469">
        <f t="shared" si="215"/>
        <v>7555</v>
      </c>
      <c r="CA211" s="475">
        <f t="shared" si="253"/>
        <v>2518.3333333333335</v>
      </c>
      <c r="CB211" s="451">
        <f t="shared" si="254"/>
        <v>4287.200000000008</v>
      </c>
      <c r="CC211" s="480">
        <f t="shared" si="261"/>
        <v>0.41259252348074993</v>
      </c>
      <c r="CD211" s="480">
        <f t="shared" si="255"/>
        <v>0.17736598279285243</v>
      </c>
      <c r="CE211" s="480">
        <f t="shared" si="256"/>
        <v>0.58740747651924996</v>
      </c>
      <c r="CF211" s="478">
        <f t="shared" si="257"/>
        <v>3</v>
      </c>
      <c r="CG211" s="478">
        <f t="shared" si="258"/>
        <v>12861.600000000024</v>
      </c>
      <c r="CH211" s="478">
        <f t="shared" si="259"/>
        <v>393.66666666666669</v>
      </c>
      <c r="CI211" s="478">
        <f t="shared" si="260"/>
        <v>393.01371951219505</v>
      </c>
    </row>
    <row r="212" spans="1:87" x14ac:dyDescent="0.2">
      <c r="A212" s="640"/>
      <c r="B212" s="442" t="s">
        <v>399</v>
      </c>
      <c r="C212" s="453">
        <v>3</v>
      </c>
      <c r="D212" s="453"/>
      <c r="E212" s="447">
        <f>'Summary Data'!C212</f>
        <v>161</v>
      </c>
      <c r="F212" s="458">
        <f t="shared" si="235"/>
        <v>10</v>
      </c>
      <c r="G212" s="463">
        <f t="shared" si="198"/>
        <v>1610</v>
      </c>
      <c r="H212" s="472">
        <f t="shared" si="216"/>
        <v>53.666666666666664</v>
      </c>
      <c r="I212" s="447">
        <f>'Summary Data'!G212</f>
        <v>212</v>
      </c>
      <c r="J212" s="458">
        <f t="shared" si="236"/>
        <v>30</v>
      </c>
      <c r="K212" s="463">
        <f t="shared" si="199"/>
        <v>6360</v>
      </c>
      <c r="L212" s="472">
        <f t="shared" si="217"/>
        <v>70.666666666666671</v>
      </c>
      <c r="M212" s="447">
        <f>'Summary Data'!I212</f>
        <v>0</v>
      </c>
      <c r="N212" s="458">
        <f t="shared" si="237"/>
        <v>10</v>
      </c>
      <c r="O212" s="463">
        <f t="shared" si="200"/>
        <v>0</v>
      </c>
      <c r="P212" s="472">
        <f t="shared" si="218"/>
        <v>0</v>
      </c>
      <c r="Q212" s="447">
        <f>'Summary Data'!K212</f>
        <v>11</v>
      </c>
      <c r="R212" s="458">
        <f t="shared" si="238"/>
        <v>10</v>
      </c>
      <c r="S212" s="463">
        <f t="shared" si="201"/>
        <v>110</v>
      </c>
      <c r="T212" s="472">
        <f t="shared" si="219"/>
        <v>3.6666666666666665</v>
      </c>
      <c r="U212" s="447">
        <f>'Summary Data'!M212</f>
        <v>0</v>
      </c>
      <c r="V212" s="458">
        <f t="shared" si="239"/>
        <v>10</v>
      </c>
      <c r="W212" s="463">
        <f t="shared" si="202"/>
        <v>0</v>
      </c>
      <c r="X212" s="472">
        <f t="shared" si="220"/>
        <v>0</v>
      </c>
      <c r="Y212" s="447">
        <f>'Summary Data'!S212</f>
        <v>35</v>
      </c>
      <c r="Z212" s="458">
        <f t="shared" si="240"/>
        <v>10</v>
      </c>
      <c r="AA212" s="463">
        <f t="shared" si="203"/>
        <v>350</v>
      </c>
      <c r="AB212" s="472">
        <f t="shared" si="221"/>
        <v>11.666666666666666</v>
      </c>
      <c r="AC212" s="447">
        <f>'Summary Data'!U212</f>
        <v>2</v>
      </c>
      <c r="AD212" s="458">
        <f t="shared" si="241"/>
        <v>10</v>
      </c>
      <c r="AE212" s="463">
        <f t="shared" si="204"/>
        <v>20</v>
      </c>
      <c r="AF212" s="472">
        <f t="shared" si="222"/>
        <v>0.66666666666666663</v>
      </c>
      <c r="AG212" s="447">
        <f>'Summary Data'!W212</f>
        <v>0</v>
      </c>
      <c r="AH212" s="458">
        <f t="shared" si="242"/>
        <v>10</v>
      </c>
      <c r="AI212" s="463">
        <f t="shared" si="205"/>
        <v>0</v>
      </c>
      <c r="AJ212" s="472">
        <f t="shared" si="223"/>
        <v>0</v>
      </c>
      <c r="AK212" s="447">
        <f>'Summary Data'!Y212</f>
        <v>388</v>
      </c>
      <c r="AL212" s="458">
        <f t="shared" si="243"/>
        <v>5</v>
      </c>
      <c r="AM212" s="463">
        <f t="shared" si="206"/>
        <v>1940</v>
      </c>
      <c r="AN212" s="472">
        <f t="shared" si="224"/>
        <v>129.33333333333334</v>
      </c>
      <c r="AO212" s="447">
        <f>'Summary Data'!AA212</f>
        <v>28</v>
      </c>
      <c r="AP212" s="458">
        <f t="shared" si="244"/>
        <v>5</v>
      </c>
      <c r="AQ212" s="463">
        <f t="shared" si="207"/>
        <v>140</v>
      </c>
      <c r="AR212" s="472">
        <f t="shared" si="225"/>
        <v>9.3333333333333339</v>
      </c>
      <c r="AS212" s="447">
        <f>'Summary Data'!AC212</f>
        <v>317</v>
      </c>
      <c r="AT212" s="458">
        <f t="shared" si="245"/>
        <v>5</v>
      </c>
      <c r="AU212" s="463">
        <f t="shared" si="208"/>
        <v>1585</v>
      </c>
      <c r="AV212" s="472">
        <f t="shared" si="226"/>
        <v>105.66666666666667</v>
      </c>
      <c r="AW212" s="447">
        <f>'Summary Data'!AE212</f>
        <v>462</v>
      </c>
      <c r="AX212" s="458">
        <f t="shared" si="246"/>
        <v>5</v>
      </c>
      <c r="AY212" s="463">
        <f t="shared" si="209"/>
        <v>2310</v>
      </c>
      <c r="AZ212" s="472">
        <f t="shared" si="227"/>
        <v>154</v>
      </c>
      <c r="BA212" s="447">
        <f>'Summary Data'!AG212</f>
        <v>32</v>
      </c>
      <c r="BB212" s="458">
        <f t="shared" si="247"/>
        <v>10</v>
      </c>
      <c r="BC212" s="463">
        <f t="shared" si="210"/>
        <v>320</v>
      </c>
      <c r="BD212" s="472">
        <f t="shared" si="228"/>
        <v>10.666666666666666</v>
      </c>
      <c r="BE212" s="447">
        <f>'Summary Data'!AI212</f>
        <v>3</v>
      </c>
      <c r="BF212" s="458">
        <f t="shared" si="248"/>
        <v>5</v>
      </c>
      <c r="BG212" s="463">
        <f t="shared" si="211"/>
        <v>15</v>
      </c>
      <c r="BH212" s="472">
        <f t="shared" si="229"/>
        <v>1</v>
      </c>
      <c r="BI212" s="447">
        <f>'Summary Data'!AK212</f>
        <v>15</v>
      </c>
      <c r="BJ212" s="458">
        <f t="shared" si="249"/>
        <v>30</v>
      </c>
      <c r="BK212" s="463">
        <f t="shared" si="212"/>
        <v>450</v>
      </c>
      <c r="BL212" s="472">
        <f t="shared" si="230"/>
        <v>5</v>
      </c>
      <c r="BM212" s="447">
        <f>'Summary Data'!AN212</f>
        <v>18</v>
      </c>
      <c r="BN212" s="458">
        <f t="shared" si="250"/>
        <v>30</v>
      </c>
      <c r="BO212" s="463">
        <f t="shared" si="197"/>
        <v>540</v>
      </c>
      <c r="BP212" s="472">
        <f t="shared" si="231"/>
        <v>6</v>
      </c>
      <c r="BQ212" s="447">
        <f>'Summary Data'!AQ212</f>
        <v>17</v>
      </c>
      <c r="BR212" s="458">
        <f t="shared" si="251"/>
        <v>10</v>
      </c>
      <c r="BS212" s="463">
        <f t="shared" si="213"/>
        <v>170</v>
      </c>
      <c r="BT212" s="472">
        <f t="shared" si="232"/>
        <v>5.666666666666667</v>
      </c>
      <c r="BU212" s="447">
        <f>'Summary Data'!AS212</f>
        <v>14</v>
      </c>
      <c r="BV212" s="458">
        <f t="shared" si="252"/>
        <v>15</v>
      </c>
      <c r="BW212" s="463">
        <f t="shared" si="214"/>
        <v>210</v>
      </c>
      <c r="BX212" s="472">
        <f t="shared" si="233"/>
        <v>4.666666666666667</v>
      </c>
      <c r="BY212" s="478">
        <f t="shared" si="234"/>
        <v>1715</v>
      </c>
      <c r="BZ212" s="469">
        <f t="shared" si="215"/>
        <v>16130</v>
      </c>
      <c r="CA212" s="475">
        <f t="shared" si="253"/>
        <v>5376.666666666667</v>
      </c>
      <c r="CB212" s="451">
        <f t="shared" si="254"/>
        <v>4287.200000000008</v>
      </c>
      <c r="CC212" s="480">
        <f t="shared" si="261"/>
        <v>-0.25412079368041085</v>
      </c>
      <c r="CD212" s="480">
        <f t="shared" si="255"/>
        <v>0.49411035337879727</v>
      </c>
      <c r="CE212" s="480">
        <f t="shared" si="256"/>
        <v>1.2541207936804106</v>
      </c>
      <c r="CF212" s="478">
        <f t="shared" si="257"/>
        <v>3</v>
      </c>
      <c r="CG212" s="478">
        <f t="shared" si="258"/>
        <v>12861.600000000024</v>
      </c>
      <c r="CH212" s="478">
        <f t="shared" si="259"/>
        <v>571.66666666666663</v>
      </c>
      <c r="CI212" s="478">
        <f t="shared" si="260"/>
        <v>393.01371951219505</v>
      </c>
    </row>
    <row r="213" spans="1:87" x14ac:dyDescent="0.2">
      <c r="A213" s="640"/>
      <c r="B213" s="449" t="s">
        <v>400</v>
      </c>
      <c r="C213" s="453">
        <v>3</v>
      </c>
      <c r="D213" s="453"/>
      <c r="E213" s="450">
        <f>'Summary Data'!C213</f>
        <v>165</v>
      </c>
      <c r="F213" s="459">
        <f t="shared" si="235"/>
        <v>10</v>
      </c>
      <c r="G213" s="464">
        <f t="shared" si="198"/>
        <v>1650</v>
      </c>
      <c r="H213" s="472">
        <f t="shared" si="216"/>
        <v>55</v>
      </c>
      <c r="I213" s="450">
        <f>'Summary Data'!G213</f>
        <v>12</v>
      </c>
      <c r="J213" s="459">
        <f t="shared" si="236"/>
        <v>30</v>
      </c>
      <c r="K213" s="464">
        <f t="shared" si="199"/>
        <v>360</v>
      </c>
      <c r="L213" s="472">
        <f t="shared" si="217"/>
        <v>4</v>
      </c>
      <c r="M213" s="450">
        <f>'Summary Data'!I213</f>
        <v>2</v>
      </c>
      <c r="N213" s="459">
        <f t="shared" si="237"/>
        <v>10</v>
      </c>
      <c r="O213" s="464">
        <f t="shared" si="200"/>
        <v>20</v>
      </c>
      <c r="P213" s="472">
        <f t="shared" si="218"/>
        <v>0.66666666666666663</v>
      </c>
      <c r="Q213" s="450">
        <f>'Summary Data'!K213</f>
        <v>8</v>
      </c>
      <c r="R213" s="459">
        <f t="shared" si="238"/>
        <v>10</v>
      </c>
      <c r="S213" s="464">
        <f t="shared" si="201"/>
        <v>80</v>
      </c>
      <c r="T213" s="472">
        <f t="shared" si="219"/>
        <v>2.6666666666666665</v>
      </c>
      <c r="U213" s="450">
        <f>'Summary Data'!M213</f>
        <v>1</v>
      </c>
      <c r="V213" s="459">
        <f t="shared" si="239"/>
        <v>10</v>
      </c>
      <c r="W213" s="464">
        <f t="shared" si="202"/>
        <v>10</v>
      </c>
      <c r="X213" s="472">
        <f t="shared" si="220"/>
        <v>0.33333333333333331</v>
      </c>
      <c r="Y213" s="450">
        <f>'Summary Data'!S213</f>
        <v>38</v>
      </c>
      <c r="Z213" s="459">
        <f t="shared" si="240"/>
        <v>10</v>
      </c>
      <c r="AA213" s="464">
        <f t="shared" si="203"/>
        <v>380</v>
      </c>
      <c r="AB213" s="472">
        <f t="shared" si="221"/>
        <v>12.666666666666666</v>
      </c>
      <c r="AC213" s="450">
        <f>'Summary Data'!U213</f>
        <v>8</v>
      </c>
      <c r="AD213" s="459">
        <f t="shared" si="241"/>
        <v>10</v>
      </c>
      <c r="AE213" s="464">
        <f t="shared" si="204"/>
        <v>80</v>
      </c>
      <c r="AF213" s="472">
        <f t="shared" si="222"/>
        <v>2.6666666666666665</v>
      </c>
      <c r="AG213" s="450">
        <f>'Summary Data'!W213</f>
        <v>0</v>
      </c>
      <c r="AH213" s="459">
        <f t="shared" si="242"/>
        <v>10</v>
      </c>
      <c r="AI213" s="464">
        <f t="shared" si="205"/>
        <v>0</v>
      </c>
      <c r="AJ213" s="472">
        <f t="shared" si="223"/>
        <v>0</v>
      </c>
      <c r="AK213" s="450">
        <f>'Summary Data'!Y213</f>
        <v>485</v>
      </c>
      <c r="AL213" s="459">
        <f t="shared" si="243"/>
        <v>5</v>
      </c>
      <c r="AM213" s="464">
        <f t="shared" si="206"/>
        <v>2425</v>
      </c>
      <c r="AN213" s="472">
        <f t="shared" si="224"/>
        <v>161.66666666666666</v>
      </c>
      <c r="AO213" s="450">
        <f>'Summary Data'!AA213</f>
        <v>26</v>
      </c>
      <c r="AP213" s="459">
        <f t="shared" si="244"/>
        <v>5</v>
      </c>
      <c r="AQ213" s="464">
        <f t="shared" si="207"/>
        <v>130</v>
      </c>
      <c r="AR213" s="472">
        <f t="shared" si="225"/>
        <v>8.6666666666666661</v>
      </c>
      <c r="AS213" s="450">
        <f>'Summary Data'!AC213</f>
        <v>371</v>
      </c>
      <c r="AT213" s="459">
        <f t="shared" si="245"/>
        <v>5</v>
      </c>
      <c r="AU213" s="464">
        <f t="shared" si="208"/>
        <v>1855</v>
      </c>
      <c r="AV213" s="472">
        <f t="shared" si="226"/>
        <v>123.66666666666667</v>
      </c>
      <c r="AW213" s="450">
        <f>'Summary Data'!AE213</f>
        <v>512</v>
      </c>
      <c r="AX213" s="459">
        <f t="shared" si="246"/>
        <v>5</v>
      </c>
      <c r="AY213" s="464">
        <f t="shared" si="209"/>
        <v>2560</v>
      </c>
      <c r="AZ213" s="472">
        <f t="shared" si="227"/>
        <v>170.66666666666666</v>
      </c>
      <c r="BA213" s="450">
        <f>'Summary Data'!AG213</f>
        <v>1</v>
      </c>
      <c r="BB213" s="459">
        <f t="shared" si="247"/>
        <v>10</v>
      </c>
      <c r="BC213" s="464">
        <f t="shared" si="210"/>
        <v>10</v>
      </c>
      <c r="BD213" s="472">
        <f t="shared" si="228"/>
        <v>0.33333333333333331</v>
      </c>
      <c r="BE213" s="450">
        <f>'Summary Data'!AI213</f>
        <v>3</v>
      </c>
      <c r="BF213" s="459">
        <f t="shared" si="248"/>
        <v>5</v>
      </c>
      <c r="BG213" s="464">
        <f t="shared" si="211"/>
        <v>15</v>
      </c>
      <c r="BH213" s="472">
        <f t="shared" si="229"/>
        <v>1</v>
      </c>
      <c r="BI213" s="450">
        <f>'Summary Data'!AK213</f>
        <v>9</v>
      </c>
      <c r="BJ213" s="459">
        <f t="shared" si="249"/>
        <v>30</v>
      </c>
      <c r="BK213" s="464">
        <f t="shared" si="212"/>
        <v>270</v>
      </c>
      <c r="BL213" s="472">
        <f t="shared" si="230"/>
        <v>3</v>
      </c>
      <c r="BM213" s="450">
        <f>'Summary Data'!AN213</f>
        <v>27</v>
      </c>
      <c r="BN213" s="459">
        <f t="shared" si="250"/>
        <v>30</v>
      </c>
      <c r="BO213" s="464">
        <f t="shared" si="197"/>
        <v>810</v>
      </c>
      <c r="BP213" s="472">
        <f t="shared" si="231"/>
        <v>9</v>
      </c>
      <c r="BQ213" s="450">
        <f>'Summary Data'!AQ213</f>
        <v>10</v>
      </c>
      <c r="BR213" s="459">
        <f t="shared" si="251"/>
        <v>10</v>
      </c>
      <c r="BS213" s="464">
        <f t="shared" si="213"/>
        <v>100</v>
      </c>
      <c r="BT213" s="472">
        <f t="shared" si="232"/>
        <v>3.3333333333333335</v>
      </c>
      <c r="BU213" s="450">
        <f>'Summary Data'!AS213</f>
        <v>4</v>
      </c>
      <c r="BV213" s="459">
        <f t="shared" si="252"/>
        <v>15</v>
      </c>
      <c r="BW213" s="464">
        <f t="shared" si="214"/>
        <v>60</v>
      </c>
      <c r="BX213" s="472">
        <f t="shared" si="233"/>
        <v>1.3333333333333333</v>
      </c>
      <c r="BY213" s="478">
        <f t="shared" si="234"/>
        <v>1682</v>
      </c>
      <c r="BZ213" s="469">
        <f t="shared" si="215"/>
        <v>10815</v>
      </c>
      <c r="CA213" s="475">
        <f t="shared" si="253"/>
        <v>3605</v>
      </c>
      <c r="CB213" s="451">
        <f t="shared" si="254"/>
        <v>4287.200000000008</v>
      </c>
      <c r="CC213" s="480">
        <f t="shared" si="261"/>
        <v>0.15912483672327082</v>
      </c>
      <c r="CD213" s="480">
        <f t="shared" si="255"/>
        <v>0.18585298196948682</v>
      </c>
      <c r="CE213" s="480">
        <f t="shared" si="256"/>
        <v>0.84087516327672918</v>
      </c>
      <c r="CF213" s="478">
        <f t="shared" si="257"/>
        <v>3</v>
      </c>
      <c r="CG213" s="478">
        <f t="shared" si="258"/>
        <v>12861.600000000024</v>
      </c>
      <c r="CH213" s="478">
        <f t="shared" si="259"/>
        <v>560.66666666666663</v>
      </c>
      <c r="CI213" s="478">
        <f t="shared" si="260"/>
        <v>393.01371951219505</v>
      </c>
    </row>
    <row r="214" spans="1:87" x14ac:dyDescent="0.2">
      <c r="A214" s="640"/>
      <c r="B214" s="442" t="s">
        <v>401</v>
      </c>
      <c r="C214" s="453">
        <v>3</v>
      </c>
      <c r="D214" s="453"/>
      <c r="E214" s="447">
        <f>'Summary Data'!C214</f>
        <v>198</v>
      </c>
      <c r="F214" s="458">
        <f t="shared" si="235"/>
        <v>10</v>
      </c>
      <c r="G214" s="463">
        <f t="shared" si="198"/>
        <v>1980</v>
      </c>
      <c r="H214" s="472">
        <f t="shared" si="216"/>
        <v>66</v>
      </c>
      <c r="I214" s="447">
        <f>'Summary Data'!G214</f>
        <v>24</v>
      </c>
      <c r="J214" s="458">
        <f t="shared" si="236"/>
        <v>30</v>
      </c>
      <c r="K214" s="463">
        <f t="shared" si="199"/>
        <v>720</v>
      </c>
      <c r="L214" s="472">
        <f t="shared" si="217"/>
        <v>8</v>
      </c>
      <c r="M214" s="447">
        <f>'Summary Data'!I214</f>
        <v>2</v>
      </c>
      <c r="N214" s="458">
        <f t="shared" si="237"/>
        <v>10</v>
      </c>
      <c r="O214" s="463">
        <f t="shared" si="200"/>
        <v>20</v>
      </c>
      <c r="P214" s="472">
        <f t="shared" si="218"/>
        <v>0.66666666666666663</v>
      </c>
      <c r="Q214" s="447">
        <f>'Summary Data'!K214</f>
        <v>14</v>
      </c>
      <c r="R214" s="458">
        <f t="shared" si="238"/>
        <v>10</v>
      </c>
      <c r="S214" s="463">
        <f t="shared" si="201"/>
        <v>140</v>
      </c>
      <c r="T214" s="472">
        <f t="shared" si="219"/>
        <v>4.666666666666667</v>
      </c>
      <c r="U214" s="447">
        <f>'Summary Data'!M214</f>
        <v>1</v>
      </c>
      <c r="V214" s="458">
        <f t="shared" si="239"/>
        <v>10</v>
      </c>
      <c r="W214" s="463">
        <f t="shared" si="202"/>
        <v>10</v>
      </c>
      <c r="X214" s="472">
        <f t="shared" si="220"/>
        <v>0.33333333333333331</v>
      </c>
      <c r="Y214" s="447">
        <f>'Summary Data'!S214</f>
        <v>45</v>
      </c>
      <c r="Z214" s="458">
        <f t="shared" si="240"/>
        <v>10</v>
      </c>
      <c r="AA214" s="463">
        <f t="shared" si="203"/>
        <v>450</v>
      </c>
      <c r="AB214" s="472">
        <f t="shared" si="221"/>
        <v>15</v>
      </c>
      <c r="AC214" s="447">
        <f>'Summary Data'!U214</f>
        <v>9</v>
      </c>
      <c r="AD214" s="458">
        <f t="shared" si="241"/>
        <v>10</v>
      </c>
      <c r="AE214" s="463">
        <f t="shared" si="204"/>
        <v>90</v>
      </c>
      <c r="AF214" s="472">
        <f t="shared" si="222"/>
        <v>3</v>
      </c>
      <c r="AG214" s="447">
        <f>'Summary Data'!W214</f>
        <v>0</v>
      </c>
      <c r="AH214" s="458">
        <f t="shared" si="242"/>
        <v>10</v>
      </c>
      <c r="AI214" s="463">
        <f t="shared" si="205"/>
        <v>0</v>
      </c>
      <c r="AJ214" s="472">
        <f t="shared" si="223"/>
        <v>0</v>
      </c>
      <c r="AK214" s="447">
        <f>'Summary Data'!Y214</f>
        <v>483</v>
      </c>
      <c r="AL214" s="458">
        <f t="shared" si="243"/>
        <v>5</v>
      </c>
      <c r="AM214" s="463">
        <f t="shared" si="206"/>
        <v>2415</v>
      </c>
      <c r="AN214" s="472">
        <f t="shared" si="224"/>
        <v>161</v>
      </c>
      <c r="AO214" s="447">
        <f>'Summary Data'!AA214</f>
        <v>33</v>
      </c>
      <c r="AP214" s="458">
        <f t="shared" si="244"/>
        <v>5</v>
      </c>
      <c r="AQ214" s="463">
        <f t="shared" si="207"/>
        <v>165</v>
      </c>
      <c r="AR214" s="472">
        <f t="shared" si="225"/>
        <v>11</v>
      </c>
      <c r="AS214" s="447">
        <f>'Summary Data'!AC214</f>
        <v>453</v>
      </c>
      <c r="AT214" s="458">
        <f t="shared" si="245"/>
        <v>5</v>
      </c>
      <c r="AU214" s="463">
        <f t="shared" si="208"/>
        <v>2265</v>
      </c>
      <c r="AV214" s="472">
        <f t="shared" si="226"/>
        <v>151</v>
      </c>
      <c r="AW214" s="447">
        <f>'Summary Data'!AE214</f>
        <v>504</v>
      </c>
      <c r="AX214" s="458">
        <f t="shared" si="246"/>
        <v>5</v>
      </c>
      <c r="AY214" s="463">
        <f t="shared" si="209"/>
        <v>2520</v>
      </c>
      <c r="AZ214" s="472">
        <f t="shared" si="227"/>
        <v>168</v>
      </c>
      <c r="BA214" s="447">
        <f>'Summary Data'!AG214</f>
        <v>2</v>
      </c>
      <c r="BB214" s="458">
        <f t="shared" si="247"/>
        <v>10</v>
      </c>
      <c r="BC214" s="463">
        <f t="shared" si="210"/>
        <v>20</v>
      </c>
      <c r="BD214" s="472">
        <f t="shared" si="228"/>
        <v>0.66666666666666663</v>
      </c>
      <c r="BE214" s="447">
        <f>'Summary Data'!AI214</f>
        <v>3</v>
      </c>
      <c r="BF214" s="458">
        <f t="shared" si="248"/>
        <v>5</v>
      </c>
      <c r="BG214" s="463">
        <f t="shared" si="211"/>
        <v>15</v>
      </c>
      <c r="BH214" s="472">
        <f t="shared" si="229"/>
        <v>1</v>
      </c>
      <c r="BI214" s="447">
        <f>'Summary Data'!AK214</f>
        <v>5</v>
      </c>
      <c r="BJ214" s="458">
        <f t="shared" si="249"/>
        <v>30</v>
      </c>
      <c r="BK214" s="463">
        <f t="shared" si="212"/>
        <v>150</v>
      </c>
      <c r="BL214" s="472">
        <f t="shared" si="230"/>
        <v>1.6666666666666667</v>
      </c>
      <c r="BM214" s="447">
        <f>'Summary Data'!AN214</f>
        <v>22</v>
      </c>
      <c r="BN214" s="458">
        <f t="shared" si="250"/>
        <v>30</v>
      </c>
      <c r="BO214" s="463">
        <f t="shared" si="197"/>
        <v>660</v>
      </c>
      <c r="BP214" s="472">
        <f t="shared" si="231"/>
        <v>7.333333333333333</v>
      </c>
      <c r="BQ214" s="447">
        <f>'Summary Data'!AQ214</f>
        <v>15</v>
      </c>
      <c r="BR214" s="458">
        <f t="shared" si="251"/>
        <v>10</v>
      </c>
      <c r="BS214" s="463">
        <f t="shared" si="213"/>
        <v>150</v>
      </c>
      <c r="BT214" s="472">
        <f t="shared" si="232"/>
        <v>5</v>
      </c>
      <c r="BU214" s="447">
        <f>'Summary Data'!AS214</f>
        <v>7</v>
      </c>
      <c r="BV214" s="458">
        <f t="shared" si="252"/>
        <v>15</v>
      </c>
      <c r="BW214" s="463">
        <f t="shared" si="214"/>
        <v>105</v>
      </c>
      <c r="BX214" s="472">
        <f t="shared" si="233"/>
        <v>2.3333333333333335</v>
      </c>
      <c r="BY214" s="478">
        <f t="shared" si="234"/>
        <v>1820</v>
      </c>
      <c r="BZ214" s="469">
        <f t="shared" si="215"/>
        <v>11875</v>
      </c>
      <c r="CA214" s="475">
        <f t="shared" si="253"/>
        <v>3958.3333333333335</v>
      </c>
      <c r="CB214" s="451">
        <f t="shared" si="254"/>
        <v>4287.200000000008</v>
      </c>
      <c r="CC214" s="480">
        <f t="shared" si="261"/>
        <v>7.6708963115010742E-2</v>
      </c>
      <c r="CD214" s="480">
        <f t="shared" si="255"/>
        <v>0.22736842105263158</v>
      </c>
      <c r="CE214" s="480">
        <f t="shared" si="256"/>
        <v>0.92329103688498926</v>
      </c>
      <c r="CF214" s="478">
        <f t="shared" si="257"/>
        <v>3</v>
      </c>
      <c r="CG214" s="478">
        <f t="shared" si="258"/>
        <v>12861.600000000024</v>
      </c>
      <c r="CH214" s="478">
        <f t="shared" si="259"/>
        <v>606.66666666666663</v>
      </c>
      <c r="CI214" s="478">
        <f t="shared" si="260"/>
        <v>393.01371951219505</v>
      </c>
    </row>
    <row r="215" spans="1:87" x14ac:dyDescent="0.2">
      <c r="A215" s="640"/>
      <c r="B215" s="449" t="s">
        <v>402</v>
      </c>
      <c r="C215" s="453">
        <v>3</v>
      </c>
      <c r="D215" s="453"/>
      <c r="E215" s="450">
        <f>'Summary Data'!C215</f>
        <v>195</v>
      </c>
      <c r="F215" s="459">
        <f t="shared" si="235"/>
        <v>10</v>
      </c>
      <c r="G215" s="464">
        <f t="shared" si="198"/>
        <v>1950</v>
      </c>
      <c r="H215" s="472">
        <f t="shared" si="216"/>
        <v>65</v>
      </c>
      <c r="I215" s="450">
        <f>'Summary Data'!G215</f>
        <v>72</v>
      </c>
      <c r="J215" s="459">
        <f t="shared" si="236"/>
        <v>30</v>
      </c>
      <c r="K215" s="464">
        <f t="shared" si="199"/>
        <v>2160</v>
      </c>
      <c r="L215" s="472">
        <f t="shared" si="217"/>
        <v>24</v>
      </c>
      <c r="M215" s="450">
        <f>'Summary Data'!I215</f>
        <v>0</v>
      </c>
      <c r="N215" s="459">
        <f t="shared" si="237"/>
        <v>10</v>
      </c>
      <c r="O215" s="464">
        <f t="shared" si="200"/>
        <v>0</v>
      </c>
      <c r="P215" s="472">
        <f t="shared" si="218"/>
        <v>0</v>
      </c>
      <c r="Q215" s="450">
        <f>'Summary Data'!K215</f>
        <v>6</v>
      </c>
      <c r="R215" s="459">
        <f t="shared" si="238"/>
        <v>10</v>
      </c>
      <c r="S215" s="464">
        <f t="shared" si="201"/>
        <v>60</v>
      </c>
      <c r="T215" s="472">
        <f t="shared" si="219"/>
        <v>2</v>
      </c>
      <c r="U215" s="450">
        <f>'Summary Data'!M215</f>
        <v>0</v>
      </c>
      <c r="V215" s="459">
        <f t="shared" si="239"/>
        <v>10</v>
      </c>
      <c r="W215" s="464">
        <f t="shared" si="202"/>
        <v>0</v>
      </c>
      <c r="X215" s="472">
        <f t="shared" si="220"/>
        <v>0</v>
      </c>
      <c r="Y215" s="450">
        <f>'Summary Data'!S215</f>
        <v>54</v>
      </c>
      <c r="Z215" s="459">
        <f t="shared" si="240"/>
        <v>10</v>
      </c>
      <c r="AA215" s="464">
        <f t="shared" si="203"/>
        <v>540</v>
      </c>
      <c r="AB215" s="472">
        <f t="shared" si="221"/>
        <v>18</v>
      </c>
      <c r="AC215" s="450">
        <f>'Summary Data'!U215</f>
        <v>8</v>
      </c>
      <c r="AD215" s="459">
        <f t="shared" si="241"/>
        <v>10</v>
      </c>
      <c r="AE215" s="464">
        <f t="shared" si="204"/>
        <v>80</v>
      </c>
      <c r="AF215" s="472">
        <f t="shared" si="222"/>
        <v>2.6666666666666665</v>
      </c>
      <c r="AG215" s="450">
        <f>'Summary Data'!W215</f>
        <v>0</v>
      </c>
      <c r="AH215" s="459">
        <f t="shared" si="242"/>
        <v>10</v>
      </c>
      <c r="AI215" s="464">
        <f t="shared" si="205"/>
        <v>0</v>
      </c>
      <c r="AJ215" s="472">
        <f t="shared" si="223"/>
        <v>0</v>
      </c>
      <c r="AK215" s="450">
        <f>'Summary Data'!Y215</f>
        <v>438</v>
      </c>
      <c r="AL215" s="459">
        <f t="shared" si="243"/>
        <v>5</v>
      </c>
      <c r="AM215" s="464">
        <f t="shared" si="206"/>
        <v>2190</v>
      </c>
      <c r="AN215" s="472">
        <f t="shared" si="224"/>
        <v>146</v>
      </c>
      <c r="AO215" s="450">
        <f>'Summary Data'!AA215</f>
        <v>31</v>
      </c>
      <c r="AP215" s="459">
        <f t="shared" si="244"/>
        <v>5</v>
      </c>
      <c r="AQ215" s="464">
        <f t="shared" si="207"/>
        <v>155</v>
      </c>
      <c r="AR215" s="472">
        <f t="shared" si="225"/>
        <v>10.333333333333334</v>
      </c>
      <c r="AS215" s="450">
        <f>'Summary Data'!AC215</f>
        <v>411</v>
      </c>
      <c r="AT215" s="459">
        <f t="shared" si="245"/>
        <v>5</v>
      </c>
      <c r="AU215" s="464">
        <f t="shared" si="208"/>
        <v>2055</v>
      </c>
      <c r="AV215" s="472">
        <f t="shared" si="226"/>
        <v>137</v>
      </c>
      <c r="AW215" s="450">
        <f>'Summary Data'!AE215</f>
        <v>425</v>
      </c>
      <c r="AX215" s="459">
        <f t="shared" si="246"/>
        <v>5</v>
      </c>
      <c r="AY215" s="464">
        <f t="shared" si="209"/>
        <v>2125</v>
      </c>
      <c r="AZ215" s="472">
        <f t="shared" si="227"/>
        <v>141.66666666666666</v>
      </c>
      <c r="BA215" s="450">
        <f>'Summary Data'!AG215</f>
        <v>20</v>
      </c>
      <c r="BB215" s="459">
        <f t="shared" si="247"/>
        <v>10</v>
      </c>
      <c r="BC215" s="464">
        <f t="shared" si="210"/>
        <v>200</v>
      </c>
      <c r="BD215" s="472">
        <f t="shared" si="228"/>
        <v>6.666666666666667</v>
      </c>
      <c r="BE215" s="450">
        <f>'Summary Data'!AI215</f>
        <v>0</v>
      </c>
      <c r="BF215" s="459">
        <f t="shared" si="248"/>
        <v>5</v>
      </c>
      <c r="BG215" s="464">
        <f t="shared" si="211"/>
        <v>0</v>
      </c>
      <c r="BH215" s="472">
        <f t="shared" si="229"/>
        <v>0</v>
      </c>
      <c r="BI215" s="450">
        <f>'Summary Data'!AK215</f>
        <v>4</v>
      </c>
      <c r="BJ215" s="459">
        <f t="shared" si="249"/>
        <v>30</v>
      </c>
      <c r="BK215" s="464">
        <f t="shared" si="212"/>
        <v>120</v>
      </c>
      <c r="BL215" s="472">
        <f t="shared" si="230"/>
        <v>1.3333333333333333</v>
      </c>
      <c r="BM215" s="450">
        <f>'Summary Data'!AN215</f>
        <v>23</v>
      </c>
      <c r="BN215" s="459">
        <f t="shared" si="250"/>
        <v>30</v>
      </c>
      <c r="BO215" s="464">
        <f t="shared" si="197"/>
        <v>690</v>
      </c>
      <c r="BP215" s="472">
        <f t="shared" si="231"/>
        <v>7.666666666666667</v>
      </c>
      <c r="BQ215" s="450">
        <f>'Summary Data'!AQ215</f>
        <v>10</v>
      </c>
      <c r="BR215" s="459">
        <f t="shared" si="251"/>
        <v>10</v>
      </c>
      <c r="BS215" s="464">
        <f t="shared" si="213"/>
        <v>100</v>
      </c>
      <c r="BT215" s="472">
        <f t="shared" si="232"/>
        <v>3.3333333333333335</v>
      </c>
      <c r="BU215" s="450">
        <f>'Summary Data'!AS215</f>
        <v>3</v>
      </c>
      <c r="BV215" s="459">
        <f t="shared" si="252"/>
        <v>15</v>
      </c>
      <c r="BW215" s="464">
        <f t="shared" si="214"/>
        <v>45</v>
      </c>
      <c r="BX215" s="472">
        <f t="shared" si="233"/>
        <v>1</v>
      </c>
      <c r="BY215" s="478">
        <f t="shared" si="234"/>
        <v>1700</v>
      </c>
      <c r="BZ215" s="469">
        <f t="shared" si="215"/>
        <v>12470</v>
      </c>
      <c r="CA215" s="475">
        <f>+BZ215/CF215</f>
        <v>4156.666666666667</v>
      </c>
      <c r="CB215" s="451">
        <f t="shared" si="254"/>
        <v>4287.200000000008</v>
      </c>
      <c r="CC215" s="480">
        <f>1-(CA215/CB215)</f>
        <v>3.0447222740562774E-2</v>
      </c>
      <c r="CD215" s="480">
        <f t="shared" si="255"/>
        <v>0.32959101844426625</v>
      </c>
      <c r="CE215" s="480">
        <f t="shared" si="256"/>
        <v>0.96955277725943712</v>
      </c>
      <c r="CF215" s="478">
        <f t="shared" si="257"/>
        <v>3</v>
      </c>
      <c r="CG215" s="478">
        <f t="shared" si="258"/>
        <v>12861.600000000024</v>
      </c>
      <c r="CH215" s="478">
        <f t="shared" si="259"/>
        <v>566.66666666666663</v>
      </c>
      <c r="CI215" s="478">
        <f t="shared" si="260"/>
        <v>393.01371951219505</v>
      </c>
    </row>
    <row r="216" spans="1:87" x14ac:dyDescent="0.2">
      <c r="A216" s="640"/>
      <c r="B216" s="442" t="s">
        <v>403</v>
      </c>
      <c r="C216" s="453">
        <v>3</v>
      </c>
      <c r="D216" s="453"/>
      <c r="E216" s="447">
        <f>'Summary Data'!C216</f>
        <v>134</v>
      </c>
      <c r="F216" s="458">
        <f t="shared" si="235"/>
        <v>10</v>
      </c>
      <c r="G216" s="463">
        <f t="shared" si="198"/>
        <v>1340</v>
      </c>
      <c r="H216" s="472">
        <f t="shared" si="216"/>
        <v>44.666666666666664</v>
      </c>
      <c r="I216" s="447">
        <f>'Summary Data'!G216</f>
        <v>188</v>
      </c>
      <c r="J216" s="458">
        <f t="shared" si="236"/>
        <v>30</v>
      </c>
      <c r="K216" s="463">
        <f t="shared" si="199"/>
        <v>5640</v>
      </c>
      <c r="L216" s="472">
        <f t="shared" si="217"/>
        <v>62.666666666666664</v>
      </c>
      <c r="M216" s="447">
        <f>'Summary Data'!I216</f>
        <v>0</v>
      </c>
      <c r="N216" s="458">
        <f t="shared" si="237"/>
        <v>10</v>
      </c>
      <c r="O216" s="463">
        <f t="shared" si="200"/>
        <v>0</v>
      </c>
      <c r="P216" s="472">
        <f t="shared" si="218"/>
        <v>0</v>
      </c>
      <c r="Q216" s="447">
        <f>'Summary Data'!K216</f>
        <v>5</v>
      </c>
      <c r="R216" s="458">
        <f t="shared" si="238"/>
        <v>10</v>
      </c>
      <c r="S216" s="463">
        <f t="shared" si="201"/>
        <v>50</v>
      </c>
      <c r="T216" s="472">
        <f t="shared" si="219"/>
        <v>1.6666666666666667</v>
      </c>
      <c r="U216" s="447">
        <f>'Summary Data'!M216</f>
        <v>0</v>
      </c>
      <c r="V216" s="458">
        <f t="shared" si="239"/>
        <v>10</v>
      </c>
      <c r="W216" s="463">
        <f t="shared" si="202"/>
        <v>0</v>
      </c>
      <c r="X216" s="472">
        <f t="shared" si="220"/>
        <v>0</v>
      </c>
      <c r="Y216" s="447">
        <f>'Summary Data'!S216</f>
        <v>49</v>
      </c>
      <c r="Z216" s="458">
        <f t="shared" si="240"/>
        <v>10</v>
      </c>
      <c r="AA216" s="463">
        <f t="shared" si="203"/>
        <v>490</v>
      </c>
      <c r="AB216" s="472">
        <f t="shared" si="221"/>
        <v>16.333333333333332</v>
      </c>
      <c r="AC216" s="447">
        <f>'Summary Data'!U216</f>
        <v>7</v>
      </c>
      <c r="AD216" s="458">
        <f t="shared" si="241"/>
        <v>10</v>
      </c>
      <c r="AE216" s="463">
        <f t="shared" si="204"/>
        <v>70</v>
      </c>
      <c r="AF216" s="472">
        <f t="shared" si="222"/>
        <v>2.3333333333333335</v>
      </c>
      <c r="AG216" s="447">
        <f>'Summary Data'!W216</f>
        <v>0</v>
      </c>
      <c r="AH216" s="458">
        <f t="shared" si="242"/>
        <v>10</v>
      </c>
      <c r="AI216" s="463">
        <f t="shared" si="205"/>
        <v>0</v>
      </c>
      <c r="AJ216" s="472">
        <f t="shared" si="223"/>
        <v>0</v>
      </c>
      <c r="AK216" s="447">
        <f>'Summary Data'!Y216</f>
        <v>465</v>
      </c>
      <c r="AL216" s="458">
        <f t="shared" si="243"/>
        <v>5</v>
      </c>
      <c r="AM216" s="463">
        <f t="shared" si="206"/>
        <v>2325</v>
      </c>
      <c r="AN216" s="472">
        <f t="shared" si="224"/>
        <v>155</v>
      </c>
      <c r="AO216" s="447">
        <f>'Summary Data'!AA216</f>
        <v>34</v>
      </c>
      <c r="AP216" s="458">
        <f t="shared" si="244"/>
        <v>5</v>
      </c>
      <c r="AQ216" s="463">
        <f t="shared" si="207"/>
        <v>170</v>
      </c>
      <c r="AR216" s="472">
        <f t="shared" si="225"/>
        <v>11.333333333333334</v>
      </c>
      <c r="AS216" s="447">
        <f>'Summary Data'!AC216</f>
        <v>460</v>
      </c>
      <c r="AT216" s="458">
        <f t="shared" si="245"/>
        <v>5</v>
      </c>
      <c r="AU216" s="463">
        <f t="shared" si="208"/>
        <v>2300</v>
      </c>
      <c r="AV216" s="472">
        <f t="shared" si="226"/>
        <v>153.33333333333334</v>
      </c>
      <c r="AW216" s="447">
        <f>'Summary Data'!AE216</f>
        <v>483</v>
      </c>
      <c r="AX216" s="458">
        <f t="shared" si="246"/>
        <v>5</v>
      </c>
      <c r="AY216" s="463">
        <f t="shared" si="209"/>
        <v>2415</v>
      </c>
      <c r="AZ216" s="472">
        <f t="shared" si="227"/>
        <v>161</v>
      </c>
      <c r="BA216" s="447">
        <f>'Summary Data'!AG216</f>
        <v>1</v>
      </c>
      <c r="BB216" s="458">
        <f t="shared" si="247"/>
        <v>10</v>
      </c>
      <c r="BC216" s="463">
        <f t="shared" si="210"/>
        <v>10</v>
      </c>
      <c r="BD216" s="472">
        <f t="shared" si="228"/>
        <v>0.33333333333333331</v>
      </c>
      <c r="BE216" s="447">
        <f>'Summary Data'!AI216</f>
        <v>3</v>
      </c>
      <c r="BF216" s="458">
        <f t="shared" si="248"/>
        <v>5</v>
      </c>
      <c r="BG216" s="463">
        <f t="shared" si="211"/>
        <v>15</v>
      </c>
      <c r="BH216" s="472">
        <f t="shared" si="229"/>
        <v>1</v>
      </c>
      <c r="BI216" s="447">
        <f>'Summary Data'!AK216</f>
        <v>5</v>
      </c>
      <c r="BJ216" s="458">
        <f t="shared" si="249"/>
        <v>30</v>
      </c>
      <c r="BK216" s="463">
        <f t="shared" si="212"/>
        <v>150</v>
      </c>
      <c r="BL216" s="472">
        <f t="shared" si="230"/>
        <v>1.6666666666666667</v>
      </c>
      <c r="BM216" s="447">
        <f>'Summary Data'!AN216</f>
        <v>11</v>
      </c>
      <c r="BN216" s="458">
        <f t="shared" si="250"/>
        <v>30</v>
      </c>
      <c r="BO216" s="463">
        <f t="shared" si="197"/>
        <v>330</v>
      </c>
      <c r="BP216" s="472">
        <f t="shared" si="231"/>
        <v>3.6666666666666665</v>
      </c>
      <c r="BQ216" s="447">
        <f>'Summary Data'!AQ216</f>
        <v>34</v>
      </c>
      <c r="BR216" s="458">
        <f t="shared" si="251"/>
        <v>10</v>
      </c>
      <c r="BS216" s="463">
        <f t="shared" si="213"/>
        <v>340</v>
      </c>
      <c r="BT216" s="472">
        <f t="shared" si="232"/>
        <v>11.333333333333334</v>
      </c>
      <c r="BU216" s="447">
        <f>'Summary Data'!AS216</f>
        <v>5</v>
      </c>
      <c r="BV216" s="458">
        <f t="shared" si="252"/>
        <v>15</v>
      </c>
      <c r="BW216" s="463">
        <f t="shared" si="214"/>
        <v>75</v>
      </c>
      <c r="BX216" s="472">
        <f t="shared" si="233"/>
        <v>1.6666666666666667</v>
      </c>
      <c r="BY216" s="478">
        <f t="shared" si="234"/>
        <v>1884</v>
      </c>
      <c r="BZ216" s="469">
        <f t="shared" si="215"/>
        <v>15720</v>
      </c>
      <c r="CA216" s="475">
        <f t="shared" si="253"/>
        <v>5240</v>
      </c>
      <c r="CB216" s="451">
        <f t="shared" si="254"/>
        <v>4287.200000000008</v>
      </c>
      <c r="CC216" s="480">
        <f t="shared" si="261"/>
        <v>-0.22224295577532893</v>
      </c>
      <c r="CD216" s="480">
        <f t="shared" si="255"/>
        <v>0.44402035623409669</v>
      </c>
      <c r="CE216" s="480">
        <f t="shared" si="256"/>
        <v>1.2222429557753289</v>
      </c>
      <c r="CF216" s="478">
        <f t="shared" si="257"/>
        <v>3</v>
      </c>
      <c r="CG216" s="478">
        <f t="shared" si="258"/>
        <v>12861.600000000024</v>
      </c>
      <c r="CH216" s="478">
        <f t="shared" si="259"/>
        <v>628</v>
      </c>
      <c r="CI216" s="478">
        <f t="shared" si="260"/>
        <v>393.01371951219505</v>
      </c>
    </row>
    <row r="217" spans="1:87" x14ac:dyDescent="0.2">
      <c r="A217" s="640"/>
      <c r="B217" s="449" t="s">
        <v>404</v>
      </c>
      <c r="C217" s="453">
        <v>3</v>
      </c>
      <c r="D217" s="453"/>
      <c r="E217" s="450">
        <f>'Summary Data'!C217</f>
        <v>200</v>
      </c>
      <c r="F217" s="459">
        <f t="shared" si="235"/>
        <v>10</v>
      </c>
      <c r="G217" s="464">
        <f t="shared" si="198"/>
        <v>2000</v>
      </c>
      <c r="H217" s="472">
        <f t="shared" si="216"/>
        <v>66.666666666666671</v>
      </c>
      <c r="I217" s="450">
        <f>'Summary Data'!G217</f>
        <v>180</v>
      </c>
      <c r="J217" s="459">
        <f t="shared" si="236"/>
        <v>30</v>
      </c>
      <c r="K217" s="464">
        <f t="shared" si="199"/>
        <v>5400</v>
      </c>
      <c r="L217" s="472">
        <f t="shared" si="217"/>
        <v>60</v>
      </c>
      <c r="M217" s="450">
        <f>'Summary Data'!I217</f>
        <v>2</v>
      </c>
      <c r="N217" s="459">
        <f t="shared" si="237"/>
        <v>10</v>
      </c>
      <c r="O217" s="464">
        <f t="shared" si="200"/>
        <v>20</v>
      </c>
      <c r="P217" s="472">
        <f t="shared" si="218"/>
        <v>0.66666666666666663</v>
      </c>
      <c r="Q217" s="450">
        <f>'Summary Data'!K217</f>
        <v>12</v>
      </c>
      <c r="R217" s="459">
        <f t="shared" si="238"/>
        <v>10</v>
      </c>
      <c r="S217" s="464">
        <f t="shared" si="201"/>
        <v>120</v>
      </c>
      <c r="T217" s="472">
        <f t="shared" si="219"/>
        <v>4</v>
      </c>
      <c r="U217" s="450">
        <f>'Summary Data'!M217</f>
        <v>2</v>
      </c>
      <c r="V217" s="459">
        <f t="shared" si="239"/>
        <v>10</v>
      </c>
      <c r="W217" s="464">
        <f t="shared" si="202"/>
        <v>20</v>
      </c>
      <c r="X217" s="472">
        <f t="shared" si="220"/>
        <v>0.66666666666666663</v>
      </c>
      <c r="Y217" s="450">
        <f>'Summary Data'!S217</f>
        <v>50</v>
      </c>
      <c r="Z217" s="459">
        <f t="shared" si="240"/>
        <v>10</v>
      </c>
      <c r="AA217" s="464">
        <f t="shared" si="203"/>
        <v>500</v>
      </c>
      <c r="AB217" s="472">
        <f t="shared" si="221"/>
        <v>16.666666666666668</v>
      </c>
      <c r="AC217" s="450">
        <f>'Summary Data'!U217</f>
        <v>7</v>
      </c>
      <c r="AD217" s="459">
        <f t="shared" si="241"/>
        <v>10</v>
      </c>
      <c r="AE217" s="464">
        <f t="shared" si="204"/>
        <v>70</v>
      </c>
      <c r="AF217" s="472">
        <f t="shared" si="222"/>
        <v>2.3333333333333335</v>
      </c>
      <c r="AG217" s="450">
        <f>'Summary Data'!W217</f>
        <v>0</v>
      </c>
      <c r="AH217" s="459">
        <f t="shared" si="242"/>
        <v>10</v>
      </c>
      <c r="AI217" s="464">
        <f t="shared" si="205"/>
        <v>0</v>
      </c>
      <c r="AJ217" s="472">
        <f t="shared" si="223"/>
        <v>0</v>
      </c>
      <c r="AK217" s="450">
        <f>'Summary Data'!Y217</f>
        <v>495</v>
      </c>
      <c r="AL217" s="459">
        <f t="shared" si="243"/>
        <v>5</v>
      </c>
      <c r="AM217" s="464">
        <f t="shared" si="206"/>
        <v>2475</v>
      </c>
      <c r="AN217" s="472">
        <f t="shared" si="224"/>
        <v>165</v>
      </c>
      <c r="AO217" s="450">
        <f>'Summary Data'!AA217</f>
        <v>51</v>
      </c>
      <c r="AP217" s="459">
        <f t="shared" si="244"/>
        <v>5</v>
      </c>
      <c r="AQ217" s="464">
        <f t="shared" si="207"/>
        <v>255</v>
      </c>
      <c r="AR217" s="472">
        <f t="shared" si="225"/>
        <v>17</v>
      </c>
      <c r="AS217" s="450">
        <f>'Summary Data'!AC217</f>
        <v>421</v>
      </c>
      <c r="AT217" s="459">
        <f t="shared" si="245"/>
        <v>5</v>
      </c>
      <c r="AU217" s="464">
        <f t="shared" si="208"/>
        <v>2105</v>
      </c>
      <c r="AV217" s="472">
        <f t="shared" si="226"/>
        <v>140.33333333333334</v>
      </c>
      <c r="AW217" s="450">
        <f>'Summary Data'!AE217</f>
        <v>413</v>
      </c>
      <c r="AX217" s="459">
        <f t="shared" si="246"/>
        <v>5</v>
      </c>
      <c r="AY217" s="464">
        <f t="shared" si="209"/>
        <v>2065</v>
      </c>
      <c r="AZ217" s="472">
        <f t="shared" si="227"/>
        <v>137.66666666666666</v>
      </c>
      <c r="BA217" s="450">
        <f>'Summary Data'!AG217</f>
        <v>0</v>
      </c>
      <c r="BB217" s="459">
        <f t="shared" si="247"/>
        <v>10</v>
      </c>
      <c r="BC217" s="464">
        <f t="shared" si="210"/>
        <v>0</v>
      </c>
      <c r="BD217" s="472">
        <f t="shared" si="228"/>
        <v>0</v>
      </c>
      <c r="BE217" s="450">
        <f>'Summary Data'!AI217</f>
        <v>8</v>
      </c>
      <c r="BF217" s="459">
        <f t="shared" si="248"/>
        <v>5</v>
      </c>
      <c r="BG217" s="464">
        <f t="shared" si="211"/>
        <v>40</v>
      </c>
      <c r="BH217" s="472">
        <f t="shared" si="229"/>
        <v>2.6666666666666665</v>
      </c>
      <c r="BI217" s="450">
        <f>'Summary Data'!AK217</f>
        <v>11</v>
      </c>
      <c r="BJ217" s="459">
        <f t="shared" si="249"/>
        <v>30</v>
      </c>
      <c r="BK217" s="464">
        <f t="shared" si="212"/>
        <v>330</v>
      </c>
      <c r="BL217" s="472">
        <f t="shared" si="230"/>
        <v>3.6666666666666665</v>
      </c>
      <c r="BM217" s="450">
        <f>'Summary Data'!AN217</f>
        <v>30</v>
      </c>
      <c r="BN217" s="459">
        <f t="shared" si="250"/>
        <v>30</v>
      </c>
      <c r="BO217" s="464">
        <f t="shared" si="197"/>
        <v>900</v>
      </c>
      <c r="BP217" s="472">
        <f t="shared" si="231"/>
        <v>10</v>
      </c>
      <c r="BQ217" s="450">
        <f>'Summary Data'!AQ217</f>
        <v>14</v>
      </c>
      <c r="BR217" s="459">
        <f t="shared" si="251"/>
        <v>10</v>
      </c>
      <c r="BS217" s="464">
        <f t="shared" si="213"/>
        <v>140</v>
      </c>
      <c r="BT217" s="472">
        <f t="shared" si="232"/>
        <v>4.666666666666667</v>
      </c>
      <c r="BU217" s="450">
        <f>'Summary Data'!AS217</f>
        <v>9</v>
      </c>
      <c r="BV217" s="459">
        <f t="shared" si="252"/>
        <v>15</v>
      </c>
      <c r="BW217" s="464">
        <f t="shared" si="214"/>
        <v>135</v>
      </c>
      <c r="BX217" s="472">
        <f t="shared" si="233"/>
        <v>3</v>
      </c>
      <c r="BY217" s="478">
        <f t="shared" si="234"/>
        <v>1905</v>
      </c>
      <c r="BZ217" s="469">
        <f t="shared" si="215"/>
        <v>16575</v>
      </c>
      <c r="CA217" s="475">
        <f t="shared" si="253"/>
        <v>5525</v>
      </c>
      <c r="CB217" s="451">
        <f t="shared" si="254"/>
        <v>4287.200000000008</v>
      </c>
      <c r="CC217" s="480">
        <f t="shared" si="261"/>
        <v>-0.28871991043104805</v>
      </c>
      <c r="CD217" s="480">
        <f t="shared" si="255"/>
        <v>0.44645550527903471</v>
      </c>
      <c r="CE217" s="480">
        <f t="shared" si="256"/>
        <v>1.2887199104310481</v>
      </c>
      <c r="CF217" s="478">
        <f t="shared" si="257"/>
        <v>3</v>
      </c>
      <c r="CG217" s="478">
        <f t="shared" si="258"/>
        <v>12861.600000000024</v>
      </c>
      <c r="CH217" s="478">
        <f t="shared" si="259"/>
        <v>635</v>
      </c>
      <c r="CI217" s="478">
        <f t="shared" si="260"/>
        <v>393.01371951219505</v>
      </c>
    </row>
    <row r="218" spans="1:87" x14ac:dyDescent="0.2">
      <c r="A218" s="641"/>
      <c r="B218" s="442" t="s">
        <v>405</v>
      </c>
      <c r="C218" s="454">
        <v>3</v>
      </c>
      <c r="D218" s="454"/>
      <c r="E218" s="447">
        <f>'Summary Data'!C218</f>
        <v>132</v>
      </c>
      <c r="F218" s="458">
        <f t="shared" si="235"/>
        <v>10</v>
      </c>
      <c r="G218" s="463">
        <f t="shared" si="198"/>
        <v>1320</v>
      </c>
      <c r="H218" s="472">
        <f t="shared" si="216"/>
        <v>44</v>
      </c>
      <c r="I218" s="447">
        <f>'Summary Data'!G218</f>
        <v>292</v>
      </c>
      <c r="J218" s="458">
        <f t="shared" si="236"/>
        <v>30</v>
      </c>
      <c r="K218" s="463">
        <f t="shared" si="199"/>
        <v>8760</v>
      </c>
      <c r="L218" s="472">
        <f t="shared" si="217"/>
        <v>97.333333333333329</v>
      </c>
      <c r="M218" s="447">
        <f>'Summary Data'!I218</f>
        <v>1</v>
      </c>
      <c r="N218" s="458">
        <f t="shared" si="237"/>
        <v>10</v>
      </c>
      <c r="O218" s="463">
        <f t="shared" si="200"/>
        <v>10</v>
      </c>
      <c r="P218" s="472">
        <f t="shared" si="218"/>
        <v>0.33333333333333331</v>
      </c>
      <c r="Q218" s="447">
        <f>'Summary Data'!K218</f>
        <v>4</v>
      </c>
      <c r="R218" s="458">
        <f t="shared" si="238"/>
        <v>10</v>
      </c>
      <c r="S218" s="463">
        <f t="shared" si="201"/>
        <v>40</v>
      </c>
      <c r="T218" s="472">
        <f t="shared" si="219"/>
        <v>1.3333333333333333</v>
      </c>
      <c r="U218" s="447">
        <f>'Summary Data'!M218</f>
        <v>4</v>
      </c>
      <c r="V218" s="458">
        <f t="shared" si="239"/>
        <v>10</v>
      </c>
      <c r="W218" s="463">
        <f t="shared" si="202"/>
        <v>40</v>
      </c>
      <c r="X218" s="472">
        <f t="shared" si="220"/>
        <v>1.3333333333333333</v>
      </c>
      <c r="Y218" s="447">
        <f>'Summary Data'!S218</f>
        <v>24</v>
      </c>
      <c r="Z218" s="458">
        <f t="shared" si="240"/>
        <v>10</v>
      </c>
      <c r="AA218" s="463">
        <f t="shared" si="203"/>
        <v>240</v>
      </c>
      <c r="AB218" s="472">
        <f t="shared" si="221"/>
        <v>8</v>
      </c>
      <c r="AC218" s="447">
        <f>'Summary Data'!U218</f>
        <v>5</v>
      </c>
      <c r="AD218" s="458">
        <f t="shared" si="241"/>
        <v>10</v>
      </c>
      <c r="AE218" s="463">
        <f t="shared" si="204"/>
        <v>50</v>
      </c>
      <c r="AF218" s="472">
        <f t="shared" si="222"/>
        <v>1.6666666666666667</v>
      </c>
      <c r="AG218" s="447">
        <f>'Summary Data'!W218</f>
        <v>0</v>
      </c>
      <c r="AH218" s="458">
        <f t="shared" si="242"/>
        <v>10</v>
      </c>
      <c r="AI218" s="463">
        <f t="shared" si="205"/>
        <v>0</v>
      </c>
      <c r="AJ218" s="472">
        <f t="shared" si="223"/>
        <v>0</v>
      </c>
      <c r="AK218" s="447">
        <f>'Summary Data'!Y218</f>
        <v>397</v>
      </c>
      <c r="AL218" s="458">
        <f t="shared" si="243"/>
        <v>5</v>
      </c>
      <c r="AM218" s="463">
        <f t="shared" si="206"/>
        <v>1985</v>
      </c>
      <c r="AN218" s="472">
        <f t="shared" si="224"/>
        <v>132.33333333333334</v>
      </c>
      <c r="AO218" s="447">
        <f>'Summary Data'!AA218</f>
        <v>42</v>
      </c>
      <c r="AP218" s="458">
        <f t="shared" si="244"/>
        <v>5</v>
      </c>
      <c r="AQ218" s="463">
        <f t="shared" si="207"/>
        <v>210</v>
      </c>
      <c r="AR218" s="472">
        <f t="shared" si="225"/>
        <v>14</v>
      </c>
      <c r="AS218" s="447">
        <f>'Summary Data'!AC218</f>
        <v>358</v>
      </c>
      <c r="AT218" s="458">
        <f t="shared" si="245"/>
        <v>5</v>
      </c>
      <c r="AU218" s="463">
        <f t="shared" si="208"/>
        <v>1790</v>
      </c>
      <c r="AV218" s="472">
        <f t="shared" si="226"/>
        <v>119.33333333333333</v>
      </c>
      <c r="AW218" s="447">
        <f>'Summary Data'!AE218</f>
        <v>425</v>
      </c>
      <c r="AX218" s="458">
        <f t="shared" si="246"/>
        <v>5</v>
      </c>
      <c r="AY218" s="463">
        <f t="shared" si="209"/>
        <v>2125</v>
      </c>
      <c r="AZ218" s="472">
        <f t="shared" si="227"/>
        <v>141.66666666666666</v>
      </c>
      <c r="BA218" s="447">
        <f>'Summary Data'!AG218</f>
        <v>0</v>
      </c>
      <c r="BB218" s="458">
        <f t="shared" si="247"/>
        <v>10</v>
      </c>
      <c r="BC218" s="463">
        <f t="shared" si="210"/>
        <v>0</v>
      </c>
      <c r="BD218" s="472">
        <f t="shared" si="228"/>
        <v>0</v>
      </c>
      <c r="BE218" s="447">
        <f>'Summary Data'!AI218</f>
        <v>0</v>
      </c>
      <c r="BF218" s="458">
        <f t="shared" si="248"/>
        <v>5</v>
      </c>
      <c r="BG218" s="463">
        <f t="shared" si="211"/>
        <v>0</v>
      </c>
      <c r="BH218" s="472">
        <f t="shared" si="229"/>
        <v>0</v>
      </c>
      <c r="BI218" s="447">
        <f>'Summary Data'!AK218</f>
        <v>1</v>
      </c>
      <c r="BJ218" s="458">
        <f t="shared" si="249"/>
        <v>30</v>
      </c>
      <c r="BK218" s="463">
        <f t="shared" si="212"/>
        <v>30</v>
      </c>
      <c r="BL218" s="472">
        <f t="shared" si="230"/>
        <v>0.33333333333333331</v>
      </c>
      <c r="BM218" s="447">
        <f>'Summary Data'!AN218</f>
        <v>17</v>
      </c>
      <c r="BN218" s="458">
        <f t="shared" si="250"/>
        <v>30</v>
      </c>
      <c r="BO218" s="463">
        <f t="shared" si="197"/>
        <v>510</v>
      </c>
      <c r="BP218" s="472">
        <f t="shared" si="231"/>
        <v>5.666666666666667</v>
      </c>
      <c r="BQ218" s="447">
        <f>'Summary Data'!AQ218</f>
        <v>7</v>
      </c>
      <c r="BR218" s="458">
        <f t="shared" si="251"/>
        <v>10</v>
      </c>
      <c r="BS218" s="463">
        <f t="shared" si="213"/>
        <v>70</v>
      </c>
      <c r="BT218" s="472">
        <f t="shared" si="232"/>
        <v>2.3333333333333335</v>
      </c>
      <c r="BU218" s="447">
        <f>'Summary Data'!AS218</f>
        <v>15</v>
      </c>
      <c r="BV218" s="458">
        <f t="shared" si="252"/>
        <v>15</v>
      </c>
      <c r="BW218" s="463">
        <f t="shared" si="214"/>
        <v>225</v>
      </c>
      <c r="BX218" s="472">
        <f t="shared" si="233"/>
        <v>5</v>
      </c>
      <c r="BY218" s="478">
        <f t="shared" si="234"/>
        <v>1724</v>
      </c>
      <c r="BZ218" s="469">
        <f t="shared" si="215"/>
        <v>17405</v>
      </c>
      <c r="CA218" s="475">
        <f t="shared" si="253"/>
        <v>5801.666666666667</v>
      </c>
      <c r="CB218" s="451">
        <f t="shared" si="254"/>
        <v>4287.200000000008</v>
      </c>
      <c r="CC218" s="480">
        <f t="shared" si="261"/>
        <v>-0.35325309448279896</v>
      </c>
      <c r="CD218" s="480">
        <f t="shared" si="255"/>
        <v>0.57914392415972427</v>
      </c>
      <c r="CE218" s="480">
        <f t="shared" si="256"/>
        <v>1.353253094482799</v>
      </c>
      <c r="CF218" s="478">
        <f t="shared" si="257"/>
        <v>3</v>
      </c>
      <c r="CG218" s="478">
        <f t="shared" si="258"/>
        <v>12861.600000000024</v>
      </c>
      <c r="CH218" s="478">
        <f t="shared" si="259"/>
        <v>574.66666666666663</v>
      </c>
      <c r="CI218" s="478">
        <f t="shared" si="260"/>
        <v>393.01371951219505</v>
      </c>
    </row>
    <row r="219" spans="1:87" x14ac:dyDescent="0.2">
      <c r="A219" s="639" t="s">
        <v>419</v>
      </c>
      <c r="B219" s="449" t="s">
        <v>406</v>
      </c>
      <c r="C219" s="453">
        <v>3</v>
      </c>
      <c r="D219" s="453">
        <v>1</v>
      </c>
      <c r="E219" s="450">
        <f>'Summary Data'!C219</f>
        <v>145</v>
      </c>
      <c r="F219" s="459">
        <f t="shared" si="235"/>
        <v>10</v>
      </c>
      <c r="G219" s="464">
        <f t="shared" si="198"/>
        <v>1450</v>
      </c>
      <c r="H219" s="472">
        <f t="shared" si="216"/>
        <v>36.25</v>
      </c>
      <c r="I219" s="450">
        <f>'Summary Data'!G219</f>
        <v>64</v>
      </c>
      <c r="J219" s="459">
        <f t="shared" si="236"/>
        <v>30</v>
      </c>
      <c r="K219" s="464">
        <f t="shared" si="199"/>
        <v>1920</v>
      </c>
      <c r="L219" s="472">
        <f t="shared" si="217"/>
        <v>16</v>
      </c>
      <c r="M219" s="450">
        <f>'Summary Data'!I219</f>
        <v>1</v>
      </c>
      <c r="N219" s="459">
        <f t="shared" si="237"/>
        <v>10</v>
      </c>
      <c r="O219" s="464">
        <f t="shared" si="200"/>
        <v>10</v>
      </c>
      <c r="P219" s="472">
        <f t="shared" si="218"/>
        <v>0.25</v>
      </c>
      <c r="Q219" s="450">
        <f>'Summary Data'!K219</f>
        <v>6</v>
      </c>
      <c r="R219" s="459">
        <f t="shared" si="238"/>
        <v>10</v>
      </c>
      <c r="S219" s="464">
        <f t="shared" si="201"/>
        <v>60</v>
      </c>
      <c r="T219" s="472">
        <f t="shared" si="219"/>
        <v>1.5</v>
      </c>
      <c r="U219" s="450">
        <f>'Summary Data'!M219</f>
        <v>2</v>
      </c>
      <c r="V219" s="459">
        <f t="shared" si="239"/>
        <v>10</v>
      </c>
      <c r="W219" s="464">
        <f t="shared" si="202"/>
        <v>20</v>
      </c>
      <c r="X219" s="472">
        <f t="shared" si="220"/>
        <v>0.5</v>
      </c>
      <c r="Y219" s="450">
        <f>'Summary Data'!S219</f>
        <v>36</v>
      </c>
      <c r="Z219" s="459">
        <f t="shared" si="240"/>
        <v>10</v>
      </c>
      <c r="AA219" s="464">
        <f t="shared" si="203"/>
        <v>360</v>
      </c>
      <c r="AB219" s="472">
        <f t="shared" si="221"/>
        <v>9</v>
      </c>
      <c r="AC219" s="450">
        <f>'Summary Data'!U219</f>
        <v>13</v>
      </c>
      <c r="AD219" s="459">
        <f t="shared" si="241"/>
        <v>10</v>
      </c>
      <c r="AE219" s="464">
        <f t="shared" si="204"/>
        <v>130</v>
      </c>
      <c r="AF219" s="472">
        <f t="shared" si="222"/>
        <v>3.25</v>
      </c>
      <c r="AG219" s="450">
        <f>'Summary Data'!W219</f>
        <v>0</v>
      </c>
      <c r="AH219" s="459">
        <f t="shared" si="242"/>
        <v>10</v>
      </c>
      <c r="AI219" s="464">
        <f t="shared" si="205"/>
        <v>0</v>
      </c>
      <c r="AJ219" s="472">
        <f t="shared" si="223"/>
        <v>0</v>
      </c>
      <c r="AK219" s="450">
        <f>'Summary Data'!Y219</f>
        <v>459</v>
      </c>
      <c r="AL219" s="459">
        <f t="shared" si="243"/>
        <v>5</v>
      </c>
      <c r="AM219" s="464">
        <f t="shared" si="206"/>
        <v>2295</v>
      </c>
      <c r="AN219" s="472">
        <f t="shared" si="224"/>
        <v>114.75</v>
      </c>
      <c r="AO219" s="450">
        <f>'Summary Data'!AA219</f>
        <v>49</v>
      </c>
      <c r="AP219" s="459">
        <f t="shared" si="244"/>
        <v>5</v>
      </c>
      <c r="AQ219" s="464">
        <f t="shared" si="207"/>
        <v>245</v>
      </c>
      <c r="AR219" s="472">
        <f t="shared" si="225"/>
        <v>12.25</v>
      </c>
      <c r="AS219" s="450">
        <f>'Summary Data'!AC219</f>
        <v>401</v>
      </c>
      <c r="AT219" s="459">
        <f t="shared" si="245"/>
        <v>5</v>
      </c>
      <c r="AU219" s="464">
        <f t="shared" si="208"/>
        <v>2005</v>
      </c>
      <c r="AV219" s="472">
        <f t="shared" si="226"/>
        <v>100.25</v>
      </c>
      <c r="AW219" s="450">
        <f>'Summary Data'!AE219</f>
        <v>457</v>
      </c>
      <c r="AX219" s="459">
        <f t="shared" si="246"/>
        <v>5</v>
      </c>
      <c r="AY219" s="464">
        <f t="shared" si="209"/>
        <v>2285</v>
      </c>
      <c r="AZ219" s="472">
        <f t="shared" si="227"/>
        <v>114.25</v>
      </c>
      <c r="BA219" s="450">
        <f>'Summary Data'!AG219</f>
        <v>0</v>
      </c>
      <c r="BB219" s="459">
        <f t="shared" si="247"/>
        <v>10</v>
      </c>
      <c r="BC219" s="464">
        <f t="shared" si="210"/>
        <v>0</v>
      </c>
      <c r="BD219" s="472">
        <f t="shared" si="228"/>
        <v>0</v>
      </c>
      <c r="BE219" s="450">
        <f>'Summary Data'!AI219</f>
        <v>4</v>
      </c>
      <c r="BF219" s="459">
        <f t="shared" si="248"/>
        <v>5</v>
      </c>
      <c r="BG219" s="464">
        <f t="shared" si="211"/>
        <v>20</v>
      </c>
      <c r="BH219" s="472">
        <f t="shared" si="229"/>
        <v>1</v>
      </c>
      <c r="BI219" s="450">
        <f>'Summary Data'!AK219</f>
        <v>19</v>
      </c>
      <c r="BJ219" s="459">
        <f t="shared" si="249"/>
        <v>30</v>
      </c>
      <c r="BK219" s="464">
        <f t="shared" si="212"/>
        <v>570</v>
      </c>
      <c r="BL219" s="472">
        <f t="shared" si="230"/>
        <v>4.75</v>
      </c>
      <c r="BM219" s="450">
        <f>'Summary Data'!AN219</f>
        <v>19</v>
      </c>
      <c r="BN219" s="459">
        <f t="shared" si="250"/>
        <v>30</v>
      </c>
      <c r="BO219" s="464">
        <f t="shared" si="197"/>
        <v>570</v>
      </c>
      <c r="BP219" s="472">
        <f t="shared" si="231"/>
        <v>4.75</v>
      </c>
      <c r="BQ219" s="450">
        <f>'Summary Data'!AQ219</f>
        <v>17</v>
      </c>
      <c r="BR219" s="459">
        <f t="shared" si="251"/>
        <v>10</v>
      </c>
      <c r="BS219" s="464">
        <f t="shared" si="213"/>
        <v>170</v>
      </c>
      <c r="BT219" s="472">
        <f t="shared" si="232"/>
        <v>4.25</v>
      </c>
      <c r="BU219" s="450">
        <f>'Summary Data'!AS219</f>
        <v>8</v>
      </c>
      <c r="BV219" s="459">
        <f t="shared" si="252"/>
        <v>15</v>
      </c>
      <c r="BW219" s="464">
        <f t="shared" si="214"/>
        <v>120</v>
      </c>
      <c r="BX219" s="472">
        <f t="shared" si="233"/>
        <v>2</v>
      </c>
      <c r="BY219" s="478">
        <f t="shared" si="234"/>
        <v>1700</v>
      </c>
      <c r="BZ219" s="469">
        <f t="shared" si="215"/>
        <v>12230</v>
      </c>
      <c r="CA219" s="475">
        <f t="shared" si="253"/>
        <v>3057.5</v>
      </c>
      <c r="CB219" s="451">
        <f t="shared" si="254"/>
        <v>4287.200000000008</v>
      </c>
      <c r="CC219" s="480">
        <f t="shared" si="261"/>
        <v>0.28683056540399465</v>
      </c>
      <c r="CD219" s="480">
        <f t="shared" si="255"/>
        <v>0.27555192150449714</v>
      </c>
      <c r="CE219" s="480">
        <f t="shared" si="256"/>
        <v>0.71316943459600535</v>
      </c>
      <c r="CF219" s="478">
        <f t="shared" si="257"/>
        <v>4</v>
      </c>
      <c r="CG219" s="478">
        <f t="shared" si="258"/>
        <v>17148.800000000032</v>
      </c>
      <c r="CH219" s="478">
        <f t="shared" si="259"/>
        <v>425</v>
      </c>
      <c r="CI219" s="478">
        <f t="shared" si="260"/>
        <v>393.01371951219505</v>
      </c>
    </row>
    <row r="220" spans="1:87" x14ac:dyDescent="0.2">
      <c r="A220" s="640"/>
      <c r="B220" s="442" t="s">
        <v>407</v>
      </c>
      <c r="C220" s="453">
        <v>3</v>
      </c>
      <c r="D220" s="453">
        <v>1</v>
      </c>
      <c r="E220" s="447">
        <f>'Summary Data'!C220</f>
        <v>146</v>
      </c>
      <c r="F220" s="458">
        <f t="shared" si="235"/>
        <v>10</v>
      </c>
      <c r="G220" s="463">
        <f t="shared" si="198"/>
        <v>1460</v>
      </c>
      <c r="H220" s="472">
        <f t="shared" si="216"/>
        <v>36.5</v>
      </c>
      <c r="I220" s="447">
        <f>'Summary Data'!G220</f>
        <v>80</v>
      </c>
      <c r="J220" s="458">
        <f t="shared" si="236"/>
        <v>30</v>
      </c>
      <c r="K220" s="463">
        <f t="shared" si="199"/>
        <v>2400</v>
      </c>
      <c r="L220" s="472">
        <f t="shared" si="217"/>
        <v>20</v>
      </c>
      <c r="M220" s="447">
        <f>'Summary Data'!I220</f>
        <v>1</v>
      </c>
      <c r="N220" s="458">
        <f t="shared" si="237"/>
        <v>10</v>
      </c>
      <c r="O220" s="463">
        <f t="shared" si="200"/>
        <v>10</v>
      </c>
      <c r="P220" s="472">
        <f t="shared" si="218"/>
        <v>0.25</v>
      </c>
      <c r="Q220" s="447">
        <f>'Summary Data'!K220</f>
        <v>7</v>
      </c>
      <c r="R220" s="458">
        <f t="shared" si="238"/>
        <v>10</v>
      </c>
      <c r="S220" s="463">
        <f t="shared" si="201"/>
        <v>70</v>
      </c>
      <c r="T220" s="472">
        <f t="shared" si="219"/>
        <v>1.75</v>
      </c>
      <c r="U220" s="447">
        <f>'Summary Data'!M220</f>
        <v>0</v>
      </c>
      <c r="V220" s="458">
        <f t="shared" si="239"/>
        <v>10</v>
      </c>
      <c r="W220" s="463">
        <f t="shared" si="202"/>
        <v>0</v>
      </c>
      <c r="X220" s="472">
        <f t="shared" si="220"/>
        <v>0</v>
      </c>
      <c r="Y220" s="447">
        <f>'Summary Data'!S220</f>
        <v>31</v>
      </c>
      <c r="Z220" s="458">
        <f t="shared" si="240"/>
        <v>10</v>
      </c>
      <c r="AA220" s="463">
        <f t="shared" si="203"/>
        <v>310</v>
      </c>
      <c r="AB220" s="472">
        <f t="shared" si="221"/>
        <v>7.75</v>
      </c>
      <c r="AC220" s="447">
        <f>'Summary Data'!U220</f>
        <v>1</v>
      </c>
      <c r="AD220" s="458">
        <f t="shared" si="241"/>
        <v>10</v>
      </c>
      <c r="AE220" s="463">
        <f t="shared" si="204"/>
        <v>10</v>
      </c>
      <c r="AF220" s="472">
        <f t="shared" si="222"/>
        <v>0.25</v>
      </c>
      <c r="AG220" s="447">
        <f>'Summary Data'!W220</f>
        <v>0</v>
      </c>
      <c r="AH220" s="458">
        <f t="shared" si="242"/>
        <v>10</v>
      </c>
      <c r="AI220" s="463">
        <f t="shared" si="205"/>
        <v>0</v>
      </c>
      <c r="AJ220" s="472">
        <f t="shared" si="223"/>
        <v>0</v>
      </c>
      <c r="AK220" s="447">
        <f>'Summary Data'!Y220</f>
        <v>400</v>
      </c>
      <c r="AL220" s="458">
        <f t="shared" si="243"/>
        <v>5</v>
      </c>
      <c r="AM220" s="463">
        <f t="shared" si="206"/>
        <v>2000</v>
      </c>
      <c r="AN220" s="472">
        <f t="shared" si="224"/>
        <v>100</v>
      </c>
      <c r="AO220" s="447">
        <f>'Summary Data'!AA220</f>
        <v>28</v>
      </c>
      <c r="AP220" s="458">
        <f t="shared" si="244"/>
        <v>5</v>
      </c>
      <c r="AQ220" s="463">
        <f t="shared" si="207"/>
        <v>140</v>
      </c>
      <c r="AR220" s="472">
        <f t="shared" si="225"/>
        <v>7</v>
      </c>
      <c r="AS220" s="447">
        <f>'Summary Data'!AC220</f>
        <v>322</v>
      </c>
      <c r="AT220" s="458">
        <f t="shared" si="245"/>
        <v>5</v>
      </c>
      <c r="AU220" s="463">
        <f t="shared" si="208"/>
        <v>1610</v>
      </c>
      <c r="AV220" s="472">
        <f t="shared" si="226"/>
        <v>80.5</v>
      </c>
      <c r="AW220" s="447">
        <f>'Summary Data'!AE220</f>
        <v>370</v>
      </c>
      <c r="AX220" s="458">
        <f t="shared" si="246"/>
        <v>5</v>
      </c>
      <c r="AY220" s="463">
        <f t="shared" si="209"/>
        <v>1850</v>
      </c>
      <c r="AZ220" s="472">
        <f t="shared" si="227"/>
        <v>92.5</v>
      </c>
      <c r="BA220" s="447">
        <f>'Summary Data'!AG220</f>
        <v>0</v>
      </c>
      <c r="BB220" s="458">
        <f t="shared" si="247"/>
        <v>10</v>
      </c>
      <c r="BC220" s="463">
        <f t="shared" si="210"/>
        <v>0</v>
      </c>
      <c r="BD220" s="472">
        <f t="shared" si="228"/>
        <v>0</v>
      </c>
      <c r="BE220" s="447">
        <f>'Summary Data'!AI220</f>
        <v>1</v>
      </c>
      <c r="BF220" s="458">
        <f t="shared" si="248"/>
        <v>5</v>
      </c>
      <c r="BG220" s="463">
        <f t="shared" si="211"/>
        <v>5</v>
      </c>
      <c r="BH220" s="472">
        <f t="shared" si="229"/>
        <v>0.25</v>
      </c>
      <c r="BI220" s="447">
        <f>'Summary Data'!AK220</f>
        <v>12</v>
      </c>
      <c r="BJ220" s="458">
        <f t="shared" si="249"/>
        <v>30</v>
      </c>
      <c r="BK220" s="463">
        <f t="shared" si="212"/>
        <v>360</v>
      </c>
      <c r="BL220" s="472">
        <f t="shared" si="230"/>
        <v>3</v>
      </c>
      <c r="BM220" s="447">
        <f>'Summary Data'!AN220</f>
        <v>18</v>
      </c>
      <c r="BN220" s="458">
        <f t="shared" si="250"/>
        <v>30</v>
      </c>
      <c r="BO220" s="463">
        <f t="shared" si="197"/>
        <v>540</v>
      </c>
      <c r="BP220" s="472">
        <f t="shared" si="231"/>
        <v>4.5</v>
      </c>
      <c r="BQ220" s="447">
        <f>'Summary Data'!AQ220</f>
        <v>16</v>
      </c>
      <c r="BR220" s="458">
        <f t="shared" si="251"/>
        <v>10</v>
      </c>
      <c r="BS220" s="463">
        <f t="shared" si="213"/>
        <v>160</v>
      </c>
      <c r="BT220" s="472">
        <f t="shared" si="232"/>
        <v>4</v>
      </c>
      <c r="BU220" s="447">
        <f>'Summary Data'!AS220</f>
        <v>3</v>
      </c>
      <c r="BV220" s="458">
        <f t="shared" si="252"/>
        <v>15</v>
      </c>
      <c r="BW220" s="463">
        <f t="shared" si="214"/>
        <v>45</v>
      </c>
      <c r="BX220" s="472">
        <f t="shared" si="233"/>
        <v>0.75</v>
      </c>
      <c r="BY220" s="478">
        <f t="shared" si="234"/>
        <v>1436</v>
      </c>
      <c r="BZ220" s="469">
        <f t="shared" si="215"/>
        <v>10970</v>
      </c>
      <c r="CA220" s="475">
        <f t="shared" si="253"/>
        <v>2742.5</v>
      </c>
      <c r="CB220" s="451">
        <f t="shared" si="254"/>
        <v>4287.200000000008</v>
      </c>
      <c r="CC220" s="480">
        <f t="shared" si="261"/>
        <v>0.36030509423400003</v>
      </c>
      <c r="CD220" s="480">
        <f t="shared" si="255"/>
        <v>0.35186873290793069</v>
      </c>
      <c r="CE220" s="480">
        <f t="shared" si="256"/>
        <v>0.63969490576599997</v>
      </c>
      <c r="CF220" s="478">
        <f t="shared" si="257"/>
        <v>4</v>
      </c>
      <c r="CG220" s="478">
        <f t="shared" si="258"/>
        <v>17148.800000000032</v>
      </c>
      <c r="CH220" s="478">
        <f t="shared" si="259"/>
        <v>359</v>
      </c>
      <c r="CI220" s="478">
        <f t="shared" si="260"/>
        <v>393.01371951219505</v>
      </c>
    </row>
    <row r="221" spans="1:87" x14ac:dyDescent="0.2">
      <c r="A221" s="640"/>
      <c r="B221" s="449" t="s">
        <v>408</v>
      </c>
      <c r="C221" s="453">
        <v>3</v>
      </c>
      <c r="D221" s="453">
        <v>1</v>
      </c>
      <c r="E221" s="450">
        <f>'Summary Data'!C221</f>
        <v>133</v>
      </c>
      <c r="F221" s="459">
        <f t="shared" si="235"/>
        <v>10</v>
      </c>
      <c r="G221" s="464">
        <f t="shared" si="198"/>
        <v>1330</v>
      </c>
      <c r="H221" s="472">
        <f t="shared" si="216"/>
        <v>33.25</v>
      </c>
      <c r="I221" s="450">
        <f>'Summary Data'!G221</f>
        <v>177</v>
      </c>
      <c r="J221" s="459">
        <f t="shared" si="236"/>
        <v>30</v>
      </c>
      <c r="K221" s="464">
        <f t="shared" si="199"/>
        <v>5310</v>
      </c>
      <c r="L221" s="472">
        <f t="shared" si="217"/>
        <v>44.25</v>
      </c>
      <c r="M221" s="450">
        <f>'Summary Data'!I221</f>
        <v>1</v>
      </c>
      <c r="N221" s="459">
        <f t="shared" si="237"/>
        <v>10</v>
      </c>
      <c r="O221" s="464">
        <f t="shared" si="200"/>
        <v>10</v>
      </c>
      <c r="P221" s="472">
        <f t="shared" si="218"/>
        <v>0.25</v>
      </c>
      <c r="Q221" s="450">
        <f>'Summary Data'!K221</f>
        <v>4</v>
      </c>
      <c r="R221" s="459">
        <f t="shared" si="238"/>
        <v>10</v>
      </c>
      <c r="S221" s="464">
        <f t="shared" si="201"/>
        <v>40</v>
      </c>
      <c r="T221" s="472">
        <f t="shared" si="219"/>
        <v>1</v>
      </c>
      <c r="U221" s="450">
        <f>'Summary Data'!M221</f>
        <v>1</v>
      </c>
      <c r="V221" s="459">
        <f t="shared" si="239"/>
        <v>10</v>
      </c>
      <c r="W221" s="464">
        <f t="shared" si="202"/>
        <v>10</v>
      </c>
      <c r="X221" s="472">
        <f t="shared" si="220"/>
        <v>0.25</v>
      </c>
      <c r="Y221" s="450">
        <f>'Summary Data'!S221</f>
        <v>10</v>
      </c>
      <c r="Z221" s="459">
        <f t="shared" si="240"/>
        <v>10</v>
      </c>
      <c r="AA221" s="464">
        <f t="shared" si="203"/>
        <v>100</v>
      </c>
      <c r="AB221" s="472">
        <f t="shared" si="221"/>
        <v>2.5</v>
      </c>
      <c r="AC221" s="450">
        <f>'Summary Data'!U221</f>
        <v>2</v>
      </c>
      <c r="AD221" s="459">
        <f t="shared" si="241"/>
        <v>10</v>
      </c>
      <c r="AE221" s="464">
        <f t="shared" si="204"/>
        <v>20</v>
      </c>
      <c r="AF221" s="472">
        <f t="shared" si="222"/>
        <v>0.5</v>
      </c>
      <c r="AG221" s="450">
        <f>'Summary Data'!W221</f>
        <v>0</v>
      </c>
      <c r="AH221" s="459">
        <f t="shared" si="242"/>
        <v>10</v>
      </c>
      <c r="AI221" s="464">
        <f t="shared" si="205"/>
        <v>0</v>
      </c>
      <c r="AJ221" s="472">
        <f t="shared" si="223"/>
        <v>0</v>
      </c>
      <c r="AK221" s="450">
        <f>'Summary Data'!Y221</f>
        <v>332</v>
      </c>
      <c r="AL221" s="459">
        <f t="shared" si="243"/>
        <v>5</v>
      </c>
      <c r="AM221" s="464">
        <f t="shared" si="206"/>
        <v>1660</v>
      </c>
      <c r="AN221" s="472">
        <f t="shared" si="224"/>
        <v>83</v>
      </c>
      <c r="AO221" s="450">
        <f>'Summary Data'!AA221</f>
        <v>45</v>
      </c>
      <c r="AP221" s="459">
        <f t="shared" si="244"/>
        <v>5</v>
      </c>
      <c r="AQ221" s="464">
        <f t="shared" si="207"/>
        <v>225</v>
      </c>
      <c r="AR221" s="472">
        <f t="shared" si="225"/>
        <v>11.25</v>
      </c>
      <c r="AS221" s="450">
        <f>'Summary Data'!AC221</f>
        <v>303</v>
      </c>
      <c r="AT221" s="459">
        <f t="shared" si="245"/>
        <v>5</v>
      </c>
      <c r="AU221" s="464">
        <f t="shared" si="208"/>
        <v>1515</v>
      </c>
      <c r="AV221" s="472">
        <f t="shared" si="226"/>
        <v>75.75</v>
      </c>
      <c r="AW221" s="450">
        <f>'Summary Data'!AE221</f>
        <v>351</v>
      </c>
      <c r="AX221" s="459">
        <f t="shared" si="246"/>
        <v>5</v>
      </c>
      <c r="AY221" s="464">
        <f t="shared" si="209"/>
        <v>1755</v>
      </c>
      <c r="AZ221" s="472">
        <f t="shared" si="227"/>
        <v>87.75</v>
      </c>
      <c r="BA221" s="450">
        <f>'Summary Data'!AG221</f>
        <v>0</v>
      </c>
      <c r="BB221" s="459">
        <f t="shared" si="247"/>
        <v>10</v>
      </c>
      <c r="BC221" s="464">
        <f t="shared" si="210"/>
        <v>0</v>
      </c>
      <c r="BD221" s="472">
        <f t="shared" si="228"/>
        <v>0</v>
      </c>
      <c r="BE221" s="450">
        <f>'Summary Data'!AI221</f>
        <v>1</v>
      </c>
      <c r="BF221" s="459">
        <f t="shared" si="248"/>
        <v>5</v>
      </c>
      <c r="BG221" s="464">
        <f t="shared" si="211"/>
        <v>5</v>
      </c>
      <c r="BH221" s="472">
        <f t="shared" si="229"/>
        <v>0.25</v>
      </c>
      <c r="BI221" s="450">
        <f>'Summary Data'!AK221</f>
        <v>18</v>
      </c>
      <c r="BJ221" s="459">
        <f t="shared" si="249"/>
        <v>30</v>
      </c>
      <c r="BK221" s="464">
        <f t="shared" si="212"/>
        <v>540</v>
      </c>
      <c r="BL221" s="472">
        <f t="shared" si="230"/>
        <v>4.5</v>
      </c>
      <c r="BM221" s="450">
        <f>'Summary Data'!AN221</f>
        <v>19</v>
      </c>
      <c r="BN221" s="459">
        <f t="shared" si="250"/>
        <v>30</v>
      </c>
      <c r="BO221" s="464">
        <f t="shared" si="197"/>
        <v>570</v>
      </c>
      <c r="BP221" s="472">
        <f t="shared" si="231"/>
        <v>4.75</v>
      </c>
      <c r="BQ221" s="450">
        <f>'Summary Data'!AQ221</f>
        <v>19</v>
      </c>
      <c r="BR221" s="459">
        <f t="shared" si="251"/>
        <v>10</v>
      </c>
      <c r="BS221" s="464">
        <f t="shared" si="213"/>
        <v>190</v>
      </c>
      <c r="BT221" s="472">
        <f t="shared" si="232"/>
        <v>4.75</v>
      </c>
      <c r="BU221" s="450">
        <f>'Summary Data'!AS221</f>
        <v>4</v>
      </c>
      <c r="BV221" s="459">
        <f t="shared" si="252"/>
        <v>15</v>
      </c>
      <c r="BW221" s="464">
        <f t="shared" si="214"/>
        <v>60</v>
      </c>
      <c r="BX221" s="472">
        <f t="shared" si="233"/>
        <v>1</v>
      </c>
      <c r="BY221" s="478">
        <f t="shared" si="234"/>
        <v>1420</v>
      </c>
      <c r="BZ221" s="469">
        <f t="shared" si="215"/>
        <v>13340</v>
      </c>
      <c r="CA221" s="475">
        <f t="shared" si="253"/>
        <v>3335</v>
      </c>
      <c r="CB221" s="451">
        <f t="shared" si="254"/>
        <v>4287.200000000008</v>
      </c>
      <c r="CC221" s="480">
        <f t="shared" si="261"/>
        <v>0.22210300429184693</v>
      </c>
      <c r="CD221" s="480">
        <f t="shared" si="255"/>
        <v>0.49775112443778113</v>
      </c>
      <c r="CE221" s="480">
        <f t="shared" si="256"/>
        <v>0.77789699570815307</v>
      </c>
      <c r="CF221" s="478">
        <f t="shared" si="257"/>
        <v>4</v>
      </c>
      <c r="CG221" s="478">
        <f t="shared" si="258"/>
        <v>17148.800000000032</v>
      </c>
      <c r="CH221" s="478">
        <f t="shared" si="259"/>
        <v>355</v>
      </c>
      <c r="CI221" s="478">
        <f t="shared" si="260"/>
        <v>393.01371951219505</v>
      </c>
    </row>
    <row r="222" spans="1:87" x14ac:dyDescent="0.2">
      <c r="A222" s="640"/>
      <c r="B222" s="442" t="s">
        <v>409</v>
      </c>
      <c r="C222" s="453">
        <v>3</v>
      </c>
      <c r="D222" s="453">
        <v>1</v>
      </c>
      <c r="E222" s="447">
        <f>'Summary Data'!C222</f>
        <v>164</v>
      </c>
      <c r="F222" s="458">
        <f t="shared" si="235"/>
        <v>10</v>
      </c>
      <c r="G222" s="463">
        <f t="shared" si="198"/>
        <v>1640</v>
      </c>
      <c r="H222" s="472">
        <f t="shared" si="216"/>
        <v>41</v>
      </c>
      <c r="I222" s="447">
        <f>'Summary Data'!G222</f>
        <v>68</v>
      </c>
      <c r="J222" s="458">
        <f t="shared" si="236"/>
        <v>30</v>
      </c>
      <c r="K222" s="463">
        <f t="shared" si="199"/>
        <v>2040</v>
      </c>
      <c r="L222" s="472">
        <f t="shared" si="217"/>
        <v>17</v>
      </c>
      <c r="M222" s="447">
        <f>'Summary Data'!I222</f>
        <v>1</v>
      </c>
      <c r="N222" s="458">
        <f t="shared" si="237"/>
        <v>10</v>
      </c>
      <c r="O222" s="463">
        <f t="shared" si="200"/>
        <v>10</v>
      </c>
      <c r="P222" s="472">
        <f t="shared" si="218"/>
        <v>0.25</v>
      </c>
      <c r="Q222" s="447">
        <f>'Summary Data'!K222</f>
        <v>7</v>
      </c>
      <c r="R222" s="458">
        <f t="shared" si="238"/>
        <v>10</v>
      </c>
      <c r="S222" s="463">
        <f t="shared" si="201"/>
        <v>70</v>
      </c>
      <c r="T222" s="472">
        <f t="shared" si="219"/>
        <v>1.75</v>
      </c>
      <c r="U222" s="447">
        <f>'Summary Data'!M222</f>
        <v>3</v>
      </c>
      <c r="V222" s="458">
        <f t="shared" si="239"/>
        <v>10</v>
      </c>
      <c r="W222" s="463">
        <f t="shared" si="202"/>
        <v>30</v>
      </c>
      <c r="X222" s="472">
        <f t="shared" si="220"/>
        <v>0.75</v>
      </c>
      <c r="Y222" s="447">
        <f>'Summary Data'!S222</f>
        <v>10</v>
      </c>
      <c r="Z222" s="458">
        <f t="shared" si="240"/>
        <v>10</v>
      </c>
      <c r="AA222" s="463">
        <f t="shared" si="203"/>
        <v>100</v>
      </c>
      <c r="AB222" s="472">
        <f t="shared" si="221"/>
        <v>2.5</v>
      </c>
      <c r="AC222" s="447">
        <f>'Summary Data'!U222</f>
        <v>2</v>
      </c>
      <c r="AD222" s="458">
        <f t="shared" si="241"/>
        <v>10</v>
      </c>
      <c r="AE222" s="463">
        <f t="shared" si="204"/>
        <v>20</v>
      </c>
      <c r="AF222" s="472">
        <f t="shared" si="222"/>
        <v>0.5</v>
      </c>
      <c r="AG222" s="447">
        <f>'Summary Data'!W222</f>
        <v>1</v>
      </c>
      <c r="AH222" s="458">
        <f t="shared" si="242"/>
        <v>10</v>
      </c>
      <c r="AI222" s="463">
        <f t="shared" si="205"/>
        <v>10</v>
      </c>
      <c r="AJ222" s="472">
        <f t="shared" si="223"/>
        <v>0.25</v>
      </c>
      <c r="AK222" s="447">
        <f>'Summary Data'!Y222</f>
        <v>431</v>
      </c>
      <c r="AL222" s="458">
        <f t="shared" si="243"/>
        <v>5</v>
      </c>
      <c r="AM222" s="463">
        <f t="shared" si="206"/>
        <v>2155</v>
      </c>
      <c r="AN222" s="472">
        <f t="shared" si="224"/>
        <v>107.75</v>
      </c>
      <c r="AO222" s="447">
        <f>'Summary Data'!AA222</f>
        <v>57</v>
      </c>
      <c r="AP222" s="458">
        <f t="shared" si="244"/>
        <v>5</v>
      </c>
      <c r="AQ222" s="463">
        <f t="shared" si="207"/>
        <v>285</v>
      </c>
      <c r="AR222" s="472">
        <f t="shared" si="225"/>
        <v>14.25</v>
      </c>
      <c r="AS222" s="447">
        <f>'Summary Data'!AC222</f>
        <v>383</v>
      </c>
      <c r="AT222" s="458">
        <f t="shared" si="245"/>
        <v>5</v>
      </c>
      <c r="AU222" s="463">
        <f t="shared" si="208"/>
        <v>1915</v>
      </c>
      <c r="AV222" s="472">
        <f t="shared" si="226"/>
        <v>95.75</v>
      </c>
      <c r="AW222" s="447">
        <f>'Summary Data'!AE222</f>
        <v>473</v>
      </c>
      <c r="AX222" s="458">
        <f t="shared" si="246"/>
        <v>5</v>
      </c>
      <c r="AY222" s="463">
        <f t="shared" si="209"/>
        <v>2365</v>
      </c>
      <c r="AZ222" s="472">
        <f t="shared" si="227"/>
        <v>118.25</v>
      </c>
      <c r="BA222" s="447">
        <f>'Summary Data'!AG222</f>
        <v>0</v>
      </c>
      <c r="BB222" s="458">
        <f t="shared" si="247"/>
        <v>10</v>
      </c>
      <c r="BC222" s="463">
        <f t="shared" si="210"/>
        <v>0</v>
      </c>
      <c r="BD222" s="472">
        <f t="shared" si="228"/>
        <v>0</v>
      </c>
      <c r="BE222" s="447">
        <f>'Summary Data'!AI222</f>
        <v>0</v>
      </c>
      <c r="BF222" s="458">
        <f t="shared" si="248"/>
        <v>5</v>
      </c>
      <c r="BG222" s="463">
        <f t="shared" si="211"/>
        <v>0</v>
      </c>
      <c r="BH222" s="472">
        <f t="shared" si="229"/>
        <v>0</v>
      </c>
      <c r="BI222" s="447">
        <f>'Summary Data'!AK222</f>
        <v>9</v>
      </c>
      <c r="BJ222" s="458">
        <f t="shared" si="249"/>
        <v>30</v>
      </c>
      <c r="BK222" s="463">
        <f t="shared" si="212"/>
        <v>270</v>
      </c>
      <c r="BL222" s="472">
        <f t="shared" si="230"/>
        <v>2.25</v>
      </c>
      <c r="BM222" s="447">
        <f>'Summary Data'!AN222</f>
        <v>19</v>
      </c>
      <c r="BN222" s="458">
        <f t="shared" si="250"/>
        <v>30</v>
      </c>
      <c r="BO222" s="463">
        <f t="shared" si="197"/>
        <v>570</v>
      </c>
      <c r="BP222" s="472">
        <f t="shared" si="231"/>
        <v>4.75</v>
      </c>
      <c r="BQ222" s="447">
        <f>'Summary Data'!AQ222</f>
        <v>17</v>
      </c>
      <c r="BR222" s="458">
        <f t="shared" si="251"/>
        <v>10</v>
      </c>
      <c r="BS222" s="463">
        <f t="shared" si="213"/>
        <v>170</v>
      </c>
      <c r="BT222" s="472">
        <f t="shared" si="232"/>
        <v>4.25</v>
      </c>
      <c r="BU222" s="447">
        <f>'Summary Data'!AS222</f>
        <v>7</v>
      </c>
      <c r="BV222" s="458">
        <f t="shared" si="252"/>
        <v>15</v>
      </c>
      <c r="BW222" s="463">
        <f t="shared" si="214"/>
        <v>105</v>
      </c>
      <c r="BX222" s="472">
        <f t="shared" si="233"/>
        <v>1.75</v>
      </c>
      <c r="BY222" s="478">
        <f t="shared" si="234"/>
        <v>1652</v>
      </c>
      <c r="BZ222" s="469">
        <f t="shared" si="215"/>
        <v>11755</v>
      </c>
      <c r="CA222" s="475">
        <f t="shared" si="253"/>
        <v>2938.75</v>
      </c>
      <c r="CB222" s="451">
        <f t="shared" si="254"/>
        <v>4287.200000000008</v>
      </c>
      <c r="CC222" s="480">
        <f t="shared" si="261"/>
        <v>0.31452929651054429</v>
      </c>
      <c r="CD222" s="480">
        <f t="shared" si="255"/>
        <v>0.31305827307528711</v>
      </c>
      <c r="CE222" s="480">
        <f t="shared" si="256"/>
        <v>0.68547070348945571</v>
      </c>
      <c r="CF222" s="478">
        <f t="shared" si="257"/>
        <v>4</v>
      </c>
      <c r="CG222" s="478">
        <f t="shared" si="258"/>
        <v>17148.800000000032</v>
      </c>
      <c r="CH222" s="478">
        <f t="shared" si="259"/>
        <v>413</v>
      </c>
      <c r="CI222" s="478">
        <f t="shared" si="260"/>
        <v>393.01371951219505</v>
      </c>
    </row>
    <row r="223" spans="1:87" x14ac:dyDescent="0.2">
      <c r="A223" s="640"/>
      <c r="B223" s="449" t="s">
        <v>410</v>
      </c>
      <c r="C223" s="453">
        <v>3</v>
      </c>
      <c r="D223" s="453">
        <v>1</v>
      </c>
      <c r="E223" s="450">
        <f>'Summary Data'!C223</f>
        <v>160</v>
      </c>
      <c r="F223" s="459">
        <f t="shared" si="235"/>
        <v>10</v>
      </c>
      <c r="G223" s="464">
        <f t="shared" si="198"/>
        <v>1600</v>
      </c>
      <c r="H223" s="472">
        <f t="shared" si="216"/>
        <v>40</v>
      </c>
      <c r="I223" s="450">
        <f>'Summary Data'!G223</f>
        <v>44</v>
      </c>
      <c r="J223" s="459">
        <f t="shared" si="236"/>
        <v>30</v>
      </c>
      <c r="K223" s="464">
        <f t="shared" si="199"/>
        <v>1320</v>
      </c>
      <c r="L223" s="472">
        <f t="shared" si="217"/>
        <v>11</v>
      </c>
      <c r="M223" s="450">
        <f>'Summary Data'!I223</f>
        <v>0</v>
      </c>
      <c r="N223" s="459">
        <f t="shared" si="237"/>
        <v>10</v>
      </c>
      <c r="O223" s="464">
        <f t="shared" si="200"/>
        <v>0</v>
      </c>
      <c r="P223" s="472">
        <f t="shared" si="218"/>
        <v>0</v>
      </c>
      <c r="Q223" s="450">
        <f>'Summary Data'!K223</f>
        <v>4</v>
      </c>
      <c r="R223" s="459">
        <f t="shared" si="238"/>
        <v>10</v>
      </c>
      <c r="S223" s="464">
        <f t="shared" si="201"/>
        <v>40</v>
      </c>
      <c r="T223" s="472">
        <f t="shared" si="219"/>
        <v>1</v>
      </c>
      <c r="U223" s="450">
        <f>'Summary Data'!M223</f>
        <v>0</v>
      </c>
      <c r="V223" s="459">
        <f t="shared" si="239"/>
        <v>10</v>
      </c>
      <c r="W223" s="464">
        <f t="shared" si="202"/>
        <v>0</v>
      </c>
      <c r="X223" s="472">
        <f t="shared" si="220"/>
        <v>0</v>
      </c>
      <c r="Y223" s="450">
        <f>'Summary Data'!S223</f>
        <v>15</v>
      </c>
      <c r="Z223" s="459">
        <f t="shared" si="240"/>
        <v>10</v>
      </c>
      <c r="AA223" s="464">
        <f t="shared" si="203"/>
        <v>150</v>
      </c>
      <c r="AB223" s="472">
        <f t="shared" si="221"/>
        <v>3.75</v>
      </c>
      <c r="AC223" s="450">
        <f>'Summary Data'!U223</f>
        <v>5</v>
      </c>
      <c r="AD223" s="459">
        <f t="shared" si="241"/>
        <v>10</v>
      </c>
      <c r="AE223" s="464">
        <f t="shared" si="204"/>
        <v>50</v>
      </c>
      <c r="AF223" s="472">
        <f t="shared" si="222"/>
        <v>1.25</v>
      </c>
      <c r="AG223" s="450">
        <f>'Summary Data'!W223</f>
        <v>0</v>
      </c>
      <c r="AH223" s="459">
        <f t="shared" si="242"/>
        <v>10</v>
      </c>
      <c r="AI223" s="464">
        <f t="shared" si="205"/>
        <v>0</v>
      </c>
      <c r="AJ223" s="472">
        <f t="shared" si="223"/>
        <v>0</v>
      </c>
      <c r="AK223" s="450">
        <f>'Summary Data'!Y223</f>
        <v>378</v>
      </c>
      <c r="AL223" s="459">
        <f t="shared" si="243"/>
        <v>5</v>
      </c>
      <c r="AM223" s="464">
        <f t="shared" si="206"/>
        <v>1890</v>
      </c>
      <c r="AN223" s="472">
        <f t="shared" si="224"/>
        <v>94.5</v>
      </c>
      <c r="AO223" s="450">
        <f>'Summary Data'!AA223</f>
        <v>39</v>
      </c>
      <c r="AP223" s="459">
        <f t="shared" si="244"/>
        <v>5</v>
      </c>
      <c r="AQ223" s="464">
        <f t="shared" si="207"/>
        <v>195</v>
      </c>
      <c r="AR223" s="472">
        <f t="shared" si="225"/>
        <v>9.75</v>
      </c>
      <c r="AS223" s="450">
        <f>'Summary Data'!AC223</f>
        <v>284</v>
      </c>
      <c r="AT223" s="459">
        <f t="shared" si="245"/>
        <v>5</v>
      </c>
      <c r="AU223" s="464">
        <f t="shared" si="208"/>
        <v>1420</v>
      </c>
      <c r="AV223" s="472">
        <f t="shared" si="226"/>
        <v>71</v>
      </c>
      <c r="AW223" s="450">
        <f>'Summary Data'!AE223</f>
        <v>381</v>
      </c>
      <c r="AX223" s="459">
        <f t="shared" si="246"/>
        <v>5</v>
      </c>
      <c r="AY223" s="464">
        <f t="shared" si="209"/>
        <v>1905</v>
      </c>
      <c r="AZ223" s="472">
        <f t="shared" si="227"/>
        <v>95.25</v>
      </c>
      <c r="BA223" s="450">
        <f>'Summary Data'!AG223</f>
        <v>0</v>
      </c>
      <c r="BB223" s="459">
        <f t="shared" si="247"/>
        <v>10</v>
      </c>
      <c r="BC223" s="464">
        <f t="shared" si="210"/>
        <v>0</v>
      </c>
      <c r="BD223" s="472">
        <f t="shared" si="228"/>
        <v>0</v>
      </c>
      <c r="BE223" s="450">
        <f>'Summary Data'!AI223</f>
        <v>0</v>
      </c>
      <c r="BF223" s="459">
        <f t="shared" si="248"/>
        <v>5</v>
      </c>
      <c r="BG223" s="464">
        <f t="shared" si="211"/>
        <v>0</v>
      </c>
      <c r="BH223" s="472">
        <f t="shared" si="229"/>
        <v>0</v>
      </c>
      <c r="BI223" s="450">
        <f>'Summary Data'!AK223</f>
        <v>7</v>
      </c>
      <c r="BJ223" s="459">
        <f t="shared" si="249"/>
        <v>30</v>
      </c>
      <c r="BK223" s="464">
        <f t="shared" si="212"/>
        <v>210</v>
      </c>
      <c r="BL223" s="472">
        <f t="shared" si="230"/>
        <v>1.75</v>
      </c>
      <c r="BM223" s="450">
        <f>'Summary Data'!AN223</f>
        <v>21</v>
      </c>
      <c r="BN223" s="459">
        <f t="shared" si="250"/>
        <v>30</v>
      </c>
      <c r="BO223" s="464">
        <f t="shared" si="197"/>
        <v>630</v>
      </c>
      <c r="BP223" s="472">
        <f t="shared" si="231"/>
        <v>5.25</v>
      </c>
      <c r="BQ223" s="450">
        <f>'Summary Data'!AQ223</f>
        <v>13</v>
      </c>
      <c r="BR223" s="459">
        <f t="shared" si="251"/>
        <v>10</v>
      </c>
      <c r="BS223" s="464">
        <f t="shared" si="213"/>
        <v>130</v>
      </c>
      <c r="BT223" s="472">
        <f t="shared" si="232"/>
        <v>3.25</v>
      </c>
      <c r="BU223" s="450">
        <f>'Summary Data'!AS223</f>
        <v>2</v>
      </c>
      <c r="BV223" s="459">
        <f t="shared" si="252"/>
        <v>15</v>
      </c>
      <c r="BW223" s="464">
        <f t="shared" si="214"/>
        <v>30</v>
      </c>
      <c r="BX223" s="472">
        <f t="shared" si="233"/>
        <v>0.5</v>
      </c>
      <c r="BY223" s="478">
        <f t="shared" si="234"/>
        <v>1353</v>
      </c>
      <c r="BZ223" s="469">
        <f t="shared" si="215"/>
        <v>9570</v>
      </c>
      <c r="CA223" s="475">
        <f t="shared" si="253"/>
        <v>2392.5</v>
      </c>
      <c r="CB223" s="451">
        <f t="shared" si="254"/>
        <v>4287.200000000008</v>
      </c>
      <c r="CC223" s="480">
        <f t="shared" si="261"/>
        <v>0.44194345960067283</v>
      </c>
      <c r="CD223" s="480">
        <f t="shared" si="255"/>
        <v>0.30512016718913271</v>
      </c>
      <c r="CE223" s="480">
        <f t="shared" si="256"/>
        <v>0.55805654039932717</v>
      </c>
      <c r="CF223" s="478">
        <f t="shared" si="257"/>
        <v>4</v>
      </c>
      <c r="CG223" s="478">
        <f t="shared" si="258"/>
        <v>17148.800000000032</v>
      </c>
      <c r="CH223" s="478">
        <f t="shared" si="259"/>
        <v>338.25</v>
      </c>
      <c r="CI223" s="478">
        <f t="shared" si="260"/>
        <v>393.01371951219505</v>
      </c>
    </row>
    <row r="224" spans="1:87" x14ac:dyDescent="0.2">
      <c r="A224" s="640"/>
      <c r="B224" s="442" t="s">
        <v>411</v>
      </c>
      <c r="C224" s="453">
        <v>3</v>
      </c>
      <c r="D224" s="453">
        <v>1</v>
      </c>
      <c r="E224" s="447">
        <f>'Summary Data'!C224</f>
        <v>164</v>
      </c>
      <c r="F224" s="458">
        <f t="shared" si="235"/>
        <v>10</v>
      </c>
      <c r="G224" s="463">
        <f t="shared" si="198"/>
        <v>1640</v>
      </c>
      <c r="H224" s="472">
        <f t="shared" si="216"/>
        <v>41</v>
      </c>
      <c r="I224" s="447">
        <f>'Summary Data'!G224</f>
        <v>0</v>
      </c>
      <c r="J224" s="458">
        <f t="shared" si="236"/>
        <v>30</v>
      </c>
      <c r="K224" s="463">
        <f t="shared" si="199"/>
        <v>0</v>
      </c>
      <c r="L224" s="472">
        <f t="shared" si="217"/>
        <v>0</v>
      </c>
      <c r="M224" s="447">
        <f>'Summary Data'!I224</f>
        <v>5</v>
      </c>
      <c r="N224" s="458">
        <f t="shared" si="237"/>
        <v>10</v>
      </c>
      <c r="O224" s="463">
        <f t="shared" si="200"/>
        <v>50</v>
      </c>
      <c r="P224" s="472">
        <f t="shared" si="218"/>
        <v>1.25</v>
      </c>
      <c r="Q224" s="447">
        <f>'Summary Data'!K224</f>
        <v>8</v>
      </c>
      <c r="R224" s="458">
        <f t="shared" si="238"/>
        <v>10</v>
      </c>
      <c r="S224" s="463">
        <f t="shared" si="201"/>
        <v>80</v>
      </c>
      <c r="T224" s="472">
        <f t="shared" si="219"/>
        <v>2</v>
      </c>
      <c r="U224" s="447">
        <f>'Summary Data'!M224</f>
        <v>0</v>
      </c>
      <c r="V224" s="458">
        <f t="shared" si="239"/>
        <v>10</v>
      </c>
      <c r="W224" s="463">
        <f t="shared" si="202"/>
        <v>0</v>
      </c>
      <c r="X224" s="472">
        <f t="shared" si="220"/>
        <v>0</v>
      </c>
      <c r="Y224" s="447">
        <f>'Summary Data'!S224</f>
        <v>41</v>
      </c>
      <c r="Z224" s="458">
        <f t="shared" si="240"/>
        <v>10</v>
      </c>
      <c r="AA224" s="463">
        <f t="shared" si="203"/>
        <v>410</v>
      </c>
      <c r="AB224" s="472">
        <f t="shared" si="221"/>
        <v>10.25</v>
      </c>
      <c r="AC224" s="447">
        <f>'Summary Data'!U224</f>
        <v>5</v>
      </c>
      <c r="AD224" s="458">
        <f t="shared" si="241"/>
        <v>10</v>
      </c>
      <c r="AE224" s="463">
        <f t="shared" si="204"/>
        <v>50</v>
      </c>
      <c r="AF224" s="472">
        <f t="shared" si="222"/>
        <v>1.25</v>
      </c>
      <c r="AG224" s="447">
        <f>'Summary Data'!W224</f>
        <v>0</v>
      </c>
      <c r="AH224" s="458">
        <f t="shared" si="242"/>
        <v>10</v>
      </c>
      <c r="AI224" s="463">
        <f t="shared" si="205"/>
        <v>0</v>
      </c>
      <c r="AJ224" s="472">
        <f t="shared" si="223"/>
        <v>0</v>
      </c>
      <c r="AK224" s="447">
        <f>'Summary Data'!Y224</f>
        <v>429</v>
      </c>
      <c r="AL224" s="458">
        <f t="shared" si="243"/>
        <v>5</v>
      </c>
      <c r="AM224" s="463">
        <f t="shared" si="206"/>
        <v>2145</v>
      </c>
      <c r="AN224" s="472">
        <f t="shared" si="224"/>
        <v>107.25</v>
      </c>
      <c r="AO224" s="447">
        <f>'Summary Data'!AA224</f>
        <v>36</v>
      </c>
      <c r="AP224" s="458">
        <f t="shared" si="244"/>
        <v>5</v>
      </c>
      <c r="AQ224" s="463">
        <f t="shared" si="207"/>
        <v>180</v>
      </c>
      <c r="AR224" s="472">
        <f t="shared" si="225"/>
        <v>9</v>
      </c>
      <c r="AS224" s="447">
        <f>'Summary Data'!AC224</f>
        <v>262</v>
      </c>
      <c r="AT224" s="458">
        <f t="shared" si="245"/>
        <v>5</v>
      </c>
      <c r="AU224" s="463">
        <f t="shared" si="208"/>
        <v>1310</v>
      </c>
      <c r="AV224" s="472">
        <f t="shared" si="226"/>
        <v>65.5</v>
      </c>
      <c r="AW224" s="447">
        <f>'Summary Data'!AE224</f>
        <v>488</v>
      </c>
      <c r="AX224" s="458">
        <f t="shared" si="246"/>
        <v>5</v>
      </c>
      <c r="AY224" s="463">
        <f t="shared" si="209"/>
        <v>2440</v>
      </c>
      <c r="AZ224" s="472">
        <f t="shared" si="227"/>
        <v>122</v>
      </c>
      <c r="BA224" s="447">
        <f>'Summary Data'!AG224</f>
        <v>0</v>
      </c>
      <c r="BB224" s="458">
        <f t="shared" si="247"/>
        <v>10</v>
      </c>
      <c r="BC224" s="463">
        <f t="shared" si="210"/>
        <v>0</v>
      </c>
      <c r="BD224" s="472">
        <f t="shared" si="228"/>
        <v>0</v>
      </c>
      <c r="BE224" s="447">
        <f>'Summary Data'!AI224</f>
        <v>3</v>
      </c>
      <c r="BF224" s="458">
        <f t="shared" si="248"/>
        <v>5</v>
      </c>
      <c r="BG224" s="463">
        <f t="shared" si="211"/>
        <v>15</v>
      </c>
      <c r="BH224" s="472">
        <f t="shared" si="229"/>
        <v>0.75</v>
      </c>
      <c r="BI224" s="447">
        <f>'Summary Data'!AK224</f>
        <v>8</v>
      </c>
      <c r="BJ224" s="458">
        <f t="shared" si="249"/>
        <v>30</v>
      </c>
      <c r="BK224" s="463">
        <f t="shared" si="212"/>
        <v>240</v>
      </c>
      <c r="BL224" s="472">
        <f t="shared" si="230"/>
        <v>2</v>
      </c>
      <c r="BM224" s="447">
        <f>'Summary Data'!AN224</f>
        <v>16</v>
      </c>
      <c r="BN224" s="458">
        <f t="shared" si="250"/>
        <v>30</v>
      </c>
      <c r="BO224" s="463">
        <f t="shared" si="197"/>
        <v>480</v>
      </c>
      <c r="BP224" s="472">
        <f t="shared" si="231"/>
        <v>4</v>
      </c>
      <c r="BQ224" s="447">
        <f>'Summary Data'!AQ224</f>
        <v>11</v>
      </c>
      <c r="BR224" s="458">
        <f t="shared" si="251"/>
        <v>10</v>
      </c>
      <c r="BS224" s="463">
        <f t="shared" si="213"/>
        <v>110</v>
      </c>
      <c r="BT224" s="472">
        <f t="shared" si="232"/>
        <v>2.75</v>
      </c>
      <c r="BU224" s="447">
        <f>'Summary Data'!AS224</f>
        <v>20</v>
      </c>
      <c r="BV224" s="458">
        <f t="shared" si="252"/>
        <v>15</v>
      </c>
      <c r="BW224" s="463">
        <f t="shared" si="214"/>
        <v>300</v>
      </c>
      <c r="BX224" s="472">
        <f t="shared" si="233"/>
        <v>5</v>
      </c>
      <c r="BY224" s="478">
        <f t="shared" si="234"/>
        <v>1496</v>
      </c>
      <c r="BZ224" s="469">
        <f t="shared" si="215"/>
        <v>9450</v>
      </c>
      <c r="CA224" s="475">
        <f t="shared" si="253"/>
        <v>2362.5</v>
      </c>
      <c r="CB224" s="451">
        <f t="shared" si="254"/>
        <v>4287.200000000008</v>
      </c>
      <c r="CC224" s="480">
        <f t="shared" si="261"/>
        <v>0.44894103377495909</v>
      </c>
      <c r="CD224" s="480">
        <f t="shared" si="255"/>
        <v>0.17354497354497356</v>
      </c>
      <c r="CE224" s="480">
        <f t="shared" si="256"/>
        <v>0.55105896622504091</v>
      </c>
      <c r="CF224" s="478">
        <f t="shared" si="257"/>
        <v>4</v>
      </c>
      <c r="CG224" s="478">
        <f t="shared" si="258"/>
        <v>17148.800000000032</v>
      </c>
      <c r="CH224" s="478">
        <f t="shared" si="259"/>
        <v>374</v>
      </c>
      <c r="CI224" s="478">
        <f t="shared" si="260"/>
        <v>393.01371951219505</v>
      </c>
    </row>
    <row r="225" spans="1:87" x14ac:dyDescent="0.2">
      <c r="A225" s="640"/>
      <c r="B225" s="449" t="s">
        <v>412</v>
      </c>
      <c r="C225" s="453">
        <v>3</v>
      </c>
      <c r="D225" s="453">
        <v>1</v>
      </c>
      <c r="E225" s="450">
        <f>'Summary Data'!C225</f>
        <v>232</v>
      </c>
      <c r="F225" s="459">
        <f t="shared" si="235"/>
        <v>10</v>
      </c>
      <c r="G225" s="464">
        <f t="shared" si="198"/>
        <v>2320</v>
      </c>
      <c r="H225" s="472">
        <f t="shared" si="216"/>
        <v>58</v>
      </c>
      <c r="I225" s="450">
        <f>'Summary Data'!G225</f>
        <v>79</v>
      </c>
      <c r="J225" s="459">
        <f t="shared" si="236"/>
        <v>30</v>
      </c>
      <c r="K225" s="464">
        <f t="shared" si="199"/>
        <v>2370</v>
      </c>
      <c r="L225" s="472">
        <f t="shared" si="217"/>
        <v>19.75</v>
      </c>
      <c r="M225" s="450">
        <f>'Summary Data'!I225</f>
        <v>3</v>
      </c>
      <c r="N225" s="459">
        <f t="shared" si="237"/>
        <v>10</v>
      </c>
      <c r="O225" s="464">
        <f t="shared" si="200"/>
        <v>30</v>
      </c>
      <c r="P225" s="472">
        <f t="shared" si="218"/>
        <v>0.75</v>
      </c>
      <c r="Q225" s="450">
        <f>'Summary Data'!K225</f>
        <v>11</v>
      </c>
      <c r="R225" s="459">
        <f t="shared" si="238"/>
        <v>10</v>
      </c>
      <c r="S225" s="464">
        <f t="shared" si="201"/>
        <v>110</v>
      </c>
      <c r="T225" s="472">
        <f t="shared" si="219"/>
        <v>2.75</v>
      </c>
      <c r="U225" s="450">
        <f>'Summary Data'!M225</f>
        <v>2</v>
      </c>
      <c r="V225" s="459">
        <f t="shared" si="239"/>
        <v>10</v>
      </c>
      <c r="W225" s="464">
        <f t="shared" si="202"/>
        <v>20</v>
      </c>
      <c r="X225" s="472">
        <f t="shared" si="220"/>
        <v>0.5</v>
      </c>
      <c r="Y225" s="450">
        <f>'Summary Data'!S225</f>
        <v>42</v>
      </c>
      <c r="Z225" s="459">
        <f t="shared" si="240"/>
        <v>10</v>
      </c>
      <c r="AA225" s="464">
        <f t="shared" si="203"/>
        <v>420</v>
      </c>
      <c r="AB225" s="472">
        <f t="shared" si="221"/>
        <v>10.5</v>
      </c>
      <c r="AC225" s="450">
        <f>'Summary Data'!U225</f>
        <v>9</v>
      </c>
      <c r="AD225" s="459">
        <f t="shared" si="241"/>
        <v>10</v>
      </c>
      <c r="AE225" s="464">
        <f t="shared" si="204"/>
        <v>90</v>
      </c>
      <c r="AF225" s="472">
        <f t="shared" si="222"/>
        <v>2.25</v>
      </c>
      <c r="AG225" s="450">
        <f>'Summary Data'!W225</f>
        <v>0</v>
      </c>
      <c r="AH225" s="459">
        <f t="shared" si="242"/>
        <v>10</v>
      </c>
      <c r="AI225" s="464">
        <f t="shared" si="205"/>
        <v>0</v>
      </c>
      <c r="AJ225" s="472">
        <f t="shared" si="223"/>
        <v>0</v>
      </c>
      <c r="AK225" s="450">
        <f>'Summary Data'!Y225</f>
        <v>535</v>
      </c>
      <c r="AL225" s="459">
        <f t="shared" si="243"/>
        <v>5</v>
      </c>
      <c r="AM225" s="464">
        <f t="shared" si="206"/>
        <v>2675</v>
      </c>
      <c r="AN225" s="472">
        <f t="shared" si="224"/>
        <v>133.75</v>
      </c>
      <c r="AO225" s="450">
        <f>'Summary Data'!AA225</f>
        <v>40</v>
      </c>
      <c r="AP225" s="459">
        <f t="shared" si="244"/>
        <v>5</v>
      </c>
      <c r="AQ225" s="464">
        <f t="shared" si="207"/>
        <v>200</v>
      </c>
      <c r="AR225" s="472">
        <f t="shared" si="225"/>
        <v>10</v>
      </c>
      <c r="AS225" s="450">
        <f>'Summary Data'!AC225</f>
        <v>153</v>
      </c>
      <c r="AT225" s="459">
        <f t="shared" si="245"/>
        <v>5</v>
      </c>
      <c r="AU225" s="464">
        <f t="shared" si="208"/>
        <v>765</v>
      </c>
      <c r="AV225" s="472">
        <f t="shared" si="226"/>
        <v>38.25</v>
      </c>
      <c r="AW225" s="450">
        <f>'Summary Data'!AE225</f>
        <v>496</v>
      </c>
      <c r="AX225" s="459">
        <f t="shared" si="246"/>
        <v>5</v>
      </c>
      <c r="AY225" s="464">
        <f t="shared" si="209"/>
        <v>2480</v>
      </c>
      <c r="AZ225" s="472">
        <f t="shared" si="227"/>
        <v>124</v>
      </c>
      <c r="BA225" s="450">
        <f>'Summary Data'!AG225</f>
        <v>0</v>
      </c>
      <c r="BB225" s="459">
        <f t="shared" si="247"/>
        <v>10</v>
      </c>
      <c r="BC225" s="464">
        <f t="shared" si="210"/>
        <v>0</v>
      </c>
      <c r="BD225" s="472">
        <f t="shared" si="228"/>
        <v>0</v>
      </c>
      <c r="BE225" s="450">
        <f>'Summary Data'!AI225</f>
        <v>4</v>
      </c>
      <c r="BF225" s="459">
        <f t="shared" si="248"/>
        <v>5</v>
      </c>
      <c r="BG225" s="464">
        <f t="shared" si="211"/>
        <v>20</v>
      </c>
      <c r="BH225" s="472">
        <f t="shared" si="229"/>
        <v>1</v>
      </c>
      <c r="BI225" s="450">
        <f>'Summary Data'!AK225</f>
        <v>5</v>
      </c>
      <c r="BJ225" s="459">
        <f t="shared" si="249"/>
        <v>30</v>
      </c>
      <c r="BK225" s="464">
        <f t="shared" si="212"/>
        <v>150</v>
      </c>
      <c r="BL225" s="472">
        <f t="shared" si="230"/>
        <v>1.25</v>
      </c>
      <c r="BM225" s="450">
        <f>'Summary Data'!AN225</f>
        <v>28</v>
      </c>
      <c r="BN225" s="459">
        <f t="shared" si="250"/>
        <v>30</v>
      </c>
      <c r="BO225" s="464">
        <f t="shared" si="197"/>
        <v>840</v>
      </c>
      <c r="BP225" s="472">
        <f t="shared" si="231"/>
        <v>7</v>
      </c>
      <c r="BQ225" s="450">
        <f>'Summary Data'!AQ225</f>
        <v>12</v>
      </c>
      <c r="BR225" s="459">
        <f t="shared" si="251"/>
        <v>10</v>
      </c>
      <c r="BS225" s="464">
        <f t="shared" si="213"/>
        <v>120</v>
      </c>
      <c r="BT225" s="472">
        <f t="shared" si="232"/>
        <v>3</v>
      </c>
      <c r="BU225" s="450">
        <f>'Summary Data'!AS225</f>
        <v>3</v>
      </c>
      <c r="BV225" s="459">
        <f t="shared" si="252"/>
        <v>15</v>
      </c>
      <c r="BW225" s="464">
        <f t="shared" si="214"/>
        <v>45</v>
      </c>
      <c r="BX225" s="472">
        <f t="shared" si="233"/>
        <v>0.75</v>
      </c>
      <c r="BY225" s="478">
        <f t="shared" si="234"/>
        <v>1654</v>
      </c>
      <c r="BZ225" s="469">
        <f t="shared" si="215"/>
        <v>12655</v>
      </c>
      <c r="CA225" s="475">
        <f t="shared" si="253"/>
        <v>3163.75</v>
      </c>
      <c r="CB225" s="451">
        <f t="shared" si="254"/>
        <v>4287.200000000008</v>
      </c>
      <c r="CC225" s="480">
        <f t="shared" si="261"/>
        <v>0.26204749020339757</v>
      </c>
      <c r="CD225" s="480">
        <f t="shared" si="255"/>
        <v>0.37060450414855789</v>
      </c>
      <c r="CE225" s="480">
        <f t="shared" si="256"/>
        <v>0.73795250979660243</v>
      </c>
      <c r="CF225" s="478">
        <f t="shared" si="257"/>
        <v>4</v>
      </c>
      <c r="CG225" s="478">
        <f t="shared" si="258"/>
        <v>17148.800000000032</v>
      </c>
      <c r="CH225" s="478">
        <f t="shared" si="259"/>
        <v>413.5</v>
      </c>
      <c r="CI225" s="478">
        <f t="shared" si="260"/>
        <v>393.01371951219505</v>
      </c>
    </row>
    <row r="226" spans="1:87" x14ac:dyDescent="0.2">
      <c r="A226" s="640"/>
      <c r="B226" s="442" t="s">
        <v>413</v>
      </c>
      <c r="C226" s="453">
        <v>3</v>
      </c>
      <c r="D226" s="453">
        <v>1</v>
      </c>
      <c r="E226" s="447">
        <f>'Summary Data'!C226</f>
        <v>266</v>
      </c>
      <c r="F226" s="458">
        <f t="shared" si="235"/>
        <v>10</v>
      </c>
      <c r="G226" s="463">
        <f t="shared" si="198"/>
        <v>2660</v>
      </c>
      <c r="H226" s="472">
        <f t="shared" si="216"/>
        <v>66.5</v>
      </c>
      <c r="I226" s="447">
        <f>'Summary Data'!G226</f>
        <v>52</v>
      </c>
      <c r="J226" s="458">
        <f t="shared" si="236"/>
        <v>30</v>
      </c>
      <c r="K226" s="463">
        <f t="shared" si="199"/>
        <v>1560</v>
      </c>
      <c r="L226" s="472">
        <f t="shared" si="217"/>
        <v>13</v>
      </c>
      <c r="M226" s="447">
        <f>'Summary Data'!I226</f>
        <v>0</v>
      </c>
      <c r="N226" s="458">
        <f t="shared" si="237"/>
        <v>10</v>
      </c>
      <c r="O226" s="463">
        <f t="shared" si="200"/>
        <v>0</v>
      </c>
      <c r="P226" s="472">
        <f t="shared" si="218"/>
        <v>0</v>
      </c>
      <c r="Q226" s="447">
        <f>'Summary Data'!K226</f>
        <v>7</v>
      </c>
      <c r="R226" s="458">
        <f t="shared" si="238"/>
        <v>10</v>
      </c>
      <c r="S226" s="463">
        <f t="shared" si="201"/>
        <v>70</v>
      </c>
      <c r="T226" s="472">
        <f t="shared" si="219"/>
        <v>1.75</v>
      </c>
      <c r="U226" s="447">
        <f>'Summary Data'!M226</f>
        <v>0</v>
      </c>
      <c r="V226" s="458">
        <f t="shared" si="239"/>
        <v>10</v>
      </c>
      <c r="W226" s="463">
        <f t="shared" si="202"/>
        <v>0</v>
      </c>
      <c r="X226" s="472">
        <f t="shared" si="220"/>
        <v>0</v>
      </c>
      <c r="Y226" s="447">
        <f>'Summary Data'!S226</f>
        <v>48</v>
      </c>
      <c r="Z226" s="458">
        <f t="shared" si="240"/>
        <v>10</v>
      </c>
      <c r="AA226" s="463">
        <f t="shared" si="203"/>
        <v>480</v>
      </c>
      <c r="AB226" s="472">
        <f t="shared" si="221"/>
        <v>12</v>
      </c>
      <c r="AC226" s="447">
        <f>'Summary Data'!U226</f>
        <v>8</v>
      </c>
      <c r="AD226" s="458">
        <f t="shared" si="241"/>
        <v>10</v>
      </c>
      <c r="AE226" s="463">
        <f t="shared" si="204"/>
        <v>80</v>
      </c>
      <c r="AF226" s="472">
        <f t="shared" si="222"/>
        <v>2</v>
      </c>
      <c r="AG226" s="447">
        <f>'Summary Data'!W226</f>
        <v>2</v>
      </c>
      <c r="AH226" s="458">
        <f t="shared" si="242"/>
        <v>10</v>
      </c>
      <c r="AI226" s="463">
        <f t="shared" si="205"/>
        <v>20</v>
      </c>
      <c r="AJ226" s="472">
        <f t="shared" si="223"/>
        <v>0.5</v>
      </c>
      <c r="AK226" s="447">
        <f>'Summary Data'!Y226</f>
        <v>498</v>
      </c>
      <c r="AL226" s="458">
        <f t="shared" si="243"/>
        <v>5</v>
      </c>
      <c r="AM226" s="463">
        <f t="shared" si="206"/>
        <v>2490</v>
      </c>
      <c r="AN226" s="472">
        <f t="shared" si="224"/>
        <v>124.5</v>
      </c>
      <c r="AO226" s="447">
        <f>'Summary Data'!AA226</f>
        <v>47</v>
      </c>
      <c r="AP226" s="458">
        <f t="shared" si="244"/>
        <v>5</v>
      </c>
      <c r="AQ226" s="463">
        <f t="shared" si="207"/>
        <v>235</v>
      </c>
      <c r="AR226" s="472">
        <f t="shared" si="225"/>
        <v>11.75</v>
      </c>
      <c r="AS226" s="447">
        <f>'Summary Data'!AC226</f>
        <v>138</v>
      </c>
      <c r="AT226" s="458">
        <f t="shared" si="245"/>
        <v>5</v>
      </c>
      <c r="AU226" s="463">
        <f t="shared" si="208"/>
        <v>690</v>
      </c>
      <c r="AV226" s="472">
        <f t="shared" si="226"/>
        <v>34.5</v>
      </c>
      <c r="AW226" s="447">
        <f>'Summary Data'!AE226</f>
        <v>576</v>
      </c>
      <c r="AX226" s="458">
        <f t="shared" si="246"/>
        <v>5</v>
      </c>
      <c r="AY226" s="463">
        <f t="shared" si="209"/>
        <v>2880</v>
      </c>
      <c r="AZ226" s="472">
        <f t="shared" si="227"/>
        <v>144</v>
      </c>
      <c r="BA226" s="447">
        <f>'Summary Data'!AG226</f>
        <v>0</v>
      </c>
      <c r="BB226" s="458">
        <f t="shared" si="247"/>
        <v>10</v>
      </c>
      <c r="BC226" s="463">
        <f t="shared" si="210"/>
        <v>0</v>
      </c>
      <c r="BD226" s="472">
        <f t="shared" si="228"/>
        <v>0</v>
      </c>
      <c r="BE226" s="447">
        <f>'Summary Data'!AI226</f>
        <v>2</v>
      </c>
      <c r="BF226" s="458">
        <f t="shared" si="248"/>
        <v>5</v>
      </c>
      <c r="BG226" s="463">
        <f t="shared" si="211"/>
        <v>10</v>
      </c>
      <c r="BH226" s="472">
        <f t="shared" si="229"/>
        <v>0.5</v>
      </c>
      <c r="BI226" s="447">
        <f>'Summary Data'!AK226</f>
        <v>5</v>
      </c>
      <c r="BJ226" s="458">
        <f t="shared" si="249"/>
        <v>30</v>
      </c>
      <c r="BK226" s="463">
        <f t="shared" si="212"/>
        <v>150</v>
      </c>
      <c r="BL226" s="472">
        <f t="shared" si="230"/>
        <v>1.25</v>
      </c>
      <c r="BM226" s="447">
        <f>'Summary Data'!AN226</f>
        <v>19</v>
      </c>
      <c r="BN226" s="458">
        <f t="shared" si="250"/>
        <v>30</v>
      </c>
      <c r="BO226" s="463">
        <f t="shared" si="197"/>
        <v>570</v>
      </c>
      <c r="BP226" s="472">
        <f t="shared" si="231"/>
        <v>4.75</v>
      </c>
      <c r="BQ226" s="447">
        <f>'Summary Data'!AQ226</f>
        <v>0</v>
      </c>
      <c r="BR226" s="458">
        <f t="shared" si="251"/>
        <v>10</v>
      </c>
      <c r="BS226" s="463">
        <f t="shared" si="213"/>
        <v>0</v>
      </c>
      <c r="BT226" s="472">
        <f t="shared" si="232"/>
        <v>0</v>
      </c>
      <c r="BU226" s="447">
        <f>'Summary Data'!AS226</f>
        <v>0</v>
      </c>
      <c r="BV226" s="458">
        <f t="shared" si="252"/>
        <v>15</v>
      </c>
      <c r="BW226" s="463">
        <f t="shared" si="214"/>
        <v>0</v>
      </c>
      <c r="BX226" s="472">
        <f t="shared" si="233"/>
        <v>0</v>
      </c>
      <c r="BY226" s="478">
        <f t="shared" si="234"/>
        <v>1668</v>
      </c>
      <c r="BZ226" s="469">
        <f t="shared" si="215"/>
        <v>11895</v>
      </c>
      <c r="CA226" s="475">
        <f t="shared" si="253"/>
        <v>2973.75</v>
      </c>
      <c r="CB226" s="451">
        <f t="shared" si="254"/>
        <v>4287.200000000008</v>
      </c>
      <c r="CC226" s="480">
        <f>1-(CA226/CB226)</f>
        <v>0.30636545997387699</v>
      </c>
      <c r="CD226" s="480">
        <f t="shared" si="255"/>
        <v>0.3547709121479613</v>
      </c>
      <c r="CE226" s="480">
        <f t="shared" si="256"/>
        <v>0.69363454002612301</v>
      </c>
      <c r="CF226" s="478">
        <f t="shared" si="257"/>
        <v>4</v>
      </c>
      <c r="CG226" s="478">
        <f t="shared" si="258"/>
        <v>17148.800000000032</v>
      </c>
      <c r="CH226" s="478">
        <f t="shared" si="259"/>
        <v>417</v>
      </c>
      <c r="CI226" s="478">
        <f t="shared" si="260"/>
        <v>393.01371951219505</v>
      </c>
    </row>
    <row r="227" spans="1:87" x14ac:dyDescent="0.2">
      <c r="A227" s="640"/>
      <c r="B227" s="449" t="s">
        <v>414</v>
      </c>
      <c r="C227" s="453">
        <v>3</v>
      </c>
      <c r="D227" s="453">
        <v>1</v>
      </c>
      <c r="E227" s="450">
        <f>'Summary Data'!C227</f>
        <v>142</v>
      </c>
      <c r="F227" s="459">
        <f t="shared" si="235"/>
        <v>10</v>
      </c>
      <c r="G227" s="464">
        <f t="shared" si="198"/>
        <v>1420</v>
      </c>
      <c r="H227" s="472">
        <f t="shared" si="216"/>
        <v>35.5</v>
      </c>
      <c r="I227" s="450">
        <f>'Summary Data'!G227</f>
        <v>20</v>
      </c>
      <c r="J227" s="459">
        <f t="shared" si="236"/>
        <v>30</v>
      </c>
      <c r="K227" s="464">
        <f t="shared" si="199"/>
        <v>600</v>
      </c>
      <c r="L227" s="472">
        <f t="shared" si="217"/>
        <v>5</v>
      </c>
      <c r="M227" s="450">
        <f>'Summary Data'!I227</f>
        <v>0</v>
      </c>
      <c r="N227" s="459">
        <f t="shared" si="237"/>
        <v>10</v>
      </c>
      <c r="O227" s="464">
        <f t="shared" si="200"/>
        <v>0</v>
      </c>
      <c r="P227" s="472">
        <f t="shared" si="218"/>
        <v>0</v>
      </c>
      <c r="Q227" s="450">
        <f>'Summary Data'!K227</f>
        <v>7</v>
      </c>
      <c r="R227" s="459">
        <f t="shared" si="238"/>
        <v>10</v>
      </c>
      <c r="S227" s="464">
        <f t="shared" si="201"/>
        <v>70</v>
      </c>
      <c r="T227" s="472">
        <f t="shared" si="219"/>
        <v>1.75</v>
      </c>
      <c r="U227" s="450">
        <f>'Summary Data'!M227</f>
        <v>3</v>
      </c>
      <c r="V227" s="459">
        <f t="shared" si="239"/>
        <v>10</v>
      </c>
      <c r="W227" s="464">
        <f t="shared" si="202"/>
        <v>30</v>
      </c>
      <c r="X227" s="472">
        <f t="shared" si="220"/>
        <v>0.75</v>
      </c>
      <c r="Y227" s="450">
        <f>'Summary Data'!S227</f>
        <v>54</v>
      </c>
      <c r="Z227" s="459">
        <f t="shared" si="240"/>
        <v>10</v>
      </c>
      <c r="AA227" s="464">
        <f t="shared" si="203"/>
        <v>540</v>
      </c>
      <c r="AB227" s="472">
        <f t="shared" si="221"/>
        <v>13.5</v>
      </c>
      <c r="AC227" s="450">
        <f>'Summary Data'!U227</f>
        <v>9</v>
      </c>
      <c r="AD227" s="459">
        <f t="shared" si="241"/>
        <v>10</v>
      </c>
      <c r="AE227" s="464">
        <f t="shared" si="204"/>
        <v>90</v>
      </c>
      <c r="AF227" s="472">
        <f t="shared" si="222"/>
        <v>2.25</v>
      </c>
      <c r="AG227" s="450">
        <f>'Summary Data'!W227</f>
        <v>1</v>
      </c>
      <c r="AH227" s="459">
        <f t="shared" si="242"/>
        <v>10</v>
      </c>
      <c r="AI227" s="464">
        <f t="shared" si="205"/>
        <v>10</v>
      </c>
      <c r="AJ227" s="472">
        <f t="shared" si="223"/>
        <v>0.25</v>
      </c>
      <c r="AK227" s="450">
        <f>'Summary Data'!Y227</f>
        <v>74</v>
      </c>
      <c r="AL227" s="459">
        <f t="shared" si="243"/>
        <v>5</v>
      </c>
      <c r="AM227" s="464">
        <f t="shared" si="206"/>
        <v>370</v>
      </c>
      <c r="AN227" s="472">
        <f t="shared" si="224"/>
        <v>18.5</v>
      </c>
      <c r="AO227" s="450">
        <f>'Summary Data'!AA227</f>
        <v>32</v>
      </c>
      <c r="AP227" s="459">
        <f t="shared" si="244"/>
        <v>5</v>
      </c>
      <c r="AQ227" s="464">
        <f t="shared" si="207"/>
        <v>160</v>
      </c>
      <c r="AR227" s="472">
        <f t="shared" si="225"/>
        <v>8</v>
      </c>
      <c r="AS227" s="450">
        <f>'Summary Data'!AC227</f>
        <v>137</v>
      </c>
      <c r="AT227" s="459">
        <f t="shared" si="245"/>
        <v>5</v>
      </c>
      <c r="AU227" s="464">
        <f t="shared" si="208"/>
        <v>685</v>
      </c>
      <c r="AV227" s="472">
        <f t="shared" si="226"/>
        <v>34.25</v>
      </c>
      <c r="AW227" s="450">
        <f>'Summary Data'!AE227</f>
        <v>58</v>
      </c>
      <c r="AX227" s="459">
        <f t="shared" si="246"/>
        <v>5</v>
      </c>
      <c r="AY227" s="464">
        <f t="shared" si="209"/>
        <v>290</v>
      </c>
      <c r="AZ227" s="472">
        <f t="shared" si="227"/>
        <v>14.5</v>
      </c>
      <c r="BA227" s="450">
        <f>'Summary Data'!AG227</f>
        <v>0</v>
      </c>
      <c r="BB227" s="459">
        <f t="shared" si="247"/>
        <v>10</v>
      </c>
      <c r="BC227" s="464">
        <f t="shared" si="210"/>
        <v>0</v>
      </c>
      <c r="BD227" s="472">
        <f t="shared" si="228"/>
        <v>0</v>
      </c>
      <c r="BE227" s="450">
        <f>'Summary Data'!AI227</f>
        <v>1</v>
      </c>
      <c r="BF227" s="459">
        <f t="shared" si="248"/>
        <v>5</v>
      </c>
      <c r="BG227" s="464">
        <f t="shared" si="211"/>
        <v>5</v>
      </c>
      <c r="BH227" s="472">
        <f t="shared" si="229"/>
        <v>0.25</v>
      </c>
      <c r="BI227" s="450">
        <f>'Summary Data'!AK227</f>
        <v>7</v>
      </c>
      <c r="BJ227" s="459">
        <f t="shared" si="249"/>
        <v>30</v>
      </c>
      <c r="BK227" s="464">
        <f t="shared" si="212"/>
        <v>210</v>
      </c>
      <c r="BL227" s="472">
        <f t="shared" si="230"/>
        <v>1.75</v>
      </c>
      <c r="BM227" s="450">
        <f>'Summary Data'!AN227</f>
        <v>12</v>
      </c>
      <c r="BN227" s="459">
        <f t="shared" si="250"/>
        <v>30</v>
      </c>
      <c r="BO227" s="464">
        <f t="shared" si="197"/>
        <v>360</v>
      </c>
      <c r="BP227" s="472">
        <f t="shared" si="231"/>
        <v>3</v>
      </c>
      <c r="BQ227" s="450">
        <f>'Summary Data'!AQ227</f>
        <v>19</v>
      </c>
      <c r="BR227" s="459">
        <f t="shared" si="251"/>
        <v>10</v>
      </c>
      <c r="BS227" s="464">
        <f t="shared" si="213"/>
        <v>190</v>
      </c>
      <c r="BT227" s="472">
        <f t="shared" si="232"/>
        <v>4.75</v>
      </c>
      <c r="BU227" s="450">
        <f>'Summary Data'!AS227</f>
        <v>7</v>
      </c>
      <c r="BV227" s="459">
        <f t="shared" si="252"/>
        <v>15</v>
      </c>
      <c r="BW227" s="464">
        <f t="shared" si="214"/>
        <v>105</v>
      </c>
      <c r="BX227" s="472">
        <f t="shared" si="233"/>
        <v>1.75</v>
      </c>
      <c r="BY227" s="478">
        <f t="shared" si="234"/>
        <v>583</v>
      </c>
      <c r="BZ227" s="469">
        <f t="shared" si="215"/>
        <v>5135</v>
      </c>
      <c r="CA227" s="475">
        <f t="shared" si="253"/>
        <v>1283.75</v>
      </c>
      <c r="CB227" s="451">
        <f t="shared" si="254"/>
        <v>4287.200000000008</v>
      </c>
      <c r="CC227" s="480">
        <f>1-(CA227/CB227)</f>
        <v>0.70056213845866822</v>
      </c>
      <c r="CD227" s="480">
        <f t="shared" si="255"/>
        <v>0.39337877312560859</v>
      </c>
      <c r="CE227" s="480">
        <f t="shared" si="256"/>
        <v>0.29943786154133178</v>
      </c>
      <c r="CF227" s="478">
        <f t="shared" si="257"/>
        <v>4</v>
      </c>
      <c r="CG227" s="478">
        <f t="shared" si="258"/>
        <v>17148.800000000032</v>
      </c>
      <c r="CH227" s="478">
        <f t="shared" si="259"/>
        <v>145.75</v>
      </c>
      <c r="CI227" s="478">
        <f t="shared" si="260"/>
        <v>393.01371951219505</v>
      </c>
    </row>
    <row r="228" spans="1:87" x14ac:dyDescent="0.2">
      <c r="A228" s="640"/>
      <c r="B228" s="442" t="s">
        <v>415</v>
      </c>
      <c r="C228" s="453">
        <v>3</v>
      </c>
      <c r="D228" s="453">
        <v>1</v>
      </c>
      <c r="E228" s="447">
        <f>'Summary Data'!C228</f>
        <v>241</v>
      </c>
      <c r="F228" s="458">
        <f t="shared" si="235"/>
        <v>10</v>
      </c>
      <c r="G228" s="463">
        <f t="shared" si="198"/>
        <v>2410</v>
      </c>
      <c r="H228" s="472">
        <f t="shared" si="216"/>
        <v>60.25</v>
      </c>
      <c r="I228" s="447">
        <f>'Summary Data'!G228</f>
        <v>100</v>
      </c>
      <c r="J228" s="458">
        <f t="shared" si="236"/>
        <v>30</v>
      </c>
      <c r="K228" s="463">
        <f t="shared" si="199"/>
        <v>3000</v>
      </c>
      <c r="L228" s="472">
        <f t="shared" si="217"/>
        <v>25</v>
      </c>
      <c r="M228" s="447">
        <f>'Summary Data'!I228</f>
        <v>0</v>
      </c>
      <c r="N228" s="458">
        <f t="shared" si="237"/>
        <v>10</v>
      </c>
      <c r="O228" s="463">
        <f t="shared" si="200"/>
        <v>0</v>
      </c>
      <c r="P228" s="472">
        <f t="shared" si="218"/>
        <v>0</v>
      </c>
      <c r="Q228" s="447">
        <f>'Summary Data'!K228</f>
        <v>9</v>
      </c>
      <c r="R228" s="458">
        <f t="shared" si="238"/>
        <v>10</v>
      </c>
      <c r="S228" s="463">
        <f t="shared" si="201"/>
        <v>90</v>
      </c>
      <c r="T228" s="472">
        <f t="shared" si="219"/>
        <v>2.25</v>
      </c>
      <c r="U228" s="447">
        <f>'Summary Data'!M228</f>
        <v>2</v>
      </c>
      <c r="V228" s="458">
        <f t="shared" si="239"/>
        <v>10</v>
      </c>
      <c r="W228" s="463">
        <f t="shared" si="202"/>
        <v>20</v>
      </c>
      <c r="X228" s="472">
        <f t="shared" si="220"/>
        <v>0.5</v>
      </c>
      <c r="Y228" s="447">
        <f>'Summary Data'!S228</f>
        <v>60</v>
      </c>
      <c r="Z228" s="458">
        <f t="shared" si="240"/>
        <v>10</v>
      </c>
      <c r="AA228" s="463">
        <f t="shared" si="203"/>
        <v>600</v>
      </c>
      <c r="AB228" s="472">
        <f t="shared" si="221"/>
        <v>15</v>
      </c>
      <c r="AC228" s="447">
        <f>'Summary Data'!U228</f>
        <v>5</v>
      </c>
      <c r="AD228" s="458">
        <f t="shared" si="241"/>
        <v>10</v>
      </c>
      <c r="AE228" s="463">
        <f t="shared" si="204"/>
        <v>50</v>
      </c>
      <c r="AF228" s="472">
        <f t="shared" si="222"/>
        <v>1.25</v>
      </c>
      <c r="AG228" s="447">
        <f>'Summary Data'!W228</f>
        <v>1</v>
      </c>
      <c r="AH228" s="458">
        <f t="shared" si="242"/>
        <v>10</v>
      </c>
      <c r="AI228" s="463">
        <f t="shared" si="205"/>
        <v>10</v>
      </c>
      <c r="AJ228" s="472">
        <f t="shared" si="223"/>
        <v>0.25</v>
      </c>
      <c r="AK228" s="447">
        <f>'Summary Data'!Y228</f>
        <v>358</v>
      </c>
      <c r="AL228" s="458">
        <f t="shared" si="243"/>
        <v>5</v>
      </c>
      <c r="AM228" s="463">
        <f t="shared" si="206"/>
        <v>1790</v>
      </c>
      <c r="AN228" s="472">
        <f t="shared" si="224"/>
        <v>89.5</v>
      </c>
      <c r="AO228" s="447">
        <f>'Summary Data'!AA228</f>
        <v>51</v>
      </c>
      <c r="AP228" s="458">
        <f t="shared" si="244"/>
        <v>5</v>
      </c>
      <c r="AQ228" s="463">
        <f t="shared" si="207"/>
        <v>255</v>
      </c>
      <c r="AR228" s="472">
        <f t="shared" si="225"/>
        <v>12.75</v>
      </c>
      <c r="AS228" s="447">
        <f>'Summary Data'!AC228</f>
        <v>503</v>
      </c>
      <c r="AT228" s="458">
        <f t="shared" si="245"/>
        <v>5</v>
      </c>
      <c r="AU228" s="463">
        <f t="shared" si="208"/>
        <v>2515</v>
      </c>
      <c r="AV228" s="472">
        <f t="shared" si="226"/>
        <v>125.75</v>
      </c>
      <c r="AW228" s="447">
        <f>'Summary Data'!AE228</f>
        <v>547</v>
      </c>
      <c r="AX228" s="458">
        <f t="shared" si="246"/>
        <v>5</v>
      </c>
      <c r="AY228" s="463">
        <f t="shared" si="209"/>
        <v>2735</v>
      </c>
      <c r="AZ228" s="472">
        <f t="shared" si="227"/>
        <v>136.75</v>
      </c>
      <c r="BA228" s="447">
        <f>'Summary Data'!AG228</f>
        <v>0</v>
      </c>
      <c r="BB228" s="458">
        <f t="shared" si="247"/>
        <v>10</v>
      </c>
      <c r="BC228" s="463">
        <f t="shared" si="210"/>
        <v>0</v>
      </c>
      <c r="BD228" s="472">
        <f t="shared" si="228"/>
        <v>0</v>
      </c>
      <c r="BE228" s="447">
        <f>'Summary Data'!AI228</f>
        <v>3</v>
      </c>
      <c r="BF228" s="458">
        <f t="shared" si="248"/>
        <v>5</v>
      </c>
      <c r="BG228" s="463">
        <f t="shared" si="211"/>
        <v>15</v>
      </c>
      <c r="BH228" s="472">
        <f t="shared" si="229"/>
        <v>0.75</v>
      </c>
      <c r="BI228" s="447">
        <f>'Summary Data'!AK228</f>
        <v>6</v>
      </c>
      <c r="BJ228" s="458">
        <f t="shared" si="249"/>
        <v>30</v>
      </c>
      <c r="BK228" s="463">
        <f t="shared" si="212"/>
        <v>180</v>
      </c>
      <c r="BL228" s="472">
        <f t="shared" si="230"/>
        <v>1.5</v>
      </c>
      <c r="BM228" s="447">
        <f>'Summary Data'!AN228</f>
        <v>20</v>
      </c>
      <c r="BN228" s="458">
        <f t="shared" si="250"/>
        <v>30</v>
      </c>
      <c r="BO228" s="463">
        <f t="shared" si="197"/>
        <v>600</v>
      </c>
      <c r="BP228" s="472">
        <f t="shared" si="231"/>
        <v>5</v>
      </c>
      <c r="BQ228" s="447">
        <f>'Summary Data'!AQ228</f>
        <v>21</v>
      </c>
      <c r="BR228" s="458">
        <f t="shared" si="251"/>
        <v>10</v>
      </c>
      <c r="BS228" s="463">
        <f t="shared" si="213"/>
        <v>210</v>
      </c>
      <c r="BT228" s="472">
        <f t="shared" si="232"/>
        <v>5.25</v>
      </c>
      <c r="BU228" s="447">
        <f>'Summary Data'!AS228</f>
        <v>4</v>
      </c>
      <c r="BV228" s="458">
        <f t="shared" si="252"/>
        <v>15</v>
      </c>
      <c r="BW228" s="463">
        <f t="shared" si="214"/>
        <v>60</v>
      </c>
      <c r="BX228" s="472">
        <f t="shared" si="233"/>
        <v>1</v>
      </c>
      <c r="BY228" s="478">
        <f t="shared" si="234"/>
        <v>1931</v>
      </c>
      <c r="BZ228" s="469">
        <f t="shared" si="215"/>
        <v>14540</v>
      </c>
      <c r="CA228" s="475">
        <f t="shared" si="253"/>
        <v>3635</v>
      </c>
      <c r="CB228" s="451">
        <f t="shared" si="254"/>
        <v>4287.200000000008</v>
      </c>
      <c r="CC228" s="480">
        <f>1-(CA228/CB228)</f>
        <v>0.15212726254898457</v>
      </c>
      <c r="CD228" s="480">
        <f t="shared" si="255"/>
        <v>0.37207702888583216</v>
      </c>
      <c r="CE228" s="480">
        <f t="shared" si="256"/>
        <v>0.84787273745101543</v>
      </c>
      <c r="CF228" s="478">
        <f t="shared" si="257"/>
        <v>4</v>
      </c>
      <c r="CG228" s="478">
        <f t="shared" si="258"/>
        <v>17148.800000000032</v>
      </c>
      <c r="CH228" s="478">
        <f t="shared" si="259"/>
        <v>482.75</v>
      </c>
      <c r="CI228" s="478">
        <f t="shared" si="260"/>
        <v>393.01371951219505</v>
      </c>
    </row>
    <row r="229" spans="1:87" x14ac:dyDescent="0.2">
      <c r="A229" s="640"/>
      <c r="B229" s="449" t="s">
        <v>416</v>
      </c>
      <c r="C229" s="453">
        <v>3</v>
      </c>
      <c r="D229" s="453">
        <v>1</v>
      </c>
      <c r="E229" s="450">
        <f>'Summary Data'!C229</f>
        <v>167</v>
      </c>
      <c r="F229" s="459">
        <f t="shared" si="235"/>
        <v>10</v>
      </c>
      <c r="G229" s="464">
        <f t="shared" si="198"/>
        <v>1670</v>
      </c>
      <c r="H229" s="472">
        <f t="shared" si="216"/>
        <v>41.75</v>
      </c>
      <c r="I229" s="450">
        <f>'Summary Data'!G229</f>
        <v>72</v>
      </c>
      <c r="J229" s="459">
        <f t="shared" si="236"/>
        <v>30</v>
      </c>
      <c r="K229" s="464">
        <f t="shared" si="199"/>
        <v>2160</v>
      </c>
      <c r="L229" s="472">
        <f t="shared" si="217"/>
        <v>18</v>
      </c>
      <c r="M229" s="450">
        <f>'Summary Data'!I229</f>
        <v>2</v>
      </c>
      <c r="N229" s="459">
        <f t="shared" si="237"/>
        <v>10</v>
      </c>
      <c r="O229" s="464">
        <f t="shared" si="200"/>
        <v>20</v>
      </c>
      <c r="P229" s="472">
        <f t="shared" si="218"/>
        <v>0.5</v>
      </c>
      <c r="Q229" s="450">
        <f>'Summary Data'!K229</f>
        <v>12</v>
      </c>
      <c r="R229" s="459">
        <f t="shared" si="238"/>
        <v>10</v>
      </c>
      <c r="S229" s="464">
        <f t="shared" si="201"/>
        <v>120</v>
      </c>
      <c r="T229" s="472">
        <f t="shared" si="219"/>
        <v>3</v>
      </c>
      <c r="U229" s="450">
        <f>'Summary Data'!M229</f>
        <v>1</v>
      </c>
      <c r="V229" s="459">
        <f t="shared" si="239"/>
        <v>10</v>
      </c>
      <c r="W229" s="464">
        <f t="shared" si="202"/>
        <v>10</v>
      </c>
      <c r="X229" s="472">
        <f t="shared" si="220"/>
        <v>0.25</v>
      </c>
      <c r="Y229" s="450">
        <f>'Summary Data'!S229</f>
        <v>56</v>
      </c>
      <c r="Z229" s="459">
        <f t="shared" si="240"/>
        <v>10</v>
      </c>
      <c r="AA229" s="464">
        <f t="shared" si="203"/>
        <v>560</v>
      </c>
      <c r="AB229" s="472">
        <f t="shared" si="221"/>
        <v>14</v>
      </c>
      <c r="AC229" s="450">
        <f>'Summary Data'!U229</f>
        <v>5</v>
      </c>
      <c r="AD229" s="459">
        <f t="shared" si="241"/>
        <v>10</v>
      </c>
      <c r="AE229" s="464">
        <f t="shared" si="204"/>
        <v>50</v>
      </c>
      <c r="AF229" s="472">
        <f t="shared" si="222"/>
        <v>1.25</v>
      </c>
      <c r="AG229" s="450">
        <f>'Summary Data'!W229</f>
        <v>0</v>
      </c>
      <c r="AH229" s="459">
        <f t="shared" si="242"/>
        <v>10</v>
      </c>
      <c r="AI229" s="464">
        <f t="shared" si="205"/>
        <v>0</v>
      </c>
      <c r="AJ229" s="472">
        <f t="shared" si="223"/>
        <v>0</v>
      </c>
      <c r="AK229" s="450">
        <f>'Summary Data'!Y229</f>
        <v>326</v>
      </c>
      <c r="AL229" s="459">
        <f t="shared" si="243"/>
        <v>5</v>
      </c>
      <c r="AM229" s="464">
        <f t="shared" si="206"/>
        <v>1630</v>
      </c>
      <c r="AN229" s="472">
        <f t="shared" si="224"/>
        <v>81.5</v>
      </c>
      <c r="AO229" s="450">
        <f>'Summary Data'!AA229</f>
        <v>42</v>
      </c>
      <c r="AP229" s="459">
        <f t="shared" si="244"/>
        <v>5</v>
      </c>
      <c r="AQ229" s="464">
        <f t="shared" si="207"/>
        <v>210</v>
      </c>
      <c r="AR229" s="472">
        <f t="shared" si="225"/>
        <v>10.5</v>
      </c>
      <c r="AS229" s="450">
        <f>'Summary Data'!AC229</f>
        <v>455</v>
      </c>
      <c r="AT229" s="459">
        <f t="shared" si="245"/>
        <v>5</v>
      </c>
      <c r="AU229" s="464">
        <f t="shared" si="208"/>
        <v>2275</v>
      </c>
      <c r="AV229" s="472">
        <f t="shared" si="226"/>
        <v>113.75</v>
      </c>
      <c r="AW229" s="450">
        <f>'Summary Data'!AE229</f>
        <v>491</v>
      </c>
      <c r="AX229" s="459">
        <f t="shared" si="246"/>
        <v>5</v>
      </c>
      <c r="AY229" s="464">
        <f t="shared" si="209"/>
        <v>2455</v>
      </c>
      <c r="AZ229" s="472">
        <f t="shared" si="227"/>
        <v>122.75</v>
      </c>
      <c r="BA229" s="450">
        <f>'Summary Data'!AG229</f>
        <v>0</v>
      </c>
      <c r="BB229" s="459">
        <f t="shared" si="247"/>
        <v>10</v>
      </c>
      <c r="BC229" s="464">
        <f t="shared" si="210"/>
        <v>0</v>
      </c>
      <c r="BD229" s="472">
        <f t="shared" si="228"/>
        <v>0</v>
      </c>
      <c r="BE229" s="450">
        <f>'Summary Data'!AI229</f>
        <v>1</v>
      </c>
      <c r="BF229" s="459">
        <f t="shared" si="248"/>
        <v>5</v>
      </c>
      <c r="BG229" s="464">
        <f t="shared" si="211"/>
        <v>5</v>
      </c>
      <c r="BH229" s="472">
        <f t="shared" si="229"/>
        <v>0.25</v>
      </c>
      <c r="BI229" s="450">
        <f>'Summary Data'!AK229</f>
        <v>9</v>
      </c>
      <c r="BJ229" s="459">
        <f t="shared" si="249"/>
        <v>30</v>
      </c>
      <c r="BK229" s="464">
        <f t="shared" si="212"/>
        <v>270</v>
      </c>
      <c r="BL229" s="472">
        <f t="shared" si="230"/>
        <v>2.25</v>
      </c>
      <c r="BM229" s="450">
        <f>'Summary Data'!AN229</f>
        <v>23</v>
      </c>
      <c r="BN229" s="459">
        <f t="shared" si="250"/>
        <v>30</v>
      </c>
      <c r="BO229" s="464">
        <f t="shared" si="197"/>
        <v>690</v>
      </c>
      <c r="BP229" s="472">
        <f t="shared" si="231"/>
        <v>5.75</v>
      </c>
      <c r="BQ229" s="450">
        <f>'Summary Data'!AQ229</f>
        <v>18</v>
      </c>
      <c r="BR229" s="459">
        <f t="shared" si="251"/>
        <v>10</v>
      </c>
      <c r="BS229" s="464">
        <f t="shared" si="213"/>
        <v>180</v>
      </c>
      <c r="BT229" s="472">
        <f t="shared" si="232"/>
        <v>4.5</v>
      </c>
      <c r="BU229" s="450">
        <f>'Summary Data'!AS229</f>
        <v>9</v>
      </c>
      <c r="BV229" s="459">
        <f t="shared" si="252"/>
        <v>15</v>
      </c>
      <c r="BW229" s="464">
        <f t="shared" si="214"/>
        <v>135</v>
      </c>
      <c r="BX229" s="472">
        <f t="shared" si="233"/>
        <v>2.25</v>
      </c>
      <c r="BY229" s="478">
        <f t="shared" si="234"/>
        <v>1689</v>
      </c>
      <c r="BZ229" s="469">
        <f t="shared" si="215"/>
        <v>12440</v>
      </c>
      <c r="CA229" s="475">
        <f t="shared" si="253"/>
        <v>3110</v>
      </c>
      <c r="CB229" s="451">
        <f t="shared" si="254"/>
        <v>4287.200000000008</v>
      </c>
      <c r="CC229" s="480">
        <f>1-(CA229/CB229)</f>
        <v>0.27458481059899376</v>
      </c>
      <c r="CD229" s="480">
        <f t="shared" si="255"/>
        <v>0.30787781350482313</v>
      </c>
      <c r="CE229" s="480">
        <f t="shared" si="256"/>
        <v>0.72541518940100624</v>
      </c>
      <c r="CF229" s="478">
        <f t="shared" si="257"/>
        <v>4</v>
      </c>
      <c r="CG229" s="478">
        <f t="shared" si="258"/>
        <v>17148.800000000032</v>
      </c>
      <c r="CH229" s="478">
        <f t="shared" si="259"/>
        <v>422.25</v>
      </c>
      <c r="CI229" s="478">
        <f t="shared" si="260"/>
        <v>393.01371951219505</v>
      </c>
    </row>
    <row r="230" spans="1:87" x14ac:dyDescent="0.2">
      <c r="A230" s="641"/>
      <c r="B230" s="442" t="s">
        <v>417</v>
      </c>
      <c r="C230" s="454">
        <v>3</v>
      </c>
      <c r="D230" s="454">
        <v>1</v>
      </c>
      <c r="E230" s="447">
        <f>'Summary Data'!C230</f>
        <v>149</v>
      </c>
      <c r="F230" s="458">
        <f t="shared" si="235"/>
        <v>10</v>
      </c>
      <c r="G230" s="463">
        <f t="shared" si="198"/>
        <v>1490</v>
      </c>
      <c r="H230" s="472">
        <f t="shared" si="216"/>
        <v>37.25</v>
      </c>
      <c r="I230" s="447">
        <f>'Summary Data'!G230</f>
        <v>84</v>
      </c>
      <c r="J230" s="458">
        <f t="shared" si="236"/>
        <v>30</v>
      </c>
      <c r="K230" s="463">
        <f t="shared" si="199"/>
        <v>2520</v>
      </c>
      <c r="L230" s="472">
        <f t="shared" si="217"/>
        <v>21</v>
      </c>
      <c r="M230" s="447">
        <f>'Summary Data'!I230</f>
        <v>0</v>
      </c>
      <c r="N230" s="458">
        <f t="shared" si="237"/>
        <v>10</v>
      </c>
      <c r="O230" s="463">
        <f t="shared" si="200"/>
        <v>0</v>
      </c>
      <c r="P230" s="472">
        <f t="shared" si="218"/>
        <v>0</v>
      </c>
      <c r="Q230" s="447">
        <f>'Summary Data'!K230</f>
        <v>10</v>
      </c>
      <c r="R230" s="458">
        <f t="shared" si="238"/>
        <v>10</v>
      </c>
      <c r="S230" s="463">
        <f t="shared" si="201"/>
        <v>100</v>
      </c>
      <c r="T230" s="472">
        <f t="shared" si="219"/>
        <v>2.5</v>
      </c>
      <c r="U230" s="447">
        <f>'Summary Data'!M230</f>
        <v>1</v>
      </c>
      <c r="V230" s="458">
        <f t="shared" si="239"/>
        <v>10</v>
      </c>
      <c r="W230" s="463">
        <f t="shared" si="202"/>
        <v>10</v>
      </c>
      <c r="X230" s="472">
        <f t="shared" si="220"/>
        <v>0.25</v>
      </c>
      <c r="Y230" s="447">
        <f>'Summary Data'!S230</f>
        <v>50</v>
      </c>
      <c r="Z230" s="458">
        <f t="shared" si="240"/>
        <v>10</v>
      </c>
      <c r="AA230" s="463">
        <f t="shared" si="203"/>
        <v>500</v>
      </c>
      <c r="AB230" s="472">
        <f t="shared" si="221"/>
        <v>12.5</v>
      </c>
      <c r="AC230" s="447">
        <f>'Summary Data'!U230</f>
        <v>5</v>
      </c>
      <c r="AD230" s="458">
        <f t="shared" si="241"/>
        <v>10</v>
      </c>
      <c r="AE230" s="463">
        <f t="shared" si="204"/>
        <v>50</v>
      </c>
      <c r="AF230" s="472">
        <f t="shared" si="222"/>
        <v>1.25</v>
      </c>
      <c r="AG230" s="447">
        <f>'Summary Data'!W230</f>
        <v>0</v>
      </c>
      <c r="AH230" s="458">
        <f t="shared" si="242"/>
        <v>10</v>
      </c>
      <c r="AI230" s="463">
        <f t="shared" si="205"/>
        <v>0</v>
      </c>
      <c r="AJ230" s="472">
        <f t="shared" si="223"/>
        <v>0</v>
      </c>
      <c r="AK230" s="447">
        <f>'Summary Data'!Y230</f>
        <v>313</v>
      </c>
      <c r="AL230" s="458">
        <f t="shared" si="243"/>
        <v>5</v>
      </c>
      <c r="AM230" s="463">
        <f t="shared" si="206"/>
        <v>1565</v>
      </c>
      <c r="AN230" s="472">
        <f t="shared" si="224"/>
        <v>78.25</v>
      </c>
      <c r="AO230" s="447">
        <f>'Summary Data'!AA230</f>
        <v>33</v>
      </c>
      <c r="AP230" s="458">
        <f t="shared" si="244"/>
        <v>5</v>
      </c>
      <c r="AQ230" s="463">
        <f t="shared" si="207"/>
        <v>165</v>
      </c>
      <c r="AR230" s="472">
        <f t="shared" si="225"/>
        <v>8.25</v>
      </c>
      <c r="AS230" s="447">
        <f>'Summary Data'!AC230</f>
        <v>395</v>
      </c>
      <c r="AT230" s="458">
        <f t="shared" si="245"/>
        <v>5</v>
      </c>
      <c r="AU230" s="463">
        <f t="shared" si="208"/>
        <v>1975</v>
      </c>
      <c r="AV230" s="472">
        <f t="shared" si="226"/>
        <v>98.75</v>
      </c>
      <c r="AW230" s="447">
        <f>'Summary Data'!AE230</f>
        <v>494</v>
      </c>
      <c r="AX230" s="458">
        <f t="shared" si="246"/>
        <v>5</v>
      </c>
      <c r="AY230" s="463">
        <f t="shared" si="209"/>
        <v>2470</v>
      </c>
      <c r="AZ230" s="472">
        <f t="shared" si="227"/>
        <v>123.5</v>
      </c>
      <c r="BA230" s="447">
        <f>'Summary Data'!AG230</f>
        <v>0</v>
      </c>
      <c r="BB230" s="458">
        <f t="shared" si="247"/>
        <v>10</v>
      </c>
      <c r="BC230" s="463">
        <f t="shared" si="210"/>
        <v>0</v>
      </c>
      <c r="BD230" s="472">
        <f t="shared" si="228"/>
        <v>0</v>
      </c>
      <c r="BE230" s="447">
        <f>'Summary Data'!AI230</f>
        <v>3</v>
      </c>
      <c r="BF230" s="458">
        <f t="shared" si="248"/>
        <v>5</v>
      </c>
      <c r="BG230" s="463">
        <f t="shared" si="211"/>
        <v>15</v>
      </c>
      <c r="BH230" s="472">
        <f t="shared" si="229"/>
        <v>0.75</v>
      </c>
      <c r="BI230" s="447">
        <f>'Summary Data'!AK230</f>
        <v>5</v>
      </c>
      <c r="BJ230" s="458">
        <f t="shared" si="249"/>
        <v>30</v>
      </c>
      <c r="BK230" s="463">
        <f t="shared" si="212"/>
        <v>150</v>
      </c>
      <c r="BL230" s="472">
        <f t="shared" si="230"/>
        <v>1.25</v>
      </c>
      <c r="BM230" s="447">
        <f>'Summary Data'!AN230</f>
        <v>16</v>
      </c>
      <c r="BN230" s="458">
        <f t="shared" si="250"/>
        <v>30</v>
      </c>
      <c r="BO230" s="463">
        <f t="shared" si="197"/>
        <v>480</v>
      </c>
      <c r="BP230" s="472">
        <f t="shared" si="231"/>
        <v>4</v>
      </c>
      <c r="BQ230" s="447">
        <f>'Summary Data'!AQ230</f>
        <v>22</v>
      </c>
      <c r="BR230" s="458">
        <f t="shared" si="251"/>
        <v>10</v>
      </c>
      <c r="BS230" s="463">
        <f t="shared" si="213"/>
        <v>220</v>
      </c>
      <c r="BT230" s="472">
        <f t="shared" si="232"/>
        <v>5.5</v>
      </c>
      <c r="BU230" s="447">
        <f>'Summary Data'!AS230</f>
        <v>5</v>
      </c>
      <c r="BV230" s="458">
        <f t="shared" si="252"/>
        <v>15</v>
      </c>
      <c r="BW230" s="463">
        <f t="shared" si="214"/>
        <v>75</v>
      </c>
      <c r="BX230" s="472">
        <f t="shared" si="233"/>
        <v>1.25</v>
      </c>
      <c r="BY230" s="478">
        <f t="shared" si="234"/>
        <v>1585</v>
      </c>
      <c r="BZ230" s="469">
        <f t="shared" si="215"/>
        <v>11785</v>
      </c>
      <c r="CA230" s="475">
        <f t="shared" si="253"/>
        <v>2946.25</v>
      </c>
      <c r="CB230" s="451">
        <f t="shared" si="254"/>
        <v>4287.200000000008</v>
      </c>
      <c r="CC230" s="480">
        <f>1-(CA230/CB230)</f>
        <v>0.31277990296697278</v>
      </c>
      <c r="CD230" s="480">
        <f t="shared" si="255"/>
        <v>0.34026304624522696</v>
      </c>
      <c r="CE230" s="480">
        <f t="shared" si="256"/>
        <v>0.68722009703302722</v>
      </c>
      <c r="CF230" s="478">
        <f t="shared" si="257"/>
        <v>4</v>
      </c>
      <c r="CG230" s="478">
        <f t="shared" si="258"/>
        <v>17148.800000000032</v>
      </c>
      <c r="CH230" s="478">
        <f t="shared" si="259"/>
        <v>396.25</v>
      </c>
      <c r="CI230" s="478">
        <f t="shared" si="260"/>
        <v>393.01371951219505</v>
      </c>
    </row>
    <row r="231" spans="1:87" x14ac:dyDescent="0.2">
      <c r="A231" s="439"/>
      <c r="B231" s="438"/>
      <c r="C231" s="455"/>
      <c r="D231" s="455"/>
      <c r="AK231" s="436"/>
      <c r="AL231" s="460"/>
      <c r="AM231" s="465"/>
      <c r="AO231" s="436"/>
      <c r="AP231" s="460"/>
      <c r="AQ231" s="465"/>
      <c r="AS231" s="436"/>
      <c r="AT231" s="460"/>
      <c r="AU231" s="465"/>
      <c r="AW231" s="436"/>
      <c r="AX231" s="460"/>
      <c r="AY231" s="465"/>
      <c r="CC231" s="481"/>
      <c r="CD231" s="481"/>
      <c r="CE231" s="481"/>
    </row>
    <row r="232" spans="1:87" x14ac:dyDescent="0.2">
      <c r="A232" s="439"/>
      <c r="B232" s="438"/>
      <c r="C232" s="455"/>
      <c r="D232" s="455"/>
      <c r="AK232" s="436"/>
      <c r="AL232" s="460"/>
      <c r="AM232" s="465"/>
      <c r="AO232" s="436"/>
      <c r="AP232" s="460"/>
      <c r="AQ232" s="465"/>
      <c r="AS232" s="436"/>
      <c r="AT232" s="460"/>
      <c r="AU232" s="465"/>
      <c r="AW232" s="436"/>
      <c r="AX232" s="460"/>
      <c r="AY232" s="465"/>
      <c r="CC232" s="481"/>
      <c r="CD232" s="481"/>
      <c r="CE232" s="481"/>
    </row>
    <row r="233" spans="1:87" x14ac:dyDescent="0.2">
      <c r="A233" s="439"/>
      <c r="B233" s="438"/>
      <c r="C233" s="455"/>
      <c r="D233" s="455"/>
      <c r="AK233" s="436"/>
      <c r="AL233" s="460"/>
      <c r="AM233" s="465"/>
      <c r="AO233" s="436"/>
      <c r="AP233" s="460"/>
      <c r="AQ233" s="465"/>
      <c r="AS233" s="436"/>
      <c r="AT233" s="460"/>
      <c r="AU233" s="465"/>
      <c r="AW233" s="436"/>
      <c r="AX233" s="460"/>
      <c r="AY233" s="465"/>
      <c r="CC233" s="481"/>
      <c r="CD233" s="481"/>
      <c r="CE233" s="481"/>
    </row>
    <row r="234" spans="1:87" x14ac:dyDescent="0.2">
      <c r="A234" s="439"/>
      <c r="B234" s="438"/>
      <c r="C234" s="455"/>
      <c r="D234" s="455"/>
      <c r="AK234" s="436"/>
      <c r="AL234" s="460"/>
      <c r="AM234" s="465"/>
      <c r="AO234" s="436"/>
      <c r="AP234" s="460"/>
      <c r="AQ234" s="465"/>
      <c r="AS234" s="436"/>
      <c r="AT234" s="460"/>
      <c r="AU234" s="465"/>
      <c r="AW234" s="436"/>
      <c r="AX234" s="460"/>
      <c r="AY234" s="465"/>
      <c r="CC234" s="481"/>
      <c r="CD234" s="481"/>
      <c r="CE234" s="481"/>
    </row>
    <row r="235" spans="1:87" x14ac:dyDescent="0.2">
      <c r="A235" s="439"/>
      <c r="B235" s="438"/>
      <c r="C235" s="455"/>
      <c r="D235" s="455"/>
      <c r="AK235" s="436"/>
      <c r="AL235" s="460"/>
      <c r="AM235" s="465"/>
      <c r="AO235" s="436"/>
      <c r="AP235" s="460"/>
      <c r="AQ235" s="465"/>
      <c r="AS235" s="436"/>
      <c r="AT235" s="460"/>
      <c r="AU235" s="465"/>
      <c r="AW235" s="436"/>
      <c r="AX235" s="460"/>
      <c r="AY235" s="465"/>
      <c r="CC235" s="481"/>
      <c r="CD235" s="481"/>
      <c r="CE235" s="481"/>
    </row>
    <row r="236" spans="1:87" x14ac:dyDescent="0.2">
      <c r="A236" s="439"/>
      <c r="B236" s="438"/>
      <c r="C236" s="455"/>
      <c r="D236" s="455"/>
      <c r="AK236" s="436"/>
      <c r="AL236" s="460"/>
      <c r="AM236" s="465"/>
      <c r="AO236" s="436"/>
      <c r="AP236" s="460"/>
      <c r="AQ236" s="465"/>
      <c r="AS236" s="436"/>
      <c r="AT236" s="460"/>
      <c r="AU236" s="465"/>
      <c r="AW236" s="436"/>
      <c r="AX236" s="460"/>
      <c r="AY236" s="465"/>
      <c r="CC236" s="481"/>
      <c r="CD236" s="481"/>
      <c r="CE236" s="481"/>
    </row>
    <row r="237" spans="1:87" x14ac:dyDescent="0.2">
      <c r="A237" s="439"/>
      <c r="B237" s="438"/>
      <c r="C237" s="455"/>
      <c r="D237" s="455"/>
      <c r="AK237" s="436"/>
      <c r="AL237" s="460"/>
      <c r="AM237" s="465"/>
      <c r="AO237" s="436"/>
      <c r="AP237" s="460"/>
      <c r="AQ237" s="465"/>
      <c r="AS237" s="436"/>
      <c r="AT237" s="460"/>
      <c r="AU237" s="465"/>
      <c r="AW237" s="436"/>
      <c r="AX237" s="460"/>
      <c r="AY237" s="465"/>
      <c r="CC237" s="481"/>
      <c r="CD237" s="481"/>
      <c r="CE237" s="481"/>
    </row>
    <row r="238" spans="1:87" x14ac:dyDescent="0.2">
      <c r="A238" s="439"/>
      <c r="B238" s="438"/>
      <c r="C238" s="455"/>
      <c r="D238" s="455"/>
      <c r="AK238" s="436"/>
      <c r="AL238" s="460"/>
      <c r="AM238" s="465"/>
      <c r="AO238" s="436"/>
      <c r="AP238" s="460"/>
      <c r="AQ238" s="465"/>
      <c r="AS238" s="436"/>
      <c r="AT238" s="460"/>
      <c r="AU238" s="465"/>
      <c r="AW238" s="436"/>
      <c r="AX238" s="460"/>
      <c r="AY238" s="465"/>
      <c r="CC238" s="481"/>
      <c r="CD238" s="481"/>
      <c r="CE238" s="481"/>
    </row>
    <row r="239" spans="1:87" x14ac:dyDescent="0.2">
      <c r="A239" s="439"/>
      <c r="B239" s="438"/>
      <c r="C239" s="455"/>
      <c r="D239" s="455"/>
      <c r="AK239" s="436"/>
      <c r="AL239" s="460"/>
      <c r="AM239" s="465"/>
      <c r="AO239" s="436"/>
      <c r="AP239" s="460"/>
      <c r="AQ239" s="465"/>
      <c r="AS239" s="436"/>
      <c r="AT239" s="460"/>
      <c r="AU239" s="465"/>
      <c r="AW239" s="436"/>
      <c r="AX239" s="460"/>
      <c r="AY239" s="465"/>
      <c r="CC239" s="481"/>
      <c r="CD239" s="481"/>
      <c r="CE239" s="481"/>
    </row>
    <row r="240" spans="1:87" x14ac:dyDescent="0.2">
      <c r="A240" s="439"/>
      <c r="B240" s="438"/>
      <c r="C240" s="455"/>
      <c r="D240" s="455"/>
      <c r="AK240" s="436"/>
      <c r="AL240" s="460"/>
      <c r="AM240" s="465"/>
      <c r="AO240" s="436"/>
      <c r="AP240" s="460"/>
      <c r="AQ240" s="465"/>
      <c r="AS240" s="436"/>
      <c r="AT240" s="460"/>
      <c r="AU240" s="465"/>
      <c r="AW240" s="436"/>
      <c r="AX240" s="460"/>
      <c r="AY240" s="465"/>
      <c r="CC240" s="481"/>
      <c r="CD240" s="481"/>
      <c r="CE240" s="481"/>
    </row>
    <row r="241" spans="1:83" x14ac:dyDescent="0.2">
      <c r="A241" s="439"/>
      <c r="B241" s="438"/>
      <c r="C241" s="455"/>
      <c r="D241" s="455"/>
      <c r="AK241" s="436"/>
      <c r="AL241" s="460"/>
      <c r="AM241" s="465"/>
      <c r="AO241" s="436"/>
      <c r="AP241" s="460"/>
      <c r="AQ241" s="465"/>
      <c r="AS241" s="436"/>
      <c r="AT241" s="460"/>
      <c r="AU241" s="465"/>
      <c r="AW241" s="436"/>
      <c r="AX241" s="460"/>
      <c r="AY241" s="465"/>
      <c r="CC241" s="481"/>
      <c r="CD241" s="481"/>
      <c r="CE241" s="481"/>
    </row>
    <row r="242" spans="1:83" x14ac:dyDescent="0.2">
      <c r="A242" s="439"/>
      <c r="B242" s="438"/>
      <c r="C242" s="455"/>
      <c r="D242" s="455"/>
      <c r="AK242" s="436"/>
      <c r="AL242" s="460"/>
      <c r="AM242" s="465"/>
      <c r="AO242" s="436"/>
      <c r="AP242" s="460"/>
      <c r="AQ242" s="465"/>
      <c r="AS242" s="436"/>
      <c r="AT242" s="460"/>
      <c r="AU242" s="465"/>
      <c r="AW242" s="436"/>
      <c r="AX242" s="460"/>
      <c r="AY242" s="465"/>
      <c r="CC242" s="481"/>
      <c r="CD242" s="481"/>
      <c r="CE242" s="481"/>
    </row>
    <row r="243" spans="1:83" x14ac:dyDescent="0.2">
      <c r="B243" s="438"/>
      <c r="C243" s="455"/>
      <c r="D243" s="455"/>
      <c r="AK243" s="436"/>
      <c r="AL243" s="460"/>
      <c r="AM243" s="465"/>
      <c r="AO243" s="436"/>
      <c r="AP243" s="460"/>
      <c r="AQ243" s="465"/>
      <c r="AS243" s="436"/>
      <c r="AT243" s="460"/>
      <c r="AU243" s="465"/>
      <c r="AW243" s="436"/>
      <c r="AX243" s="460"/>
      <c r="AY243" s="465"/>
      <c r="CC243" s="481"/>
      <c r="CD243" s="481"/>
      <c r="CE243" s="481"/>
    </row>
    <row r="244" spans="1:83" x14ac:dyDescent="0.2">
      <c r="B244" s="438"/>
      <c r="C244" s="455"/>
      <c r="D244" s="455"/>
      <c r="AK244" s="436"/>
      <c r="AL244" s="460"/>
      <c r="AM244" s="465"/>
      <c r="AO244" s="436"/>
      <c r="AP244" s="460"/>
      <c r="AQ244" s="465"/>
      <c r="AS244" s="436"/>
      <c r="AT244" s="460"/>
      <c r="AU244" s="465"/>
      <c r="AW244" s="436"/>
      <c r="AX244" s="460"/>
      <c r="AY244" s="465"/>
      <c r="CC244" s="481"/>
      <c r="CD244" s="481"/>
      <c r="CE244" s="481"/>
    </row>
    <row r="245" spans="1:83" x14ac:dyDescent="0.2">
      <c r="B245" s="438"/>
      <c r="C245" s="455"/>
      <c r="D245" s="455"/>
    </row>
    <row r="246" spans="1:83" x14ac:dyDescent="0.2">
      <c r="B246" s="438"/>
      <c r="C246" s="455"/>
      <c r="D246" s="455"/>
    </row>
    <row r="247" spans="1:83" x14ac:dyDescent="0.2">
      <c r="B247" s="438"/>
      <c r="C247" s="455"/>
      <c r="D247" s="455"/>
    </row>
    <row r="248" spans="1:83" x14ac:dyDescent="0.2">
      <c r="B248" s="438"/>
      <c r="C248" s="455"/>
      <c r="D248" s="455"/>
    </row>
    <row r="249" spans="1:83" x14ac:dyDescent="0.2">
      <c r="B249" s="438"/>
      <c r="C249" s="455"/>
      <c r="D249" s="455"/>
    </row>
    <row r="250" spans="1:83" x14ac:dyDescent="0.2">
      <c r="B250" s="438"/>
      <c r="C250" s="455"/>
      <c r="D250" s="455"/>
    </row>
    <row r="251" spans="1:83" x14ac:dyDescent="0.2">
      <c r="B251" s="438"/>
      <c r="C251" s="455"/>
      <c r="D251" s="455"/>
    </row>
    <row r="252" spans="1:83" x14ac:dyDescent="0.2">
      <c r="B252" s="438"/>
      <c r="C252" s="455"/>
      <c r="D252" s="455"/>
    </row>
    <row r="253" spans="1:83" x14ac:dyDescent="0.2">
      <c r="B253" s="438"/>
      <c r="C253" s="455"/>
      <c r="D253" s="455"/>
    </row>
    <row r="254" spans="1:83" x14ac:dyDescent="0.2">
      <c r="B254" s="438"/>
      <c r="C254" s="455"/>
      <c r="D254" s="455"/>
    </row>
    <row r="255" spans="1:83" x14ac:dyDescent="0.2">
      <c r="B255" s="438"/>
      <c r="C255" s="455"/>
      <c r="D255" s="455"/>
    </row>
  </sheetData>
  <mergeCells count="19">
    <mergeCell ref="A135:A146"/>
    <mergeCell ref="A99:A110"/>
    <mergeCell ref="A219:A230"/>
    <mergeCell ref="A147:A158"/>
    <mergeCell ref="A159:A170"/>
    <mergeCell ref="A171:A182"/>
    <mergeCell ref="A183:A194"/>
    <mergeCell ref="A195:A206"/>
    <mergeCell ref="A207:A218"/>
    <mergeCell ref="A111:A122"/>
    <mergeCell ref="A123:A134"/>
    <mergeCell ref="A63:A74"/>
    <mergeCell ref="A75:A86"/>
    <mergeCell ref="A87:A98"/>
    <mergeCell ref="A3:A14"/>
    <mergeCell ref="A15:A26"/>
    <mergeCell ref="A27:A38"/>
    <mergeCell ref="A39:A50"/>
    <mergeCell ref="A51:A62"/>
  </mergeCells>
  <pageMargins left="7.0000000000000007E-2" right="0" top="0.9" bottom="0.5" header="0.14000000000000001" footer="0.26"/>
  <pageSetup paperSize="17" fitToHeight="0" orientation="landscape" r:id="rId1"/>
  <headerFooter alignWithMargins="0">
    <oddHeader>&amp;C&amp;"Arial,Bold"&amp;20Meridian Building Department Activity Summary</oddHeader>
    <oddFooter>&amp;LPage &amp;P&amp;R&amp;D</oddFooter>
  </headerFooter>
  <customProperties>
    <customPr name="DrillPoint.Configuration" r:id="rId2"/>
    <customPr name="DrillPoint.FROID" r:id="rId3"/>
    <customPr name="DrillPoint.MIPOrganization" r:id="rId4"/>
    <customPr name="DrillPoint.Mode" r:id="rId5"/>
    <customPr name="DrillPoint.Subsheet" r:id="rId6"/>
    <customPr name="DrillPoint.WorksheetID" r:id="rId7"/>
  </customProperties>
  <legacyDrawing r:id="rId8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topLeftCell="A73" workbookViewId="0">
      <selection activeCell="AC123" sqref="AC123"/>
    </sheetView>
  </sheetViews>
  <sheetFormatPr defaultColWidth="9.140625" defaultRowHeight="12.75" x14ac:dyDescent="0.2"/>
  <cols>
    <col min="1" max="16384" width="9.140625" style="428"/>
  </cols>
  <sheetData/>
  <pageMargins left="0.7" right="0.7" top="0.75" bottom="0.75" header="0.3" footer="0.3"/>
  <customProperties>
    <customPr name="DrillPoint.Configuration" r:id="rId1"/>
    <customPr name="DrillPoint.FROID" r:id="rId2"/>
    <customPr name="DrillPoint.MIPOrganization" r:id="rId3"/>
    <customPr name="DrillPoint.Mode" r:id="rId4"/>
    <customPr name="DrillPoint.Subsheet" r:id="rId5"/>
    <customPr name="DrillPoint.WorksheetID" r:id="rId6"/>
  </customProperties>
  <drawing r:id="rId7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N457"/>
  <sheetViews>
    <sheetView workbookViewId="0">
      <pane xSplit="2" ySplit="2" topLeftCell="C195" activePane="bottomRight" state="frozen"/>
      <selection pane="topRight" activeCell="C1" sqref="C1"/>
      <selection pane="bottomLeft" activeCell="A3" sqref="A3"/>
      <selection pane="bottomRight" activeCell="AC218" sqref="AC207:AC218"/>
    </sheetView>
  </sheetViews>
  <sheetFormatPr defaultColWidth="9.140625" defaultRowHeight="12.75" x14ac:dyDescent="0.2"/>
  <cols>
    <col min="1" max="1" width="3.42578125" style="428" bestFit="1" customWidth="1"/>
    <col min="2" max="2" width="16.42578125" style="428" bestFit="1" customWidth="1"/>
    <col min="3" max="20" width="6.140625" style="428" customWidth="1"/>
    <col min="21" max="21" width="7.42578125" style="428" customWidth="1"/>
    <col min="22" max="28" width="6.140625" style="428" customWidth="1"/>
    <col min="29" max="29" width="7.140625" style="428" customWidth="1"/>
    <col min="30" max="30" width="4.5703125" style="489" bestFit="1" customWidth="1"/>
    <col min="31" max="32" width="9.140625" style="428"/>
    <col min="33" max="37" width="6.140625" style="483" customWidth="1"/>
    <col min="38" max="38" width="7.140625" style="483" customWidth="1"/>
    <col min="39" max="39" width="9.140625" style="428"/>
    <col min="40" max="40" width="8.140625" style="483" customWidth="1"/>
    <col min="41" max="16384" width="9.140625" style="428"/>
  </cols>
  <sheetData>
    <row r="1" spans="1:40" s="430" customFormat="1" ht="114.75" x14ac:dyDescent="0.2">
      <c r="C1" s="477" t="s">
        <v>0</v>
      </c>
      <c r="D1" s="477" t="s">
        <v>140</v>
      </c>
      <c r="E1" s="477" t="s">
        <v>1</v>
      </c>
      <c r="F1" s="477" t="s">
        <v>174</v>
      </c>
      <c r="G1" s="477" t="s">
        <v>10</v>
      </c>
      <c r="H1" s="477" t="s">
        <v>12</v>
      </c>
      <c r="I1" s="477" t="s">
        <v>3</v>
      </c>
      <c r="J1" s="477" t="s">
        <v>175</v>
      </c>
      <c r="K1" s="477" t="s">
        <v>122</v>
      </c>
      <c r="L1" s="477" t="s">
        <v>125</v>
      </c>
      <c r="M1" s="477" t="s">
        <v>123</v>
      </c>
      <c r="N1" s="477" t="s">
        <v>124</v>
      </c>
      <c r="O1" s="477" t="s">
        <v>4</v>
      </c>
      <c r="P1" s="477" t="s">
        <v>5</v>
      </c>
      <c r="Q1" s="477" t="s">
        <v>176</v>
      </c>
      <c r="R1" s="477" t="s">
        <v>177</v>
      </c>
      <c r="S1" s="477" t="s">
        <v>6</v>
      </c>
      <c r="T1" s="477" t="s">
        <v>7</v>
      </c>
      <c r="U1" s="477" t="s">
        <v>235</v>
      </c>
      <c r="X1" s="477" t="str">
        <f>+C1</f>
        <v>New SF Homes</v>
      </c>
      <c r="Y1" s="477" t="str">
        <f>+D1</f>
        <v>Multi-Family Units</v>
      </c>
      <c r="Z1" s="477" t="str">
        <f>+Q1</f>
        <v>New Commercial/Shell Only</v>
      </c>
      <c r="AA1" s="477" t="str">
        <f>+H1</f>
        <v>Misc. Residential</v>
      </c>
      <c r="AB1" s="477" t="str">
        <f>+T1</f>
        <v>Misc. Commercial</v>
      </c>
      <c r="AC1" s="477" t="s">
        <v>491</v>
      </c>
      <c r="AD1" s="488"/>
      <c r="AG1" s="484" t="str">
        <f t="shared" ref="AG1:AL1" si="0">+X1</f>
        <v>New SF Homes</v>
      </c>
      <c r="AH1" s="484" t="str">
        <f t="shared" si="0"/>
        <v>Multi-Family Units</v>
      </c>
      <c r="AI1" s="484" t="str">
        <f t="shared" si="0"/>
        <v>New Commercial/Shell Only</v>
      </c>
      <c r="AJ1" s="484" t="str">
        <f t="shared" si="0"/>
        <v>Misc. Residential</v>
      </c>
      <c r="AK1" s="484" t="str">
        <f t="shared" si="0"/>
        <v>Misc. Commercial</v>
      </c>
      <c r="AL1" s="484" t="str">
        <f t="shared" si="0"/>
        <v>Trade Permits</v>
      </c>
      <c r="AN1" s="484" t="s">
        <v>495</v>
      </c>
    </row>
    <row r="2" spans="1:40" s="430" customFormat="1" x14ac:dyDescent="0.2">
      <c r="AD2" s="488"/>
      <c r="AG2" s="485"/>
      <c r="AH2" s="485"/>
      <c r="AI2" s="485"/>
      <c r="AJ2" s="485"/>
      <c r="AK2" s="485"/>
      <c r="AL2" s="485"/>
      <c r="AN2" s="485"/>
    </row>
    <row r="3" spans="1:40" x14ac:dyDescent="0.2">
      <c r="A3" s="639" t="s">
        <v>77</v>
      </c>
      <c r="B3" s="449" t="str">
        <f>+'Summary Data (2)'!B3</f>
        <v>October, 2000</v>
      </c>
      <c r="C3" s="451">
        <f>+'Summary Data (2)'!E3</f>
        <v>56</v>
      </c>
      <c r="D3" s="451">
        <f>+'Summary Data (2)'!I3</f>
        <v>2</v>
      </c>
      <c r="E3" s="451">
        <f>+'Summary Data (2)'!M3</f>
        <v>1</v>
      </c>
      <c r="F3" s="451">
        <f>+'Summary Data (2)'!Q3</f>
        <v>2</v>
      </c>
      <c r="G3" s="451">
        <f>+'Summary Data (2)'!U3</f>
        <v>1</v>
      </c>
      <c r="H3" s="451">
        <f>+'Summary Data (2)'!Y3</f>
        <v>9</v>
      </c>
      <c r="I3" s="451">
        <f>+'Summary Data (2)'!AC3</f>
        <v>8</v>
      </c>
      <c r="J3" s="451">
        <f>+'Summary Data (2)'!AG3</f>
        <v>8</v>
      </c>
      <c r="K3" s="451">
        <f>+'Summary Data (2)'!AK3</f>
        <v>0</v>
      </c>
      <c r="L3" s="451">
        <f>+'Summary Data (2)'!AO3</f>
        <v>0</v>
      </c>
      <c r="M3" s="451">
        <f>+'Summary Data (2)'!AS3</f>
        <v>0</v>
      </c>
      <c r="N3" s="451">
        <f>+'Summary Data (2)'!AW3</f>
        <v>0</v>
      </c>
      <c r="O3" s="451">
        <f>+'Summary Data (2)'!BA3</f>
        <v>10</v>
      </c>
      <c r="P3" s="451">
        <f>+'Summary Data (2)'!BE3</f>
        <v>1</v>
      </c>
      <c r="Q3" s="451">
        <f>+'Summary Data (2)'!BI3</f>
        <v>2</v>
      </c>
      <c r="R3" s="451">
        <f>+'Summary Data (2)'!BM3</f>
        <v>2</v>
      </c>
      <c r="S3" s="451">
        <f>+'Summary Data (2)'!BQ3</f>
        <v>8</v>
      </c>
      <c r="T3" s="451">
        <f>+'Summary Data (2)'!BU3</f>
        <v>12</v>
      </c>
      <c r="U3" s="451">
        <f>+'Summary Data (2)'!BY3</f>
        <v>122</v>
      </c>
      <c r="X3" s="451">
        <f>+C3</f>
        <v>56</v>
      </c>
      <c r="Y3" s="451">
        <f>+D3</f>
        <v>2</v>
      </c>
      <c r="Z3" s="451">
        <f>+Q3</f>
        <v>2</v>
      </c>
      <c r="AA3" s="451">
        <f>+E3+F3+G3+H3+I3+J3</f>
        <v>29</v>
      </c>
      <c r="AB3" s="451">
        <f>+R3+S3+T3</f>
        <v>22</v>
      </c>
      <c r="AC3" s="451">
        <f>+K3+L3+M3+N3+O3+P3</f>
        <v>11</v>
      </c>
      <c r="AD3" s="489">
        <f>+SUM(X3:AC3)-U3</f>
        <v>0</v>
      </c>
      <c r="AG3" s="486">
        <f t="shared" ref="AG3:AL3" si="1">+X3/$U3</f>
        <v>0.45901639344262296</v>
      </c>
      <c r="AH3" s="486">
        <f t="shared" si="1"/>
        <v>1.6393442622950821E-2</v>
      </c>
      <c r="AI3" s="486">
        <f t="shared" si="1"/>
        <v>1.6393442622950821E-2</v>
      </c>
      <c r="AJ3" s="486">
        <f t="shared" si="1"/>
        <v>0.23770491803278687</v>
      </c>
      <c r="AK3" s="486">
        <f t="shared" si="1"/>
        <v>0.18032786885245902</v>
      </c>
      <c r="AL3" s="486">
        <f t="shared" si="1"/>
        <v>9.0163934426229511E-2</v>
      </c>
      <c r="AN3" s="486">
        <f>+X3/AC3</f>
        <v>5.0909090909090908</v>
      </c>
    </row>
    <row r="4" spans="1:40" x14ac:dyDescent="0.2">
      <c r="A4" s="640"/>
      <c r="B4" s="442" t="str">
        <f>+'Summary Data (2)'!B4</f>
        <v>November, 2000</v>
      </c>
      <c r="C4" s="448">
        <f>+'Summary Data (2)'!E4</f>
        <v>41</v>
      </c>
      <c r="D4" s="448">
        <f>+'Summary Data (2)'!I4</f>
        <v>0</v>
      </c>
      <c r="E4" s="448">
        <f>+'Summary Data (2)'!M4</f>
        <v>0</v>
      </c>
      <c r="F4" s="448">
        <f>+'Summary Data (2)'!Q4</f>
        <v>4</v>
      </c>
      <c r="G4" s="448">
        <f>+'Summary Data (2)'!U4</f>
        <v>0</v>
      </c>
      <c r="H4" s="448">
        <f>+'Summary Data (2)'!Y4</f>
        <v>7</v>
      </c>
      <c r="I4" s="448">
        <f>+'Summary Data (2)'!AC4</f>
        <v>5</v>
      </c>
      <c r="J4" s="448">
        <f>+'Summary Data (2)'!AG4</f>
        <v>5</v>
      </c>
      <c r="K4" s="448">
        <f>+'Summary Data (2)'!AK4</f>
        <v>0</v>
      </c>
      <c r="L4" s="448">
        <f>+'Summary Data (2)'!AO4</f>
        <v>0</v>
      </c>
      <c r="M4" s="448">
        <f>+'Summary Data (2)'!AS4</f>
        <v>0</v>
      </c>
      <c r="N4" s="448">
        <f>+'Summary Data (2)'!AW4</f>
        <v>0</v>
      </c>
      <c r="O4" s="448">
        <f>+'Summary Data (2)'!BA4</f>
        <v>0</v>
      </c>
      <c r="P4" s="448">
        <f>+'Summary Data (2)'!BE4</f>
        <v>1</v>
      </c>
      <c r="Q4" s="448">
        <f>+'Summary Data (2)'!BI4</f>
        <v>6</v>
      </c>
      <c r="R4" s="448">
        <f>+'Summary Data (2)'!BM4</f>
        <v>4</v>
      </c>
      <c r="S4" s="448">
        <f>+'Summary Data (2)'!BQ4</f>
        <v>5</v>
      </c>
      <c r="T4" s="448">
        <f>+'Summary Data (2)'!BU4</f>
        <v>2</v>
      </c>
      <c r="U4" s="448">
        <f>+'Summary Data (2)'!BY4</f>
        <v>80</v>
      </c>
      <c r="X4" s="448">
        <f t="shared" ref="X4:Y67" si="2">+C4</f>
        <v>41</v>
      </c>
      <c r="Y4" s="448">
        <f t="shared" si="2"/>
        <v>0</v>
      </c>
      <c r="Z4" s="448">
        <f t="shared" ref="Z4:Z67" si="3">+Q4</f>
        <v>6</v>
      </c>
      <c r="AA4" s="448">
        <f t="shared" ref="AA4:AA67" si="4">+E4+F4+G4+H4+I4+J4</f>
        <v>21</v>
      </c>
      <c r="AB4" s="448">
        <f t="shared" ref="AB4:AB67" si="5">+R4+S4+T4</f>
        <v>11</v>
      </c>
      <c r="AC4" s="448">
        <f t="shared" ref="AC4:AC67" si="6">+K4+L4+M4+N4+O4+P4</f>
        <v>1</v>
      </c>
      <c r="AD4" s="489">
        <f t="shared" ref="AD4:AD67" si="7">+SUM(X4:AC4)-U4</f>
        <v>0</v>
      </c>
      <c r="AG4" s="487">
        <f t="shared" ref="AG4:AG67" si="8">+X4/$U4</f>
        <v>0.51249999999999996</v>
      </c>
      <c r="AH4" s="487">
        <f t="shared" ref="AH4:AH67" si="9">+Y4/$U4</f>
        <v>0</v>
      </c>
      <c r="AI4" s="487">
        <f t="shared" ref="AI4:AI67" si="10">+Z4/$U4</f>
        <v>7.4999999999999997E-2</v>
      </c>
      <c r="AJ4" s="487">
        <f t="shared" ref="AJ4:AJ67" si="11">+AA4/$U4</f>
        <v>0.26250000000000001</v>
      </c>
      <c r="AK4" s="487">
        <f t="shared" ref="AK4:AK67" si="12">+AB4/$U4</f>
        <v>0.13750000000000001</v>
      </c>
      <c r="AL4" s="487">
        <f t="shared" ref="AL4:AL67" si="13">+AC4/$U4</f>
        <v>1.2500000000000001E-2</v>
      </c>
      <c r="AN4" s="487">
        <f t="shared" ref="AN4:AN67" si="14">+X4/AC4</f>
        <v>41</v>
      </c>
    </row>
    <row r="5" spans="1:40" x14ac:dyDescent="0.2">
      <c r="A5" s="640"/>
      <c r="B5" s="449" t="str">
        <f>+'Summary Data (2)'!B5</f>
        <v>December, 2000</v>
      </c>
      <c r="C5" s="451">
        <f>+'Summary Data (2)'!E5</f>
        <v>45</v>
      </c>
      <c r="D5" s="451">
        <f>+'Summary Data (2)'!I5</f>
        <v>3</v>
      </c>
      <c r="E5" s="451">
        <f>+'Summary Data (2)'!M5</f>
        <v>1</v>
      </c>
      <c r="F5" s="451">
        <f>+'Summary Data (2)'!Q5</f>
        <v>1</v>
      </c>
      <c r="G5" s="451">
        <f>+'Summary Data (2)'!U5</f>
        <v>0</v>
      </c>
      <c r="H5" s="451">
        <f>+'Summary Data (2)'!Y5</f>
        <v>1</v>
      </c>
      <c r="I5" s="451">
        <f>+'Summary Data (2)'!AC5</f>
        <v>2</v>
      </c>
      <c r="J5" s="451">
        <f>+'Summary Data (2)'!AG5</f>
        <v>2</v>
      </c>
      <c r="K5" s="451">
        <f>+'Summary Data (2)'!AK5</f>
        <v>0</v>
      </c>
      <c r="L5" s="451">
        <f>+'Summary Data (2)'!AO5</f>
        <v>0</v>
      </c>
      <c r="M5" s="451">
        <f>+'Summary Data (2)'!AS5</f>
        <v>0</v>
      </c>
      <c r="N5" s="451">
        <f>+'Summary Data (2)'!AW5</f>
        <v>0</v>
      </c>
      <c r="O5" s="451">
        <f>+'Summary Data (2)'!BA5</f>
        <v>0</v>
      </c>
      <c r="P5" s="451">
        <f>+'Summary Data (2)'!BE5</f>
        <v>0</v>
      </c>
      <c r="Q5" s="451">
        <f>+'Summary Data (2)'!BI5</f>
        <v>4</v>
      </c>
      <c r="R5" s="451">
        <f>+'Summary Data (2)'!BM5</f>
        <v>5</v>
      </c>
      <c r="S5" s="451">
        <f>+'Summary Data (2)'!BQ5</f>
        <v>5</v>
      </c>
      <c r="T5" s="451">
        <f>+'Summary Data (2)'!BU5</f>
        <v>0</v>
      </c>
      <c r="U5" s="451">
        <f>+'Summary Data (2)'!BY5</f>
        <v>69</v>
      </c>
      <c r="X5" s="451">
        <f t="shared" si="2"/>
        <v>45</v>
      </c>
      <c r="Y5" s="451">
        <f t="shared" si="2"/>
        <v>3</v>
      </c>
      <c r="Z5" s="451">
        <f t="shared" si="3"/>
        <v>4</v>
      </c>
      <c r="AA5" s="451">
        <f t="shared" si="4"/>
        <v>7</v>
      </c>
      <c r="AB5" s="451">
        <f t="shared" si="5"/>
        <v>10</v>
      </c>
      <c r="AC5" s="451">
        <f t="shared" si="6"/>
        <v>0</v>
      </c>
      <c r="AD5" s="489">
        <f t="shared" si="7"/>
        <v>0</v>
      </c>
      <c r="AG5" s="486">
        <f t="shared" si="8"/>
        <v>0.65217391304347827</v>
      </c>
      <c r="AH5" s="486">
        <f t="shared" si="9"/>
        <v>4.3478260869565216E-2</v>
      </c>
      <c r="AI5" s="486">
        <f t="shared" si="10"/>
        <v>5.7971014492753624E-2</v>
      </c>
      <c r="AJ5" s="486">
        <f t="shared" si="11"/>
        <v>0.10144927536231885</v>
      </c>
      <c r="AK5" s="486">
        <f t="shared" si="12"/>
        <v>0.14492753623188406</v>
      </c>
      <c r="AL5" s="486">
        <f t="shared" si="13"/>
        <v>0</v>
      </c>
      <c r="AN5" s="486" t="e">
        <f t="shared" si="14"/>
        <v>#DIV/0!</v>
      </c>
    </row>
    <row r="6" spans="1:40" x14ac:dyDescent="0.2">
      <c r="A6" s="640"/>
      <c r="B6" s="442" t="str">
        <f>+'Summary Data (2)'!B6</f>
        <v>January, 2001</v>
      </c>
      <c r="C6" s="448">
        <f>+'Summary Data (2)'!E6</f>
        <v>48</v>
      </c>
      <c r="D6" s="448">
        <f>+'Summary Data (2)'!I6</f>
        <v>0</v>
      </c>
      <c r="E6" s="448">
        <f>+'Summary Data (2)'!M6</f>
        <v>1</v>
      </c>
      <c r="F6" s="448">
        <f>+'Summary Data (2)'!Q6</f>
        <v>2</v>
      </c>
      <c r="G6" s="448">
        <f>+'Summary Data (2)'!U6</f>
        <v>0</v>
      </c>
      <c r="H6" s="448">
        <f>+'Summary Data (2)'!Y6</f>
        <v>1</v>
      </c>
      <c r="I6" s="448">
        <f>+'Summary Data (2)'!AC6</f>
        <v>8</v>
      </c>
      <c r="J6" s="448">
        <f>+'Summary Data (2)'!AG6</f>
        <v>8</v>
      </c>
      <c r="K6" s="448">
        <f>+'Summary Data (2)'!AK6</f>
        <v>0</v>
      </c>
      <c r="L6" s="448">
        <f>+'Summary Data (2)'!AO6</f>
        <v>0</v>
      </c>
      <c r="M6" s="448">
        <f>+'Summary Data (2)'!AS6</f>
        <v>0</v>
      </c>
      <c r="N6" s="448">
        <f>+'Summary Data (2)'!AW6</f>
        <v>0</v>
      </c>
      <c r="O6" s="448">
        <f>+'Summary Data (2)'!BA6</f>
        <v>1</v>
      </c>
      <c r="P6" s="448">
        <f>+'Summary Data (2)'!BE6</f>
        <v>2</v>
      </c>
      <c r="Q6" s="448">
        <f>+'Summary Data (2)'!BI6</f>
        <v>1</v>
      </c>
      <c r="R6" s="448">
        <f>+'Summary Data (2)'!BM6</f>
        <v>9</v>
      </c>
      <c r="S6" s="448">
        <f>+'Summary Data (2)'!BQ6</f>
        <v>8</v>
      </c>
      <c r="T6" s="448">
        <f>+'Summary Data (2)'!BU6</f>
        <v>2</v>
      </c>
      <c r="U6" s="448">
        <f>+'Summary Data (2)'!BY6</f>
        <v>91</v>
      </c>
      <c r="X6" s="448">
        <f t="shared" si="2"/>
        <v>48</v>
      </c>
      <c r="Y6" s="448">
        <f t="shared" si="2"/>
        <v>0</v>
      </c>
      <c r="Z6" s="448">
        <f t="shared" si="3"/>
        <v>1</v>
      </c>
      <c r="AA6" s="448">
        <f t="shared" si="4"/>
        <v>20</v>
      </c>
      <c r="AB6" s="448">
        <f t="shared" si="5"/>
        <v>19</v>
      </c>
      <c r="AC6" s="448">
        <f t="shared" si="6"/>
        <v>3</v>
      </c>
      <c r="AD6" s="489">
        <f t="shared" si="7"/>
        <v>0</v>
      </c>
      <c r="AG6" s="487">
        <f t="shared" si="8"/>
        <v>0.52747252747252749</v>
      </c>
      <c r="AH6" s="487">
        <f t="shared" si="9"/>
        <v>0</v>
      </c>
      <c r="AI6" s="487">
        <f t="shared" si="10"/>
        <v>1.098901098901099E-2</v>
      </c>
      <c r="AJ6" s="487">
        <f t="shared" si="11"/>
        <v>0.21978021978021978</v>
      </c>
      <c r="AK6" s="487">
        <f t="shared" si="12"/>
        <v>0.2087912087912088</v>
      </c>
      <c r="AL6" s="487">
        <f t="shared" si="13"/>
        <v>3.2967032967032968E-2</v>
      </c>
      <c r="AN6" s="487">
        <f t="shared" si="14"/>
        <v>16</v>
      </c>
    </row>
    <row r="7" spans="1:40" x14ac:dyDescent="0.2">
      <c r="A7" s="640"/>
      <c r="B7" s="449" t="str">
        <f>+'Summary Data (2)'!B7</f>
        <v>February, 2001</v>
      </c>
      <c r="C7" s="451">
        <f>+'Summary Data (2)'!E7</f>
        <v>65</v>
      </c>
      <c r="D7" s="451">
        <f>+'Summary Data (2)'!I7</f>
        <v>0</v>
      </c>
      <c r="E7" s="451">
        <f>+'Summary Data (2)'!M7</f>
        <v>0</v>
      </c>
      <c r="F7" s="451">
        <f>+'Summary Data (2)'!Q7</f>
        <v>0</v>
      </c>
      <c r="G7" s="451">
        <f>+'Summary Data (2)'!U7</f>
        <v>0</v>
      </c>
      <c r="H7" s="451">
        <f>+'Summary Data (2)'!Y7</f>
        <v>4</v>
      </c>
      <c r="I7" s="451">
        <f>+'Summary Data (2)'!AC7</f>
        <v>1</v>
      </c>
      <c r="J7" s="451">
        <f>+'Summary Data (2)'!AG7</f>
        <v>1</v>
      </c>
      <c r="K7" s="451">
        <f>+'Summary Data (2)'!AK7</f>
        <v>0</v>
      </c>
      <c r="L7" s="451">
        <f>+'Summary Data (2)'!AO7</f>
        <v>0</v>
      </c>
      <c r="M7" s="451">
        <f>+'Summary Data (2)'!AS7</f>
        <v>0</v>
      </c>
      <c r="N7" s="451">
        <f>+'Summary Data (2)'!AW7</f>
        <v>0</v>
      </c>
      <c r="O7" s="451">
        <f>+'Summary Data (2)'!BA7</f>
        <v>10</v>
      </c>
      <c r="P7" s="451">
        <f>+'Summary Data (2)'!BE7</f>
        <v>1</v>
      </c>
      <c r="Q7" s="451">
        <f>+'Summary Data (2)'!BI7</f>
        <v>2</v>
      </c>
      <c r="R7" s="451">
        <f>+'Summary Data (2)'!BM7</f>
        <v>10</v>
      </c>
      <c r="S7" s="451">
        <f>+'Summary Data (2)'!BQ7</f>
        <v>5</v>
      </c>
      <c r="T7" s="451">
        <f>+'Summary Data (2)'!BU7</f>
        <v>0</v>
      </c>
      <c r="U7" s="451">
        <f>+'Summary Data (2)'!BY7</f>
        <v>99</v>
      </c>
      <c r="X7" s="451">
        <f t="shared" si="2"/>
        <v>65</v>
      </c>
      <c r="Y7" s="451">
        <f t="shared" si="2"/>
        <v>0</v>
      </c>
      <c r="Z7" s="451">
        <f t="shared" si="3"/>
        <v>2</v>
      </c>
      <c r="AA7" s="451">
        <f t="shared" si="4"/>
        <v>6</v>
      </c>
      <c r="AB7" s="451">
        <f t="shared" si="5"/>
        <v>15</v>
      </c>
      <c r="AC7" s="451">
        <f t="shared" si="6"/>
        <v>11</v>
      </c>
      <c r="AD7" s="489">
        <f t="shared" si="7"/>
        <v>0</v>
      </c>
      <c r="AG7" s="486">
        <f t="shared" si="8"/>
        <v>0.65656565656565657</v>
      </c>
      <c r="AH7" s="486">
        <f t="shared" si="9"/>
        <v>0</v>
      </c>
      <c r="AI7" s="486">
        <f t="shared" si="10"/>
        <v>2.0202020202020204E-2</v>
      </c>
      <c r="AJ7" s="486">
        <f t="shared" si="11"/>
        <v>6.0606060606060608E-2</v>
      </c>
      <c r="AK7" s="486">
        <f t="shared" si="12"/>
        <v>0.15151515151515152</v>
      </c>
      <c r="AL7" s="486">
        <f t="shared" si="13"/>
        <v>0.1111111111111111</v>
      </c>
      <c r="AN7" s="486">
        <f t="shared" si="14"/>
        <v>5.9090909090909092</v>
      </c>
    </row>
    <row r="8" spans="1:40" x14ac:dyDescent="0.2">
      <c r="A8" s="640"/>
      <c r="B8" s="442" t="str">
        <f>+'Summary Data (2)'!B8</f>
        <v>March, 2001</v>
      </c>
      <c r="C8" s="448">
        <f>+'Summary Data (2)'!E8</f>
        <v>56</v>
      </c>
      <c r="D8" s="448">
        <f>+'Summary Data (2)'!I8</f>
        <v>15</v>
      </c>
      <c r="E8" s="448">
        <f>+'Summary Data (2)'!M8</f>
        <v>1</v>
      </c>
      <c r="F8" s="448">
        <f>+'Summary Data (2)'!Q8</f>
        <v>3</v>
      </c>
      <c r="G8" s="448">
        <f>+'Summary Data (2)'!U8</f>
        <v>4</v>
      </c>
      <c r="H8" s="448">
        <f>+'Summary Data (2)'!Y8</f>
        <v>3</v>
      </c>
      <c r="I8" s="448">
        <f>+'Summary Data (2)'!AC8</f>
        <v>22</v>
      </c>
      <c r="J8" s="448">
        <f>+'Summary Data (2)'!AG8</f>
        <v>22</v>
      </c>
      <c r="K8" s="448">
        <f>+'Summary Data (2)'!AK8</f>
        <v>0</v>
      </c>
      <c r="L8" s="448">
        <f>+'Summary Data (2)'!AO8</f>
        <v>0</v>
      </c>
      <c r="M8" s="448">
        <f>+'Summary Data (2)'!AS8</f>
        <v>0</v>
      </c>
      <c r="N8" s="448">
        <f>+'Summary Data (2)'!AW8</f>
        <v>0</v>
      </c>
      <c r="O8" s="448">
        <f>+'Summary Data (2)'!BA8</f>
        <v>12</v>
      </c>
      <c r="P8" s="448">
        <f>+'Summary Data (2)'!BE8</f>
        <v>0</v>
      </c>
      <c r="Q8" s="448">
        <f>+'Summary Data (2)'!BI8</f>
        <v>1</v>
      </c>
      <c r="R8" s="448">
        <f>+'Summary Data (2)'!BM8</f>
        <v>6</v>
      </c>
      <c r="S8" s="448">
        <f>+'Summary Data (2)'!BQ8</f>
        <v>5</v>
      </c>
      <c r="T8" s="448">
        <f>+'Summary Data (2)'!BU8</f>
        <v>6</v>
      </c>
      <c r="U8" s="448">
        <f>+'Summary Data (2)'!BY8</f>
        <v>156</v>
      </c>
      <c r="X8" s="448">
        <f t="shared" si="2"/>
        <v>56</v>
      </c>
      <c r="Y8" s="448">
        <f t="shared" si="2"/>
        <v>15</v>
      </c>
      <c r="Z8" s="448">
        <f t="shared" si="3"/>
        <v>1</v>
      </c>
      <c r="AA8" s="448">
        <f t="shared" si="4"/>
        <v>55</v>
      </c>
      <c r="AB8" s="448">
        <f t="shared" si="5"/>
        <v>17</v>
      </c>
      <c r="AC8" s="448">
        <f t="shared" si="6"/>
        <v>12</v>
      </c>
      <c r="AD8" s="489">
        <f t="shared" si="7"/>
        <v>0</v>
      </c>
      <c r="AG8" s="487">
        <f t="shared" si="8"/>
        <v>0.35897435897435898</v>
      </c>
      <c r="AH8" s="487">
        <f t="shared" si="9"/>
        <v>9.6153846153846159E-2</v>
      </c>
      <c r="AI8" s="487">
        <f t="shared" si="10"/>
        <v>6.41025641025641E-3</v>
      </c>
      <c r="AJ8" s="487">
        <f t="shared" si="11"/>
        <v>0.35256410256410259</v>
      </c>
      <c r="AK8" s="487">
        <f t="shared" si="12"/>
        <v>0.10897435897435898</v>
      </c>
      <c r="AL8" s="487">
        <f t="shared" si="13"/>
        <v>7.6923076923076927E-2</v>
      </c>
      <c r="AN8" s="487">
        <f t="shared" si="14"/>
        <v>4.666666666666667</v>
      </c>
    </row>
    <row r="9" spans="1:40" x14ac:dyDescent="0.2">
      <c r="A9" s="640"/>
      <c r="B9" s="449" t="str">
        <f>+'Summary Data (2)'!B9</f>
        <v>April, 2001</v>
      </c>
      <c r="C9" s="451">
        <f>+'Summary Data (2)'!E9</f>
        <v>70</v>
      </c>
      <c r="D9" s="451">
        <f>+'Summary Data (2)'!I9</f>
        <v>4</v>
      </c>
      <c r="E9" s="451">
        <f>+'Summary Data (2)'!M9</f>
        <v>0</v>
      </c>
      <c r="F9" s="451">
        <f>+'Summary Data (2)'!Q9</f>
        <v>6</v>
      </c>
      <c r="G9" s="451">
        <f>+'Summary Data (2)'!U9</f>
        <v>0</v>
      </c>
      <c r="H9" s="451">
        <f>+'Summary Data (2)'!Y9</f>
        <v>5</v>
      </c>
      <c r="I9" s="451">
        <f>+'Summary Data (2)'!AC9</f>
        <v>13</v>
      </c>
      <c r="J9" s="451">
        <f>+'Summary Data (2)'!AG9</f>
        <v>13</v>
      </c>
      <c r="K9" s="451">
        <f>+'Summary Data (2)'!AK9</f>
        <v>0</v>
      </c>
      <c r="L9" s="451">
        <f>+'Summary Data (2)'!AO9</f>
        <v>0</v>
      </c>
      <c r="M9" s="451">
        <f>+'Summary Data (2)'!AS9</f>
        <v>0</v>
      </c>
      <c r="N9" s="451">
        <f>+'Summary Data (2)'!AW9</f>
        <v>0</v>
      </c>
      <c r="O9" s="451">
        <f>+'Summary Data (2)'!BA9</f>
        <v>0</v>
      </c>
      <c r="P9" s="451">
        <f>+'Summary Data (2)'!BE9</f>
        <v>1</v>
      </c>
      <c r="Q9" s="451">
        <f>+'Summary Data (2)'!BI9</f>
        <v>7</v>
      </c>
      <c r="R9" s="451">
        <f>+'Summary Data (2)'!BM9</f>
        <v>6</v>
      </c>
      <c r="S9" s="451">
        <f>+'Summary Data (2)'!BQ9</f>
        <v>5</v>
      </c>
      <c r="T9" s="451">
        <f>+'Summary Data (2)'!BU9</f>
        <v>3</v>
      </c>
      <c r="U9" s="451">
        <f>+'Summary Data (2)'!BY9</f>
        <v>133</v>
      </c>
      <c r="X9" s="451">
        <f t="shared" si="2"/>
        <v>70</v>
      </c>
      <c r="Y9" s="451">
        <f t="shared" si="2"/>
        <v>4</v>
      </c>
      <c r="Z9" s="451">
        <f t="shared" si="3"/>
        <v>7</v>
      </c>
      <c r="AA9" s="451">
        <f t="shared" si="4"/>
        <v>37</v>
      </c>
      <c r="AB9" s="451">
        <f t="shared" si="5"/>
        <v>14</v>
      </c>
      <c r="AC9" s="451">
        <f t="shared" si="6"/>
        <v>1</v>
      </c>
      <c r="AD9" s="489">
        <f t="shared" si="7"/>
        <v>0</v>
      </c>
      <c r="AG9" s="486">
        <f t="shared" si="8"/>
        <v>0.52631578947368418</v>
      </c>
      <c r="AH9" s="486">
        <f t="shared" si="9"/>
        <v>3.007518796992481E-2</v>
      </c>
      <c r="AI9" s="486">
        <f t="shared" si="10"/>
        <v>5.2631578947368418E-2</v>
      </c>
      <c r="AJ9" s="486">
        <f t="shared" si="11"/>
        <v>0.2781954887218045</v>
      </c>
      <c r="AK9" s="486">
        <f t="shared" si="12"/>
        <v>0.10526315789473684</v>
      </c>
      <c r="AL9" s="486">
        <f t="shared" si="13"/>
        <v>7.5187969924812026E-3</v>
      </c>
      <c r="AN9" s="486">
        <f t="shared" si="14"/>
        <v>70</v>
      </c>
    </row>
    <row r="10" spans="1:40" x14ac:dyDescent="0.2">
      <c r="A10" s="640"/>
      <c r="B10" s="442" t="str">
        <f>+'Summary Data (2)'!B10</f>
        <v>May, 2001</v>
      </c>
      <c r="C10" s="448">
        <f>+'Summary Data (2)'!E10</f>
        <v>78</v>
      </c>
      <c r="D10" s="448">
        <f>+'Summary Data (2)'!I10</f>
        <v>1</v>
      </c>
      <c r="E10" s="448">
        <f>+'Summary Data (2)'!M10</f>
        <v>0</v>
      </c>
      <c r="F10" s="448">
        <f>+'Summary Data (2)'!Q10</f>
        <v>6</v>
      </c>
      <c r="G10" s="448">
        <f>+'Summary Data (2)'!U10</f>
        <v>2</v>
      </c>
      <c r="H10" s="448">
        <f>+'Summary Data (2)'!Y10</f>
        <v>6</v>
      </c>
      <c r="I10" s="448">
        <f>+'Summary Data (2)'!AC10</f>
        <v>31</v>
      </c>
      <c r="J10" s="448">
        <f>+'Summary Data (2)'!AG10</f>
        <v>31</v>
      </c>
      <c r="K10" s="448">
        <f>+'Summary Data (2)'!AK10</f>
        <v>0</v>
      </c>
      <c r="L10" s="448">
        <f>+'Summary Data (2)'!AO10</f>
        <v>0</v>
      </c>
      <c r="M10" s="448">
        <f>+'Summary Data (2)'!AS10</f>
        <v>0</v>
      </c>
      <c r="N10" s="448">
        <f>+'Summary Data (2)'!AW10</f>
        <v>0</v>
      </c>
      <c r="O10" s="448">
        <f>+'Summary Data (2)'!BA10</f>
        <v>0</v>
      </c>
      <c r="P10" s="448">
        <f>+'Summary Data (2)'!BE10</f>
        <v>2</v>
      </c>
      <c r="Q10" s="448">
        <f>+'Summary Data (2)'!BI10</f>
        <v>2</v>
      </c>
      <c r="R10" s="448">
        <f>+'Summary Data (2)'!BM10</f>
        <v>7</v>
      </c>
      <c r="S10" s="448">
        <f>+'Summary Data (2)'!BQ10</f>
        <v>4</v>
      </c>
      <c r="T10" s="448">
        <f>+'Summary Data (2)'!BU10</f>
        <v>1</v>
      </c>
      <c r="U10" s="448">
        <f>+'Summary Data (2)'!BY10</f>
        <v>171</v>
      </c>
      <c r="X10" s="448">
        <f t="shared" si="2"/>
        <v>78</v>
      </c>
      <c r="Y10" s="448">
        <f t="shared" si="2"/>
        <v>1</v>
      </c>
      <c r="Z10" s="448">
        <f t="shared" si="3"/>
        <v>2</v>
      </c>
      <c r="AA10" s="448">
        <f t="shared" si="4"/>
        <v>76</v>
      </c>
      <c r="AB10" s="448">
        <f t="shared" si="5"/>
        <v>12</v>
      </c>
      <c r="AC10" s="448">
        <f t="shared" si="6"/>
        <v>2</v>
      </c>
      <c r="AD10" s="489">
        <f t="shared" si="7"/>
        <v>0</v>
      </c>
      <c r="AG10" s="487">
        <f t="shared" si="8"/>
        <v>0.45614035087719296</v>
      </c>
      <c r="AH10" s="487">
        <f t="shared" si="9"/>
        <v>5.8479532163742687E-3</v>
      </c>
      <c r="AI10" s="487">
        <f t="shared" si="10"/>
        <v>1.1695906432748537E-2</v>
      </c>
      <c r="AJ10" s="487">
        <f t="shared" si="11"/>
        <v>0.44444444444444442</v>
      </c>
      <c r="AK10" s="487">
        <f t="shared" si="12"/>
        <v>7.0175438596491224E-2</v>
      </c>
      <c r="AL10" s="487">
        <f t="shared" si="13"/>
        <v>1.1695906432748537E-2</v>
      </c>
      <c r="AN10" s="487">
        <f t="shared" si="14"/>
        <v>39</v>
      </c>
    </row>
    <row r="11" spans="1:40" x14ac:dyDescent="0.2">
      <c r="A11" s="640"/>
      <c r="B11" s="449" t="str">
        <f>+'Summary Data (2)'!B11</f>
        <v>June, 2001</v>
      </c>
      <c r="C11" s="451">
        <f>+'Summary Data (2)'!E11</f>
        <v>73</v>
      </c>
      <c r="D11" s="451">
        <f>+'Summary Data (2)'!I11</f>
        <v>5</v>
      </c>
      <c r="E11" s="451">
        <f>+'Summary Data (2)'!M11</f>
        <v>0</v>
      </c>
      <c r="F11" s="451">
        <f>+'Summary Data (2)'!Q11</f>
        <v>6</v>
      </c>
      <c r="G11" s="451">
        <f>+'Summary Data (2)'!U11</f>
        <v>0</v>
      </c>
      <c r="H11" s="451">
        <f>+'Summary Data (2)'!Y11</f>
        <v>13</v>
      </c>
      <c r="I11" s="451">
        <f>+'Summary Data (2)'!AC11</f>
        <v>30</v>
      </c>
      <c r="J11" s="451">
        <f>+'Summary Data (2)'!AG11</f>
        <v>30</v>
      </c>
      <c r="K11" s="451">
        <f>+'Summary Data (2)'!AK11</f>
        <v>0</v>
      </c>
      <c r="L11" s="451">
        <f>+'Summary Data (2)'!AO11</f>
        <v>0</v>
      </c>
      <c r="M11" s="451">
        <f>+'Summary Data (2)'!AS11</f>
        <v>0</v>
      </c>
      <c r="N11" s="451">
        <f>+'Summary Data (2)'!AW11</f>
        <v>0</v>
      </c>
      <c r="O11" s="451">
        <f>+'Summary Data (2)'!BA11</f>
        <v>0</v>
      </c>
      <c r="P11" s="451">
        <f>+'Summary Data (2)'!BE11</f>
        <v>1</v>
      </c>
      <c r="Q11" s="451">
        <f>+'Summary Data (2)'!BI11</f>
        <v>2</v>
      </c>
      <c r="R11" s="451">
        <f>+'Summary Data (2)'!BM11</f>
        <v>15</v>
      </c>
      <c r="S11" s="451">
        <f>+'Summary Data (2)'!BQ11</f>
        <v>7</v>
      </c>
      <c r="T11" s="451">
        <f>+'Summary Data (2)'!BU11</f>
        <v>5</v>
      </c>
      <c r="U11" s="451">
        <f>+'Summary Data (2)'!BY11</f>
        <v>187</v>
      </c>
      <c r="X11" s="451">
        <f t="shared" si="2"/>
        <v>73</v>
      </c>
      <c r="Y11" s="451">
        <f t="shared" si="2"/>
        <v>5</v>
      </c>
      <c r="Z11" s="451">
        <f t="shared" si="3"/>
        <v>2</v>
      </c>
      <c r="AA11" s="451">
        <f t="shared" si="4"/>
        <v>79</v>
      </c>
      <c r="AB11" s="451">
        <f t="shared" si="5"/>
        <v>27</v>
      </c>
      <c r="AC11" s="451">
        <f t="shared" si="6"/>
        <v>1</v>
      </c>
      <c r="AD11" s="489">
        <f t="shared" si="7"/>
        <v>0</v>
      </c>
      <c r="AG11" s="486">
        <f t="shared" si="8"/>
        <v>0.39037433155080214</v>
      </c>
      <c r="AH11" s="486">
        <f t="shared" si="9"/>
        <v>2.6737967914438502E-2</v>
      </c>
      <c r="AI11" s="486">
        <f t="shared" si="10"/>
        <v>1.06951871657754E-2</v>
      </c>
      <c r="AJ11" s="486">
        <f t="shared" si="11"/>
        <v>0.42245989304812837</v>
      </c>
      <c r="AK11" s="486">
        <f t="shared" si="12"/>
        <v>0.14438502673796791</v>
      </c>
      <c r="AL11" s="486">
        <f t="shared" si="13"/>
        <v>5.3475935828877002E-3</v>
      </c>
      <c r="AN11" s="486">
        <f t="shared" si="14"/>
        <v>73</v>
      </c>
    </row>
    <row r="12" spans="1:40" x14ac:dyDescent="0.2">
      <c r="A12" s="640"/>
      <c r="B12" s="442" t="str">
        <f>+'Summary Data (2)'!B12</f>
        <v>July, 2001</v>
      </c>
      <c r="C12" s="448">
        <f>+'Summary Data (2)'!E12</f>
        <v>51</v>
      </c>
      <c r="D12" s="448">
        <f>+'Summary Data (2)'!I12</f>
        <v>0</v>
      </c>
      <c r="E12" s="448">
        <f>+'Summary Data (2)'!M12</f>
        <v>0</v>
      </c>
      <c r="F12" s="448">
        <f>+'Summary Data (2)'!Q12</f>
        <v>6</v>
      </c>
      <c r="G12" s="448">
        <f>+'Summary Data (2)'!U12</f>
        <v>0</v>
      </c>
      <c r="H12" s="448">
        <f>+'Summary Data (2)'!Y12</f>
        <v>9</v>
      </c>
      <c r="I12" s="448">
        <f>+'Summary Data (2)'!AC12</f>
        <v>19</v>
      </c>
      <c r="J12" s="448">
        <f>+'Summary Data (2)'!AG12</f>
        <v>19</v>
      </c>
      <c r="K12" s="448">
        <f>+'Summary Data (2)'!AK12</f>
        <v>0</v>
      </c>
      <c r="L12" s="448">
        <f>+'Summary Data (2)'!AO12</f>
        <v>0</v>
      </c>
      <c r="M12" s="448">
        <f>+'Summary Data (2)'!AS12</f>
        <v>0</v>
      </c>
      <c r="N12" s="448">
        <f>+'Summary Data (2)'!AW12</f>
        <v>0</v>
      </c>
      <c r="O12" s="448">
        <f>+'Summary Data (2)'!BA12</f>
        <v>0</v>
      </c>
      <c r="P12" s="448">
        <f>+'Summary Data (2)'!BE12</f>
        <v>0</v>
      </c>
      <c r="Q12" s="448">
        <f>+'Summary Data (2)'!BI12</f>
        <v>2</v>
      </c>
      <c r="R12" s="448">
        <f>+'Summary Data (2)'!BM12</f>
        <v>4</v>
      </c>
      <c r="S12" s="448">
        <f>+'Summary Data (2)'!BQ12</f>
        <v>7</v>
      </c>
      <c r="T12" s="448">
        <f>+'Summary Data (2)'!BU12</f>
        <v>6</v>
      </c>
      <c r="U12" s="448">
        <f>+'Summary Data (2)'!BY12</f>
        <v>123</v>
      </c>
      <c r="X12" s="448">
        <f t="shared" si="2"/>
        <v>51</v>
      </c>
      <c r="Y12" s="448">
        <f t="shared" si="2"/>
        <v>0</v>
      </c>
      <c r="Z12" s="448">
        <f t="shared" si="3"/>
        <v>2</v>
      </c>
      <c r="AA12" s="448">
        <f t="shared" si="4"/>
        <v>53</v>
      </c>
      <c r="AB12" s="448">
        <f t="shared" si="5"/>
        <v>17</v>
      </c>
      <c r="AC12" s="448">
        <f t="shared" si="6"/>
        <v>0</v>
      </c>
      <c r="AD12" s="489">
        <f t="shared" si="7"/>
        <v>0</v>
      </c>
      <c r="AG12" s="487">
        <f t="shared" si="8"/>
        <v>0.41463414634146339</v>
      </c>
      <c r="AH12" s="487">
        <f t="shared" si="9"/>
        <v>0</v>
      </c>
      <c r="AI12" s="487">
        <f t="shared" si="10"/>
        <v>1.6260162601626018E-2</v>
      </c>
      <c r="AJ12" s="487">
        <f t="shared" si="11"/>
        <v>0.43089430894308944</v>
      </c>
      <c r="AK12" s="487">
        <f t="shared" si="12"/>
        <v>0.13821138211382114</v>
      </c>
      <c r="AL12" s="487">
        <f t="shared" si="13"/>
        <v>0</v>
      </c>
      <c r="AN12" s="487" t="e">
        <f t="shared" si="14"/>
        <v>#DIV/0!</v>
      </c>
    </row>
    <row r="13" spans="1:40" x14ac:dyDescent="0.2">
      <c r="A13" s="640"/>
      <c r="B13" s="449" t="str">
        <f>+'Summary Data (2)'!B13</f>
        <v>August, 2001</v>
      </c>
      <c r="C13" s="451">
        <f>+'Summary Data (2)'!E13</f>
        <v>111</v>
      </c>
      <c r="D13" s="451">
        <f>+'Summary Data (2)'!I13</f>
        <v>0</v>
      </c>
      <c r="E13" s="451">
        <f>+'Summary Data (2)'!M13</f>
        <v>1</v>
      </c>
      <c r="F13" s="451">
        <f>+'Summary Data (2)'!Q13</f>
        <v>9</v>
      </c>
      <c r="G13" s="451">
        <f>+'Summary Data (2)'!U13</f>
        <v>1</v>
      </c>
      <c r="H13" s="451">
        <f>+'Summary Data (2)'!Y13</f>
        <v>4</v>
      </c>
      <c r="I13" s="451">
        <f>+'Summary Data (2)'!AC13</f>
        <v>25</v>
      </c>
      <c r="J13" s="451">
        <f>+'Summary Data (2)'!AG13</f>
        <v>25</v>
      </c>
      <c r="K13" s="451">
        <f>+'Summary Data (2)'!AK13</f>
        <v>0</v>
      </c>
      <c r="L13" s="451">
        <f>+'Summary Data (2)'!AO13</f>
        <v>0</v>
      </c>
      <c r="M13" s="451">
        <f>+'Summary Data (2)'!AS13</f>
        <v>0</v>
      </c>
      <c r="N13" s="451">
        <f>+'Summary Data (2)'!AW13</f>
        <v>0</v>
      </c>
      <c r="O13" s="451">
        <f>+'Summary Data (2)'!BA13</f>
        <v>2</v>
      </c>
      <c r="P13" s="451">
        <f>+'Summary Data (2)'!BE13</f>
        <v>0</v>
      </c>
      <c r="Q13" s="451">
        <f>+'Summary Data (2)'!BI13</f>
        <v>3</v>
      </c>
      <c r="R13" s="451">
        <f>+'Summary Data (2)'!BM13</f>
        <v>8</v>
      </c>
      <c r="S13" s="451">
        <f>+'Summary Data (2)'!BQ13</f>
        <v>11</v>
      </c>
      <c r="T13" s="451">
        <f>+'Summary Data (2)'!BU13</f>
        <v>2</v>
      </c>
      <c r="U13" s="451">
        <f>+'Summary Data (2)'!BY13</f>
        <v>202</v>
      </c>
      <c r="X13" s="451">
        <f t="shared" si="2"/>
        <v>111</v>
      </c>
      <c r="Y13" s="451">
        <f t="shared" si="2"/>
        <v>0</v>
      </c>
      <c r="Z13" s="451">
        <f t="shared" si="3"/>
        <v>3</v>
      </c>
      <c r="AA13" s="451">
        <f t="shared" si="4"/>
        <v>65</v>
      </c>
      <c r="AB13" s="451">
        <f t="shared" si="5"/>
        <v>21</v>
      </c>
      <c r="AC13" s="451">
        <f t="shared" si="6"/>
        <v>2</v>
      </c>
      <c r="AD13" s="489">
        <f t="shared" si="7"/>
        <v>0</v>
      </c>
      <c r="AG13" s="486">
        <f t="shared" si="8"/>
        <v>0.54950495049504955</v>
      </c>
      <c r="AH13" s="486">
        <f t="shared" si="9"/>
        <v>0</v>
      </c>
      <c r="AI13" s="486">
        <f t="shared" si="10"/>
        <v>1.4851485148514851E-2</v>
      </c>
      <c r="AJ13" s="486">
        <f t="shared" si="11"/>
        <v>0.32178217821782179</v>
      </c>
      <c r="AK13" s="486">
        <f t="shared" si="12"/>
        <v>0.10396039603960396</v>
      </c>
      <c r="AL13" s="486">
        <f t="shared" si="13"/>
        <v>9.9009900990099011E-3</v>
      </c>
      <c r="AN13" s="486">
        <f t="shared" si="14"/>
        <v>55.5</v>
      </c>
    </row>
    <row r="14" spans="1:40" x14ac:dyDescent="0.2">
      <c r="A14" s="641"/>
      <c r="B14" s="442" t="str">
        <f>+'Summary Data (2)'!B14</f>
        <v>September, 2001</v>
      </c>
      <c r="C14" s="448">
        <f>+'Summary Data (2)'!E14</f>
        <v>83</v>
      </c>
      <c r="D14" s="448">
        <f>+'Summary Data (2)'!I14</f>
        <v>0</v>
      </c>
      <c r="E14" s="448">
        <f>+'Summary Data (2)'!M14</f>
        <v>1</v>
      </c>
      <c r="F14" s="448">
        <f>+'Summary Data (2)'!Q14</f>
        <v>7</v>
      </c>
      <c r="G14" s="448">
        <f>+'Summary Data (2)'!U14</f>
        <v>2</v>
      </c>
      <c r="H14" s="448">
        <f>+'Summary Data (2)'!Y14</f>
        <v>5</v>
      </c>
      <c r="I14" s="448">
        <f>+'Summary Data (2)'!AC14</f>
        <v>12</v>
      </c>
      <c r="J14" s="448">
        <f>+'Summary Data (2)'!AG14</f>
        <v>12</v>
      </c>
      <c r="K14" s="448">
        <f>+'Summary Data (2)'!AK14</f>
        <v>0</v>
      </c>
      <c r="L14" s="448">
        <f>+'Summary Data (2)'!AO14</f>
        <v>0</v>
      </c>
      <c r="M14" s="448">
        <f>+'Summary Data (2)'!AS14</f>
        <v>0</v>
      </c>
      <c r="N14" s="448">
        <f>+'Summary Data (2)'!AW14</f>
        <v>0</v>
      </c>
      <c r="O14" s="448">
        <f>+'Summary Data (2)'!BA14</f>
        <v>2</v>
      </c>
      <c r="P14" s="448">
        <f>+'Summary Data (2)'!BE14</f>
        <v>1</v>
      </c>
      <c r="Q14" s="448">
        <f>+'Summary Data (2)'!BI14</f>
        <v>4</v>
      </c>
      <c r="R14" s="448">
        <f>+'Summary Data (2)'!BM14</f>
        <v>4</v>
      </c>
      <c r="S14" s="448">
        <f>+'Summary Data (2)'!BQ14</f>
        <v>4</v>
      </c>
      <c r="T14" s="448">
        <f>+'Summary Data (2)'!BU14</f>
        <v>8</v>
      </c>
      <c r="U14" s="448">
        <f>+'Summary Data (2)'!BY14</f>
        <v>145</v>
      </c>
      <c r="X14" s="448">
        <f t="shared" si="2"/>
        <v>83</v>
      </c>
      <c r="Y14" s="448">
        <f t="shared" si="2"/>
        <v>0</v>
      </c>
      <c r="Z14" s="448">
        <f t="shared" si="3"/>
        <v>4</v>
      </c>
      <c r="AA14" s="448">
        <f t="shared" si="4"/>
        <v>39</v>
      </c>
      <c r="AB14" s="448">
        <f t="shared" si="5"/>
        <v>16</v>
      </c>
      <c r="AC14" s="448">
        <f t="shared" si="6"/>
        <v>3</v>
      </c>
      <c r="AD14" s="489">
        <f t="shared" si="7"/>
        <v>0</v>
      </c>
      <c r="AG14" s="487">
        <f t="shared" si="8"/>
        <v>0.57241379310344831</v>
      </c>
      <c r="AH14" s="487">
        <f t="shared" si="9"/>
        <v>0</v>
      </c>
      <c r="AI14" s="487">
        <f t="shared" si="10"/>
        <v>2.7586206896551724E-2</v>
      </c>
      <c r="AJ14" s="487">
        <f t="shared" si="11"/>
        <v>0.26896551724137929</v>
      </c>
      <c r="AK14" s="487">
        <f t="shared" si="12"/>
        <v>0.1103448275862069</v>
      </c>
      <c r="AL14" s="487">
        <f t="shared" si="13"/>
        <v>2.0689655172413793E-2</v>
      </c>
      <c r="AN14" s="487">
        <f t="shared" si="14"/>
        <v>27.666666666666668</v>
      </c>
    </row>
    <row r="15" spans="1:40" x14ac:dyDescent="0.2">
      <c r="A15" s="639" t="s">
        <v>76</v>
      </c>
      <c r="B15" s="449" t="str">
        <f>+'Summary Data (2)'!B15</f>
        <v>October, 2001</v>
      </c>
      <c r="C15" s="451">
        <f>+'Summary Data (2)'!E15</f>
        <v>61</v>
      </c>
      <c r="D15" s="451">
        <f>+'Summary Data (2)'!I15</f>
        <v>0</v>
      </c>
      <c r="E15" s="451">
        <f>+'Summary Data (2)'!M15</f>
        <v>0</v>
      </c>
      <c r="F15" s="451">
        <f>+'Summary Data (2)'!Q15</f>
        <v>7</v>
      </c>
      <c r="G15" s="451">
        <f>+'Summary Data (2)'!U15</f>
        <v>0</v>
      </c>
      <c r="H15" s="451">
        <f>+'Summary Data (2)'!Y15</f>
        <v>14</v>
      </c>
      <c r="I15" s="451">
        <f>+'Summary Data (2)'!AC15</f>
        <v>11</v>
      </c>
      <c r="J15" s="451">
        <f>+'Summary Data (2)'!AG15</f>
        <v>11</v>
      </c>
      <c r="K15" s="451">
        <f>+'Summary Data (2)'!AK15</f>
        <v>0</v>
      </c>
      <c r="L15" s="451">
        <f>+'Summary Data (2)'!AO15</f>
        <v>0</v>
      </c>
      <c r="M15" s="451">
        <f>+'Summary Data (2)'!AS15</f>
        <v>0</v>
      </c>
      <c r="N15" s="451">
        <f>+'Summary Data (2)'!AW15</f>
        <v>0</v>
      </c>
      <c r="O15" s="451">
        <f>+'Summary Data (2)'!BA15</f>
        <v>1</v>
      </c>
      <c r="P15" s="451">
        <f>+'Summary Data (2)'!BE15</f>
        <v>0</v>
      </c>
      <c r="Q15" s="451">
        <f>+'Summary Data (2)'!BI15</f>
        <v>6</v>
      </c>
      <c r="R15" s="451">
        <f>+'Summary Data (2)'!BM15</f>
        <v>4</v>
      </c>
      <c r="S15" s="451">
        <f>+'Summary Data (2)'!BQ15</f>
        <v>10</v>
      </c>
      <c r="T15" s="451">
        <f>+'Summary Data (2)'!BU15</f>
        <v>2</v>
      </c>
      <c r="U15" s="451">
        <f>+'Summary Data (2)'!BY15</f>
        <v>127</v>
      </c>
      <c r="X15" s="451">
        <f t="shared" si="2"/>
        <v>61</v>
      </c>
      <c r="Y15" s="451">
        <f t="shared" si="2"/>
        <v>0</v>
      </c>
      <c r="Z15" s="451">
        <f t="shared" si="3"/>
        <v>6</v>
      </c>
      <c r="AA15" s="451">
        <f t="shared" si="4"/>
        <v>43</v>
      </c>
      <c r="AB15" s="451">
        <f t="shared" si="5"/>
        <v>16</v>
      </c>
      <c r="AC15" s="451">
        <f t="shared" si="6"/>
        <v>1</v>
      </c>
      <c r="AD15" s="489">
        <f t="shared" si="7"/>
        <v>0</v>
      </c>
      <c r="AG15" s="486">
        <f t="shared" si="8"/>
        <v>0.48031496062992124</v>
      </c>
      <c r="AH15" s="486">
        <f t="shared" si="9"/>
        <v>0</v>
      </c>
      <c r="AI15" s="486">
        <f t="shared" si="10"/>
        <v>4.7244094488188976E-2</v>
      </c>
      <c r="AJ15" s="486">
        <f t="shared" si="11"/>
        <v>0.33858267716535434</v>
      </c>
      <c r="AK15" s="486">
        <f t="shared" si="12"/>
        <v>0.12598425196850394</v>
      </c>
      <c r="AL15" s="486">
        <f t="shared" si="13"/>
        <v>7.874015748031496E-3</v>
      </c>
      <c r="AN15" s="486">
        <f t="shared" si="14"/>
        <v>61</v>
      </c>
    </row>
    <row r="16" spans="1:40" x14ac:dyDescent="0.2">
      <c r="A16" s="640"/>
      <c r="B16" s="442" t="str">
        <f>+'Summary Data (2)'!B16</f>
        <v>November, 2001</v>
      </c>
      <c r="C16" s="448">
        <f>+'Summary Data (2)'!E16</f>
        <v>49</v>
      </c>
      <c r="D16" s="448">
        <f>+'Summary Data (2)'!I16</f>
        <v>1</v>
      </c>
      <c r="E16" s="448">
        <f>+'Summary Data (2)'!M16</f>
        <v>2</v>
      </c>
      <c r="F16" s="448">
        <f>+'Summary Data (2)'!Q16</f>
        <v>4</v>
      </c>
      <c r="G16" s="448">
        <f>+'Summary Data (2)'!U16</f>
        <v>0</v>
      </c>
      <c r="H16" s="448">
        <f>+'Summary Data (2)'!Y16</f>
        <v>3</v>
      </c>
      <c r="I16" s="448">
        <f>+'Summary Data (2)'!AC16</f>
        <v>10</v>
      </c>
      <c r="J16" s="448">
        <f>+'Summary Data (2)'!AG16</f>
        <v>10</v>
      </c>
      <c r="K16" s="448">
        <f>+'Summary Data (2)'!AK16</f>
        <v>0</v>
      </c>
      <c r="L16" s="448">
        <f>+'Summary Data (2)'!AO16</f>
        <v>0</v>
      </c>
      <c r="M16" s="448">
        <f>+'Summary Data (2)'!AS16</f>
        <v>0</v>
      </c>
      <c r="N16" s="448">
        <f>+'Summary Data (2)'!AW16</f>
        <v>0</v>
      </c>
      <c r="O16" s="448">
        <f>+'Summary Data (2)'!BA16</f>
        <v>2</v>
      </c>
      <c r="P16" s="448">
        <f>+'Summary Data (2)'!BE16</f>
        <v>0</v>
      </c>
      <c r="Q16" s="448">
        <f>+'Summary Data (2)'!BI16</f>
        <v>4</v>
      </c>
      <c r="R16" s="448">
        <f>+'Summary Data (2)'!BM16</f>
        <v>6</v>
      </c>
      <c r="S16" s="448">
        <f>+'Summary Data (2)'!BQ16</f>
        <v>4</v>
      </c>
      <c r="T16" s="448">
        <f>+'Summary Data (2)'!BU16</f>
        <v>1</v>
      </c>
      <c r="U16" s="448">
        <f>+'Summary Data (2)'!BY16</f>
        <v>96</v>
      </c>
      <c r="X16" s="448">
        <f t="shared" si="2"/>
        <v>49</v>
      </c>
      <c r="Y16" s="448">
        <f t="shared" si="2"/>
        <v>1</v>
      </c>
      <c r="Z16" s="448">
        <f t="shared" si="3"/>
        <v>4</v>
      </c>
      <c r="AA16" s="448">
        <f t="shared" si="4"/>
        <v>29</v>
      </c>
      <c r="AB16" s="448">
        <f t="shared" si="5"/>
        <v>11</v>
      </c>
      <c r="AC16" s="448">
        <f t="shared" si="6"/>
        <v>2</v>
      </c>
      <c r="AD16" s="489">
        <f t="shared" si="7"/>
        <v>0</v>
      </c>
      <c r="AG16" s="487">
        <f t="shared" si="8"/>
        <v>0.51041666666666663</v>
      </c>
      <c r="AH16" s="487">
        <f t="shared" si="9"/>
        <v>1.0416666666666666E-2</v>
      </c>
      <c r="AI16" s="487">
        <f t="shared" si="10"/>
        <v>4.1666666666666664E-2</v>
      </c>
      <c r="AJ16" s="487">
        <f t="shared" si="11"/>
        <v>0.30208333333333331</v>
      </c>
      <c r="AK16" s="487">
        <f t="shared" si="12"/>
        <v>0.11458333333333333</v>
      </c>
      <c r="AL16" s="487">
        <f t="shared" si="13"/>
        <v>2.0833333333333332E-2</v>
      </c>
      <c r="AN16" s="487">
        <f t="shared" si="14"/>
        <v>24.5</v>
      </c>
    </row>
    <row r="17" spans="1:40" x14ac:dyDescent="0.2">
      <c r="A17" s="640"/>
      <c r="B17" s="449" t="str">
        <f>+'Summary Data (2)'!B17</f>
        <v>December, 2001</v>
      </c>
      <c r="C17" s="451">
        <f>+'Summary Data (2)'!E17</f>
        <v>67</v>
      </c>
      <c r="D17" s="451">
        <f>+'Summary Data (2)'!I17</f>
        <v>0</v>
      </c>
      <c r="E17" s="451">
        <f>+'Summary Data (2)'!M17</f>
        <v>1</v>
      </c>
      <c r="F17" s="451">
        <f>+'Summary Data (2)'!Q17</f>
        <v>5</v>
      </c>
      <c r="G17" s="451">
        <f>+'Summary Data (2)'!U17</f>
        <v>0</v>
      </c>
      <c r="H17" s="451">
        <f>+'Summary Data (2)'!Y17</f>
        <v>0</v>
      </c>
      <c r="I17" s="451">
        <f>+'Summary Data (2)'!AC17</f>
        <v>6</v>
      </c>
      <c r="J17" s="451">
        <f>+'Summary Data (2)'!AG17</f>
        <v>6</v>
      </c>
      <c r="K17" s="451">
        <f>+'Summary Data (2)'!AK17</f>
        <v>0</v>
      </c>
      <c r="L17" s="451">
        <f>+'Summary Data (2)'!AO17</f>
        <v>0</v>
      </c>
      <c r="M17" s="451">
        <f>+'Summary Data (2)'!AS17</f>
        <v>0</v>
      </c>
      <c r="N17" s="451">
        <f>+'Summary Data (2)'!AW17</f>
        <v>0</v>
      </c>
      <c r="O17" s="451">
        <f>+'Summary Data (2)'!BA17</f>
        <v>1</v>
      </c>
      <c r="P17" s="451">
        <f>+'Summary Data (2)'!BE17</f>
        <v>0</v>
      </c>
      <c r="Q17" s="451">
        <f>+'Summary Data (2)'!BI17</f>
        <v>3</v>
      </c>
      <c r="R17" s="451">
        <f>+'Summary Data (2)'!BM17</f>
        <v>8</v>
      </c>
      <c r="S17" s="451">
        <f>+'Summary Data (2)'!BQ17</f>
        <v>3</v>
      </c>
      <c r="T17" s="451">
        <f>+'Summary Data (2)'!BU17</f>
        <v>1</v>
      </c>
      <c r="U17" s="451">
        <f>+'Summary Data (2)'!BY17</f>
        <v>101</v>
      </c>
      <c r="X17" s="451">
        <f t="shared" si="2"/>
        <v>67</v>
      </c>
      <c r="Y17" s="451">
        <f t="shared" si="2"/>
        <v>0</v>
      </c>
      <c r="Z17" s="451">
        <f t="shared" si="3"/>
        <v>3</v>
      </c>
      <c r="AA17" s="451">
        <f t="shared" si="4"/>
        <v>18</v>
      </c>
      <c r="AB17" s="451">
        <f t="shared" si="5"/>
        <v>12</v>
      </c>
      <c r="AC17" s="451">
        <f t="shared" si="6"/>
        <v>1</v>
      </c>
      <c r="AD17" s="489">
        <f t="shared" si="7"/>
        <v>0</v>
      </c>
      <c r="AG17" s="486">
        <f t="shared" si="8"/>
        <v>0.6633663366336634</v>
      </c>
      <c r="AH17" s="486">
        <f t="shared" si="9"/>
        <v>0</v>
      </c>
      <c r="AI17" s="486">
        <f t="shared" si="10"/>
        <v>2.9702970297029702E-2</v>
      </c>
      <c r="AJ17" s="486">
        <f t="shared" si="11"/>
        <v>0.17821782178217821</v>
      </c>
      <c r="AK17" s="486">
        <f t="shared" si="12"/>
        <v>0.11881188118811881</v>
      </c>
      <c r="AL17" s="486">
        <f t="shared" si="13"/>
        <v>9.9009900990099011E-3</v>
      </c>
      <c r="AN17" s="486">
        <f t="shared" si="14"/>
        <v>67</v>
      </c>
    </row>
    <row r="18" spans="1:40" x14ac:dyDescent="0.2">
      <c r="A18" s="640"/>
      <c r="B18" s="442" t="str">
        <f>+'Summary Data (2)'!B18</f>
        <v>January, 2002</v>
      </c>
      <c r="C18" s="448">
        <f>+'Summary Data (2)'!E18</f>
        <v>50</v>
      </c>
      <c r="D18" s="448">
        <f>+'Summary Data (2)'!I18</f>
        <v>0</v>
      </c>
      <c r="E18" s="448">
        <f>+'Summary Data (2)'!M18</f>
        <v>0</v>
      </c>
      <c r="F18" s="448">
        <f>+'Summary Data (2)'!Q18</f>
        <v>4</v>
      </c>
      <c r="G18" s="448">
        <f>+'Summary Data (2)'!U18</f>
        <v>0</v>
      </c>
      <c r="H18" s="448">
        <f>+'Summary Data (2)'!Y18</f>
        <v>3</v>
      </c>
      <c r="I18" s="448">
        <f>+'Summary Data (2)'!AC18</f>
        <v>3</v>
      </c>
      <c r="J18" s="448">
        <f>+'Summary Data (2)'!AG18</f>
        <v>3</v>
      </c>
      <c r="K18" s="448">
        <f>+'Summary Data (2)'!AK18</f>
        <v>0</v>
      </c>
      <c r="L18" s="448">
        <f>+'Summary Data (2)'!AO18</f>
        <v>0</v>
      </c>
      <c r="M18" s="448">
        <f>+'Summary Data (2)'!AS18</f>
        <v>0</v>
      </c>
      <c r="N18" s="448">
        <f>+'Summary Data (2)'!AW18</f>
        <v>0</v>
      </c>
      <c r="O18" s="448">
        <f>+'Summary Data (2)'!BA18</f>
        <v>0</v>
      </c>
      <c r="P18" s="448">
        <f>+'Summary Data (2)'!BE18</f>
        <v>0</v>
      </c>
      <c r="Q18" s="448">
        <f>+'Summary Data (2)'!BI18</f>
        <v>2</v>
      </c>
      <c r="R18" s="448">
        <f>+'Summary Data (2)'!BM18</f>
        <v>11</v>
      </c>
      <c r="S18" s="448">
        <f>+'Summary Data (2)'!BQ18</f>
        <v>6</v>
      </c>
      <c r="T18" s="448">
        <f>+'Summary Data (2)'!BU18</f>
        <v>1</v>
      </c>
      <c r="U18" s="448">
        <f>+'Summary Data (2)'!BY18</f>
        <v>83</v>
      </c>
      <c r="X18" s="448">
        <f t="shared" si="2"/>
        <v>50</v>
      </c>
      <c r="Y18" s="448">
        <f t="shared" si="2"/>
        <v>0</v>
      </c>
      <c r="Z18" s="448">
        <f t="shared" si="3"/>
        <v>2</v>
      </c>
      <c r="AA18" s="448">
        <f t="shared" si="4"/>
        <v>13</v>
      </c>
      <c r="AB18" s="448">
        <f t="shared" si="5"/>
        <v>18</v>
      </c>
      <c r="AC18" s="448">
        <f t="shared" si="6"/>
        <v>0</v>
      </c>
      <c r="AD18" s="489">
        <f t="shared" si="7"/>
        <v>0</v>
      </c>
      <c r="AG18" s="487">
        <f t="shared" si="8"/>
        <v>0.60240963855421692</v>
      </c>
      <c r="AH18" s="487">
        <f t="shared" si="9"/>
        <v>0</v>
      </c>
      <c r="AI18" s="487">
        <f t="shared" si="10"/>
        <v>2.4096385542168676E-2</v>
      </c>
      <c r="AJ18" s="487">
        <f t="shared" si="11"/>
        <v>0.15662650602409639</v>
      </c>
      <c r="AK18" s="487">
        <f t="shared" si="12"/>
        <v>0.21686746987951808</v>
      </c>
      <c r="AL18" s="487">
        <f t="shared" si="13"/>
        <v>0</v>
      </c>
      <c r="AN18" s="487" t="e">
        <f t="shared" si="14"/>
        <v>#DIV/0!</v>
      </c>
    </row>
    <row r="19" spans="1:40" x14ac:dyDescent="0.2">
      <c r="A19" s="640"/>
      <c r="B19" s="449" t="str">
        <f>+'Summary Data (2)'!B19</f>
        <v>February, 2002</v>
      </c>
      <c r="C19" s="451">
        <f>+'Summary Data (2)'!E19</f>
        <v>58</v>
      </c>
      <c r="D19" s="451">
        <f>+'Summary Data (2)'!I19</f>
        <v>0</v>
      </c>
      <c r="E19" s="451">
        <f>+'Summary Data (2)'!M19</f>
        <v>0</v>
      </c>
      <c r="F19" s="451">
        <f>+'Summary Data (2)'!Q19</f>
        <v>5</v>
      </c>
      <c r="G19" s="451">
        <f>+'Summary Data (2)'!U19</f>
        <v>1</v>
      </c>
      <c r="H19" s="451">
        <f>+'Summary Data (2)'!Y19</f>
        <v>6</v>
      </c>
      <c r="I19" s="451">
        <f>+'Summary Data (2)'!AC19</f>
        <v>9</v>
      </c>
      <c r="J19" s="451">
        <f>+'Summary Data (2)'!AG19</f>
        <v>9</v>
      </c>
      <c r="K19" s="451">
        <f>+'Summary Data (2)'!AK19</f>
        <v>0</v>
      </c>
      <c r="L19" s="451">
        <f>+'Summary Data (2)'!AO19</f>
        <v>0</v>
      </c>
      <c r="M19" s="451">
        <f>+'Summary Data (2)'!AS19</f>
        <v>0</v>
      </c>
      <c r="N19" s="451">
        <f>+'Summary Data (2)'!AW19</f>
        <v>0</v>
      </c>
      <c r="O19" s="451">
        <f>+'Summary Data (2)'!BA19</f>
        <v>1</v>
      </c>
      <c r="P19" s="451">
        <f>+'Summary Data (2)'!BE19</f>
        <v>0</v>
      </c>
      <c r="Q19" s="451">
        <f>+'Summary Data (2)'!BI19</f>
        <v>3</v>
      </c>
      <c r="R19" s="451">
        <f>+'Summary Data (2)'!BM19</f>
        <v>8</v>
      </c>
      <c r="S19" s="451">
        <f>+'Summary Data (2)'!BQ19</f>
        <v>4</v>
      </c>
      <c r="T19" s="451">
        <f>+'Summary Data (2)'!BU19</f>
        <v>0</v>
      </c>
      <c r="U19" s="451">
        <f>+'Summary Data (2)'!BY19</f>
        <v>104</v>
      </c>
      <c r="X19" s="451">
        <f t="shared" si="2"/>
        <v>58</v>
      </c>
      <c r="Y19" s="451">
        <f t="shared" si="2"/>
        <v>0</v>
      </c>
      <c r="Z19" s="451">
        <f t="shared" si="3"/>
        <v>3</v>
      </c>
      <c r="AA19" s="451">
        <f t="shared" si="4"/>
        <v>30</v>
      </c>
      <c r="AB19" s="451">
        <f t="shared" si="5"/>
        <v>12</v>
      </c>
      <c r="AC19" s="451">
        <f t="shared" si="6"/>
        <v>1</v>
      </c>
      <c r="AD19" s="489">
        <f t="shared" si="7"/>
        <v>0</v>
      </c>
      <c r="AG19" s="486">
        <f t="shared" si="8"/>
        <v>0.55769230769230771</v>
      </c>
      <c r="AH19" s="486">
        <f t="shared" si="9"/>
        <v>0</v>
      </c>
      <c r="AI19" s="486">
        <f t="shared" si="10"/>
        <v>2.8846153846153848E-2</v>
      </c>
      <c r="AJ19" s="486">
        <f t="shared" si="11"/>
        <v>0.28846153846153844</v>
      </c>
      <c r="AK19" s="486">
        <f t="shared" si="12"/>
        <v>0.11538461538461539</v>
      </c>
      <c r="AL19" s="486">
        <f t="shared" si="13"/>
        <v>9.6153846153846159E-3</v>
      </c>
      <c r="AN19" s="486">
        <f t="shared" si="14"/>
        <v>58</v>
      </c>
    </row>
    <row r="20" spans="1:40" x14ac:dyDescent="0.2">
      <c r="A20" s="640"/>
      <c r="B20" s="442" t="str">
        <f>+'Summary Data (2)'!B20</f>
        <v>March, 2002</v>
      </c>
      <c r="C20" s="448">
        <f>+'Summary Data (2)'!E20</f>
        <v>82</v>
      </c>
      <c r="D20" s="448">
        <f>+'Summary Data (2)'!I20</f>
        <v>0</v>
      </c>
      <c r="E20" s="448">
        <f>+'Summary Data (2)'!M20</f>
        <v>0</v>
      </c>
      <c r="F20" s="448">
        <f>+'Summary Data (2)'!Q20</f>
        <v>6</v>
      </c>
      <c r="G20" s="448">
        <f>+'Summary Data (2)'!U20</f>
        <v>1</v>
      </c>
      <c r="H20" s="448">
        <f>+'Summary Data (2)'!Y20</f>
        <v>9</v>
      </c>
      <c r="I20" s="448">
        <f>+'Summary Data (2)'!AC20</f>
        <v>14</v>
      </c>
      <c r="J20" s="448">
        <f>+'Summary Data (2)'!AG20</f>
        <v>14</v>
      </c>
      <c r="K20" s="448">
        <f>+'Summary Data (2)'!AK20</f>
        <v>0</v>
      </c>
      <c r="L20" s="448">
        <f>+'Summary Data (2)'!AO20</f>
        <v>0</v>
      </c>
      <c r="M20" s="448">
        <f>+'Summary Data (2)'!AS20</f>
        <v>0</v>
      </c>
      <c r="N20" s="448">
        <f>+'Summary Data (2)'!AW20</f>
        <v>0</v>
      </c>
      <c r="O20" s="448">
        <f>+'Summary Data (2)'!BA20</f>
        <v>0</v>
      </c>
      <c r="P20" s="448">
        <f>+'Summary Data (2)'!BE20</f>
        <v>0</v>
      </c>
      <c r="Q20" s="448">
        <f>+'Summary Data (2)'!BI20</f>
        <v>2</v>
      </c>
      <c r="R20" s="448">
        <f>+'Summary Data (2)'!BM20</f>
        <v>7</v>
      </c>
      <c r="S20" s="448">
        <f>+'Summary Data (2)'!BQ20</f>
        <v>4</v>
      </c>
      <c r="T20" s="448">
        <f>+'Summary Data (2)'!BU20</f>
        <v>1</v>
      </c>
      <c r="U20" s="448">
        <f>+'Summary Data (2)'!BY20</f>
        <v>140</v>
      </c>
      <c r="X20" s="448">
        <f t="shared" si="2"/>
        <v>82</v>
      </c>
      <c r="Y20" s="448">
        <f t="shared" si="2"/>
        <v>0</v>
      </c>
      <c r="Z20" s="448">
        <f t="shared" si="3"/>
        <v>2</v>
      </c>
      <c r="AA20" s="448">
        <f t="shared" si="4"/>
        <v>44</v>
      </c>
      <c r="AB20" s="448">
        <f t="shared" si="5"/>
        <v>12</v>
      </c>
      <c r="AC20" s="448">
        <f t="shared" si="6"/>
        <v>0</v>
      </c>
      <c r="AD20" s="489">
        <f t="shared" si="7"/>
        <v>0</v>
      </c>
      <c r="AG20" s="487">
        <f t="shared" si="8"/>
        <v>0.58571428571428574</v>
      </c>
      <c r="AH20" s="487">
        <f t="shared" si="9"/>
        <v>0</v>
      </c>
      <c r="AI20" s="487">
        <f t="shared" si="10"/>
        <v>1.4285714285714285E-2</v>
      </c>
      <c r="AJ20" s="487">
        <f t="shared" si="11"/>
        <v>0.31428571428571428</v>
      </c>
      <c r="AK20" s="487">
        <f t="shared" si="12"/>
        <v>8.5714285714285715E-2</v>
      </c>
      <c r="AL20" s="487">
        <f t="shared" si="13"/>
        <v>0</v>
      </c>
      <c r="AN20" s="487" t="e">
        <f t="shared" si="14"/>
        <v>#DIV/0!</v>
      </c>
    </row>
    <row r="21" spans="1:40" x14ac:dyDescent="0.2">
      <c r="A21" s="640"/>
      <c r="B21" s="449" t="str">
        <f>+'Summary Data (2)'!B21</f>
        <v>April, 2002</v>
      </c>
      <c r="C21" s="451">
        <f>+'Summary Data (2)'!E21</f>
        <v>110</v>
      </c>
      <c r="D21" s="451">
        <f>+'Summary Data (2)'!I21</f>
        <v>0</v>
      </c>
      <c r="E21" s="451">
        <f>+'Summary Data (2)'!M21</f>
        <v>0</v>
      </c>
      <c r="F21" s="451">
        <f>+'Summary Data (2)'!Q21</f>
        <v>13</v>
      </c>
      <c r="G21" s="451">
        <f>+'Summary Data (2)'!U21</f>
        <v>1</v>
      </c>
      <c r="H21" s="451">
        <f>+'Summary Data (2)'!Y21</f>
        <v>13</v>
      </c>
      <c r="I21" s="451">
        <f>+'Summary Data (2)'!AC21</f>
        <v>21</v>
      </c>
      <c r="J21" s="451">
        <f>+'Summary Data (2)'!AG21</f>
        <v>21</v>
      </c>
      <c r="K21" s="451">
        <f>+'Summary Data (2)'!AK21</f>
        <v>0</v>
      </c>
      <c r="L21" s="451">
        <f>+'Summary Data (2)'!AO21</f>
        <v>0</v>
      </c>
      <c r="M21" s="451">
        <f>+'Summary Data (2)'!AS21</f>
        <v>0</v>
      </c>
      <c r="N21" s="451">
        <f>+'Summary Data (2)'!AW21</f>
        <v>0</v>
      </c>
      <c r="O21" s="451">
        <f>+'Summary Data (2)'!BA21</f>
        <v>1</v>
      </c>
      <c r="P21" s="451">
        <f>+'Summary Data (2)'!BE21</f>
        <v>1</v>
      </c>
      <c r="Q21" s="451">
        <f>+'Summary Data (2)'!BI21</f>
        <v>3</v>
      </c>
      <c r="R21" s="451">
        <f>+'Summary Data (2)'!BM21</f>
        <v>7</v>
      </c>
      <c r="S21" s="451">
        <f>+'Summary Data (2)'!BQ21</f>
        <v>8</v>
      </c>
      <c r="T21" s="451">
        <f>+'Summary Data (2)'!BU21</f>
        <v>1</v>
      </c>
      <c r="U21" s="451">
        <f>+'Summary Data (2)'!BY21</f>
        <v>200</v>
      </c>
      <c r="X21" s="451">
        <f t="shared" si="2"/>
        <v>110</v>
      </c>
      <c r="Y21" s="451">
        <f t="shared" si="2"/>
        <v>0</v>
      </c>
      <c r="Z21" s="451">
        <f t="shared" si="3"/>
        <v>3</v>
      </c>
      <c r="AA21" s="451">
        <f t="shared" si="4"/>
        <v>69</v>
      </c>
      <c r="AB21" s="451">
        <f t="shared" si="5"/>
        <v>16</v>
      </c>
      <c r="AC21" s="451">
        <f t="shared" si="6"/>
        <v>2</v>
      </c>
      <c r="AD21" s="489">
        <f t="shared" si="7"/>
        <v>0</v>
      </c>
      <c r="AG21" s="486">
        <f t="shared" si="8"/>
        <v>0.55000000000000004</v>
      </c>
      <c r="AH21" s="486">
        <f t="shared" si="9"/>
        <v>0</v>
      </c>
      <c r="AI21" s="486">
        <f t="shared" si="10"/>
        <v>1.4999999999999999E-2</v>
      </c>
      <c r="AJ21" s="486">
        <f t="shared" si="11"/>
        <v>0.34499999999999997</v>
      </c>
      <c r="AK21" s="486">
        <f t="shared" si="12"/>
        <v>0.08</v>
      </c>
      <c r="AL21" s="486">
        <f t="shared" si="13"/>
        <v>0.01</v>
      </c>
      <c r="AN21" s="486">
        <f t="shared" si="14"/>
        <v>55</v>
      </c>
    </row>
    <row r="22" spans="1:40" x14ac:dyDescent="0.2">
      <c r="A22" s="640"/>
      <c r="B22" s="442" t="str">
        <f>+'Summary Data (2)'!B22</f>
        <v>May, 2002</v>
      </c>
      <c r="C22" s="448">
        <f>+'Summary Data (2)'!E22</f>
        <v>98</v>
      </c>
      <c r="D22" s="448">
        <f>+'Summary Data (2)'!I22</f>
        <v>0</v>
      </c>
      <c r="E22" s="448">
        <f>+'Summary Data (2)'!M22</f>
        <v>0</v>
      </c>
      <c r="F22" s="448">
        <f>+'Summary Data (2)'!Q22</f>
        <v>7</v>
      </c>
      <c r="G22" s="448">
        <f>+'Summary Data (2)'!U22</f>
        <v>1</v>
      </c>
      <c r="H22" s="448">
        <f>+'Summary Data (2)'!Y22</f>
        <v>19</v>
      </c>
      <c r="I22" s="448">
        <f>+'Summary Data (2)'!AC22</f>
        <v>19</v>
      </c>
      <c r="J22" s="448">
        <f>+'Summary Data (2)'!AG22</f>
        <v>19</v>
      </c>
      <c r="K22" s="448">
        <f>+'Summary Data (2)'!AK22</f>
        <v>0</v>
      </c>
      <c r="L22" s="448">
        <f>+'Summary Data (2)'!AO22</f>
        <v>0</v>
      </c>
      <c r="M22" s="448">
        <f>+'Summary Data (2)'!AS22</f>
        <v>0</v>
      </c>
      <c r="N22" s="448">
        <f>+'Summary Data (2)'!AW22</f>
        <v>0</v>
      </c>
      <c r="O22" s="448">
        <f>+'Summary Data (2)'!BA22</f>
        <v>1</v>
      </c>
      <c r="P22" s="448">
        <f>+'Summary Data (2)'!BE22</f>
        <v>0</v>
      </c>
      <c r="Q22" s="448">
        <f>+'Summary Data (2)'!BI22</f>
        <v>6</v>
      </c>
      <c r="R22" s="448">
        <f>+'Summary Data (2)'!BM22</f>
        <v>10</v>
      </c>
      <c r="S22" s="448">
        <f>+'Summary Data (2)'!BQ22</f>
        <v>9</v>
      </c>
      <c r="T22" s="448">
        <f>+'Summary Data (2)'!BU22</f>
        <v>2</v>
      </c>
      <c r="U22" s="448">
        <f>+'Summary Data (2)'!BY22</f>
        <v>191</v>
      </c>
      <c r="X22" s="448">
        <f t="shared" si="2"/>
        <v>98</v>
      </c>
      <c r="Y22" s="448">
        <f t="shared" si="2"/>
        <v>0</v>
      </c>
      <c r="Z22" s="448">
        <f t="shared" si="3"/>
        <v>6</v>
      </c>
      <c r="AA22" s="448">
        <f t="shared" si="4"/>
        <v>65</v>
      </c>
      <c r="AB22" s="448">
        <f t="shared" si="5"/>
        <v>21</v>
      </c>
      <c r="AC22" s="448">
        <f t="shared" si="6"/>
        <v>1</v>
      </c>
      <c r="AD22" s="489">
        <f t="shared" si="7"/>
        <v>0</v>
      </c>
      <c r="AG22" s="487">
        <f t="shared" si="8"/>
        <v>0.51308900523560208</v>
      </c>
      <c r="AH22" s="487">
        <f t="shared" si="9"/>
        <v>0</v>
      </c>
      <c r="AI22" s="487">
        <f t="shared" si="10"/>
        <v>3.1413612565445025E-2</v>
      </c>
      <c r="AJ22" s="487">
        <f t="shared" si="11"/>
        <v>0.34031413612565448</v>
      </c>
      <c r="AK22" s="487">
        <f t="shared" si="12"/>
        <v>0.1099476439790576</v>
      </c>
      <c r="AL22" s="487">
        <f t="shared" si="13"/>
        <v>5.235602094240838E-3</v>
      </c>
      <c r="AN22" s="487">
        <f t="shared" si="14"/>
        <v>98</v>
      </c>
    </row>
    <row r="23" spans="1:40" x14ac:dyDescent="0.2">
      <c r="A23" s="640"/>
      <c r="B23" s="449" t="str">
        <f>+'Summary Data (2)'!B23</f>
        <v>June, 2002</v>
      </c>
      <c r="C23" s="451">
        <f>+'Summary Data (2)'!E23</f>
        <v>94</v>
      </c>
      <c r="D23" s="451">
        <f>+'Summary Data (2)'!I23</f>
        <v>0</v>
      </c>
      <c r="E23" s="451">
        <f>+'Summary Data (2)'!M23</f>
        <v>3</v>
      </c>
      <c r="F23" s="451">
        <f>+'Summary Data (2)'!Q23</f>
        <v>5</v>
      </c>
      <c r="G23" s="451">
        <f>+'Summary Data (2)'!U23</f>
        <v>0</v>
      </c>
      <c r="H23" s="451">
        <f>+'Summary Data (2)'!Y23</f>
        <v>23</v>
      </c>
      <c r="I23" s="451">
        <f>+'Summary Data (2)'!AC23</f>
        <v>14</v>
      </c>
      <c r="J23" s="451">
        <f>+'Summary Data (2)'!AG23</f>
        <v>14</v>
      </c>
      <c r="K23" s="451">
        <f>+'Summary Data (2)'!AK23</f>
        <v>0</v>
      </c>
      <c r="L23" s="451">
        <f>+'Summary Data (2)'!AO23</f>
        <v>0</v>
      </c>
      <c r="M23" s="451">
        <f>+'Summary Data (2)'!AS23</f>
        <v>0</v>
      </c>
      <c r="N23" s="451">
        <f>+'Summary Data (2)'!AW23</f>
        <v>0</v>
      </c>
      <c r="O23" s="451">
        <f>+'Summary Data (2)'!BA23</f>
        <v>0</v>
      </c>
      <c r="P23" s="451">
        <f>+'Summary Data (2)'!BE23</f>
        <v>0</v>
      </c>
      <c r="Q23" s="451">
        <f>+'Summary Data (2)'!BI23</f>
        <v>2</v>
      </c>
      <c r="R23" s="451">
        <f>+'Summary Data (2)'!BM23</f>
        <v>6</v>
      </c>
      <c r="S23" s="451">
        <f>+'Summary Data (2)'!BQ23</f>
        <v>4</v>
      </c>
      <c r="T23" s="451">
        <f>+'Summary Data (2)'!BU23</f>
        <v>2</v>
      </c>
      <c r="U23" s="451">
        <f>+'Summary Data (2)'!BY23</f>
        <v>167</v>
      </c>
      <c r="X23" s="451">
        <f t="shared" si="2"/>
        <v>94</v>
      </c>
      <c r="Y23" s="451">
        <f t="shared" si="2"/>
        <v>0</v>
      </c>
      <c r="Z23" s="451">
        <f t="shared" si="3"/>
        <v>2</v>
      </c>
      <c r="AA23" s="451">
        <f t="shared" si="4"/>
        <v>59</v>
      </c>
      <c r="AB23" s="451">
        <f t="shared" si="5"/>
        <v>12</v>
      </c>
      <c r="AC23" s="451">
        <f t="shared" si="6"/>
        <v>0</v>
      </c>
      <c r="AD23" s="489">
        <f t="shared" si="7"/>
        <v>0</v>
      </c>
      <c r="AG23" s="486">
        <f t="shared" si="8"/>
        <v>0.56287425149700598</v>
      </c>
      <c r="AH23" s="486">
        <f t="shared" si="9"/>
        <v>0</v>
      </c>
      <c r="AI23" s="486">
        <f t="shared" si="10"/>
        <v>1.1976047904191617E-2</v>
      </c>
      <c r="AJ23" s="486">
        <f t="shared" si="11"/>
        <v>0.3532934131736527</v>
      </c>
      <c r="AK23" s="486">
        <f t="shared" si="12"/>
        <v>7.1856287425149698E-2</v>
      </c>
      <c r="AL23" s="486">
        <f t="shared" si="13"/>
        <v>0</v>
      </c>
      <c r="AN23" s="486" t="e">
        <f t="shared" si="14"/>
        <v>#DIV/0!</v>
      </c>
    </row>
    <row r="24" spans="1:40" x14ac:dyDescent="0.2">
      <c r="A24" s="640"/>
      <c r="B24" s="442" t="str">
        <f>+'Summary Data (2)'!B24</f>
        <v>July, 2002</v>
      </c>
      <c r="C24" s="448">
        <f>+'Summary Data (2)'!E24</f>
        <v>97</v>
      </c>
      <c r="D24" s="448">
        <f>+'Summary Data (2)'!I24</f>
        <v>0</v>
      </c>
      <c r="E24" s="448">
        <f>+'Summary Data (2)'!M24</f>
        <v>1</v>
      </c>
      <c r="F24" s="448">
        <f>+'Summary Data (2)'!Q24</f>
        <v>9</v>
      </c>
      <c r="G24" s="448">
        <f>+'Summary Data (2)'!U24</f>
        <v>1</v>
      </c>
      <c r="H24" s="448">
        <f>+'Summary Data (2)'!Y24</f>
        <v>35</v>
      </c>
      <c r="I24" s="448">
        <f>+'Summary Data (2)'!AC24</f>
        <v>22</v>
      </c>
      <c r="J24" s="448">
        <f>+'Summary Data (2)'!AG24</f>
        <v>22</v>
      </c>
      <c r="K24" s="448">
        <f>+'Summary Data (2)'!AK24</f>
        <v>0</v>
      </c>
      <c r="L24" s="448">
        <f>+'Summary Data (2)'!AO24</f>
        <v>0</v>
      </c>
      <c r="M24" s="448">
        <f>+'Summary Data (2)'!AS24</f>
        <v>0</v>
      </c>
      <c r="N24" s="448">
        <f>+'Summary Data (2)'!AW24</f>
        <v>0</v>
      </c>
      <c r="O24" s="448">
        <f>+'Summary Data (2)'!BA24</f>
        <v>0</v>
      </c>
      <c r="P24" s="448">
        <f>+'Summary Data (2)'!BE24</f>
        <v>1</v>
      </c>
      <c r="Q24" s="448">
        <f>+'Summary Data (2)'!BI24</f>
        <v>3</v>
      </c>
      <c r="R24" s="448">
        <f>+'Summary Data (2)'!BM24</f>
        <v>12</v>
      </c>
      <c r="S24" s="448">
        <f>+'Summary Data (2)'!BQ24</f>
        <v>5</v>
      </c>
      <c r="T24" s="448">
        <f>+'Summary Data (2)'!BU24</f>
        <v>2</v>
      </c>
      <c r="U24" s="448">
        <f>+'Summary Data (2)'!BY24</f>
        <v>210</v>
      </c>
      <c r="X24" s="448">
        <f t="shared" si="2"/>
        <v>97</v>
      </c>
      <c r="Y24" s="448">
        <f t="shared" si="2"/>
        <v>0</v>
      </c>
      <c r="Z24" s="448">
        <f t="shared" si="3"/>
        <v>3</v>
      </c>
      <c r="AA24" s="448">
        <f t="shared" si="4"/>
        <v>90</v>
      </c>
      <c r="AB24" s="448">
        <f t="shared" si="5"/>
        <v>19</v>
      </c>
      <c r="AC24" s="448">
        <f t="shared" si="6"/>
        <v>1</v>
      </c>
      <c r="AD24" s="489">
        <f t="shared" si="7"/>
        <v>0</v>
      </c>
      <c r="AG24" s="487">
        <f t="shared" si="8"/>
        <v>0.46190476190476193</v>
      </c>
      <c r="AH24" s="487">
        <f t="shared" si="9"/>
        <v>0</v>
      </c>
      <c r="AI24" s="487">
        <f t="shared" si="10"/>
        <v>1.4285714285714285E-2</v>
      </c>
      <c r="AJ24" s="487">
        <f t="shared" si="11"/>
        <v>0.42857142857142855</v>
      </c>
      <c r="AK24" s="487">
        <f t="shared" si="12"/>
        <v>9.0476190476190474E-2</v>
      </c>
      <c r="AL24" s="487">
        <f t="shared" si="13"/>
        <v>4.7619047619047623E-3</v>
      </c>
      <c r="AN24" s="487">
        <f t="shared" si="14"/>
        <v>97</v>
      </c>
    </row>
    <row r="25" spans="1:40" x14ac:dyDescent="0.2">
      <c r="A25" s="640"/>
      <c r="B25" s="449" t="str">
        <f>+'Summary Data (2)'!B25</f>
        <v>August, 2002</v>
      </c>
      <c r="C25" s="451">
        <f>+'Summary Data (2)'!E25</f>
        <v>77</v>
      </c>
      <c r="D25" s="451">
        <f>+'Summary Data (2)'!I25</f>
        <v>0</v>
      </c>
      <c r="E25" s="451">
        <f>+'Summary Data (2)'!M25</f>
        <v>0</v>
      </c>
      <c r="F25" s="451">
        <f>+'Summary Data (2)'!Q25</f>
        <v>6</v>
      </c>
      <c r="G25" s="451">
        <f>+'Summary Data (2)'!U25</f>
        <v>1</v>
      </c>
      <c r="H25" s="451">
        <f>+'Summary Data (2)'!Y25</f>
        <v>36</v>
      </c>
      <c r="I25" s="451">
        <f>+'Summary Data (2)'!AC25</f>
        <v>14</v>
      </c>
      <c r="J25" s="451">
        <f>+'Summary Data (2)'!AG25</f>
        <v>14</v>
      </c>
      <c r="K25" s="451">
        <f>+'Summary Data (2)'!AK25</f>
        <v>0</v>
      </c>
      <c r="L25" s="451">
        <f>+'Summary Data (2)'!AO25</f>
        <v>0</v>
      </c>
      <c r="M25" s="451">
        <f>+'Summary Data (2)'!AS25</f>
        <v>0</v>
      </c>
      <c r="N25" s="451">
        <f>+'Summary Data (2)'!AW25</f>
        <v>0</v>
      </c>
      <c r="O25" s="451">
        <f>+'Summary Data (2)'!BA25</f>
        <v>0</v>
      </c>
      <c r="P25" s="451">
        <f>+'Summary Data (2)'!BE25</f>
        <v>1</v>
      </c>
      <c r="Q25" s="451">
        <f>+'Summary Data (2)'!BI25</f>
        <v>1</v>
      </c>
      <c r="R25" s="451">
        <f>+'Summary Data (2)'!BM25</f>
        <v>6</v>
      </c>
      <c r="S25" s="451">
        <f>+'Summary Data (2)'!BQ25</f>
        <v>7</v>
      </c>
      <c r="T25" s="451">
        <f>+'Summary Data (2)'!BU25</f>
        <v>1</v>
      </c>
      <c r="U25" s="451">
        <f>+'Summary Data (2)'!BY25</f>
        <v>164</v>
      </c>
      <c r="X25" s="451">
        <f t="shared" si="2"/>
        <v>77</v>
      </c>
      <c r="Y25" s="451">
        <f t="shared" si="2"/>
        <v>0</v>
      </c>
      <c r="Z25" s="451">
        <f t="shared" si="3"/>
        <v>1</v>
      </c>
      <c r="AA25" s="451">
        <f t="shared" si="4"/>
        <v>71</v>
      </c>
      <c r="AB25" s="451">
        <f t="shared" si="5"/>
        <v>14</v>
      </c>
      <c r="AC25" s="451">
        <f t="shared" si="6"/>
        <v>1</v>
      </c>
      <c r="AD25" s="489">
        <f t="shared" si="7"/>
        <v>0</v>
      </c>
      <c r="AG25" s="486">
        <f t="shared" si="8"/>
        <v>0.46951219512195119</v>
      </c>
      <c r="AH25" s="486">
        <f t="shared" si="9"/>
        <v>0</v>
      </c>
      <c r="AI25" s="486">
        <f t="shared" si="10"/>
        <v>6.0975609756097563E-3</v>
      </c>
      <c r="AJ25" s="486">
        <f t="shared" si="11"/>
        <v>0.43292682926829268</v>
      </c>
      <c r="AK25" s="486">
        <f t="shared" si="12"/>
        <v>8.5365853658536592E-2</v>
      </c>
      <c r="AL25" s="486">
        <f t="shared" si="13"/>
        <v>6.0975609756097563E-3</v>
      </c>
      <c r="AN25" s="486">
        <f t="shared" si="14"/>
        <v>77</v>
      </c>
    </row>
    <row r="26" spans="1:40" x14ac:dyDescent="0.2">
      <c r="A26" s="641"/>
      <c r="B26" s="442" t="str">
        <f>+'Summary Data (2)'!B26</f>
        <v>September, 2002</v>
      </c>
      <c r="C26" s="448">
        <f>+'Summary Data (2)'!E26</f>
        <v>74</v>
      </c>
      <c r="D26" s="448">
        <f>+'Summary Data (2)'!I26</f>
        <v>0</v>
      </c>
      <c r="E26" s="448">
        <f>+'Summary Data (2)'!M26</f>
        <v>0</v>
      </c>
      <c r="F26" s="448">
        <f>+'Summary Data (2)'!Q26</f>
        <v>5</v>
      </c>
      <c r="G26" s="448">
        <f>+'Summary Data (2)'!U26</f>
        <v>2</v>
      </c>
      <c r="H26" s="448">
        <f>+'Summary Data (2)'!Y26</f>
        <v>37</v>
      </c>
      <c r="I26" s="448">
        <f>+'Summary Data (2)'!AC26</f>
        <v>16</v>
      </c>
      <c r="J26" s="448">
        <f>+'Summary Data (2)'!AG26</f>
        <v>16</v>
      </c>
      <c r="K26" s="448">
        <f>+'Summary Data (2)'!AK26</f>
        <v>0</v>
      </c>
      <c r="L26" s="448">
        <f>+'Summary Data (2)'!AO26</f>
        <v>0</v>
      </c>
      <c r="M26" s="448">
        <f>+'Summary Data (2)'!AS26</f>
        <v>0</v>
      </c>
      <c r="N26" s="448">
        <f>+'Summary Data (2)'!AW26</f>
        <v>0</v>
      </c>
      <c r="O26" s="448">
        <f>+'Summary Data (2)'!BA26</f>
        <v>2</v>
      </c>
      <c r="P26" s="448">
        <f>+'Summary Data (2)'!BE26</f>
        <v>0</v>
      </c>
      <c r="Q26" s="448">
        <f>+'Summary Data (2)'!BI26</f>
        <v>3</v>
      </c>
      <c r="R26" s="448">
        <f>+'Summary Data (2)'!BM26</f>
        <v>11</v>
      </c>
      <c r="S26" s="448">
        <f>+'Summary Data (2)'!BQ26</f>
        <v>5</v>
      </c>
      <c r="T26" s="448">
        <f>+'Summary Data (2)'!BU26</f>
        <v>1</v>
      </c>
      <c r="U26" s="448">
        <f>+'Summary Data (2)'!BY26</f>
        <v>172</v>
      </c>
      <c r="X26" s="448">
        <f t="shared" si="2"/>
        <v>74</v>
      </c>
      <c r="Y26" s="448">
        <f t="shared" si="2"/>
        <v>0</v>
      </c>
      <c r="Z26" s="448">
        <f t="shared" si="3"/>
        <v>3</v>
      </c>
      <c r="AA26" s="448">
        <f t="shared" si="4"/>
        <v>76</v>
      </c>
      <c r="AB26" s="448">
        <f t="shared" si="5"/>
        <v>17</v>
      </c>
      <c r="AC26" s="448">
        <f t="shared" si="6"/>
        <v>2</v>
      </c>
      <c r="AD26" s="489">
        <f t="shared" si="7"/>
        <v>0</v>
      </c>
      <c r="AG26" s="487">
        <f t="shared" si="8"/>
        <v>0.43023255813953487</v>
      </c>
      <c r="AH26" s="487">
        <f t="shared" si="9"/>
        <v>0</v>
      </c>
      <c r="AI26" s="487">
        <f t="shared" si="10"/>
        <v>1.7441860465116279E-2</v>
      </c>
      <c r="AJ26" s="487">
        <f t="shared" si="11"/>
        <v>0.44186046511627908</v>
      </c>
      <c r="AK26" s="487">
        <f t="shared" si="12"/>
        <v>9.8837209302325577E-2</v>
      </c>
      <c r="AL26" s="487">
        <f t="shared" si="13"/>
        <v>1.1627906976744186E-2</v>
      </c>
      <c r="AN26" s="487">
        <f t="shared" si="14"/>
        <v>37</v>
      </c>
    </row>
    <row r="27" spans="1:40" x14ac:dyDescent="0.2">
      <c r="A27" s="639" t="s">
        <v>27</v>
      </c>
      <c r="B27" s="449" t="str">
        <f>+'Summary Data (2)'!B27</f>
        <v>October, 2002</v>
      </c>
      <c r="C27" s="451">
        <f>+'Summary Data (2)'!E27</f>
        <v>64</v>
      </c>
      <c r="D27" s="451">
        <f>+'Summary Data (2)'!I27</f>
        <v>2</v>
      </c>
      <c r="E27" s="451">
        <f>+'Summary Data (2)'!M27</f>
        <v>0</v>
      </c>
      <c r="F27" s="451">
        <f>+'Summary Data (2)'!Q27</f>
        <v>6</v>
      </c>
      <c r="G27" s="451">
        <f>+'Summary Data (2)'!U27</f>
        <v>1</v>
      </c>
      <c r="H27" s="451">
        <f>+'Summary Data (2)'!Y27</f>
        <v>41</v>
      </c>
      <c r="I27" s="451">
        <f>+'Summary Data (2)'!AC27</f>
        <v>12</v>
      </c>
      <c r="J27" s="451">
        <f>+'Summary Data (2)'!AG27</f>
        <v>12</v>
      </c>
      <c r="K27" s="451">
        <f>+'Summary Data (2)'!AK27</f>
        <v>0</v>
      </c>
      <c r="L27" s="451">
        <f>+'Summary Data (2)'!AO27</f>
        <v>0</v>
      </c>
      <c r="M27" s="451">
        <f>+'Summary Data (2)'!AS27</f>
        <v>0</v>
      </c>
      <c r="N27" s="451">
        <f>+'Summary Data (2)'!AW27</f>
        <v>0</v>
      </c>
      <c r="O27" s="451">
        <f>+'Summary Data (2)'!BA27</f>
        <v>1</v>
      </c>
      <c r="P27" s="451">
        <f>+'Summary Data (2)'!BE27</f>
        <v>0</v>
      </c>
      <c r="Q27" s="451">
        <f>+'Summary Data (2)'!BI27</f>
        <v>6</v>
      </c>
      <c r="R27" s="451">
        <f>+'Summary Data (2)'!BM27</f>
        <v>8</v>
      </c>
      <c r="S27" s="451">
        <f>+'Summary Data (2)'!BQ27</f>
        <v>6</v>
      </c>
      <c r="T27" s="451">
        <f>+'Summary Data (2)'!BU27</f>
        <v>2</v>
      </c>
      <c r="U27" s="451">
        <f>+'Summary Data (2)'!BY27</f>
        <v>161</v>
      </c>
      <c r="X27" s="451">
        <f t="shared" si="2"/>
        <v>64</v>
      </c>
      <c r="Y27" s="451">
        <f t="shared" si="2"/>
        <v>2</v>
      </c>
      <c r="Z27" s="451">
        <f t="shared" si="3"/>
        <v>6</v>
      </c>
      <c r="AA27" s="451">
        <f t="shared" si="4"/>
        <v>72</v>
      </c>
      <c r="AB27" s="451">
        <f t="shared" si="5"/>
        <v>16</v>
      </c>
      <c r="AC27" s="451">
        <f t="shared" si="6"/>
        <v>1</v>
      </c>
      <c r="AD27" s="489">
        <f t="shared" si="7"/>
        <v>0</v>
      </c>
      <c r="AG27" s="486">
        <f t="shared" si="8"/>
        <v>0.39751552795031053</v>
      </c>
      <c r="AH27" s="486">
        <f t="shared" si="9"/>
        <v>1.2422360248447204E-2</v>
      </c>
      <c r="AI27" s="486">
        <f t="shared" si="10"/>
        <v>3.7267080745341616E-2</v>
      </c>
      <c r="AJ27" s="486">
        <f t="shared" si="11"/>
        <v>0.44720496894409939</v>
      </c>
      <c r="AK27" s="486">
        <f t="shared" si="12"/>
        <v>9.9378881987577633E-2</v>
      </c>
      <c r="AL27" s="486">
        <f t="shared" si="13"/>
        <v>6.2111801242236021E-3</v>
      </c>
      <c r="AN27" s="486">
        <f t="shared" si="14"/>
        <v>64</v>
      </c>
    </row>
    <row r="28" spans="1:40" x14ac:dyDescent="0.2">
      <c r="A28" s="640"/>
      <c r="B28" s="442" t="str">
        <f>+'Summary Data (2)'!B28</f>
        <v>November, 2002</v>
      </c>
      <c r="C28" s="448">
        <f>+'Summary Data (2)'!E28</f>
        <v>55</v>
      </c>
      <c r="D28" s="448">
        <f>+'Summary Data (2)'!I28</f>
        <v>0</v>
      </c>
      <c r="E28" s="448">
        <f>+'Summary Data (2)'!M28</f>
        <v>1</v>
      </c>
      <c r="F28" s="448">
        <f>+'Summary Data (2)'!Q28</f>
        <v>2</v>
      </c>
      <c r="G28" s="448">
        <f>+'Summary Data (2)'!U28</f>
        <v>1</v>
      </c>
      <c r="H28" s="448">
        <f>+'Summary Data (2)'!Y28</f>
        <v>41</v>
      </c>
      <c r="I28" s="448">
        <f>+'Summary Data (2)'!AC28</f>
        <v>9</v>
      </c>
      <c r="J28" s="448">
        <f>+'Summary Data (2)'!AG28</f>
        <v>9</v>
      </c>
      <c r="K28" s="448">
        <f>+'Summary Data (2)'!AK28</f>
        <v>0</v>
      </c>
      <c r="L28" s="448">
        <f>+'Summary Data (2)'!AO28</f>
        <v>0</v>
      </c>
      <c r="M28" s="448">
        <f>+'Summary Data (2)'!AS28</f>
        <v>0</v>
      </c>
      <c r="N28" s="448">
        <f>+'Summary Data (2)'!AW28</f>
        <v>0</v>
      </c>
      <c r="O28" s="448">
        <f>+'Summary Data (2)'!BA28</f>
        <v>2</v>
      </c>
      <c r="P28" s="448">
        <f>+'Summary Data (2)'!BE28</f>
        <v>2</v>
      </c>
      <c r="Q28" s="448">
        <f>+'Summary Data (2)'!BI28</f>
        <v>4</v>
      </c>
      <c r="R28" s="448">
        <f>+'Summary Data (2)'!BM28</f>
        <v>6</v>
      </c>
      <c r="S28" s="448">
        <f>+'Summary Data (2)'!BQ28</f>
        <v>4</v>
      </c>
      <c r="T28" s="448">
        <f>+'Summary Data (2)'!BU28</f>
        <v>1</v>
      </c>
      <c r="U28" s="448">
        <f>+'Summary Data (2)'!BY28</f>
        <v>137</v>
      </c>
      <c r="X28" s="448">
        <f t="shared" si="2"/>
        <v>55</v>
      </c>
      <c r="Y28" s="448">
        <f t="shared" si="2"/>
        <v>0</v>
      </c>
      <c r="Z28" s="448">
        <f t="shared" si="3"/>
        <v>4</v>
      </c>
      <c r="AA28" s="448">
        <f t="shared" si="4"/>
        <v>63</v>
      </c>
      <c r="AB28" s="448">
        <f t="shared" si="5"/>
        <v>11</v>
      </c>
      <c r="AC28" s="448">
        <f t="shared" si="6"/>
        <v>4</v>
      </c>
      <c r="AD28" s="489">
        <f t="shared" si="7"/>
        <v>0</v>
      </c>
      <c r="AG28" s="487">
        <f t="shared" si="8"/>
        <v>0.40145985401459855</v>
      </c>
      <c r="AH28" s="487">
        <f t="shared" si="9"/>
        <v>0</v>
      </c>
      <c r="AI28" s="487">
        <f t="shared" si="10"/>
        <v>2.9197080291970802E-2</v>
      </c>
      <c r="AJ28" s="487">
        <f t="shared" si="11"/>
        <v>0.45985401459854014</v>
      </c>
      <c r="AK28" s="487">
        <f t="shared" si="12"/>
        <v>8.0291970802919707E-2</v>
      </c>
      <c r="AL28" s="487">
        <f t="shared" si="13"/>
        <v>2.9197080291970802E-2</v>
      </c>
      <c r="AN28" s="487">
        <f t="shared" si="14"/>
        <v>13.75</v>
      </c>
    </row>
    <row r="29" spans="1:40" x14ac:dyDescent="0.2">
      <c r="A29" s="640"/>
      <c r="B29" s="449" t="str">
        <f>+'Summary Data (2)'!B29</f>
        <v>December, 2002</v>
      </c>
      <c r="C29" s="451">
        <f>+'Summary Data (2)'!E29</f>
        <v>79</v>
      </c>
      <c r="D29" s="451">
        <f>+'Summary Data (2)'!I29</f>
        <v>0</v>
      </c>
      <c r="E29" s="451">
        <f>+'Summary Data (2)'!M29</f>
        <v>0</v>
      </c>
      <c r="F29" s="451">
        <f>+'Summary Data (2)'!Q29</f>
        <v>1</v>
      </c>
      <c r="G29" s="451">
        <f>+'Summary Data (2)'!U29</f>
        <v>0</v>
      </c>
      <c r="H29" s="451">
        <f>+'Summary Data (2)'!Y29</f>
        <v>42</v>
      </c>
      <c r="I29" s="451">
        <f>+'Summary Data (2)'!AC29</f>
        <v>10</v>
      </c>
      <c r="J29" s="451">
        <f>+'Summary Data (2)'!AG29</f>
        <v>10</v>
      </c>
      <c r="K29" s="451">
        <f>+'Summary Data (2)'!AK29</f>
        <v>0</v>
      </c>
      <c r="L29" s="451">
        <f>+'Summary Data (2)'!AO29</f>
        <v>0</v>
      </c>
      <c r="M29" s="451">
        <f>+'Summary Data (2)'!AS29</f>
        <v>0</v>
      </c>
      <c r="N29" s="451">
        <f>+'Summary Data (2)'!AW29</f>
        <v>0</v>
      </c>
      <c r="O29" s="451">
        <f>+'Summary Data (2)'!BA29</f>
        <v>4</v>
      </c>
      <c r="P29" s="451">
        <f>+'Summary Data (2)'!BE29</f>
        <v>3</v>
      </c>
      <c r="Q29" s="451">
        <f>+'Summary Data (2)'!BI29</f>
        <v>3</v>
      </c>
      <c r="R29" s="451">
        <f>+'Summary Data (2)'!BM29</f>
        <v>6</v>
      </c>
      <c r="S29" s="451">
        <f>+'Summary Data (2)'!BQ29</f>
        <v>6</v>
      </c>
      <c r="T29" s="451">
        <f>+'Summary Data (2)'!BU29</f>
        <v>1</v>
      </c>
      <c r="U29" s="451">
        <f>+'Summary Data (2)'!BY29</f>
        <v>165</v>
      </c>
      <c r="X29" s="451">
        <f t="shared" si="2"/>
        <v>79</v>
      </c>
      <c r="Y29" s="451">
        <f t="shared" si="2"/>
        <v>0</v>
      </c>
      <c r="Z29" s="451">
        <f t="shared" si="3"/>
        <v>3</v>
      </c>
      <c r="AA29" s="451">
        <f t="shared" si="4"/>
        <v>63</v>
      </c>
      <c r="AB29" s="451">
        <f t="shared" si="5"/>
        <v>13</v>
      </c>
      <c r="AC29" s="451">
        <f t="shared" si="6"/>
        <v>7</v>
      </c>
      <c r="AD29" s="489">
        <f t="shared" si="7"/>
        <v>0</v>
      </c>
      <c r="AG29" s="486">
        <f t="shared" si="8"/>
        <v>0.47878787878787876</v>
      </c>
      <c r="AH29" s="486">
        <f t="shared" si="9"/>
        <v>0</v>
      </c>
      <c r="AI29" s="486">
        <f t="shared" si="10"/>
        <v>1.8181818181818181E-2</v>
      </c>
      <c r="AJ29" s="486">
        <f t="shared" si="11"/>
        <v>0.38181818181818183</v>
      </c>
      <c r="AK29" s="486">
        <f t="shared" si="12"/>
        <v>7.8787878787878782E-2</v>
      </c>
      <c r="AL29" s="486">
        <f t="shared" si="13"/>
        <v>4.2424242424242427E-2</v>
      </c>
      <c r="AN29" s="486">
        <f t="shared" si="14"/>
        <v>11.285714285714286</v>
      </c>
    </row>
    <row r="30" spans="1:40" x14ac:dyDescent="0.2">
      <c r="A30" s="640"/>
      <c r="B30" s="442" t="str">
        <f>+'Summary Data (2)'!B30</f>
        <v>January, 2003</v>
      </c>
      <c r="C30" s="448">
        <f>+'Summary Data (2)'!E30</f>
        <v>124</v>
      </c>
      <c r="D30" s="448">
        <f>+'Summary Data (2)'!I30</f>
        <v>0</v>
      </c>
      <c r="E30" s="448">
        <f>+'Summary Data (2)'!M30</f>
        <v>0</v>
      </c>
      <c r="F30" s="448">
        <f>+'Summary Data (2)'!Q30</f>
        <v>6</v>
      </c>
      <c r="G30" s="448">
        <f>+'Summary Data (2)'!U30</f>
        <v>0</v>
      </c>
      <c r="H30" s="448">
        <f>+'Summary Data (2)'!Y30</f>
        <v>46</v>
      </c>
      <c r="I30" s="448">
        <f>+'Summary Data (2)'!AC30</f>
        <v>5</v>
      </c>
      <c r="J30" s="448">
        <f>+'Summary Data (2)'!AG30</f>
        <v>5</v>
      </c>
      <c r="K30" s="448">
        <f>+'Summary Data (2)'!AK30</f>
        <v>0</v>
      </c>
      <c r="L30" s="448">
        <f>+'Summary Data (2)'!AO30</f>
        <v>0</v>
      </c>
      <c r="M30" s="448">
        <f>+'Summary Data (2)'!AS30</f>
        <v>0</v>
      </c>
      <c r="N30" s="448">
        <f>+'Summary Data (2)'!AW30</f>
        <v>0</v>
      </c>
      <c r="O30" s="448">
        <f>+'Summary Data (2)'!BA30</f>
        <v>0</v>
      </c>
      <c r="P30" s="448">
        <f>+'Summary Data (2)'!BE30</f>
        <v>1</v>
      </c>
      <c r="Q30" s="448">
        <f>+'Summary Data (2)'!BI30</f>
        <v>10</v>
      </c>
      <c r="R30" s="448">
        <f>+'Summary Data (2)'!BM30</f>
        <v>9</v>
      </c>
      <c r="S30" s="448">
        <f>+'Summary Data (2)'!BQ30</f>
        <v>6</v>
      </c>
      <c r="T30" s="448">
        <f>+'Summary Data (2)'!BU30</f>
        <v>0</v>
      </c>
      <c r="U30" s="448">
        <f>+'Summary Data (2)'!BY30</f>
        <v>212</v>
      </c>
      <c r="X30" s="448">
        <f t="shared" si="2"/>
        <v>124</v>
      </c>
      <c r="Y30" s="448">
        <f t="shared" si="2"/>
        <v>0</v>
      </c>
      <c r="Z30" s="448">
        <f t="shared" si="3"/>
        <v>10</v>
      </c>
      <c r="AA30" s="448">
        <f t="shared" si="4"/>
        <v>62</v>
      </c>
      <c r="AB30" s="448">
        <f t="shared" si="5"/>
        <v>15</v>
      </c>
      <c r="AC30" s="448">
        <f t="shared" si="6"/>
        <v>1</v>
      </c>
      <c r="AD30" s="489">
        <f t="shared" si="7"/>
        <v>0</v>
      </c>
      <c r="AG30" s="487">
        <f t="shared" si="8"/>
        <v>0.58490566037735847</v>
      </c>
      <c r="AH30" s="487">
        <f t="shared" si="9"/>
        <v>0</v>
      </c>
      <c r="AI30" s="487">
        <f t="shared" si="10"/>
        <v>4.716981132075472E-2</v>
      </c>
      <c r="AJ30" s="487">
        <f t="shared" si="11"/>
        <v>0.29245283018867924</v>
      </c>
      <c r="AK30" s="487">
        <f t="shared" si="12"/>
        <v>7.0754716981132074E-2</v>
      </c>
      <c r="AL30" s="487">
        <f t="shared" si="13"/>
        <v>4.7169811320754715E-3</v>
      </c>
      <c r="AN30" s="487">
        <f t="shared" si="14"/>
        <v>124</v>
      </c>
    </row>
    <row r="31" spans="1:40" x14ac:dyDescent="0.2">
      <c r="A31" s="640"/>
      <c r="B31" s="449" t="str">
        <f>+'Summary Data (2)'!B31</f>
        <v>February, 2003</v>
      </c>
      <c r="C31" s="451">
        <f>+'Summary Data (2)'!E31</f>
        <v>83</v>
      </c>
      <c r="D31" s="451">
        <f>+'Summary Data (2)'!I31</f>
        <v>0</v>
      </c>
      <c r="E31" s="451">
        <f>+'Summary Data (2)'!M31</f>
        <v>1</v>
      </c>
      <c r="F31" s="451">
        <f>+'Summary Data (2)'!Q31</f>
        <v>7</v>
      </c>
      <c r="G31" s="451">
        <f>+'Summary Data (2)'!U31</f>
        <v>1</v>
      </c>
      <c r="H31" s="451">
        <f>+'Summary Data (2)'!Y31</f>
        <v>46</v>
      </c>
      <c r="I31" s="451">
        <f>+'Summary Data (2)'!AC31</f>
        <v>8</v>
      </c>
      <c r="J31" s="451">
        <f>+'Summary Data (2)'!AG31</f>
        <v>8</v>
      </c>
      <c r="K31" s="451">
        <f>+'Summary Data (2)'!AK31</f>
        <v>0</v>
      </c>
      <c r="L31" s="451">
        <f>+'Summary Data (2)'!AO31</f>
        <v>0</v>
      </c>
      <c r="M31" s="451">
        <f>+'Summary Data (2)'!AS31</f>
        <v>0</v>
      </c>
      <c r="N31" s="451">
        <f>+'Summary Data (2)'!AW31</f>
        <v>0</v>
      </c>
      <c r="O31" s="451">
        <f>+'Summary Data (2)'!BA31</f>
        <v>2</v>
      </c>
      <c r="P31" s="451">
        <f>+'Summary Data (2)'!BE31</f>
        <v>0</v>
      </c>
      <c r="Q31" s="451">
        <f>+'Summary Data (2)'!BI31</f>
        <v>5</v>
      </c>
      <c r="R31" s="451">
        <f>+'Summary Data (2)'!BM31</f>
        <v>5</v>
      </c>
      <c r="S31" s="451">
        <f>+'Summary Data (2)'!BQ31</f>
        <v>4</v>
      </c>
      <c r="T31" s="451">
        <f>+'Summary Data (2)'!BU31</f>
        <v>0</v>
      </c>
      <c r="U31" s="451">
        <f>+'Summary Data (2)'!BY31</f>
        <v>170</v>
      </c>
      <c r="X31" s="451">
        <f t="shared" si="2"/>
        <v>83</v>
      </c>
      <c r="Y31" s="451">
        <f t="shared" si="2"/>
        <v>0</v>
      </c>
      <c r="Z31" s="451">
        <f t="shared" si="3"/>
        <v>5</v>
      </c>
      <c r="AA31" s="451">
        <f t="shared" si="4"/>
        <v>71</v>
      </c>
      <c r="AB31" s="451">
        <f t="shared" si="5"/>
        <v>9</v>
      </c>
      <c r="AC31" s="451">
        <f t="shared" si="6"/>
        <v>2</v>
      </c>
      <c r="AD31" s="489">
        <f t="shared" si="7"/>
        <v>0</v>
      </c>
      <c r="AG31" s="486">
        <f t="shared" si="8"/>
        <v>0.48823529411764705</v>
      </c>
      <c r="AH31" s="486">
        <f t="shared" si="9"/>
        <v>0</v>
      </c>
      <c r="AI31" s="486">
        <f t="shared" si="10"/>
        <v>2.9411764705882353E-2</v>
      </c>
      <c r="AJ31" s="486">
        <f t="shared" si="11"/>
        <v>0.41764705882352943</v>
      </c>
      <c r="AK31" s="486">
        <f t="shared" si="12"/>
        <v>5.2941176470588235E-2</v>
      </c>
      <c r="AL31" s="486">
        <f t="shared" si="13"/>
        <v>1.1764705882352941E-2</v>
      </c>
      <c r="AN31" s="486">
        <f t="shared" si="14"/>
        <v>41.5</v>
      </c>
    </row>
    <row r="32" spans="1:40" x14ac:dyDescent="0.2">
      <c r="A32" s="640"/>
      <c r="B32" s="442" t="str">
        <f>+'Summary Data (2)'!B32</f>
        <v>March, 2003</v>
      </c>
      <c r="C32" s="448">
        <f>+'Summary Data (2)'!E32</f>
        <v>106</v>
      </c>
      <c r="D32" s="448">
        <f>+'Summary Data (2)'!I32</f>
        <v>0</v>
      </c>
      <c r="E32" s="448">
        <f>+'Summary Data (2)'!M32</f>
        <v>0</v>
      </c>
      <c r="F32" s="448">
        <f>+'Summary Data (2)'!Q32</f>
        <v>6</v>
      </c>
      <c r="G32" s="448">
        <f>+'Summary Data (2)'!U32</f>
        <v>0</v>
      </c>
      <c r="H32" s="448">
        <f>+'Summary Data (2)'!Y32</f>
        <v>51</v>
      </c>
      <c r="I32" s="448">
        <f>+'Summary Data (2)'!AC32</f>
        <v>21</v>
      </c>
      <c r="J32" s="448">
        <f>+'Summary Data (2)'!AG32</f>
        <v>21</v>
      </c>
      <c r="K32" s="448">
        <f>+'Summary Data (2)'!AK32</f>
        <v>0</v>
      </c>
      <c r="L32" s="448">
        <f>+'Summary Data (2)'!AO32</f>
        <v>0</v>
      </c>
      <c r="M32" s="448">
        <f>+'Summary Data (2)'!AS32</f>
        <v>0</v>
      </c>
      <c r="N32" s="448">
        <f>+'Summary Data (2)'!AW32</f>
        <v>0</v>
      </c>
      <c r="O32" s="448">
        <f>+'Summary Data (2)'!BA32</f>
        <v>1</v>
      </c>
      <c r="P32" s="448">
        <f>+'Summary Data (2)'!BE32</f>
        <v>0</v>
      </c>
      <c r="Q32" s="448">
        <f>+'Summary Data (2)'!BI32</f>
        <v>1</v>
      </c>
      <c r="R32" s="448">
        <f>+'Summary Data (2)'!BM32</f>
        <v>9</v>
      </c>
      <c r="S32" s="448">
        <f>+'Summary Data (2)'!BQ32</f>
        <v>3</v>
      </c>
      <c r="T32" s="448">
        <f>+'Summary Data (2)'!BU32</f>
        <v>2</v>
      </c>
      <c r="U32" s="448">
        <f>+'Summary Data (2)'!BY32</f>
        <v>221</v>
      </c>
      <c r="X32" s="448">
        <f t="shared" si="2"/>
        <v>106</v>
      </c>
      <c r="Y32" s="448">
        <f t="shared" si="2"/>
        <v>0</v>
      </c>
      <c r="Z32" s="448">
        <f t="shared" si="3"/>
        <v>1</v>
      </c>
      <c r="AA32" s="448">
        <f t="shared" si="4"/>
        <v>99</v>
      </c>
      <c r="AB32" s="448">
        <f t="shared" si="5"/>
        <v>14</v>
      </c>
      <c r="AC32" s="448">
        <f t="shared" si="6"/>
        <v>1</v>
      </c>
      <c r="AD32" s="489">
        <f t="shared" si="7"/>
        <v>0</v>
      </c>
      <c r="AG32" s="487">
        <f t="shared" si="8"/>
        <v>0.47963800904977377</v>
      </c>
      <c r="AH32" s="487">
        <f t="shared" si="9"/>
        <v>0</v>
      </c>
      <c r="AI32" s="487">
        <f t="shared" si="10"/>
        <v>4.5248868778280547E-3</v>
      </c>
      <c r="AJ32" s="487">
        <f t="shared" si="11"/>
        <v>0.44796380090497739</v>
      </c>
      <c r="AK32" s="487">
        <f t="shared" si="12"/>
        <v>6.3348416289592757E-2</v>
      </c>
      <c r="AL32" s="487">
        <f t="shared" si="13"/>
        <v>4.5248868778280547E-3</v>
      </c>
      <c r="AN32" s="487">
        <f t="shared" si="14"/>
        <v>106</v>
      </c>
    </row>
    <row r="33" spans="1:40" x14ac:dyDescent="0.2">
      <c r="A33" s="640"/>
      <c r="B33" s="449" t="str">
        <f>+'Summary Data (2)'!B33</f>
        <v>April, 2003</v>
      </c>
      <c r="C33" s="451">
        <f>+'Summary Data (2)'!E33</f>
        <v>101</v>
      </c>
      <c r="D33" s="451">
        <f>+'Summary Data (2)'!I33</f>
        <v>4</v>
      </c>
      <c r="E33" s="451">
        <f>+'Summary Data (2)'!M33</f>
        <v>0</v>
      </c>
      <c r="F33" s="451">
        <f>+'Summary Data (2)'!Q33</f>
        <v>6</v>
      </c>
      <c r="G33" s="451">
        <f>+'Summary Data (2)'!U33</f>
        <v>1</v>
      </c>
      <c r="H33" s="451">
        <f>+'Summary Data (2)'!Y33</f>
        <v>4</v>
      </c>
      <c r="I33" s="451">
        <f>+'Summary Data (2)'!AC33</f>
        <v>41</v>
      </c>
      <c r="J33" s="451">
        <f>+'Summary Data (2)'!AG33</f>
        <v>41</v>
      </c>
      <c r="K33" s="451">
        <f>+'Summary Data (2)'!AK33</f>
        <v>0</v>
      </c>
      <c r="L33" s="451">
        <f>+'Summary Data (2)'!AO33</f>
        <v>0</v>
      </c>
      <c r="M33" s="451">
        <f>+'Summary Data (2)'!AS33</f>
        <v>0</v>
      </c>
      <c r="N33" s="451">
        <f>+'Summary Data (2)'!AW33</f>
        <v>0</v>
      </c>
      <c r="O33" s="451">
        <f>+'Summary Data (2)'!BA33</f>
        <v>1</v>
      </c>
      <c r="P33" s="451">
        <f>+'Summary Data (2)'!BE33</f>
        <v>0</v>
      </c>
      <c r="Q33" s="451">
        <f>+'Summary Data (2)'!BI33</f>
        <v>6</v>
      </c>
      <c r="R33" s="451">
        <f>+'Summary Data (2)'!BM33</f>
        <v>11</v>
      </c>
      <c r="S33" s="451">
        <f>+'Summary Data (2)'!BQ33</f>
        <v>7</v>
      </c>
      <c r="T33" s="451">
        <f>+'Summary Data (2)'!BU33</f>
        <v>2</v>
      </c>
      <c r="U33" s="451">
        <f>+'Summary Data (2)'!BY33</f>
        <v>225</v>
      </c>
      <c r="X33" s="451">
        <f t="shared" si="2"/>
        <v>101</v>
      </c>
      <c r="Y33" s="451">
        <f t="shared" si="2"/>
        <v>4</v>
      </c>
      <c r="Z33" s="451">
        <f t="shared" si="3"/>
        <v>6</v>
      </c>
      <c r="AA33" s="451">
        <f t="shared" si="4"/>
        <v>93</v>
      </c>
      <c r="AB33" s="451">
        <f t="shared" si="5"/>
        <v>20</v>
      </c>
      <c r="AC33" s="451">
        <f t="shared" si="6"/>
        <v>1</v>
      </c>
      <c r="AD33" s="489">
        <f t="shared" si="7"/>
        <v>0</v>
      </c>
      <c r="AG33" s="486">
        <f t="shared" si="8"/>
        <v>0.44888888888888889</v>
      </c>
      <c r="AH33" s="486">
        <f t="shared" si="9"/>
        <v>1.7777777777777778E-2</v>
      </c>
      <c r="AI33" s="486">
        <f t="shared" si="10"/>
        <v>2.6666666666666668E-2</v>
      </c>
      <c r="AJ33" s="486">
        <f t="shared" si="11"/>
        <v>0.41333333333333333</v>
      </c>
      <c r="AK33" s="486">
        <f t="shared" si="12"/>
        <v>8.8888888888888892E-2</v>
      </c>
      <c r="AL33" s="486">
        <f t="shared" si="13"/>
        <v>4.4444444444444444E-3</v>
      </c>
      <c r="AN33" s="486">
        <f t="shared" si="14"/>
        <v>101</v>
      </c>
    </row>
    <row r="34" spans="1:40" x14ac:dyDescent="0.2">
      <c r="A34" s="640"/>
      <c r="B34" s="442" t="str">
        <f>+'Summary Data (2)'!B34</f>
        <v>May, 2003</v>
      </c>
      <c r="C34" s="448">
        <f>+'Summary Data (2)'!E34</f>
        <v>109</v>
      </c>
      <c r="D34" s="448">
        <f>+'Summary Data (2)'!I34</f>
        <v>14</v>
      </c>
      <c r="E34" s="448">
        <f>+'Summary Data (2)'!M34</f>
        <v>0</v>
      </c>
      <c r="F34" s="448">
        <f>+'Summary Data (2)'!Q34</f>
        <v>8</v>
      </c>
      <c r="G34" s="448">
        <f>+'Summary Data (2)'!U34</f>
        <v>2</v>
      </c>
      <c r="H34" s="448">
        <f>+'Summary Data (2)'!Y34</f>
        <v>8</v>
      </c>
      <c r="I34" s="448">
        <f>+'Summary Data (2)'!AC34</f>
        <v>18</v>
      </c>
      <c r="J34" s="448">
        <f>+'Summary Data (2)'!AG34</f>
        <v>18</v>
      </c>
      <c r="K34" s="448">
        <f>+'Summary Data (2)'!AK34</f>
        <v>0</v>
      </c>
      <c r="L34" s="448">
        <f>+'Summary Data (2)'!AO34</f>
        <v>0</v>
      </c>
      <c r="M34" s="448">
        <f>+'Summary Data (2)'!AS34</f>
        <v>0</v>
      </c>
      <c r="N34" s="448">
        <f>+'Summary Data (2)'!AW34</f>
        <v>0</v>
      </c>
      <c r="O34" s="448">
        <f>+'Summary Data (2)'!BA34</f>
        <v>1</v>
      </c>
      <c r="P34" s="448">
        <f>+'Summary Data (2)'!BE34</f>
        <v>2</v>
      </c>
      <c r="Q34" s="448">
        <f>+'Summary Data (2)'!BI34</f>
        <v>5</v>
      </c>
      <c r="R34" s="448">
        <f>+'Summary Data (2)'!BM34</f>
        <v>3</v>
      </c>
      <c r="S34" s="448">
        <f>+'Summary Data (2)'!BQ34</f>
        <v>7</v>
      </c>
      <c r="T34" s="448">
        <f>+'Summary Data (2)'!BU34</f>
        <v>3</v>
      </c>
      <c r="U34" s="448">
        <f>+'Summary Data (2)'!BY34</f>
        <v>198</v>
      </c>
      <c r="X34" s="448">
        <f t="shared" si="2"/>
        <v>109</v>
      </c>
      <c r="Y34" s="448">
        <f t="shared" si="2"/>
        <v>14</v>
      </c>
      <c r="Z34" s="448">
        <f t="shared" si="3"/>
        <v>5</v>
      </c>
      <c r="AA34" s="448">
        <f t="shared" si="4"/>
        <v>54</v>
      </c>
      <c r="AB34" s="448">
        <f t="shared" si="5"/>
        <v>13</v>
      </c>
      <c r="AC34" s="448">
        <f t="shared" si="6"/>
        <v>3</v>
      </c>
      <c r="AD34" s="489">
        <f t="shared" si="7"/>
        <v>0</v>
      </c>
      <c r="AG34" s="487">
        <f t="shared" si="8"/>
        <v>0.5505050505050505</v>
      </c>
      <c r="AH34" s="487">
        <f t="shared" si="9"/>
        <v>7.0707070707070704E-2</v>
      </c>
      <c r="AI34" s="487">
        <f t="shared" si="10"/>
        <v>2.5252525252525252E-2</v>
      </c>
      <c r="AJ34" s="487">
        <f t="shared" si="11"/>
        <v>0.27272727272727271</v>
      </c>
      <c r="AK34" s="487">
        <f t="shared" si="12"/>
        <v>6.5656565656565663E-2</v>
      </c>
      <c r="AL34" s="487">
        <f t="shared" si="13"/>
        <v>1.5151515151515152E-2</v>
      </c>
      <c r="AN34" s="487">
        <f t="shared" si="14"/>
        <v>36.333333333333336</v>
      </c>
    </row>
    <row r="35" spans="1:40" x14ac:dyDescent="0.2">
      <c r="A35" s="640"/>
      <c r="B35" s="449" t="str">
        <f>+'Summary Data (2)'!B35</f>
        <v>June, 2003</v>
      </c>
      <c r="C35" s="451">
        <f>+'Summary Data (2)'!E35</f>
        <v>107</v>
      </c>
      <c r="D35" s="451">
        <f>+'Summary Data (2)'!I35</f>
        <v>0</v>
      </c>
      <c r="E35" s="451">
        <f>+'Summary Data (2)'!M35</f>
        <v>0</v>
      </c>
      <c r="F35" s="451">
        <f>+'Summary Data (2)'!Q35</f>
        <v>8</v>
      </c>
      <c r="G35" s="451">
        <f>+'Summary Data (2)'!U35</f>
        <v>1</v>
      </c>
      <c r="H35" s="451">
        <f>+'Summary Data (2)'!Y35</f>
        <v>5</v>
      </c>
      <c r="I35" s="451">
        <f>+'Summary Data (2)'!AC35</f>
        <v>44</v>
      </c>
      <c r="J35" s="451">
        <f>+'Summary Data (2)'!AG35</f>
        <v>44</v>
      </c>
      <c r="K35" s="451">
        <f>+'Summary Data (2)'!AK35</f>
        <v>0</v>
      </c>
      <c r="L35" s="451">
        <f>+'Summary Data (2)'!AO35</f>
        <v>0</v>
      </c>
      <c r="M35" s="451">
        <f>+'Summary Data (2)'!AS35</f>
        <v>0</v>
      </c>
      <c r="N35" s="451">
        <f>+'Summary Data (2)'!AW35</f>
        <v>0</v>
      </c>
      <c r="O35" s="451">
        <f>+'Summary Data (2)'!BA35</f>
        <v>1</v>
      </c>
      <c r="P35" s="451">
        <f>+'Summary Data (2)'!BE35</f>
        <v>0</v>
      </c>
      <c r="Q35" s="451">
        <f>+'Summary Data (2)'!BI35</f>
        <v>6</v>
      </c>
      <c r="R35" s="451">
        <f>+'Summary Data (2)'!BM35</f>
        <v>8</v>
      </c>
      <c r="S35" s="451">
        <f>+'Summary Data (2)'!BQ35</f>
        <v>6</v>
      </c>
      <c r="T35" s="451">
        <f>+'Summary Data (2)'!BU35</f>
        <v>1</v>
      </c>
      <c r="U35" s="451">
        <f>+'Summary Data (2)'!BY35</f>
        <v>231</v>
      </c>
      <c r="X35" s="451">
        <f t="shared" si="2"/>
        <v>107</v>
      </c>
      <c r="Y35" s="451">
        <f t="shared" si="2"/>
        <v>0</v>
      </c>
      <c r="Z35" s="451">
        <f t="shared" si="3"/>
        <v>6</v>
      </c>
      <c r="AA35" s="451">
        <f t="shared" si="4"/>
        <v>102</v>
      </c>
      <c r="AB35" s="451">
        <f t="shared" si="5"/>
        <v>15</v>
      </c>
      <c r="AC35" s="451">
        <f t="shared" si="6"/>
        <v>1</v>
      </c>
      <c r="AD35" s="489">
        <f t="shared" si="7"/>
        <v>0</v>
      </c>
      <c r="AG35" s="486">
        <f t="shared" si="8"/>
        <v>0.46320346320346323</v>
      </c>
      <c r="AH35" s="486">
        <f t="shared" si="9"/>
        <v>0</v>
      </c>
      <c r="AI35" s="486">
        <f t="shared" si="10"/>
        <v>2.5974025974025976E-2</v>
      </c>
      <c r="AJ35" s="486">
        <f t="shared" si="11"/>
        <v>0.44155844155844154</v>
      </c>
      <c r="AK35" s="486">
        <f t="shared" si="12"/>
        <v>6.4935064935064929E-2</v>
      </c>
      <c r="AL35" s="486">
        <f t="shared" si="13"/>
        <v>4.329004329004329E-3</v>
      </c>
      <c r="AN35" s="486">
        <f t="shared" si="14"/>
        <v>107</v>
      </c>
    </row>
    <row r="36" spans="1:40" x14ac:dyDescent="0.2">
      <c r="A36" s="640"/>
      <c r="B36" s="442" t="str">
        <f>+'Summary Data (2)'!B36</f>
        <v>July, 2003</v>
      </c>
      <c r="C36" s="448">
        <f>+'Summary Data (2)'!E36</f>
        <v>114</v>
      </c>
      <c r="D36" s="448">
        <f>+'Summary Data (2)'!I36</f>
        <v>6</v>
      </c>
      <c r="E36" s="448">
        <f>+'Summary Data (2)'!M36</f>
        <v>0</v>
      </c>
      <c r="F36" s="448">
        <f>+'Summary Data (2)'!Q36</f>
        <v>5</v>
      </c>
      <c r="G36" s="448">
        <f>+'Summary Data (2)'!U36</f>
        <v>1</v>
      </c>
      <c r="H36" s="448">
        <f>+'Summary Data (2)'!Y36</f>
        <v>7</v>
      </c>
      <c r="I36" s="448">
        <f>+'Summary Data (2)'!AC36</f>
        <v>32</v>
      </c>
      <c r="J36" s="448">
        <f>+'Summary Data (2)'!AG36</f>
        <v>32</v>
      </c>
      <c r="K36" s="448">
        <f>+'Summary Data (2)'!AK36</f>
        <v>0</v>
      </c>
      <c r="L36" s="448">
        <f>+'Summary Data (2)'!AO36</f>
        <v>0</v>
      </c>
      <c r="M36" s="448">
        <f>+'Summary Data (2)'!AS36</f>
        <v>0</v>
      </c>
      <c r="N36" s="448">
        <f>+'Summary Data (2)'!AW36</f>
        <v>0</v>
      </c>
      <c r="O36" s="448">
        <f>+'Summary Data (2)'!BA36</f>
        <v>6</v>
      </c>
      <c r="P36" s="448">
        <f>+'Summary Data (2)'!BE36</f>
        <v>2</v>
      </c>
      <c r="Q36" s="448">
        <f>+'Summary Data (2)'!BI36</f>
        <v>5</v>
      </c>
      <c r="R36" s="448">
        <f>+'Summary Data (2)'!BM36</f>
        <v>9</v>
      </c>
      <c r="S36" s="448">
        <f>+'Summary Data (2)'!BQ36</f>
        <v>10</v>
      </c>
      <c r="T36" s="448">
        <f>+'Summary Data (2)'!BU36</f>
        <v>5</v>
      </c>
      <c r="U36" s="448">
        <f>+'Summary Data (2)'!BY36</f>
        <v>234</v>
      </c>
      <c r="X36" s="448">
        <f t="shared" si="2"/>
        <v>114</v>
      </c>
      <c r="Y36" s="448">
        <f t="shared" si="2"/>
        <v>6</v>
      </c>
      <c r="Z36" s="448">
        <f t="shared" si="3"/>
        <v>5</v>
      </c>
      <c r="AA36" s="448">
        <f t="shared" si="4"/>
        <v>77</v>
      </c>
      <c r="AB36" s="448">
        <f t="shared" si="5"/>
        <v>24</v>
      </c>
      <c r="AC36" s="448">
        <f t="shared" si="6"/>
        <v>8</v>
      </c>
      <c r="AD36" s="489">
        <f t="shared" si="7"/>
        <v>0</v>
      </c>
      <c r="AG36" s="487">
        <f t="shared" si="8"/>
        <v>0.48717948717948717</v>
      </c>
      <c r="AH36" s="487">
        <f t="shared" si="9"/>
        <v>2.564102564102564E-2</v>
      </c>
      <c r="AI36" s="487">
        <f t="shared" si="10"/>
        <v>2.1367521367521368E-2</v>
      </c>
      <c r="AJ36" s="487">
        <f t="shared" si="11"/>
        <v>0.32905982905982906</v>
      </c>
      <c r="AK36" s="487">
        <f t="shared" si="12"/>
        <v>0.10256410256410256</v>
      </c>
      <c r="AL36" s="487">
        <f t="shared" si="13"/>
        <v>3.4188034188034191E-2</v>
      </c>
      <c r="AN36" s="487">
        <f t="shared" si="14"/>
        <v>14.25</v>
      </c>
    </row>
    <row r="37" spans="1:40" x14ac:dyDescent="0.2">
      <c r="A37" s="640"/>
      <c r="B37" s="449" t="str">
        <f>+'Summary Data (2)'!B37</f>
        <v>August, 2003</v>
      </c>
      <c r="C37" s="451">
        <f>+'Summary Data (2)'!E37</f>
        <v>118</v>
      </c>
      <c r="D37" s="451">
        <f>+'Summary Data (2)'!I37</f>
        <v>70</v>
      </c>
      <c r="E37" s="451">
        <f>+'Summary Data (2)'!M37</f>
        <v>0</v>
      </c>
      <c r="F37" s="451">
        <f>+'Summary Data (2)'!Q37</f>
        <v>1</v>
      </c>
      <c r="G37" s="451">
        <f>+'Summary Data (2)'!U37</f>
        <v>0</v>
      </c>
      <c r="H37" s="451">
        <f>+'Summary Data (2)'!Y37</f>
        <v>7</v>
      </c>
      <c r="I37" s="451">
        <f>+'Summary Data (2)'!AC37</f>
        <v>20</v>
      </c>
      <c r="J37" s="451">
        <f>+'Summary Data (2)'!AG37</f>
        <v>20</v>
      </c>
      <c r="K37" s="451">
        <f>+'Summary Data (2)'!AK37</f>
        <v>0</v>
      </c>
      <c r="L37" s="451">
        <f>+'Summary Data (2)'!AO37</f>
        <v>0</v>
      </c>
      <c r="M37" s="451">
        <f>+'Summary Data (2)'!AS37</f>
        <v>0</v>
      </c>
      <c r="N37" s="451">
        <f>+'Summary Data (2)'!AW37</f>
        <v>0</v>
      </c>
      <c r="O37" s="451">
        <f>+'Summary Data (2)'!BA37</f>
        <v>1</v>
      </c>
      <c r="P37" s="451">
        <f>+'Summary Data (2)'!BE37</f>
        <v>0</v>
      </c>
      <c r="Q37" s="451">
        <f>+'Summary Data (2)'!BI37</f>
        <v>4</v>
      </c>
      <c r="R37" s="451">
        <f>+'Summary Data (2)'!BM37</f>
        <v>12</v>
      </c>
      <c r="S37" s="451">
        <f>+'Summary Data (2)'!BQ37</f>
        <v>9</v>
      </c>
      <c r="T37" s="451">
        <f>+'Summary Data (2)'!BU37</f>
        <v>0</v>
      </c>
      <c r="U37" s="451">
        <f>+'Summary Data (2)'!BY37</f>
        <v>262</v>
      </c>
      <c r="X37" s="451">
        <f t="shared" si="2"/>
        <v>118</v>
      </c>
      <c r="Y37" s="451">
        <f t="shared" si="2"/>
        <v>70</v>
      </c>
      <c r="Z37" s="451">
        <f t="shared" si="3"/>
        <v>4</v>
      </c>
      <c r="AA37" s="451">
        <f t="shared" si="4"/>
        <v>48</v>
      </c>
      <c r="AB37" s="451">
        <f t="shared" si="5"/>
        <v>21</v>
      </c>
      <c r="AC37" s="451">
        <f t="shared" si="6"/>
        <v>1</v>
      </c>
      <c r="AD37" s="489">
        <f t="shared" si="7"/>
        <v>0</v>
      </c>
      <c r="AG37" s="486">
        <f t="shared" si="8"/>
        <v>0.45038167938931295</v>
      </c>
      <c r="AH37" s="486">
        <f t="shared" si="9"/>
        <v>0.26717557251908397</v>
      </c>
      <c r="AI37" s="486">
        <f t="shared" si="10"/>
        <v>1.5267175572519083E-2</v>
      </c>
      <c r="AJ37" s="486">
        <f t="shared" si="11"/>
        <v>0.18320610687022901</v>
      </c>
      <c r="AK37" s="486">
        <f t="shared" si="12"/>
        <v>8.0152671755725186E-2</v>
      </c>
      <c r="AL37" s="486">
        <f t="shared" si="13"/>
        <v>3.8167938931297708E-3</v>
      </c>
      <c r="AN37" s="486">
        <f t="shared" si="14"/>
        <v>118</v>
      </c>
    </row>
    <row r="38" spans="1:40" x14ac:dyDescent="0.2">
      <c r="A38" s="641"/>
      <c r="B38" s="442" t="str">
        <f>+'Summary Data (2)'!B38</f>
        <v>September, 2003</v>
      </c>
      <c r="C38" s="448">
        <f>+'Summary Data (2)'!E38</f>
        <v>150</v>
      </c>
      <c r="D38" s="448">
        <f>+'Summary Data (2)'!I38</f>
        <v>8</v>
      </c>
      <c r="E38" s="448">
        <f>+'Summary Data (2)'!M38</f>
        <v>0</v>
      </c>
      <c r="F38" s="448">
        <f>+'Summary Data (2)'!Q38</f>
        <v>9</v>
      </c>
      <c r="G38" s="448">
        <f>+'Summary Data (2)'!U38</f>
        <v>2</v>
      </c>
      <c r="H38" s="448">
        <f>+'Summary Data (2)'!Y38</f>
        <v>6</v>
      </c>
      <c r="I38" s="448">
        <f>+'Summary Data (2)'!AC38</f>
        <v>26</v>
      </c>
      <c r="J38" s="448">
        <f>+'Summary Data (2)'!AG38</f>
        <v>26</v>
      </c>
      <c r="K38" s="448">
        <f>+'Summary Data (2)'!AK38</f>
        <v>0</v>
      </c>
      <c r="L38" s="448">
        <f>+'Summary Data (2)'!AO38</f>
        <v>0</v>
      </c>
      <c r="M38" s="448">
        <f>+'Summary Data (2)'!AS38</f>
        <v>0</v>
      </c>
      <c r="N38" s="448">
        <f>+'Summary Data (2)'!AW38</f>
        <v>0</v>
      </c>
      <c r="O38" s="448">
        <f>+'Summary Data (2)'!BA38</f>
        <v>3</v>
      </c>
      <c r="P38" s="448">
        <f>+'Summary Data (2)'!BE38</f>
        <v>1</v>
      </c>
      <c r="Q38" s="448">
        <f>+'Summary Data (2)'!BI38</f>
        <v>4</v>
      </c>
      <c r="R38" s="448">
        <f>+'Summary Data (2)'!BM38</f>
        <v>10</v>
      </c>
      <c r="S38" s="448">
        <f>+'Summary Data (2)'!BQ38</f>
        <v>11</v>
      </c>
      <c r="T38" s="448">
        <f>+'Summary Data (2)'!BU38</f>
        <v>1</v>
      </c>
      <c r="U38" s="448">
        <f>+'Summary Data (2)'!BY38</f>
        <v>257</v>
      </c>
      <c r="X38" s="448">
        <f t="shared" si="2"/>
        <v>150</v>
      </c>
      <c r="Y38" s="448">
        <f t="shared" si="2"/>
        <v>8</v>
      </c>
      <c r="Z38" s="448">
        <f t="shared" si="3"/>
        <v>4</v>
      </c>
      <c r="AA38" s="448">
        <f t="shared" si="4"/>
        <v>69</v>
      </c>
      <c r="AB38" s="448">
        <f t="shared" si="5"/>
        <v>22</v>
      </c>
      <c r="AC38" s="448">
        <f t="shared" si="6"/>
        <v>4</v>
      </c>
      <c r="AD38" s="489">
        <f t="shared" si="7"/>
        <v>0</v>
      </c>
      <c r="AG38" s="487">
        <f t="shared" si="8"/>
        <v>0.58365758754863817</v>
      </c>
      <c r="AH38" s="487">
        <f t="shared" si="9"/>
        <v>3.1128404669260701E-2</v>
      </c>
      <c r="AI38" s="487">
        <f t="shared" si="10"/>
        <v>1.556420233463035E-2</v>
      </c>
      <c r="AJ38" s="487">
        <f t="shared" si="11"/>
        <v>0.26848249027237353</v>
      </c>
      <c r="AK38" s="487">
        <f t="shared" si="12"/>
        <v>8.5603112840466927E-2</v>
      </c>
      <c r="AL38" s="487">
        <f t="shared" si="13"/>
        <v>1.556420233463035E-2</v>
      </c>
      <c r="AN38" s="487">
        <f t="shared" si="14"/>
        <v>37.5</v>
      </c>
    </row>
    <row r="39" spans="1:40" x14ac:dyDescent="0.2">
      <c r="A39" s="639" t="s">
        <v>26</v>
      </c>
      <c r="B39" s="449" t="str">
        <f>+'Summary Data (2)'!B39</f>
        <v>October, 2003</v>
      </c>
      <c r="C39" s="451">
        <f>+'Summary Data (2)'!E39</f>
        <v>163</v>
      </c>
      <c r="D39" s="451">
        <f>+'Summary Data (2)'!I39</f>
        <v>16</v>
      </c>
      <c r="E39" s="451">
        <f>+'Summary Data (2)'!M39</f>
        <v>0</v>
      </c>
      <c r="F39" s="451">
        <f>+'Summary Data (2)'!Q39</f>
        <v>3</v>
      </c>
      <c r="G39" s="451">
        <f>+'Summary Data (2)'!U39</f>
        <v>2</v>
      </c>
      <c r="H39" s="451">
        <f>+'Summary Data (2)'!Y39</f>
        <v>5</v>
      </c>
      <c r="I39" s="451">
        <f>+'Summary Data (2)'!AC39</f>
        <v>23</v>
      </c>
      <c r="J39" s="451">
        <f>+'Summary Data (2)'!AG39</f>
        <v>23</v>
      </c>
      <c r="K39" s="451">
        <f>+'Summary Data (2)'!AK39</f>
        <v>0</v>
      </c>
      <c r="L39" s="451">
        <f>+'Summary Data (2)'!AO39</f>
        <v>0</v>
      </c>
      <c r="M39" s="451">
        <f>+'Summary Data (2)'!AS39</f>
        <v>0</v>
      </c>
      <c r="N39" s="451">
        <f>+'Summary Data (2)'!AW39</f>
        <v>0</v>
      </c>
      <c r="O39" s="451">
        <f>+'Summary Data (2)'!BA39</f>
        <v>3</v>
      </c>
      <c r="P39" s="451">
        <f>+'Summary Data (2)'!BE39</f>
        <v>0</v>
      </c>
      <c r="Q39" s="451">
        <f>+'Summary Data (2)'!BI39</f>
        <v>9</v>
      </c>
      <c r="R39" s="451">
        <f>+'Summary Data (2)'!BM39</f>
        <v>7</v>
      </c>
      <c r="S39" s="451">
        <f>+'Summary Data (2)'!BQ39</f>
        <v>7</v>
      </c>
      <c r="T39" s="451">
        <f>+'Summary Data (2)'!BU39</f>
        <v>2</v>
      </c>
      <c r="U39" s="451">
        <f>+'Summary Data (2)'!BY39</f>
        <v>263</v>
      </c>
      <c r="X39" s="451">
        <f t="shared" si="2"/>
        <v>163</v>
      </c>
      <c r="Y39" s="451">
        <f t="shared" si="2"/>
        <v>16</v>
      </c>
      <c r="Z39" s="451">
        <f t="shared" si="3"/>
        <v>9</v>
      </c>
      <c r="AA39" s="451">
        <f t="shared" si="4"/>
        <v>56</v>
      </c>
      <c r="AB39" s="451">
        <f t="shared" si="5"/>
        <v>16</v>
      </c>
      <c r="AC39" s="451">
        <f t="shared" si="6"/>
        <v>3</v>
      </c>
      <c r="AD39" s="489">
        <f t="shared" si="7"/>
        <v>0</v>
      </c>
      <c r="AG39" s="486">
        <f t="shared" si="8"/>
        <v>0.61977186311787069</v>
      </c>
      <c r="AH39" s="486">
        <f t="shared" si="9"/>
        <v>6.0836501901140684E-2</v>
      </c>
      <c r="AI39" s="486">
        <f t="shared" si="10"/>
        <v>3.4220532319391636E-2</v>
      </c>
      <c r="AJ39" s="486">
        <f t="shared" si="11"/>
        <v>0.21292775665399238</v>
      </c>
      <c r="AK39" s="486">
        <f t="shared" si="12"/>
        <v>6.0836501901140684E-2</v>
      </c>
      <c r="AL39" s="486">
        <f t="shared" si="13"/>
        <v>1.1406844106463879E-2</v>
      </c>
      <c r="AN39" s="486">
        <f t="shared" si="14"/>
        <v>54.333333333333336</v>
      </c>
    </row>
    <row r="40" spans="1:40" x14ac:dyDescent="0.2">
      <c r="A40" s="642"/>
      <c r="B40" s="442" t="str">
        <f>+'Summary Data (2)'!B40</f>
        <v>November, 2003</v>
      </c>
      <c r="C40" s="448">
        <f>+'Summary Data (2)'!E40</f>
        <v>136</v>
      </c>
      <c r="D40" s="448">
        <f>+'Summary Data (2)'!I40</f>
        <v>64</v>
      </c>
      <c r="E40" s="448">
        <f>+'Summary Data (2)'!M40</f>
        <v>1</v>
      </c>
      <c r="F40" s="448">
        <f>+'Summary Data (2)'!Q40</f>
        <v>1</v>
      </c>
      <c r="G40" s="448">
        <f>+'Summary Data (2)'!U40</f>
        <v>0</v>
      </c>
      <c r="H40" s="448">
        <f>+'Summary Data (2)'!Y40</f>
        <v>1</v>
      </c>
      <c r="I40" s="448">
        <f>+'Summary Data (2)'!AC40</f>
        <v>15</v>
      </c>
      <c r="J40" s="448">
        <f>+'Summary Data (2)'!AG40</f>
        <v>15</v>
      </c>
      <c r="K40" s="448">
        <f>+'Summary Data (2)'!AK40</f>
        <v>0</v>
      </c>
      <c r="L40" s="448">
        <f>+'Summary Data (2)'!AO40</f>
        <v>0</v>
      </c>
      <c r="M40" s="448">
        <f>+'Summary Data (2)'!AS40</f>
        <v>0</v>
      </c>
      <c r="N40" s="448">
        <f>+'Summary Data (2)'!AW40</f>
        <v>0</v>
      </c>
      <c r="O40" s="448">
        <f>+'Summary Data (2)'!BA40</f>
        <v>1</v>
      </c>
      <c r="P40" s="448">
        <f>+'Summary Data (2)'!BE40</f>
        <v>0</v>
      </c>
      <c r="Q40" s="448">
        <f>+'Summary Data (2)'!BI40</f>
        <v>1</v>
      </c>
      <c r="R40" s="448">
        <f>+'Summary Data (2)'!BM40</f>
        <v>4</v>
      </c>
      <c r="S40" s="448">
        <f>+'Summary Data (2)'!BQ40</f>
        <v>4</v>
      </c>
      <c r="T40" s="448">
        <f>+'Summary Data (2)'!BU40</f>
        <v>1</v>
      </c>
      <c r="U40" s="448">
        <f>+'Summary Data (2)'!BY40</f>
        <v>244</v>
      </c>
      <c r="X40" s="448">
        <f t="shared" si="2"/>
        <v>136</v>
      </c>
      <c r="Y40" s="448">
        <f t="shared" si="2"/>
        <v>64</v>
      </c>
      <c r="Z40" s="448">
        <f t="shared" si="3"/>
        <v>1</v>
      </c>
      <c r="AA40" s="448">
        <f t="shared" si="4"/>
        <v>33</v>
      </c>
      <c r="AB40" s="448">
        <f t="shared" si="5"/>
        <v>9</v>
      </c>
      <c r="AC40" s="448">
        <f t="shared" si="6"/>
        <v>1</v>
      </c>
      <c r="AD40" s="489">
        <f t="shared" si="7"/>
        <v>0</v>
      </c>
      <c r="AG40" s="487">
        <f t="shared" si="8"/>
        <v>0.55737704918032782</v>
      </c>
      <c r="AH40" s="487">
        <f t="shared" si="9"/>
        <v>0.26229508196721313</v>
      </c>
      <c r="AI40" s="487">
        <f t="shared" si="10"/>
        <v>4.0983606557377051E-3</v>
      </c>
      <c r="AJ40" s="487">
        <f t="shared" si="11"/>
        <v>0.13524590163934427</v>
      </c>
      <c r="AK40" s="487">
        <f t="shared" si="12"/>
        <v>3.6885245901639344E-2</v>
      </c>
      <c r="AL40" s="487">
        <f t="shared" si="13"/>
        <v>4.0983606557377051E-3</v>
      </c>
      <c r="AN40" s="487">
        <f t="shared" si="14"/>
        <v>136</v>
      </c>
    </row>
    <row r="41" spans="1:40" x14ac:dyDescent="0.2">
      <c r="A41" s="642"/>
      <c r="B41" s="449" t="str">
        <f>+'Summary Data (2)'!B41</f>
        <v>December, 2003</v>
      </c>
      <c r="C41" s="451">
        <f>+'Summary Data (2)'!E41</f>
        <v>123</v>
      </c>
      <c r="D41" s="451">
        <f>+'Summary Data (2)'!I41</f>
        <v>18</v>
      </c>
      <c r="E41" s="451">
        <f>+'Summary Data (2)'!M41</f>
        <v>1</v>
      </c>
      <c r="F41" s="451">
        <f>+'Summary Data (2)'!Q41</f>
        <v>6</v>
      </c>
      <c r="G41" s="451">
        <f>+'Summary Data (2)'!U41</f>
        <v>3</v>
      </c>
      <c r="H41" s="451">
        <f>+'Summary Data (2)'!Y41</f>
        <v>5</v>
      </c>
      <c r="I41" s="451">
        <f>+'Summary Data (2)'!AC41</f>
        <v>11</v>
      </c>
      <c r="J41" s="451">
        <f>+'Summary Data (2)'!AG41</f>
        <v>11</v>
      </c>
      <c r="K41" s="451">
        <f>+'Summary Data (2)'!AK41</f>
        <v>0</v>
      </c>
      <c r="L41" s="451">
        <f>+'Summary Data (2)'!AO41</f>
        <v>0</v>
      </c>
      <c r="M41" s="451">
        <f>+'Summary Data (2)'!AS41</f>
        <v>0</v>
      </c>
      <c r="N41" s="451">
        <f>+'Summary Data (2)'!AW41</f>
        <v>0</v>
      </c>
      <c r="O41" s="451">
        <f>+'Summary Data (2)'!BA41</f>
        <v>0</v>
      </c>
      <c r="P41" s="451">
        <f>+'Summary Data (2)'!BE41</f>
        <v>1</v>
      </c>
      <c r="Q41" s="451">
        <f>+'Summary Data (2)'!BI41</f>
        <v>5</v>
      </c>
      <c r="R41" s="451">
        <f>+'Summary Data (2)'!BM41</f>
        <v>10</v>
      </c>
      <c r="S41" s="451">
        <f>+'Summary Data (2)'!BQ41</f>
        <v>8</v>
      </c>
      <c r="T41" s="451">
        <f>+'Summary Data (2)'!BU41</f>
        <v>11</v>
      </c>
      <c r="U41" s="451">
        <f>+'Summary Data (2)'!BY41</f>
        <v>213</v>
      </c>
      <c r="X41" s="451">
        <f t="shared" si="2"/>
        <v>123</v>
      </c>
      <c r="Y41" s="451">
        <f t="shared" si="2"/>
        <v>18</v>
      </c>
      <c r="Z41" s="451">
        <f t="shared" si="3"/>
        <v>5</v>
      </c>
      <c r="AA41" s="451">
        <f t="shared" si="4"/>
        <v>37</v>
      </c>
      <c r="AB41" s="451">
        <f t="shared" si="5"/>
        <v>29</v>
      </c>
      <c r="AC41" s="451">
        <f t="shared" si="6"/>
        <v>1</v>
      </c>
      <c r="AD41" s="489">
        <f t="shared" si="7"/>
        <v>0</v>
      </c>
      <c r="AG41" s="486">
        <f t="shared" si="8"/>
        <v>0.57746478873239437</v>
      </c>
      <c r="AH41" s="486">
        <f t="shared" si="9"/>
        <v>8.4507042253521125E-2</v>
      </c>
      <c r="AI41" s="486">
        <f t="shared" si="10"/>
        <v>2.3474178403755867E-2</v>
      </c>
      <c r="AJ41" s="486">
        <f t="shared" si="11"/>
        <v>0.17370892018779344</v>
      </c>
      <c r="AK41" s="486">
        <f t="shared" si="12"/>
        <v>0.13615023474178403</v>
      </c>
      <c r="AL41" s="486">
        <f t="shared" si="13"/>
        <v>4.6948356807511738E-3</v>
      </c>
      <c r="AN41" s="486">
        <f t="shared" si="14"/>
        <v>123</v>
      </c>
    </row>
    <row r="42" spans="1:40" x14ac:dyDescent="0.2">
      <c r="A42" s="642"/>
      <c r="B42" s="442" t="str">
        <f>+'Summary Data (2)'!B42</f>
        <v>January, 2004</v>
      </c>
      <c r="C42" s="448">
        <f>+'Summary Data (2)'!E42</f>
        <v>118</v>
      </c>
      <c r="D42" s="448">
        <f>+'Summary Data (2)'!I42</f>
        <v>14</v>
      </c>
      <c r="E42" s="448">
        <f>+'Summary Data (2)'!M42</f>
        <v>0</v>
      </c>
      <c r="F42" s="448">
        <f>+'Summary Data (2)'!Q42</f>
        <v>4</v>
      </c>
      <c r="G42" s="448">
        <f>+'Summary Data (2)'!U42</f>
        <v>0</v>
      </c>
      <c r="H42" s="448">
        <f>+'Summary Data (2)'!Y42</f>
        <v>2</v>
      </c>
      <c r="I42" s="448">
        <f>+'Summary Data (2)'!AC42</f>
        <v>12</v>
      </c>
      <c r="J42" s="448">
        <f>+'Summary Data (2)'!AG42</f>
        <v>12</v>
      </c>
      <c r="K42" s="448">
        <f>+'Summary Data (2)'!AK42</f>
        <v>0</v>
      </c>
      <c r="L42" s="448">
        <f>+'Summary Data (2)'!AO42</f>
        <v>0</v>
      </c>
      <c r="M42" s="448">
        <f>+'Summary Data (2)'!AS42</f>
        <v>0</v>
      </c>
      <c r="N42" s="448">
        <f>+'Summary Data (2)'!AW42</f>
        <v>0</v>
      </c>
      <c r="O42" s="448">
        <f>+'Summary Data (2)'!BA42</f>
        <v>2</v>
      </c>
      <c r="P42" s="448">
        <f>+'Summary Data (2)'!BE42</f>
        <v>1</v>
      </c>
      <c r="Q42" s="448">
        <f>+'Summary Data (2)'!BI42</f>
        <v>2</v>
      </c>
      <c r="R42" s="448">
        <f>+'Summary Data (2)'!BM42</f>
        <v>2</v>
      </c>
      <c r="S42" s="448">
        <f>+'Summary Data (2)'!BQ42</f>
        <v>14</v>
      </c>
      <c r="T42" s="448">
        <f>+'Summary Data (2)'!BU42</f>
        <v>0</v>
      </c>
      <c r="U42" s="448">
        <f>+'Summary Data (2)'!BY42</f>
        <v>183</v>
      </c>
      <c r="X42" s="448">
        <f t="shared" si="2"/>
        <v>118</v>
      </c>
      <c r="Y42" s="448">
        <f t="shared" si="2"/>
        <v>14</v>
      </c>
      <c r="Z42" s="448">
        <f t="shared" si="3"/>
        <v>2</v>
      </c>
      <c r="AA42" s="448">
        <f t="shared" si="4"/>
        <v>30</v>
      </c>
      <c r="AB42" s="448">
        <f t="shared" si="5"/>
        <v>16</v>
      </c>
      <c r="AC42" s="448">
        <f t="shared" si="6"/>
        <v>3</v>
      </c>
      <c r="AD42" s="489">
        <f t="shared" si="7"/>
        <v>0</v>
      </c>
      <c r="AG42" s="487">
        <f t="shared" si="8"/>
        <v>0.64480874316939896</v>
      </c>
      <c r="AH42" s="487">
        <f t="shared" si="9"/>
        <v>7.650273224043716E-2</v>
      </c>
      <c r="AI42" s="487">
        <f t="shared" si="10"/>
        <v>1.092896174863388E-2</v>
      </c>
      <c r="AJ42" s="487">
        <f t="shared" si="11"/>
        <v>0.16393442622950818</v>
      </c>
      <c r="AK42" s="487">
        <f t="shared" si="12"/>
        <v>8.7431693989071038E-2</v>
      </c>
      <c r="AL42" s="487">
        <f t="shared" si="13"/>
        <v>1.6393442622950821E-2</v>
      </c>
      <c r="AN42" s="487">
        <f t="shared" si="14"/>
        <v>39.333333333333336</v>
      </c>
    </row>
    <row r="43" spans="1:40" x14ac:dyDescent="0.2">
      <c r="A43" s="642"/>
      <c r="B43" s="449" t="str">
        <f>+'Summary Data (2)'!B43</f>
        <v>February, 2004</v>
      </c>
      <c r="C43" s="451">
        <f>+'Summary Data (2)'!E43</f>
        <v>119</v>
      </c>
      <c r="D43" s="451">
        <f>+'Summary Data (2)'!I43</f>
        <v>12</v>
      </c>
      <c r="E43" s="451">
        <f>+'Summary Data (2)'!M43</f>
        <v>0</v>
      </c>
      <c r="F43" s="451">
        <f>+'Summary Data (2)'!Q43</f>
        <v>4</v>
      </c>
      <c r="G43" s="451">
        <f>+'Summary Data (2)'!U43</f>
        <v>2</v>
      </c>
      <c r="H43" s="451">
        <f>+'Summary Data (2)'!Y43</f>
        <v>5</v>
      </c>
      <c r="I43" s="451">
        <f>+'Summary Data (2)'!AC43</f>
        <v>13</v>
      </c>
      <c r="J43" s="451">
        <f>+'Summary Data (2)'!AG43</f>
        <v>13</v>
      </c>
      <c r="K43" s="451">
        <f>+'Summary Data (2)'!AK43</f>
        <v>0</v>
      </c>
      <c r="L43" s="451">
        <f>+'Summary Data (2)'!AO43</f>
        <v>0</v>
      </c>
      <c r="M43" s="451">
        <f>+'Summary Data (2)'!AS43</f>
        <v>0</v>
      </c>
      <c r="N43" s="451">
        <f>+'Summary Data (2)'!AW43</f>
        <v>0</v>
      </c>
      <c r="O43" s="451">
        <f>+'Summary Data (2)'!BA43</f>
        <v>0</v>
      </c>
      <c r="P43" s="451">
        <f>+'Summary Data (2)'!BE43</f>
        <v>1</v>
      </c>
      <c r="Q43" s="451">
        <f>+'Summary Data (2)'!BI43</f>
        <v>1</v>
      </c>
      <c r="R43" s="451">
        <f>+'Summary Data (2)'!BM43</f>
        <v>11</v>
      </c>
      <c r="S43" s="451">
        <f>+'Summary Data (2)'!BQ43</f>
        <v>7</v>
      </c>
      <c r="T43" s="451">
        <f>+'Summary Data (2)'!BU43</f>
        <v>2</v>
      </c>
      <c r="U43" s="451">
        <f>+'Summary Data (2)'!BY43</f>
        <v>190</v>
      </c>
      <c r="X43" s="451">
        <f t="shared" si="2"/>
        <v>119</v>
      </c>
      <c r="Y43" s="451">
        <f t="shared" si="2"/>
        <v>12</v>
      </c>
      <c r="Z43" s="451">
        <f t="shared" si="3"/>
        <v>1</v>
      </c>
      <c r="AA43" s="451">
        <f t="shared" si="4"/>
        <v>37</v>
      </c>
      <c r="AB43" s="451">
        <f t="shared" si="5"/>
        <v>20</v>
      </c>
      <c r="AC43" s="451">
        <f t="shared" si="6"/>
        <v>1</v>
      </c>
      <c r="AD43" s="489">
        <f t="shared" si="7"/>
        <v>0</v>
      </c>
      <c r="AG43" s="486">
        <f t="shared" si="8"/>
        <v>0.62631578947368416</v>
      </c>
      <c r="AH43" s="486">
        <f t="shared" si="9"/>
        <v>6.3157894736842107E-2</v>
      </c>
      <c r="AI43" s="486">
        <f t="shared" si="10"/>
        <v>5.263157894736842E-3</v>
      </c>
      <c r="AJ43" s="486">
        <f t="shared" si="11"/>
        <v>0.19473684210526315</v>
      </c>
      <c r="AK43" s="486">
        <f t="shared" si="12"/>
        <v>0.10526315789473684</v>
      </c>
      <c r="AL43" s="486">
        <f t="shared" si="13"/>
        <v>5.263157894736842E-3</v>
      </c>
      <c r="AN43" s="486">
        <f t="shared" si="14"/>
        <v>119</v>
      </c>
    </row>
    <row r="44" spans="1:40" x14ac:dyDescent="0.2">
      <c r="A44" s="642"/>
      <c r="B44" s="442" t="str">
        <f>+'Summary Data (2)'!B44</f>
        <v>March, 2004</v>
      </c>
      <c r="C44" s="448">
        <f>+'Summary Data (2)'!E44</f>
        <v>222</v>
      </c>
      <c r="D44" s="448">
        <f>+'Summary Data (2)'!I44</f>
        <v>12</v>
      </c>
      <c r="E44" s="448">
        <f>+'Summary Data (2)'!M44</f>
        <v>0</v>
      </c>
      <c r="F44" s="448">
        <f>+'Summary Data (2)'!Q44</f>
        <v>5</v>
      </c>
      <c r="G44" s="448">
        <f>+'Summary Data (2)'!U44</f>
        <v>5</v>
      </c>
      <c r="H44" s="448">
        <f>+'Summary Data (2)'!Y44</f>
        <v>7</v>
      </c>
      <c r="I44" s="448">
        <f>+'Summary Data (2)'!AC44</f>
        <v>21</v>
      </c>
      <c r="J44" s="448">
        <f>+'Summary Data (2)'!AG44</f>
        <v>21</v>
      </c>
      <c r="K44" s="448">
        <f>+'Summary Data (2)'!AK44</f>
        <v>0</v>
      </c>
      <c r="L44" s="448">
        <f>+'Summary Data (2)'!AO44</f>
        <v>0</v>
      </c>
      <c r="M44" s="448">
        <f>+'Summary Data (2)'!AS44</f>
        <v>0</v>
      </c>
      <c r="N44" s="448">
        <f>+'Summary Data (2)'!AW44</f>
        <v>0</v>
      </c>
      <c r="O44" s="448">
        <f>+'Summary Data (2)'!BA44</f>
        <v>4</v>
      </c>
      <c r="P44" s="448">
        <f>+'Summary Data (2)'!BE44</f>
        <v>3</v>
      </c>
      <c r="Q44" s="448">
        <f>+'Summary Data (2)'!BI44</f>
        <v>14</v>
      </c>
      <c r="R44" s="448">
        <f>+'Summary Data (2)'!BM44</f>
        <v>11</v>
      </c>
      <c r="S44" s="448">
        <f>+'Summary Data (2)'!BQ44</f>
        <v>11</v>
      </c>
      <c r="T44" s="448">
        <f>+'Summary Data (2)'!BU44</f>
        <v>0</v>
      </c>
      <c r="U44" s="448">
        <f>+'Summary Data (2)'!BY44</f>
        <v>336</v>
      </c>
      <c r="X44" s="448">
        <f t="shared" si="2"/>
        <v>222</v>
      </c>
      <c r="Y44" s="448">
        <f t="shared" si="2"/>
        <v>12</v>
      </c>
      <c r="Z44" s="448">
        <f t="shared" si="3"/>
        <v>14</v>
      </c>
      <c r="AA44" s="448">
        <f t="shared" si="4"/>
        <v>59</v>
      </c>
      <c r="AB44" s="448">
        <f t="shared" si="5"/>
        <v>22</v>
      </c>
      <c r="AC44" s="448">
        <f t="shared" si="6"/>
        <v>7</v>
      </c>
      <c r="AD44" s="489">
        <f t="shared" si="7"/>
        <v>0</v>
      </c>
      <c r="AG44" s="487">
        <f t="shared" si="8"/>
        <v>0.6607142857142857</v>
      </c>
      <c r="AH44" s="487">
        <f t="shared" si="9"/>
        <v>3.5714285714285712E-2</v>
      </c>
      <c r="AI44" s="487">
        <f t="shared" si="10"/>
        <v>4.1666666666666664E-2</v>
      </c>
      <c r="AJ44" s="487">
        <f t="shared" si="11"/>
        <v>0.17559523809523808</v>
      </c>
      <c r="AK44" s="487">
        <f t="shared" si="12"/>
        <v>6.5476190476190479E-2</v>
      </c>
      <c r="AL44" s="487">
        <f t="shared" si="13"/>
        <v>2.0833333333333332E-2</v>
      </c>
      <c r="AN44" s="487">
        <f t="shared" si="14"/>
        <v>31.714285714285715</v>
      </c>
    </row>
    <row r="45" spans="1:40" x14ac:dyDescent="0.2">
      <c r="A45" s="642"/>
      <c r="B45" s="449" t="str">
        <f>+'Summary Data (2)'!B45</f>
        <v>April, 2004</v>
      </c>
      <c r="C45" s="451">
        <f>+'Summary Data (2)'!E45</f>
        <v>172</v>
      </c>
      <c r="D45" s="451">
        <f>+'Summary Data (2)'!I45</f>
        <v>4</v>
      </c>
      <c r="E45" s="451">
        <f>+'Summary Data (2)'!M45</f>
        <v>0</v>
      </c>
      <c r="F45" s="451">
        <f>+'Summary Data (2)'!Q45</f>
        <v>12</v>
      </c>
      <c r="G45" s="451">
        <f>+'Summary Data (2)'!U45</f>
        <v>2</v>
      </c>
      <c r="H45" s="451">
        <f>+'Summary Data (2)'!Y45</f>
        <v>10</v>
      </c>
      <c r="I45" s="451">
        <f>+'Summary Data (2)'!AC45</f>
        <v>42</v>
      </c>
      <c r="J45" s="451">
        <f>+'Summary Data (2)'!AG45</f>
        <v>42</v>
      </c>
      <c r="K45" s="451">
        <f>+'Summary Data (2)'!AK45</f>
        <v>0</v>
      </c>
      <c r="L45" s="451">
        <f>+'Summary Data (2)'!AO45</f>
        <v>0</v>
      </c>
      <c r="M45" s="451">
        <f>+'Summary Data (2)'!AS45</f>
        <v>0</v>
      </c>
      <c r="N45" s="451">
        <f>+'Summary Data (2)'!AW45</f>
        <v>0</v>
      </c>
      <c r="O45" s="451">
        <f>+'Summary Data (2)'!BA45</f>
        <v>19</v>
      </c>
      <c r="P45" s="451">
        <f>+'Summary Data (2)'!BE45</f>
        <v>1</v>
      </c>
      <c r="Q45" s="451">
        <f>+'Summary Data (2)'!BI45</f>
        <v>14</v>
      </c>
      <c r="R45" s="451">
        <f>+'Summary Data (2)'!BM45</f>
        <v>13</v>
      </c>
      <c r="S45" s="451">
        <f>+'Summary Data (2)'!BQ45</f>
        <v>7</v>
      </c>
      <c r="T45" s="451">
        <f>+'Summary Data (2)'!BU45</f>
        <v>1</v>
      </c>
      <c r="U45" s="451">
        <f>+'Summary Data (2)'!BY45</f>
        <v>339</v>
      </c>
      <c r="X45" s="451">
        <f t="shared" si="2"/>
        <v>172</v>
      </c>
      <c r="Y45" s="451">
        <f t="shared" si="2"/>
        <v>4</v>
      </c>
      <c r="Z45" s="451">
        <f t="shared" si="3"/>
        <v>14</v>
      </c>
      <c r="AA45" s="451">
        <f t="shared" si="4"/>
        <v>108</v>
      </c>
      <c r="AB45" s="451">
        <f t="shared" si="5"/>
        <v>21</v>
      </c>
      <c r="AC45" s="451">
        <f t="shared" si="6"/>
        <v>20</v>
      </c>
      <c r="AD45" s="489">
        <f t="shared" si="7"/>
        <v>0</v>
      </c>
      <c r="AG45" s="486">
        <f t="shared" si="8"/>
        <v>0.50737463126843663</v>
      </c>
      <c r="AH45" s="486">
        <f t="shared" si="9"/>
        <v>1.1799410029498525E-2</v>
      </c>
      <c r="AI45" s="486">
        <f t="shared" si="10"/>
        <v>4.1297935103244837E-2</v>
      </c>
      <c r="AJ45" s="486">
        <f t="shared" si="11"/>
        <v>0.31858407079646017</v>
      </c>
      <c r="AK45" s="486">
        <f t="shared" si="12"/>
        <v>6.1946902654867256E-2</v>
      </c>
      <c r="AL45" s="486">
        <f t="shared" si="13"/>
        <v>5.8997050147492625E-2</v>
      </c>
      <c r="AN45" s="486">
        <f t="shared" si="14"/>
        <v>8.6</v>
      </c>
    </row>
    <row r="46" spans="1:40" x14ac:dyDescent="0.2">
      <c r="A46" s="642"/>
      <c r="B46" s="442" t="str">
        <f>+'Summary Data (2)'!B46</f>
        <v>May, 2004</v>
      </c>
      <c r="C46" s="448">
        <f>+'Summary Data (2)'!E46</f>
        <v>196</v>
      </c>
      <c r="D46" s="448">
        <f>+'Summary Data (2)'!I46</f>
        <v>6</v>
      </c>
      <c r="E46" s="448">
        <f>+'Summary Data (2)'!M46</f>
        <v>0</v>
      </c>
      <c r="F46" s="448">
        <f>+'Summary Data (2)'!Q46</f>
        <v>3</v>
      </c>
      <c r="G46" s="448">
        <f>+'Summary Data (2)'!U46</f>
        <v>0</v>
      </c>
      <c r="H46" s="448">
        <f>+'Summary Data (2)'!Y46</f>
        <v>5</v>
      </c>
      <c r="I46" s="448">
        <f>+'Summary Data (2)'!AC46</f>
        <v>40</v>
      </c>
      <c r="J46" s="448">
        <f>+'Summary Data (2)'!AG46</f>
        <v>40</v>
      </c>
      <c r="K46" s="448">
        <f>+'Summary Data (2)'!AK46</f>
        <v>0</v>
      </c>
      <c r="L46" s="448">
        <f>+'Summary Data (2)'!AO46</f>
        <v>0</v>
      </c>
      <c r="M46" s="448">
        <f>+'Summary Data (2)'!AS46</f>
        <v>0</v>
      </c>
      <c r="N46" s="448">
        <f>+'Summary Data (2)'!AW46</f>
        <v>0</v>
      </c>
      <c r="O46" s="448">
        <f>+'Summary Data (2)'!BA46</f>
        <v>16</v>
      </c>
      <c r="P46" s="448">
        <f>+'Summary Data (2)'!BE46</f>
        <v>0</v>
      </c>
      <c r="Q46" s="448">
        <f>+'Summary Data (2)'!BI46</f>
        <v>8</v>
      </c>
      <c r="R46" s="448">
        <f>+'Summary Data (2)'!BM46</f>
        <v>9</v>
      </c>
      <c r="S46" s="448">
        <f>+'Summary Data (2)'!BQ46</f>
        <v>5</v>
      </c>
      <c r="T46" s="448">
        <f>+'Summary Data (2)'!BU46</f>
        <v>0</v>
      </c>
      <c r="U46" s="448">
        <f>+'Summary Data (2)'!BY46</f>
        <v>328</v>
      </c>
      <c r="X46" s="448">
        <f t="shared" si="2"/>
        <v>196</v>
      </c>
      <c r="Y46" s="448">
        <f t="shared" si="2"/>
        <v>6</v>
      </c>
      <c r="Z46" s="448">
        <f t="shared" si="3"/>
        <v>8</v>
      </c>
      <c r="AA46" s="448">
        <f t="shared" si="4"/>
        <v>88</v>
      </c>
      <c r="AB46" s="448">
        <f t="shared" si="5"/>
        <v>14</v>
      </c>
      <c r="AC46" s="448">
        <f t="shared" si="6"/>
        <v>16</v>
      </c>
      <c r="AD46" s="489">
        <f t="shared" si="7"/>
        <v>0</v>
      </c>
      <c r="AG46" s="487">
        <f t="shared" si="8"/>
        <v>0.59756097560975607</v>
      </c>
      <c r="AH46" s="487">
        <f t="shared" si="9"/>
        <v>1.8292682926829267E-2</v>
      </c>
      <c r="AI46" s="487">
        <f t="shared" si="10"/>
        <v>2.4390243902439025E-2</v>
      </c>
      <c r="AJ46" s="487">
        <f t="shared" si="11"/>
        <v>0.26829268292682928</v>
      </c>
      <c r="AK46" s="487">
        <f t="shared" si="12"/>
        <v>4.2682926829268296E-2</v>
      </c>
      <c r="AL46" s="487">
        <f t="shared" si="13"/>
        <v>4.878048780487805E-2</v>
      </c>
      <c r="AN46" s="487">
        <f t="shared" si="14"/>
        <v>12.25</v>
      </c>
    </row>
    <row r="47" spans="1:40" x14ac:dyDescent="0.2">
      <c r="A47" s="642"/>
      <c r="B47" s="449" t="str">
        <f>+'Summary Data (2)'!B47</f>
        <v>June, 2004</v>
      </c>
      <c r="C47" s="451">
        <f>+'Summary Data (2)'!E47</f>
        <v>237</v>
      </c>
      <c r="D47" s="451">
        <f>+'Summary Data (2)'!I47</f>
        <v>10</v>
      </c>
      <c r="E47" s="451">
        <f>+'Summary Data (2)'!M47</f>
        <v>1</v>
      </c>
      <c r="F47" s="451">
        <f>+'Summary Data (2)'!Q47</f>
        <v>6</v>
      </c>
      <c r="G47" s="451">
        <f>+'Summary Data (2)'!U47</f>
        <v>2</v>
      </c>
      <c r="H47" s="451">
        <f>+'Summary Data (2)'!Y47</f>
        <v>6</v>
      </c>
      <c r="I47" s="451">
        <f>+'Summary Data (2)'!AC47</f>
        <v>33</v>
      </c>
      <c r="J47" s="451">
        <f>+'Summary Data (2)'!AG47</f>
        <v>33</v>
      </c>
      <c r="K47" s="451">
        <f>+'Summary Data (2)'!AK47</f>
        <v>0</v>
      </c>
      <c r="L47" s="451">
        <f>+'Summary Data (2)'!AO47</f>
        <v>0</v>
      </c>
      <c r="M47" s="451">
        <f>+'Summary Data (2)'!AS47</f>
        <v>0</v>
      </c>
      <c r="N47" s="451">
        <f>+'Summary Data (2)'!AW47</f>
        <v>0</v>
      </c>
      <c r="O47" s="451">
        <f>+'Summary Data (2)'!BA47</f>
        <v>16</v>
      </c>
      <c r="P47" s="451">
        <f>+'Summary Data (2)'!BE47</f>
        <v>1</v>
      </c>
      <c r="Q47" s="451">
        <f>+'Summary Data (2)'!BI47</f>
        <v>5</v>
      </c>
      <c r="R47" s="451">
        <f>+'Summary Data (2)'!BM47</f>
        <v>11</v>
      </c>
      <c r="S47" s="451">
        <f>+'Summary Data (2)'!BQ47</f>
        <v>9</v>
      </c>
      <c r="T47" s="451">
        <f>+'Summary Data (2)'!BU47</f>
        <v>6</v>
      </c>
      <c r="U47" s="451">
        <f>+'Summary Data (2)'!BY47</f>
        <v>376</v>
      </c>
      <c r="X47" s="451">
        <f t="shared" si="2"/>
        <v>237</v>
      </c>
      <c r="Y47" s="451">
        <f t="shared" si="2"/>
        <v>10</v>
      </c>
      <c r="Z47" s="451">
        <f t="shared" si="3"/>
        <v>5</v>
      </c>
      <c r="AA47" s="451">
        <f t="shared" si="4"/>
        <v>81</v>
      </c>
      <c r="AB47" s="451">
        <f t="shared" si="5"/>
        <v>26</v>
      </c>
      <c r="AC47" s="451">
        <f t="shared" si="6"/>
        <v>17</v>
      </c>
      <c r="AD47" s="489">
        <f t="shared" si="7"/>
        <v>0</v>
      </c>
      <c r="AG47" s="486">
        <f t="shared" si="8"/>
        <v>0.63031914893617025</v>
      </c>
      <c r="AH47" s="486">
        <f t="shared" si="9"/>
        <v>2.6595744680851064E-2</v>
      </c>
      <c r="AI47" s="486">
        <f t="shared" si="10"/>
        <v>1.3297872340425532E-2</v>
      </c>
      <c r="AJ47" s="486">
        <f t="shared" si="11"/>
        <v>0.21542553191489361</v>
      </c>
      <c r="AK47" s="486">
        <f t="shared" si="12"/>
        <v>6.9148936170212769E-2</v>
      </c>
      <c r="AL47" s="486">
        <f t="shared" si="13"/>
        <v>4.5212765957446811E-2</v>
      </c>
      <c r="AN47" s="486">
        <f t="shared" si="14"/>
        <v>13.941176470588236</v>
      </c>
    </row>
    <row r="48" spans="1:40" x14ac:dyDescent="0.2">
      <c r="A48" s="642"/>
      <c r="B48" s="442" t="str">
        <f>+'Summary Data (2)'!B48</f>
        <v>July, 2004</v>
      </c>
      <c r="C48" s="448">
        <f>+'Summary Data (2)'!E48</f>
        <v>220</v>
      </c>
      <c r="D48" s="448">
        <f>+'Summary Data (2)'!I48</f>
        <v>130</v>
      </c>
      <c r="E48" s="448">
        <f>+'Summary Data (2)'!M48</f>
        <v>0</v>
      </c>
      <c r="F48" s="448">
        <f>+'Summary Data (2)'!Q48</f>
        <v>1</v>
      </c>
      <c r="G48" s="448">
        <f>+'Summary Data (2)'!U48</f>
        <v>0</v>
      </c>
      <c r="H48" s="448">
        <f>+'Summary Data (2)'!Y48</f>
        <v>10</v>
      </c>
      <c r="I48" s="448">
        <f>+'Summary Data (2)'!AC48</f>
        <v>27</v>
      </c>
      <c r="J48" s="448">
        <f>+'Summary Data (2)'!AG48</f>
        <v>27</v>
      </c>
      <c r="K48" s="448">
        <f>+'Summary Data (2)'!AK48</f>
        <v>0</v>
      </c>
      <c r="L48" s="448">
        <f>+'Summary Data (2)'!AO48</f>
        <v>0</v>
      </c>
      <c r="M48" s="448">
        <f>+'Summary Data (2)'!AS48</f>
        <v>0</v>
      </c>
      <c r="N48" s="448">
        <f>+'Summary Data (2)'!AW48</f>
        <v>0</v>
      </c>
      <c r="O48" s="448">
        <f>+'Summary Data (2)'!BA48</f>
        <v>0</v>
      </c>
      <c r="P48" s="448">
        <f>+'Summary Data (2)'!BE48</f>
        <v>1</v>
      </c>
      <c r="Q48" s="448">
        <f>+'Summary Data (2)'!BI48</f>
        <v>6</v>
      </c>
      <c r="R48" s="448">
        <f>+'Summary Data (2)'!BM48</f>
        <v>14</v>
      </c>
      <c r="S48" s="448">
        <f>+'Summary Data (2)'!BQ48</f>
        <v>6</v>
      </c>
      <c r="T48" s="448">
        <f>+'Summary Data (2)'!BU48</f>
        <v>0</v>
      </c>
      <c r="U48" s="448">
        <f>+'Summary Data (2)'!BY48</f>
        <v>442</v>
      </c>
      <c r="X48" s="448">
        <f t="shared" si="2"/>
        <v>220</v>
      </c>
      <c r="Y48" s="448">
        <f t="shared" si="2"/>
        <v>130</v>
      </c>
      <c r="Z48" s="448">
        <f t="shared" si="3"/>
        <v>6</v>
      </c>
      <c r="AA48" s="448">
        <f t="shared" si="4"/>
        <v>65</v>
      </c>
      <c r="AB48" s="448">
        <f t="shared" si="5"/>
        <v>20</v>
      </c>
      <c r="AC48" s="448">
        <f t="shared" si="6"/>
        <v>1</v>
      </c>
      <c r="AD48" s="489">
        <f t="shared" si="7"/>
        <v>0</v>
      </c>
      <c r="AG48" s="487">
        <f t="shared" si="8"/>
        <v>0.49773755656108598</v>
      </c>
      <c r="AH48" s="487">
        <f t="shared" si="9"/>
        <v>0.29411764705882354</v>
      </c>
      <c r="AI48" s="487">
        <f t="shared" si="10"/>
        <v>1.3574660633484163E-2</v>
      </c>
      <c r="AJ48" s="487">
        <f t="shared" si="11"/>
        <v>0.14705882352941177</v>
      </c>
      <c r="AK48" s="487">
        <f t="shared" si="12"/>
        <v>4.5248868778280542E-2</v>
      </c>
      <c r="AL48" s="487">
        <f t="shared" si="13"/>
        <v>2.2624434389140274E-3</v>
      </c>
      <c r="AN48" s="487">
        <f t="shared" si="14"/>
        <v>220</v>
      </c>
    </row>
    <row r="49" spans="1:40" x14ac:dyDescent="0.2">
      <c r="A49" s="642"/>
      <c r="B49" s="449" t="str">
        <f>+'Summary Data (2)'!B49</f>
        <v>August, 2004</v>
      </c>
      <c r="C49" s="451">
        <f>+'Summary Data (2)'!E49</f>
        <v>214</v>
      </c>
      <c r="D49" s="451">
        <f>+'Summary Data (2)'!I49</f>
        <v>78</v>
      </c>
      <c r="E49" s="451">
        <f>+'Summary Data (2)'!M49</f>
        <v>1</v>
      </c>
      <c r="F49" s="451">
        <f>+'Summary Data (2)'!Q49</f>
        <v>2</v>
      </c>
      <c r="G49" s="451">
        <f>+'Summary Data (2)'!U49</f>
        <v>0</v>
      </c>
      <c r="H49" s="451">
        <f>+'Summary Data (2)'!Y49</f>
        <v>7</v>
      </c>
      <c r="I49" s="451">
        <f>+'Summary Data (2)'!AC49</f>
        <v>22</v>
      </c>
      <c r="J49" s="451">
        <f>+'Summary Data (2)'!AG49</f>
        <v>22</v>
      </c>
      <c r="K49" s="451">
        <f>+'Summary Data (2)'!AK49</f>
        <v>0</v>
      </c>
      <c r="L49" s="451">
        <f>+'Summary Data (2)'!AO49</f>
        <v>0</v>
      </c>
      <c r="M49" s="451">
        <f>+'Summary Data (2)'!AS49</f>
        <v>0</v>
      </c>
      <c r="N49" s="451">
        <f>+'Summary Data (2)'!AW49</f>
        <v>0</v>
      </c>
      <c r="O49" s="451">
        <f>+'Summary Data (2)'!BA49</f>
        <v>2</v>
      </c>
      <c r="P49" s="451">
        <f>+'Summary Data (2)'!BE49</f>
        <v>0</v>
      </c>
      <c r="Q49" s="451">
        <f>+'Summary Data (2)'!BI49</f>
        <v>6</v>
      </c>
      <c r="R49" s="451">
        <f>+'Summary Data (2)'!BM49</f>
        <v>11</v>
      </c>
      <c r="S49" s="451">
        <f>+'Summary Data (2)'!BQ49</f>
        <v>13</v>
      </c>
      <c r="T49" s="451">
        <f>+'Summary Data (2)'!BU49</f>
        <v>1</v>
      </c>
      <c r="U49" s="451">
        <f>+'Summary Data (2)'!BY49</f>
        <v>379</v>
      </c>
      <c r="X49" s="451">
        <f t="shared" si="2"/>
        <v>214</v>
      </c>
      <c r="Y49" s="451">
        <f t="shared" si="2"/>
        <v>78</v>
      </c>
      <c r="Z49" s="451">
        <f t="shared" si="3"/>
        <v>6</v>
      </c>
      <c r="AA49" s="451">
        <f t="shared" si="4"/>
        <v>54</v>
      </c>
      <c r="AB49" s="451">
        <f t="shared" si="5"/>
        <v>25</v>
      </c>
      <c r="AC49" s="451">
        <f t="shared" si="6"/>
        <v>2</v>
      </c>
      <c r="AD49" s="489">
        <f t="shared" si="7"/>
        <v>0</v>
      </c>
      <c r="AG49" s="486">
        <f t="shared" si="8"/>
        <v>0.56464379947229548</v>
      </c>
      <c r="AH49" s="486">
        <f t="shared" si="9"/>
        <v>0.20580474934036938</v>
      </c>
      <c r="AI49" s="486">
        <f t="shared" si="10"/>
        <v>1.5831134564643801E-2</v>
      </c>
      <c r="AJ49" s="486">
        <f t="shared" si="11"/>
        <v>0.14248021108179421</v>
      </c>
      <c r="AK49" s="486">
        <f t="shared" si="12"/>
        <v>6.5963060686015831E-2</v>
      </c>
      <c r="AL49" s="486">
        <f t="shared" si="13"/>
        <v>5.2770448548812663E-3</v>
      </c>
      <c r="AN49" s="486">
        <f t="shared" si="14"/>
        <v>107</v>
      </c>
    </row>
    <row r="50" spans="1:40" x14ac:dyDescent="0.2">
      <c r="A50" s="643"/>
      <c r="B50" s="442" t="str">
        <f>+'Summary Data (2)'!B50</f>
        <v>September, 2004</v>
      </c>
      <c r="C50" s="448">
        <f>+'Summary Data (2)'!E50</f>
        <v>162</v>
      </c>
      <c r="D50" s="448">
        <f>+'Summary Data (2)'!I50</f>
        <v>6</v>
      </c>
      <c r="E50" s="448">
        <f>+'Summary Data (2)'!M50</f>
        <v>0</v>
      </c>
      <c r="F50" s="448">
        <f>+'Summary Data (2)'!Q50</f>
        <v>10</v>
      </c>
      <c r="G50" s="448">
        <f>+'Summary Data (2)'!U50</f>
        <v>0</v>
      </c>
      <c r="H50" s="448">
        <f>+'Summary Data (2)'!Y50</f>
        <v>10</v>
      </c>
      <c r="I50" s="448">
        <f>+'Summary Data (2)'!AC50</f>
        <v>30</v>
      </c>
      <c r="J50" s="448">
        <f>+'Summary Data (2)'!AG50</f>
        <v>30</v>
      </c>
      <c r="K50" s="448">
        <f>+'Summary Data (2)'!AK50</f>
        <v>0</v>
      </c>
      <c r="L50" s="448">
        <f>+'Summary Data (2)'!AO50</f>
        <v>0</v>
      </c>
      <c r="M50" s="448">
        <f>+'Summary Data (2)'!AS50</f>
        <v>0</v>
      </c>
      <c r="N50" s="448">
        <f>+'Summary Data (2)'!AW50</f>
        <v>0</v>
      </c>
      <c r="O50" s="448">
        <f>+'Summary Data (2)'!BA50</f>
        <v>0</v>
      </c>
      <c r="P50" s="448">
        <f>+'Summary Data (2)'!BE50</f>
        <v>0</v>
      </c>
      <c r="Q50" s="448">
        <f>+'Summary Data (2)'!BI50</f>
        <v>7</v>
      </c>
      <c r="R50" s="448">
        <f>+'Summary Data (2)'!BM50</f>
        <v>11</v>
      </c>
      <c r="S50" s="448">
        <f>+'Summary Data (2)'!BQ50</f>
        <v>7</v>
      </c>
      <c r="T50" s="448">
        <f>+'Summary Data (2)'!BU50</f>
        <v>2</v>
      </c>
      <c r="U50" s="448">
        <f>+'Summary Data (2)'!BY50</f>
        <v>275</v>
      </c>
      <c r="X50" s="448">
        <f t="shared" si="2"/>
        <v>162</v>
      </c>
      <c r="Y50" s="448">
        <f t="shared" si="2"/>
        <v>6</v>
      </c>
      <c r="Z50" s="448">
        <f t="shared" si="3"/>
        <v>7</v>
      </c>
      <c r="AA50" s="448">
        <f t="shared" si="4"/>
        <v>80</v>
      </c>
      <c r="AB50" s="448">
        <f t="shared" si="5"/>
        <v>20</v>
      </c>
      <c r="AC50" s="448">
        <f t="shared" si="6"/>
        <v>0</v>
      </c>
      <c r="AD50" s="489">
        <f t="shared" si="7"/>
        <v>0</v>
      </c>
      <c r="AG50" s="487">
        <f t="shared" si="8"/>
        <v>0.58909090909090911</v>
      </c>
      <c r="AH50" s="487">
        <f t="shared" si="9"/>
        <v>2.181818181818182E-2</v>
      </c>
      <c r="AI50" s="487">
        <f t="shared" si="10"/>
        <v>2.5454545454545455E-2</v>
      </c>
      <c r="AJ50" s="487">
        <f t="shared" si="11"/>
        <v>0.29090909090909089</v>
      </c>
      <c r="AK50" s="487">
        <f t="shared" si="12"/>
        <v>7.2727272727272724E-2</v>
      </c>
      <c r="AL50" s="487">
        <f t="shared" si="13"/>
        <v>0</v>
      </c>
      <c r="AN50" s="487" t="e">
        <f t="shared" si="14"/>
        <v>#DIV/0!</v>
      </c>
    </row>
    <row r="51" spans="1:40" x14ac:dyDescent="0.2">
      <c r="A51" s="639" t="s">
        <v>13</v>
      </c>
      <c r="B51" s="449" t="str">
        <f>+'Summary Data (2)'!B51</f>
        <v>October, 2004</v>
      </c>
      <c r="C51" s="451">
        <f>+'Summary Data (2)'!E51</f>
        <v>223</v>
      </c>
      <c r="D51" s="451">
        <f>+'Summary Data (2)'!I51</f>
        <v>4</v>
      </c>
      <c r="E51" s="451">
        <f>+'Summary Data (2)'!M51</f>
        <v>0</v>
      </c>
      <c r="F51" s="451">
        <f>+'Summary Data (2)'!Q51</f>
        <v>5</v>
      </c>
      <c r="G51" s="451">
        <f>+'Summary Data (2)'!U51</f>
        <v>2</v>
      </c>
      <c r="H51" s="451">
        <f>+'Summary Data (2)'!Y51</f>
        <v>7</v>
      </c>
      <c r="I51" s="451">
        <f>+'Summary Data (2)'!AC51</f>
        <v>41</v>
      </c>
      <c r="J51" s="451">
        <f>+'Summary Data (2)'!AG51</f>
        <v>41</v>
      </c>
      <c r="K51" s="451">
        <f>+'Summary Data (2)'!AK51</f>
        <v>0</v>
      </c>
      <c r="L51" s="451">
        <f>+'Summary Data (2)'!AO51</f>
        <v>0</v>
      </c>
      <c r="M51" s="451">
        <f>+'Summary Data (2)'!AS51</f>
        <v>0</v>
      </c>
      <c r="N51" s="451">
        <f>+'Summary Data (2)'!AW51</f>
        <v>0</v>
      </c>
      <c r="O51" s="451">
        <f>+'Summary Data (2)'!BA51</f>
        <v>0</v>
      </c>
      <c r="P51" s="451">
        <f>+'Summary Data (2)'!BE51</f>
        <v>0</v>
      </c>
      <c r="Q51" s="451">
        <f>+'Summary Data (2)'!BI51</f>
        <v>9</v>
      </c>
      <c r="R51" s="451">
        <f>+'Summary Data (2)'!BM51</f>
        <v>11</v>
      </c>
      <c r="S51" s="451">
        <f>+'Summary Data (2)'!BQ51</f>
        <v>17</v>
      </c>
      <c r="T51" s="451">
        <f>+'Summary Data (2)'!BU51</f>
        <v>1</v>
      </c>
      <c r="U51" s="451">
        <f>+'Summary Data (2)'!BY51</f>
        <v>361</v>
      </c>
      <c r="X51" s="451">
        <f t="shared" si="2"/>
        <v>223</v>
      </c>
      <c r="Y51" s="451">
        <f t="shared" si="2"/>
        <v>4</v>
      </c>
      <c r="Z51" s="451">
        <f t="shared" si="3"/>
        <v>9</v>
      </c>
      <c r="AA51" s="451">
        <f t="shared" si="4"/>
        <v>96</v>
      </c>
      <c r="AB51" s="451">
        <f t="shared" si="5"/>
        <v>29</v>
      </c>
      <c r="AC51" s="451">
        <f t="shared" si="6"/>
        <v>0</v>
      </c>
      <c r="AD51" s="489">
        <f t="shared" si="7"/>
        <v>0</v>
      </c>
      <c r="AG51" s="486">
        <f t="shared" si="8"/>
        <v>0.61772853185595566</v>
      </c>
      <c r="AH51" s="486">
        <f t="shared" si="9"/>
        <v>1.1080332409972299E-2</v>
      </c>
      <c r="AI51" s="486">
        <f t="shared" si="10"/>
        <v>2.4930747922437674E-2</v>
      </c>
      <c r="AJ51" s="486">
        <f t="shared" si="11"/>
        <v>0.26592797783933519</v>
      </c>
      <c r="AK51" s="486">
        <f t="shared" si="12"/>
        <v>8.0332409972299165E-2</v>
      </c>
      <c r="AL51" s="486">
        <f t="shared" si="13"/>
        <v>0</v>
      </c>
      <c r="AN51" s="486" t="e">
        <f t="shared" si="14"/>
        <v>#DIV/0!</v>
      </c>
    </row>
    <row r="52" spans="1:40" x14ac:dyDescent="0.2">
      <c r="A52" s="642"/>
      <c r="B52" s="442" t="str">
        <f>+'Summary Data (2)'!B52</f>
        <v>November, 2004</v>
      </c>
      <c r="C52" s="448">
        <f>+'Summary Data (2)'!E52</f>
        <v>199</v>
      </c>
      <c r="D52" s="448">
        <f>+'Summary Data (2)'!I52</f>
        <v>38</v>
      </c>
      <c r="E52" s="448">
        <f>+'Summary Data (2)'!M52</f>
        <v>0</v>
      </c>
      <c r="F52" s="448">
        <f>+'Summary Data (2)'!Q52</f>
        <v>5</v>
      </c>
      <c r="G52" s="448">
        <f>+'Summary Data (2)'!U52</f>
        <v>1</v>
      </c>
      <c r="H52" s="448">
        <f>+'Summary Data (2)'!Y52</f>
        <v>4</v>
      </c>
      <c r="I52" s="448">
        <f>+'Summary Data (2)'!AC52</f>
        <v>19</v>
      </c>
      <c r="J52" s="448">
        <f>+'Summary Data (2)'!AG52</f>
        <v>19</v>
      </c>
      <c r="K52" s="448">
        <f>+'Summary Data (2)'!AK52</f>
        <v>0</v>
      </c>
      <c r="L52" s="448">
        <f>+'Summary Data (2)'!AO52</f>
        <v>0</v>
      </c>
      <c r="M52" s="448">
        <f>+'Summary Data (2)'!AS52</f>
        <v>0</v>
      </c>
      <c r="N52" s="448">
        <f>+'Summary Data (2)'!AW52</f>
        <v>0</v>
      </c>
      <c r="O52" s="448">
        <f>+'Summary Data (2)'!BA52</f>
        <v>2</v>
      </c>
      <c r="P52" s="448">
        <f>+'Summary Data (2)'!BE52</f>
        <v>2</v>
      </c>
      <c r="Q52" s="448">
        <f>+'Summary Data (2)'!BI52</f>
        <v>5</v>
      </c>
      <c r="R52" s="448">
        <f>+'Summary Data (2)'!BM52</f>
        <v>23</v>
      </c>
      <c r="S52" s="448">
        <f>+'Summary Data (2)'!BQ52</f>
        <v>11</v>
      </c>
      <c r="T52" s="448">
        <f>+'Summary Data (2)'!BU52</f>
        <v>3</v>
      </c>
      <c r="U52" s="448">
        <f>+'Summary Data (2)'!BY52</f>
        <v>331</v>
      </c>
      <c r="X52" s="448">
        <f t="shared" si="2"/>
        <v>199</v>
      </c>
      <c r="Y52" s="448">
        <f t="shared" si="2"/>
        <v>38</v>
      </c>
      <c r="Z52" s="448">
        <f t="shared" si="3"/>
        <v>5</v>
      </c>
      <c r="AA52" s="448">
        <f t="shared" si="4"/>
        <v>48</v>
      </c>
      <c r="AB52" s="448">
        <f t="shared" si="5"/>
        <v>37</v>
      </c>
      <c r="AC52" s="448">
        <f t="shared" si="6"/>
        <v>4</v>
      </c>
      <c r="AD52" s="489">
        <f t="shared" si="7"/>
        <v>0</v>
      </c>
      <c r="AG52" s="487">
        <f t="shared" si="8"/>
        <v>0.6012084592145015</v>
      </c>
      <c r="AH52" s="487">
        <f t="shared" si="9"/>
        <v>0.11480362537764351</v>
      </c>
      <c r="AI52" s="487">
        <f t="shared" si="10"/>
        <v>1.5105740181268883E-2</v>
      </c>
      <c r="AJ52" s="487">
        <f t="shared" si="11"/>
        <v>0.14501510574018128</v>
      </c>
      <c r="AK52" s="487">
        <f t="shared" si="12"/>
        <v>0.11178247734138973</v>
      </c>
      <c r="AL52" s="487">
        <f t="shared" si="13"/>
        <v>1.2084592145015106E-2</v>
      </c>
      <c r="AN52" s="487">
        <f t="shared" si="14"/>
        <v>49.75</v>
      </c>
    </row>
    <row r="53" spans="1:40" x14ac:dyDescent="0.2">
      <c r="A53" s="642"/>
      <c r="B53" s="449" t="str">
        <f>+'Summary Data (2)'!B53</f>
        <v>December, 2004</v>
      </c>
      <c r="C53" s="451">
        <f>+'Summary Data (2)'!E53</f>
        <v>257</v>
      </c>
      <c r="D53" s="451">
        <f>+'Summary Data (2)'!I53</f>
        <v>14</v>
      </c>
      <c r="E53" s="451">
        <f>+'Summary Data (2)'!M53</f>
        <v>0</v>
      </c>
      <c r="F53" s="451">
        <f>+'Summary Data (2)'!Q53</f>
        <v>1</v>
      </c>
      <c r="G53" s="451">
        <f>+'Summary Data (2)'!U53</f>
        <v>1</v>
      </c>
      <c r="H53" s="451">
        <f>+'Summary Data (2)'!Y53</f>
        <v>5</v>
      </c>
      <c r="I53" s="451">
        <f>+'Summary Data (2)'!AC53</f>
        <v>12</v>
      </c>
      <c r="J53" s="451">
        <f>+'Summary Data (2)'!AG53</f>
        <v>12</v>
      </c>
      <c r="K53" s="451">
        <f>+'Summary Data (2)'!AK53</f>
        <v>0</v>
      </c>
      <c r="L53" s="451">
        <f>+'Summary Data (2)'!AO53</f>
        <v>0</v>
      </c>
      <c r="M53" s="451">
        <f>+'Summary Data (2)'!AS53</f>
        <v>0</v>
      </c>
      <c r="N53" s="451">
        <f>+'Summary Data (2)'!AW53</f>
        <v>0</v>
      </c>
      <c r="O53" s="451">
        <f>+'Summary Data (2)'!BA53</f>
        <v>0</v>
      </c>
      <c r="P53" s="451">
        <f>+'Summary Data (2)'!BE53</f>
        <v>1</v>
      </c>
      <c r="Q53" s="451">
        <f>+'Summary Data (2)'!BI53</f>
        <v>4</v>
      </c>
      <c r="R53" s="451">
        <f>+'Summary Data (2)'!BM53</f>
        <v>20</v>
      </c>
      <c r="S53" s="451">
        <f>+'Summary Data (2)'!BQ53</f>
        <v>6</v>
      </c>
      <c r="T53" s="451">
        <f>+'Summary Data (2)'!BU53</f>
        <v>0</v>
      </c>
      <c r="U53" s="451">
        <f>+'Summary Data (2)'!BY53</f>
        <v>333</v>
      </c>
      <c r="X53" s="451">
        <f t="shared" si="2"/>
        <v>257</v>
      </c>
      <c r="Y53" s="451">
        <f t="shared" si="2"/>
        <v>14</v>
      </c>
      <c r="Z53" s="451">
        <f t="shared" si="3"/>
        <v>4</v>
      </c>
      <c r="AA53" s="451">
        <f t="shared" si="4"/>
        <v>31</v>
      </c>
      <c r="AB53" s="451">
        <f t="shared" si="5"/>
        <v>26</v>
      </c>
      <c r="AC53" s="451">
        <f t="shared" si="6"/>
        <v>1</v>
      </c>
      <c r="AD53" s="489">
        <f t="shared" si="7"/>
        <v>0</v>
      </c>
      <c r="AG53" s="486">
        <f t="shared" si="8"/>
        <v>0.77177177177177181</v>
      </c>
      <c r="AH53" s="486">
        <f t="shared" si="9"/>
        <v>4.2042042042042045E-2</v>
      </c>
      <c r="AI53" s="486">
        <f t="shared" si="10"/>
        <v>1.2012012012012012E-2</v>
      </c>
      <c r="AJ53" s="486">
        <f t="shared" si="11"/>
        <v>9.3093093093093091E-2</v>
      </c>
      <c r="AK53" s="486">
        <f t="shared" si="12"/>
        <v>7.8078078078078081E-2</v>
      </c>
      <c r="AL53" s="486">
        <f t="shared" si="13"/>
        <v>3.003003003003003E-3</v>
      </c>
      <c r="AN53" s="486">
        <f t="shared" si="14"/>
        <v>257</v>
      </c>
    </row>
    <row r="54" spans="1:40" x14ac:dyDescent="0.2">
      <c r="A54" s="642"/>
      <c r="B54" s="442" t="str">
        <f>+'Summary Data (2)'!B54</f>
        <v>January, 2005</v>
      </c>
      <c r="C54" s="448">
        <f>+'Summary Data (2)'!E54</f>
        <v>152</v>
      </c>
      <c r="D54" s="448">
        <f>+'Summary Data (2)'!I54</f>
        <v>13</v>
      </c>
      <c r="E54" s="448">
        <f>+'Summary Data (2)'!M54</f>
        <v>0</v>
      </c>
      <c r="F54" s="448">
        <f>+'Summary Data (2)'!Q54</f>
        <v>1</v>
      </c>
      <c r="G54" s="448">
        <f>+'Summary Data (2)'!U54</f>
        <v>1</v>
      </c>
      <c r="H54" s="448">
        <f>+'Summary Data (2)'!Y54</f>
        <v>2</v>
      </c>
      <c r="I54" s="448">
        <f>+'Summary Data (2)'!AC54</f>
        <v>21</v>
      </c>
      <c r="J54" s="448">
        <f>+'Summary Data (2)'!AG54</f>
        <v>21</v>
      </c>
      <c r="K54" s="448">
        <f>+'Summary Data (2)'!AK54</f>
        <v>0</v>
      </c>
      <c r="L54" s="448">
        <f>+'Summary Data (2)'!AO54</f>
        <v>0</v>
      </c>
      <c r="M54" s="448">
        <f>+'Summary Data (2)'!AS54</f>
        <v>0</v>
      </c>
      <c r="N54" s="448">
        <f>+'Summary Data (2)'!AW54</f>
        <v>0</v>
      </c>
      <c r="O54" s="448">
        <f>+'Summary Data (2)'!BA54</f>
        <v>1</v>
      </c>
      <c r="P54" s="448">
        <f>+'Summary Data (2)'!BE54</f>
        <v>1</v>
      </c>
      <c r="Q54" s="448">
        <f>+'Summary Data (2)'!BI54</f>
        <v>4</v>
      </c>
      <c r="R54" s="448">
        <f>+'Summary Data (2)'!BM54</f>
        <v>12</v>
      </c>
      <c r="S54" s="448">
        <f>+'Summary Data (2)'!BQ54</f>
        <v>15</v>
      </c>
      <c r="T54" s="448">
        <f>+'Summary Data (2)'!BU54</f>
        <v>1</v>
      </c>
      <c r="U54" s="448">
        <f>+'Summary Data (2)'!BY54</f>
        <v>245</v>
      </c>
      <c r="X54" s="448">
        <f t="shared" si="2"/>
        <v>152</v>
      </c>
      <c r="Y54" s="448">
        <f t="shared" si="2"/>
        <v>13</v>
      </c>
      <c r="Z54" s="448">
        <f t="shared" si="3"/>
        <v>4</v>
      </c>
      <c r="AA54" s="448">
        <f t="shared" si="4"/>
        <v>46</v>
      </c>
      <c r="AB54" s="448">
        <f t="shared" si="5"/>
        <v>28</v>
      </c>
      <c r="AC54" s="448">
        <f t="shared" si="6"/>
        <v>2</v>
      </c>
      <c r="AD54" s="489">
        <f t="shared" si="7"/>
        <v>0</v>
      </c>
      <c r="AG54" s="487">
        <f t="shared" si="8"/>
        <v>0.62040816326530612</v>
      </c>
      <c r="AH54" s="487">
        <f t="shared" si="9"/>
        <v>5.3061224489795916E-2</v>
      </c>
      <c r="AI54" s="487">
        <f t="shared" si="10"/>
        <v>1.6326530612244899E-2</v>
      </c>
      <c r="AJ54" s="487">
        <f t="shared" si="11"/>
        <v>0.18775510204081633</v>
      </c>
      <c r="AK54" s="487">
        <f t="shared" si="12"/>
        <v>0.11428571428571428</v>
      </c>
      <c r="AL54" s="487">
        <f t="shared" si="13"/>
        <v>8.1632653061224497E-3</v>
      </c>
      <c r="AN54" s="487">
        <f t="shared" si="14"/>
        <v>76</v>
      </c>
    </row>
    <row r="55" spans="1:40" x14ac:dyDescent="0.2">
      <c r="A55" s="642"/>
      <c r="B55" s="449" t="str">
        <f>+'Summary Data (2)'!B55</f>
        <v>February, 2005</v>
      </c>
      <c r="C55" s="451">
        <f>+'Summary Data (2)'!E55</f>
        <v>230</v>
      </c>
      <c r="D55" s="451">
        <f>+'Summary Data (2)'!I55</f>
        <v>4</v>
      </c>
      <c r="E55" s="451">
        <f>+'Summary Data (2)'!M55</f>
        <v>0</v>
      </c>
      <c r="F55" s="451">
        <f>+'Summary Data (2)'!Q55</f>
        <v>4</v>
      </c>
      <c r="G55" s="451">
        <f>+'Summary Data (2)'!U55</f>
        <v>1</v>
      </c>
      <c r="H55" s="451">
        <f>+'Summary Data (2)'!Y55</f>
        <v>6</v>
      </c>
      <c r="I55" s="451">
        <f>+'Summary Data (2)'!AC55</f>
        <v>15</v>
      </c>
      <c r="J55" s="451">
        <f>+'Summary Data (2)'!AG55</f>
        <v>15</v>
      </c>
      <c r="K55" s="451">
        <f>+'Summary Data (2)'!AK55</f>
        <v>0</v>
      </c>
      <c r="L55" s="451">
        <f>+'Summary Data (2)'!AO55</f>
        <v>0</v>
      </c>
      <c r="M55" s="451">
        <f>+'Summary Data (2)'!AS55</f>
        <v>0</v>
      </c>
      <c r="N55" s="451">
        <f>+'Summary Data (2)'!AW55</f>
        <v>0</v>
      </c>
      <c r="O55" s="451">
        <f>+'Summary Data (2)'!BA55</f>
        <v>0</v>
      </c>
      <c r="P55" s="451">
        <f>+'Summary Data (2)'!BE55</f>
        <v>2</v>
      </c>
      <c r="Q55" s="451">
        <f>+'Summary Data (2)'!BI55</f>
        <v>6</v>
      </c>
      <c r="R55" s="451">
        <f>+'Summary Data (2)'!BM55</f>
        <v>10</v>
      </c>
      <c r="S55" s="451">
        <f>+'Summary Data (2)'!BQ55</f>
        <v>18</v>
      </c>
      <c r="T55" s="451">
        <f>+'Summary Data (2)'!BU55</f>
        <v>1</v>
      </c>
      <c r="U55" s="451">
        <f>+'Summary Data (2)'!BY55</f>
        <v>312</v>
      </c>
      <c r="X55" s="451">
        <f t="shared" si="2"/>
        <v>230</v>
      </c>
      <c r="Y55" s="451">
        <f t="shared" si="2"/>
        <v>4</v>
      </c>
      <c r="Z55" s="451">
        <f t="shared" si="3"/>
        <v>6</v>
      </c>
      <c r="AA55" s="451">
        <f t="shared" si="4"/>
        <v>41</v>
      </c>
      <c r="AB55" s="451">
        <f t="shared" si="5"/>
        <v>29</v>
      </c>
      <c r="AC55" s="451">
        <f t="shared" si="6"/>
        <v>2</v>
      </c>
      <c r="AD55" s="489">
        <f t="shared" si="7"/>
        <v>0</v>
      </c>
      <c r="AG55" s="486">
        <f t="shared" si="8"/>
        <v>0.73717948717948723</v>
      </c>
      <c r="AH55" s="486">
        <f t="shared" si="9"/>
        <v>1.282051282051282E-2</v>
      </c>
      <c r="AI55" s="486">
        <f t="shared" si="10"/>
        <v>1.9230769230769232E-2</v>
      </c>
      <c r="AJ55" s="486">
        <f t="shared" si="11"/>
        <v>0.13141025641025642</v>
      </c>
      <c r="AK55" s="486">
        <f t="shared" si="12"/>
        <v>9.2948717948717952E-2</v>
      </c>
      <c r="AL55" s="486">
        <f t="shared" si="13"/>
        <v>6.41025641025641E-3</v>
      </c>
      <c r="AN55" s="486">
        <f t="shared" si="14"/>
        <v>115</v>
      </c>
    </row>
    <row r="56" spans="1:40" x14ac:dyDescent="0.2">
      <c r="A56" s="642"/>
      <c r="B56" s="442" t="str">
        <f>+'Summary Data (2)'!B56</f>
        <v>March, 2005</v>
      </c>
      <c r="C56" s="448">
        <f>+'Summary Data (2)'!E56</f>
        <v>250</v>
      </c>
      <c r="D56" s="448">
        <f>+'Summary Data (2)'!I56</f>
        <v>12</v>
      </c>
      <c r="E56" s="448">
        <f>+'Summary Data (2)'!M56</f>
        <v>0</v>
      </c>
      <c r="F56" s="448">
        <f>+'Summary Data (2)'!Q56</f>
        <v>6</v>
      </c>
      <c r="G56" s="448">
        <f>+'Summary Data (2)'!U56</f>
        <v>2</v>
      </c>
      <c r="H56" s="448">
        <f>+'Summary Data (2)'!Y56</f>
        <v>8</v>
      </c>
      <c r="I56" s="448">
        <f>+'Summary Data (2)'!AC56</f>
        <v>57</v>
      </c>
      <c r="J56" s="448">
        <f>+'Summary Data (2)'!AG56</f>
        <v>57</v>
      </c>
      <c r="K56" s="448">
        <f>+'Summary Data (2)'!AK56</f>
        <v>0</v>
      </c>
      <c r="L56" s="448">
        <f>+'Summary Data (2)'!AO56</f>
        <v>0</v>
      </c>
      <c r="M56" s="448">
        <f>+'Summary Data (2)'!AS56</f>
        <v>0</v>
      </c>
      <c r="N56" s="448">
        <f>+'Summary Data (2)'!AW56</f>
        <v>0</v>
      </c>
      <c r="O56" s="448">
        <f>+'Summary Data (2)'!BA56</f>
        <v>0</v>
      </c>
      <c r="P56" s="448">
        <f>+'Summary Data (2)'!BE56</f>
        <v>1</v>
      </c>
      <c r="Q56" s="448">
        <f>+'Summary Data (2)'!BI56</f>
        <v>10</v>
      </c>
      <c r="R56" s="448">
        <f>+'Summary Data (2)'!BM56</f>
        <v>16</v>
      </c>
      <c r="S56" s="448">
        <f>+'Summary Data (2)'!BQ56</f>
        <v>18</v>
      </c>
      <c r="T56" s="448">
        <f>+'Summary Data (2)'!BU56</f>
        <v>1</v>
      </c>
      <c r="U56" s="448">
        <f>+'Summary Data (2)'!BY56</f>
        <v>438</v>
      </c>
      <c r="X56" s="448">
        <f t="shared" si="2"/>
        <v>250</v>
      </c>
      <c r="Y56" s="448">
        <f t="shared" si="2"/>
        <v>12</v>
      </c>
      <c r="Z56" s="448">
        <f t="shared" si="3"/>
        <v>10</v>
      </c>
      <c r="AA56" s="448">
        <f t="shared" si="4"/>
        <v>130</v>
      </c>
      <c r="AB56" s="448">
        <f t="shared" si="5"/>
        <v>35</v>
      </c>
      <c r="AC56" s="448">
        <f t="shared" si="6"/>
        <v>1</v>
      </c>
      <c r="AD56" s="489">
        <f t="shared" si="7"/>
        <v>0</v>
      </c>
      <c r="AG56" s="487">
        <f t="shared" si="8"/>
        <v>0.57077625570776258</v>
      </c>
      <c r="AH56" s="487">
        <f t="shared" si="9"/>
        <v>2.7397260273972601E-2</v>
      </c>
      <c r="AI56" s="487">
        <f t="shared" si="10"/>
        <v>2.2831050228310501E-2</v>
      </c>
      <c r="AJ56" s="487">
        <f t="shared" si="11"/>
        <v>0.29680365296803651</v>
      </c>
      <c r="AK56" s="487">
        <f t="shared" si="12"/>
        <v>7.9908675799086754E-2</v>
      </c>
      <c r="AL56" s="487">
        <f t="shared" si="13"/>
        <v>2.2831050228310501E-3</v>
      </c>
      <c r="AN56" s="487">
        <f t="shared" si="14"/>
        <v>250</v>
      </c>
    </row>
    <row r="57" spans="1:40" x14ac:dyDescent="0.2">
      <c r="A57" s="642"/>
      <c r="B57" s="449" t="str">
        <f>+'Summary Data (2)'!B57</f>
        <v>April, 2005</v>
      </c>
      <c r="C57" s="451">
        <f>+'Summary Data (2)'!E57</f>
        <v>323</v>
      </c>
      <c r="D57" s="451">
        <f>+'Summary Data (2)'!I57</f>
        <v>5</v>
      </c>
      <c r="E57" s="451">
        <f>+'Summary Data (2)'!M57</f>
        <v>1</v>
      </c>
      <c r="F57" s="451">
        <f>+'Summary Data (2)'!Q57</f>
        <v>4</v>
      </c>
      <c r="G57" s="451">
        <f>+'Summary Data (2)'!U57</f>
        <v>1</v>
      </c>
      <c r="H57" s="451">
        <f>+'Summary Data (2)'!Y57</f>
        <v>9</v>
      </c>
      <c r="I57" s="451">
        <f>+'Summary Data (2)'!AC57</f>
        <v>59</v>
      </c>
      <c r="J57" s="451">
        <f>+'Summary Data (2)'!AG57</f>
        <v>59</v>
      </c>
      <c r="K57" s="451">
        <f>+'Summary Data (2)'!AK57</f>
        <v>0</v>
      </c>
      <c r="L57" s="451">
        <f>+'Summary Data (2)'!AO57</f>
        <v>0</v>
      </c>
      <c r="M57" s="451">
        <f>+'Summary Data (2)'!AS57</f>
        <v>0</v>
      </c>
      <c r="N57" s="451">
        <f>+'Summary Data (2)'!AW57</f>
        <v>0</v>
      </c>
      <c r="O57" s="451">
        <f>+'Summary Data (2)'!BA57</f>
        <v>0</v>
      </c>
      <c r="P57" s="451">
        <f>+'Summary Data (2)'!BE57</f>
        <v>1</v>
      </c>
      <c r="Q57" s="451">
        <f>+'Summary Data (2)'!BI57</f>
        <v>8</v>
      </c>
      <c r="R57" s="451">
        <f>+'Summary Data (2)'!BM57</f>
        <v>18</v>
      </c>
      <c r="S57" s="451">
        <f>+'Summary Data (2)'!BQ57</f>
        <v>6</v>
      </c>
      <c r="T57" s="451">
        <f>+'Summary Data (2)'!BU57</f>
        <v>0</v>
      </c>
      <c r="U57" s="451">
        <f>+'Summary Data (2)'!BY57</f>
        <v>494</v>
      </c>
      <c r="X57" s="451">
        <f t="shared" si="2"/>
        <v>323</v>
      </c>
      <c r="Y57" s="451">
        <f t="shared" si="2"/>
        <v>5</v>
      </c>
      <c r="Z57" s="451">
        <f t="shared" si="3"/>
        <v>8</v>
      </c>
      <c r="AA57" s="451">
        <f t="shared" si="4"/>
        <v>133</v>
      </c>
      <c r="AB57" s="451">
        <f t="shared" si="5"/>
        <v>24</v>
      </c>
      <c r="AC57" s="451">
        <f t="shared" si="6"/>
        <v>1</v>
      </c>
      <c r="AD57" s="489">
        <f t="shared" si="7"/>
        <v>0</v>
      </c>
      <c r="AG57" s="486">
        <f t="shared" si="8"/>
        <v>0.65384615384615385</v>
      </c>
      <c r="AH57" s="486">
        <f t="shared" si="9"/>
        <v>1.0121457489878543E-2</v>
      </c>
      <c r="AI57" s="486">
        <f t="shared" si="10"/>
        <v>1.6194331983805668E-2</v>
      </c>
      <c r="AJ57" s="486">
        <f t="shared" si="11"/>
        <v>0.26923076923076922</v>
      </c>
      <c r="AK57" s="486">
        <f t="shared" si="12"/>
        <v>4.8582995951417005E-2</v>
      </c>
      <c r="AL57" s="486">
        <f t="shared" si="13"/>
        <v>2.0242914979757085E-3</v>
      </c>
      <c r="AN57" s="486">
        <f t="shared" si="14"/>
        <v>323</v>
      </c>
    </row>
    <row r="58" spans="1:40" x14ac:dyDescent="0.2">
      <c r="A58" s="642"/>
      <c r="B58" s="442" t="str">
        <f>+'Summary Data (2)'!B58</f>
        <v>May, 2005</v>
      </c>
      <c r="C58" s="448">
        <f>+'Summary Data (2)'!E58</f>
        <v>311</v>
      </c>
      <c r="D58" s="448">
        <f>+'Summary Data (2)'!I58</f>
        <v>11</v>
      </c>
      <c r="E58" s="448">
        <f>+'Summary Data (2)'!M58</f>
        <v>1</v>
      </c>
      <c r="F58" s="448">
        <f>+'Summary Data (2)'!Q58</f>
        <v>8</v>
      </c>
      <c r="G58" s="448">
        <f>+'Summary Data (2)'!U58</f>
        <v>0</v>
      </c>
      <c r="H58" s="448">
        <f>+'Summary Data (2)'!Y58</f>
        <v>10</v>
      </c>
      <c r="I58" s="448">
        <f>+'Summary Data (2)'!AC58</f>
        <v>28</v>
      </c>
      <c r="J58" s="448">
        <f>+'Summary Data (2)'!AG58</f>
        <v>28</v>
      </c>
      <c r="K58" s="448">
        <f>+'Summary Data (2)'!AK58</f>
        <v>0</v>
      </c>
      <c r="L58" s="448">
        <f>+'Summary Data (2)'!AO58</f>
        <v>0</v>
      </c>
      <c r="M58" s="448">
        <f>+'Summary Data (2)'!AS58</f>
        <v>0</v>
      </c>
      <c r="N58" s="448">
        <f>+'Summary Data (2)'!AW58</f>
        <v>0</v>
      </c>
      <c r="O58" s="448">
        <f>+'Summary Data (2)'!BA58</f>
        <v>7</v>
      </c>
      <c r="P58" s="448">
        <f>+'Summary Data (2)'!BE58</f>
        <v>0</v>
      </c>
      <c r="Q58" s="448">
        <f>+'Summary Data (2)'!BI58</f>
        <v>18</v>
      </c>
      <c r="R58" s="448">
        <f>+'Summary Data (2)'!BM58</f>
        <v>10</v>
      </c>
      <c r="S58" s="448">
        <f>+'Summary Data (2)'!BQ58</f>
        <v>8</v>
      </c>
      <c r="T58" s="448">
        <f>+'Summary Data (2)'!BU58</f>
        <v>0</v>
      </c>
      <c r="U58" s="448">
        <f>+'Summary Data (2)'!BY58</f>
        <v>440</v>
      </c>
      <c r="X58" s="448">
        <f t="shared" si="2"/>
        <v>311</v>
      </c>
      <c r="Y58" s="448">
        <f t="shared" si="2"/>
        <v>11</v>
      </c>
      <c r="Z58" s="448">
        <f t="shared" si="3"/>
        <v>18</v>
      </c>
      <c r="AA58" s="448">
        <f t="shared" si="4"/>
        <v>75</v>
      </c>
      <c r="AB58" s="448">
        <f t="shared" si="5"/>
        <v>18</v>
      </c>
      <c r="AC58" s="448">
        <f t="shared" si="6"/>
        <v>7</v>
      </c>
      <c r="AD58" s="489">
        <f t="shared" si="7"/>
        <v>0</v>
      </c>
      <c r="AG58" s="487">
        <f t="shared" si="8"/>
        <v>0.70681818181818179</v>
      </c>
      <c r="AH58" s="487">
        <f t="shared" si="9"/>
        <v>2.5000000000000001E-2</v>
      </c>
      <c r="AI58" s="487">
        <f t="shared" si="10"/>
        <v>4.0909090909090909E-2</v>
      </c>
      <c r="AJ58" s="487">
        <f t="shared" si="11"/>
        <v>0.17045454545454544</v>
      </c>
      <c r="AK58" s="487">
        <f t="shared" si="12"/>
        <v>4.0909090909090909E-2</v>
      </c>
      <c r="AL58" s="487">
        <f t="shared" si="13"/>
        <v>1.5909090909090907E-2</v>
      </c>
      <c r="AN58" s="487">
        <f t="shared" si="14"/>
        <v>44.428571428571431</v>
      </c>
    </row>
    <row r="59" spans="1:40" x14ac:dyDescent="0.2">
      <c r="A59" s="642"/>
      <c r="B59" s="449" t="str">
        <f>+'Summary Data (2)'!B59</f>
        <v>June, 2005</v>
      </c>
      <c r="C59" s="451">
        <f>+'Summary Data (2)'!E59</f>
        <v>266</v>
      </c>
      <c r="D59" s="451">
        <f>+'Summary Data (2)'!I59</f>
        <v>10</v>
      </c>
      <c r="E59" s="451">
        <f>+'Summary Data (2)'!M59</f>
        <v>1</v>
      </c>
      <c r="F59" s="451">
        <f>+'Summary Data (2)'!Q59</f>
        <v>1</v>
      </c>
      <c r="G59" s="451">
        <f>+'Summary Data (2)'!U59</f>
        <v>3</v>
      </c>
      <c r="H59" s="451">
        <f>+'Summary Data (2)'!Y59</f>
        <v>15</v>
      </c>
      <c r="I59" s="451">
        <f>+'Summary Data (2)'!AC59</f>
        <v>33</v>
      </c>
      <c r="J59" s="451">
        <f>+'Summary Data (2)'!AG59</f>
        <v>33</v>
      </c>
      <c r="K59" s="451">
        <f>+'Summary Data (2)'!AK59</f>
        <v>0</v>
      </c>
      <c r="L59" s="451">
        <f>+'Summary Data (2)'!AO59</f>
        <v>0</v>
      </c>
      <c r="M59" s="451">
        <f>+'Summary Data (2)'!AS59</f>
        <v>0</v>
      </c>
      <c r="N59" s="451">
        <f>+'Summary Data (2)'!AW59</f>
        <v>0</v>
      </c>
      <c r="O59" s="451">
        <f>+'Summary Data (2)'!BA59</f>
        <v>5</v>
      </c>
      <c r="P59" s="451">
        <f>+'Summary Data (2)'!BE59</f>
        <v>1</v>
      </c>
      <c r="Q59" s="451">
        <f>+'Summary Data (2)'!BI59</f>
        <v>12</v>
      </c>
      <c r="R59" s="451">
        <f>+'Summary Data (2)'!BM59</f>
        <v>13</v>
      </c>
      <c r="S59" s="451">
        <f>+'Summary Data (2)'!BQ59</f>
        <v>23</v>
      </c>
      <c r="T59" s="451">
        <f>+'Summary Data (2)'!BU59</f>
        <v>0</v>
      </c>
      <c r="U59" s="451">
        <f>+'Summary Data (2)'!BY59</f>
        <v>416</v>
      </c>
      <c r="X59" s="451">
        <f t="shared" si="2"/>
        <v>266</v>
      </c>
      <c r="Y59" s="451">
        <f t="shared" si="2"/>
        <v>10</v>
      </c>
      <c r="Z59" s="451">
        <f t="shared" si="3"/>
        <v>12</v>
      </c>
      <c r="AA59" s="451">
        <f t="shared" si="4"/>
        <v>86</v>
      </c>
      <c r="AB59" s="451">
        <f t="shared" si="5"/>
        <v>36</v>
      </c>
      <c r="AC59" s="451">
        <f t="shared" si="6"/>
        <v>6</v>
      </c>
      <c r="AD59" s="489">
        <f t="shared" si="7"/>
        <v>0</v>
      </c>
      <c r="AG59" s="486">
        <f t="shared" si="8"/>
        <v>0.63942307692307687</v>
      </c>
      <c r="AH59" s="486">
        <f t="shared" si="9"/>
        <v>2.403846153846154E-2</v>
      </c>
      <c r="AI59" s="486">
        <f t="shared" si="10"/>
        <v>2.8846153846153848E-2</v>
      </c>
      <c r="AJ59" s="486">
        <f t="shared" si="11"/>
        <v>0.20673076923076922</v>
      </c>
      <c r="AK59" s="486">
        <f t="shared" si="12"/>
        <v>8.6538461538461536E-2</v>
      </c>
      <c r="AL59" s="486">
        <f t="shared" si="13"/>
        <v>1.4423076923076924E-2</v>
      </c>
      <c r="AN59" s="486">
        <f t="shared" si="14"/>
        <v>44.333333333333336</v>
      </c>
    </row>
    <row r="60" spans="1:40" x14ac:dyDescent="0.2">
      <c r="A60" s="642"/>
      <c r="B60" s="442" t="str">
        <f>+'Summary Data (2)'!B60</f>
        <v>July, 2005</v>
      </c>
      <c r="C60" s="448">
        <f>+'Summary Data (2)'!E60</f>
        <v>341</v>
      </c>
      <c r="D60" s="448">
        <f>+'Summary Data (2)'!I60</f>
        <v>11</v>
      </c>
      <c r="E60" s="448">
        <f>+'Summary Data (2)'!M60</f>
        <v>0</v>
      </c>
      <c r="F60" s="448">
        <f>+'Summary Data (2)'!Q60</f>
        <v>5</v>
      </c>
      <c r="G60" s="448">
        <f>+'Summary Data (2)'!U60</f>
        <v>0</v>
      </c>
      <c r="H60" s="448">
        <f>+'Summary Data (2)'!Y60</f>
        <v>11</v>
      </c>
      <c r="I60" s="448">
        <f>+'Summary Data (2)'!AC60</f>
        <v>54</v>
      </c>
      <c r="J60" s="448">
        <f>+'Summary Data (2)'!AG60</f>
        <v>54</v>
      </c>
      <c r="K60" s="448">
        <f>+'Summary Data (2)'!AK60</f>
        <v>0</v>
      </c>
      <c r="L60" s="448">
        <f>+'Summary Data (2)'!AO60</f>
        <v>0</v>
      </c>
      <c r="M60" s="448">
        <f>+'Summary Data (2)'!AS60</f>
        <v>0</v>
      </c>
      <c r="N60" s="448">
        <f>+'Summary Data (2)'!AW60</f>
        <v>0</v>
      </c>
      <c r="O60" s="448">
        <f>+'Summary Data (2)'!BA60</f>
        <v>1</v>
      </c>
      <c r="P60" s="448">
        <f>+'Summary Data (2)'!BE60</f>
        <v>1</v>
      </c>
      <c r="Q60" s="448">
        <f>+'Summary Data (2)'!BI60</f>
        <v>20</v>
      </c>
      <c r="R60" s="448">
        <f>+'Summary Data (2)'!BM60</f>
        <v>21</v>
      </c>
      <c r="S60" s="448">
        <f>+'Summary Data (2)'!BQ60</f>
        <v>10</v>
      </c>
      <c r="T60" s="448">
        <f>+'Summary Data (2)'!BU60</f>
        <v>0</v>
      </c>
      <c r="U60" s="448">
        <f>+'Summary Data (2)'!BY60</f>
        <v>529</v>
      </c>
      <c r="X60" s="448">
        <f t="shared" si="2"/>
        <v>341</v>
      </c>
      <c r="Y60" s="448">
        <f t="shared" si="2"/>
        <v>11</v>
      </c>
      <c r="Z60" s="448">
        <f t="shared" si="3"/>
        <v>20</v>
      </c>
      <c r="AA60" s="448">
        <f t="shared" si="4"/>
        <v>124</v>
      </c>
      <c r="AB60" s="448">
        <f t="shared" si="5"/>
        <v>31</v>
      </c>
      <c r="AC60" s="448">
        <f t="shared" si="6"/>
        <v>2</v>
      </c>
      <c r="AD60" s="489">
        <f t="shared" si="7"/>
        <v>0</v>
      </c>
      <c r="AG60" s="487">
        <f t="shared" si="8"/>
        <v>0.64461247637051045</v>
      </c>
      <c r="AH60" s="487">
        <f t="shared" si="9"/>
        <v>2.0793950850661626E-2</v>
      </c>
      <c r="AI60" s="487">
        <f t="shared" si="10"/>
        <v>3.780718336483932E-2</v>
      </c>
      <c r="AJ60" s="487">
        <f t="shared" si="11"/>
        <v>0.23440453686200377</v>
      </c>
      <c r="AK60" s="487">
        <f t="shared" si="12"/>
        <v>5.8601134215500943E-2</v>
      </c>
      <c r="AL60" s="487">
        <f t="shared" si="13"/>
        <v>3.780718336483932E-3</v>
      </c>
      <c r="AN60" s="487">
        <f t="shared" si="14"/>
        <v>170.5</v>
      </c>
    </row>
    <row r="61" spans="1:40" x14ac:dyDescent="0.2">
      <c r="A61" s="642"/>
      <c r="B61" s="449" t="str">
        <f>+'Summary Data (2)'!B61</f>
        <v>August, 2005</v>
      </c>
      <c r="C61" s="451">
        <f>+'Summary Data (2)'!E61</f>
        <v>395</v>
      </c>
      <c r="D61" s="451">
        <f>+'Summary Data (2)'!I61</f>
        <v>8</v>
      </c>
      <c r="E61" s="451">
        <f>+'Summary Data (2)'!M61</f>
        <v>0</v>
      </c>
      <c r="F61" s="451">
        <f>+'Summary Data (2)'!Q61</f>
        <v>10</v>
      </c>
      <c r="G61" s="451">
        <f>+'Summary Data (2)'!U61</f>
        <v>0</v>
      </c>
      <c r="H61" s="451">
        <f>+'Summary Data (2)'!Y61</f>
        <v>6</v>
      </c>
      <c r="I61" s="451">
        <f>+'Summary Data (2)'!AC61</f>
        <v>26</v>
      </c>
      <c r="J61" s="451">
        <f>+'Summary Data (2)'!AG61</f>
        <v>26</v>
      </c>
      <c r="K61" s="451">
        <f>+'Summary Data (2)'!AK61</f>
        <v>0</v>
      </c>
      <c r="L61" s="451">
        <f>+'Summary Data (2)'!AO61</f>
        <v>0</v>
      </c>
      <c r="M61" s="451">
        <f>+'Summary Data (2)'!AS61</f>
        <v>0</v>
      </c>
      <c r="N61" s="451">
        <f>+'Summary Data (2)'!AW61</f>
        <v>0</v>
      </c>
      <c r="O61" s="451">
        <f>+'Summary Data (2)'!BA61</f>
        <v>0</v>
      </c>
      <c r="P61" s="451">
        <f>+'Summary Data (2)'!BE61</f>
        <v>0</v>
      </c>
      <c r="Q61" s="451">
        <f>+'Summary Data (2)'!BI61</f>
        <v>18</v>
      </c>
      <c r="R61" s="451">
        <f>+'Summary Data (2)'!BM61</f>
        <v>17</v>
      </c>
      <c r="S61" s="451">
        <f>+'Summary Data (2)'!BQ61</f>
        <v>21</v>
      </c>
      <c r="T61" s="451">
        <f>+'Summary Data (2)'!BU61</f>
        <v>4</v>
      </c>
      <c r="U61" s="451">
        <f>+'Summary Data (2)'!BY61</f>
        <v>531</v>
      </c>
      <c r="X61" s="451">
        <f t="shared" si="2"/>
        <v>395</v>
      </c>
      <c r="Y61" s="451">
        <f t="shared" si="2"/>
        <v>8</v>
      </c>
      <c r="Z61" s="451">
        <f t="shared" si="3"/>
        <v>18</v>
      </c>
      <c r="AA61" s="451">
        <f t="shared" si="4"/>
        <v>68</v>
      </c>
      <c r="AB61" s="451">
        <f t="shared" si="5"/>
        <v>42</v>
      </c>
      <c r="AC61" s="451">
        <f t="shared" si="6"/>
        <v>0</v>
      </c>
      <c r="AD61" s="489">
        <f t="shared" si="7"/>
        <v>0</v>
      </c>
      <c r="AG61" s="486">
        <f t="shared" si="8"/>
        <v>0.74387947269303201</v>
      </c>
      <c r="AH61" s="486">
        <f t="shared" si="9"/>
        <v>1.5065913370998116E-2</v>
      </c>
      <c r="AI61" s="486">
        <f t="shared" si="10"/>
        <v>3.3898305084745763E-2</v>
      </c>
      <c r="AJ61" s="486">
        <f t="shared" si="11"/>
        <v>0.128060263653484</v>
      </c>
      <c r="AK61" s="486">
        <f t="shared" si="12"/>
        <v>7.909604519774012E-2</v>
      </c>
      <c r="AL61" s="486">
        <f t="shared" si="13"/>
        <v>0</v>
      </c>
      <c r="AN61" s="486" t="e">
        <f t="shared" si="14"/>
        <v>#DIV/0!</v>
      </c>
    </row>
    <row r="62" spans="1:40" x14ac:dyDescent="0.2">
      <c r="A62" s="643"/>
      <c r="B62" s="442" t="str">
        <f>+'Summary Data (2)'!B62</f>
        <v>September, 2005</v>
      </c>
      <c r="C62" s="448">
        <f>+'Summary Data (2)'!E62</f>
        <v>280</v>
      </c>
      <c r="D62" s="448">
        <f>+'Summary Data (2)'!I62</f>
        <v>6</v>
      </c>
      <c r="E62" s="448">
        <f>+'Summary Data (2)'!M62</f>
        <v>0</v>
      </c>
      <c r="F62" s="448">
        <f>+'Summary Data (2)'!Q62</f>
        <v>6</v>
      </c>
      <c r="G62" s="448">
        <f>+'Summary Data (2)'!U62</f>
        <v>1</v>
      </c>
      <c r="H62" s="448">
        <f>+'Summary Data (2)'!Y62</f>
        <v>3</v>
      </c>
      <c r="I62" s="448">
        <f>+'Summary Data (2)'!AC62</f>
        <v>42</v>
      </c>
      <c r="J62" s="448">
        <f>+'Summary Data (2)'!AG62</f>
        <v>42</v>
      </c>
      <c r="K62" s="448">
        <f>+'Summary Data (2)'!AK62</f>
        <v>0</v>
      </c>
      <c r="L62" s="448">
        <f>+'Summary Data (2)'!AO62</f>
        <v>0</v>
      </c>
      <c r="M62" s="448">
        <f>+'Summary Data (2)'!AS62</f>
        <v>0</v>
      </c>
      <c r="N62" s="448">
        <f>+'Summary Data (2)'!AW62</f>
        <v>0</v>
      </c>
      <c r="O62" s="448">
        <f>+'Summary Data (2)'!BA62</f>
        <v>0</v>
      </c>
      <c r="P62" s="448">
        <f>+'Summary Data (2)'!BE62</f>
        <v>1</v>
      </c>
      <c r="Q62" s="448">
        <f>+'Summary Data (2)'!BI62</f>
        <v>12</v>
      </c>
      <c r="R62" s="448">
        <f>+'Summary Data (2)'!BM62</f>
        <v>22</v>
      </c>
      <c r="S62" s="448">
        <f>+'Summary Data (2)'!BQ62</f>
        <v>5</v>
      </c>
      <c r="T62" s="448">
        <f>+'Summary Data (2)'!BU62</f>
        <v>4</v>
      </c>
      <c r="U62" s="448">
        <f>+'Summary Data (2)'!BY62</f>
        <v>424</v>
      </c>
      <c r="X62" s="448">
        <f t="shared" si="2"/>
        <v>280</v>
      </c>
      <c r="Y62" s="448">
        <f t="shared" si="2"/>
        <v>6</v>
      </c>
      <c r="Z62" s="448">
        <f t="shared" si="3"/>
        <v>12</v>
      </c>
      <c r="AA62" s="448">
        <f t="shared" si="4"/>
        <v>94</v>
      </c>
      <c r="AB62" s="448">
        <f t="shared" si="5"/>
        <v>31</v>
      </c>
      <c r="AC62" s="448">
        <f t="shared" si="6"/>
        <v>1</v>
      </c>
      <c r="AD62" s="489">
        <f t="shared" si="7"/>
        <v>0</v>
      </c>
      <c r="AG62" s="487">
        <f t="shared" si="8"/>
        <v>0.660377358490566</v>
      </c>
      <c r="AH62" s="487">
        <f t="shared" si="9"/>
        <v>1.4150943396226415E-2</v>
      </c>
      <c r="AI62" s="487">
        <f t="shared" si="10"/>
        <v>2.8301886792452831E-2</v>
      </c>
      <c r="AJ62" s="487">
        <f t="shared" si="11"/>
        <v>0.22169811320754718</v>
      </c>
      <c r="AK62" s="487">
        <f t="shared" si="12"/>
        <v>7.3113207547169809E-2</v>
      </c>
      <c r="AL62" s="487">
        <f t="shared" si="13"/>
        <v>2.3584905660377358E-3</v>
      </c>
      <c r="AN62" s="487">
        <f t="shared" si="14"/>
        <v>280</v>
      </c>
    </row>
    <row r="63" spans="1:40" x14ac:dyDescent="0.2">
      <c r="A63" s="639" t="s">
        <v>102</v>
      </c>
      <c r="B63" s="449" t="str">
        <f>+'Summary Data (2)'!B63</f>
        <v>October, 2005</v>
      </c>
      <c r="C63" s="451">
        <f>+'Summary Data (2)'!E63</f>
        <v>214</v>
      </c>
      <c r="D63" s="451">
        <f>+'Summary Data (2)'!I63</f>
        <v>6</v>
      </c>
      <c r="E63" s="451">
        <f>+'Summary Data (2)'!M63</f>
        <v>2</v>
      </c>
      <c r="F63" s="451">
        <f>+'Summary Data (2)'!Q63</f>
        <v>8</v>
      </c>
      <c r="G63" s="451">
        <f>+'Summary Data (2)'!U63</f>
        <v>0</v>
      </c>
      <c r="H63" s="451">
        <f>+'Summary Data (2)'!Y63</f>
        <v>8</v>
      </c>
      <c r="I63" s="451">
        <f>+'Summary Data (2)'!AC63</f>
        <v>12</v>
      </c>
      <c r="J63" s="451">
        <f>+'Summary Data (2)'!AG63</f>
        <v>12</v>
      </c>
      <c r="K63" s="451">
        <f>+'Summary Data (2)'!AK63</f>
        <v>630</v>
      </c>
      <c r="L63" s="451">
        <f>+'Summary Data (2)'!AO63</f>
        <v>23</v>
      </c>
      <c r="M63" s="451">
        <f>+'Summary Data (2)'!AS63</f>
        <v>530</v>
      </c>
      <c r="N63" s="451">
        <f>+'Summary Data (2)'!AW63</f>
        <v>626</v>
      </c>
      <c r="O63" s="451">
        <f>+'Summary Data (2)'!BA63</f>
        <v>3</v>
      </c>
      <c r="P63" s="451">
        <f>+'Summary Data (2)'!BE63</f>
        <v>3</v>
      </c>
      <c r="Q63" s="451">
        <f>+'Summary Data (2)'!BI63</f>
        <v>19</v>
      </c>
      <c r="R63" s="451">
        <f>+'Summary Data (2)'!BM63</f>
        <v>25</v>
      </c>
      <c r="S63" s="451">
        <f>+'Summary Data (2)'!BQ63</f>
        <v>15</v>
      </c>
      <c r="T63" s="451">
        <f>+'Summary Data (2)'!BU63</f>
        <v>1</v>
      </c>
      <c r="U63" s="451">
        <f>+'Summary Data (2)'!BY63</f>
        <v>2137</v>
      </c>
      <c r="X63" s="451">
        <f t="shared" si="2"/>
        <v>214</v>
      </c>
      <c r="Y63" s="451">
        <f t="shared" si="2"/>
        <v>6</v>
      </c>
      <c r="Z63" s="451">
        <f t="shared" si="3"/>
        <v>19</v>
      </c>
      <c r="AA63" s="451">
        <f t="shared" si="4"/>
        <v>42</v>
      </c>
      <c r="AB63" s="451">
        <f t="shared" si="5"/>
        <v>41</v>
      </c>
      <c r="AC63" s="451">
        <f t="shared" si="6"/>
        <v>1815</v>
      </c>
      <c r="AD63" s="489">
        <f t="shared" si="7"/>
        <v>0</v>
      </c>
      <c r="AG63" s="486">
        <f t="shared" si="8"/>
        <v>0.100140383715489</v>
      </c>
      <c r="AH63" s="486">
        <f t="shared" si="9"/>
        <v>2.8076743097800653E-3</v>
      </c>
      <c r="AI63" s="486">
        <f t="shared" si="10"/>
        <v>8.8909686476368738E-3</v>
      </c>
      <c r="AJ63" s="486">
        <f t="shared" si="11"/>
        <v>1.9653720168460457E-2</v>
      </c>
      <c r="AK63" s="486">
        <f t="shared" si="12"/>
        <v>1.918577445016378E-2</v>
      </c>
      <c r="AL63" s="486">
        <f t="shared" si="13"/>
        <v>0.84932147870846986</v>
      </c>
      <c r="AN63" s="486">
        <f t="shared" si="14"/>
        <v>0.11790633608815428</v>
      </c>
    </row>
    <row r="64" spans="1:40" x14ac:dyDescent="0.2">
      <c r="A64" s="640"/>
      <c r="B64" s="442" t="str">
        <f>+'Summary Data (2)'!B64</f>
        <v>November, 2005</v>
      </c>
      <c r="C64" s="448">
        <f>+'Summary Data (2)'!E64</f>
        <v>202</v>
      </c>
      <c r="D64" s="448">
        <f>+'Summary Data (2)'!I64</f>
        <v>0</v>
      </c>
      <c r="E64" s="448">
        <f>+'Summary Data (2)'!M64</f>
        <v>0</v>
      </c>
      <c r="F64" s="448">
        <f>+'Summary Data (2)'!Q64</f>
        <v>4</v>
      </c>
      <c r="G64" s="448">
        <f>+'Summary Data (2)'!U64</f>
        <v>1</v>
      </c>
      <c r="H64" s="448">
        <f>+'Summary Data (2)'!Y64</f>
        <v>5</v>
      </c>
      <c r="I64" s="448">
        <f>+'Summary Data (2)'!AC64</f>
        <v>17</v>
      </c>
      <c r="J64" s="448">
        <f>+'Summary Data (2)'!AG64</f>
        <v>17</v>
      </c>
      <c r="K64" s="448">
        <f>+'Summary Data (2)'!AK64</f>
        <v>669</v>
      </c>
      <c r="L64" s="448">
        <f>+'Summary Data (2)'!AO64</f>
        <v>24</v>
      </c>
      <c r="M64" s="448">
        <f>+'Summary Data (2)'!AS64</f>
        <v>599</v>
      </c>
      <c r="N64" s="448">
        <f>+'Summary Data (2)'!AW64</f>
        <v>585</v>
      </c>
      <c r="O64" s="448">
        <f>+'Summary Data (2)'!BA64</f>
        <v>3</v>
      </c>
      <c r="P64" s="448">
        <f>+'Summary Data (2)'!BE64</f>
        <v>1</v>
      </c>
      <c r="Q64" s="448">
        <f>+'Summary Data (2)'!BI64</f>
        <v>8</v>
      </c>
      <c r="R64" s="448">
        <f>+'Summary Data (2)'!BM64</f>
        <v>13</v>
      </c>
      <c r="S64" s="448">
        <f>+'Summary Data (2)'!BQ64</f>
        <v>22</v>
      </c>
      <c r="T64" s="448">
        <f>+'Summary Data (2)'!BU64</f>
        <v>2</v>
      </c>
      <c r="U64" s="448">
        <f>+'Summary Data (2)'!BY64</f>
        <v>2172</v>
      </c>
      <c r="X64" s="448">
        <f t="shared" si="2"/>
        <v>202</v>
      </c>
      <c r="Y64" s="448">
        <f t="shared" si="2"/>
        <v>0</v>
      </c>
      <c r="Z64" s="448">
        <f t="shared" si="3"/>
        <v>8</v>
      </c>
      <c r="AA64" s="448">
        <f t="shared" si="4"/>
        <v>44</v>
      </c>
      <c r="AB64" s="448">
        <f t="shared" si="5"/>
        <v>37</v>
      </c>
      <c r="AC64" s="448">
        <f t="shared" si="6"/>
        <v>1881</v>
      </c>
      <c r="AD64" s="489">
        <f t="shared" si="7"/>
        <v>0</v>
      </c>
      <c r="AG64" s="487">
        <f t="shared" si="8"/>
        <v>9.3001841620626149E-2</v>
      </c>
      <c r="AH64" s="487">
        <f t="shared" si="9"/>
        <v>0</v>
      </c>
      <c r="AI64" s="487">
        <f t="shared" si="10"/>
        <v>3.6832412523020259E-3</v>
      </c>
      <c r="AJ64" s="487">
        <f t="shared" si="11"/>
        <v>2.0257826887661142E-2</v>
      </c>
      <c r="AK64" s="487">
        <f t="shared" si="12"/>
        <v>1.7034990791896871E-2</v>
      </c>
      <c r="AL64" s="487">
        <f t="shared" si="13"/>
        <v>0.86602209944751385</v>
      </c>
      <c r="AN64" s="487">
        <f t="shared" si="14"/>
        <v>0.10738968633705476</v>
      </c>
    </row>
    <row r="65" spans="1:40" x14ac:dyDescent="0.2">
      <c r="A65" s="640"/>
      <c r="B65" s="449" t="str">
        <f>+'Summary Data (2)'!B65</f>
        <v>December, 2005</v>
      </c>
      <c r="C65" s="451">
        <f>+'Summary Data (2)'!E65</f>
        <v>202</v>
      </c>
      <c r="D65" s="451">
        <f>+'Summary Data (2)'!I65</f>
        <v>0</v>
      </c>
      <c r="E65" s="451">
        <f>+'Summary Data (2)'!M65</f>
        <v>0</v>
      </c>
      <c r="F65" s="451">
        <f>+'Summary Data (2)'!Q65</f>
        <v>5</v>
      </c>
      <c r="G65" s="451">
        <f>+'Summary Data (2)'!U65</f>
        <v>0</v>
      </c>
      <c r="H65" s="451">
        <f>+'Summary Data (2)'!Y65</f>
        <v>5</v>
      </c>
      <c r="I65" s="451">
        <f>+'Summary Data (2)'!AC65</f>
        <v>8</v>
      </c>
      <c r="J65" s="451">
        <f>+'Summary Data (2)'!AG65</f>
        <v>8</v>
      </c>
      <c r="K65" s="451">
        <f>+'Summary Data (2)'!AK65</f>
        <v>532</v>
      </c>
      <c r="L65" s="451">
        <f>+'Summary Data (2)'!AO65</f>
        <v>37</v>
      </c>
      <c r="M65" s="451">
        <f>+'Summary Data (2)'!AS65</f>
        <v>558</v>
      </c>
      <c r="N65" s="451">
        <f>+'Summary Data (2)'!AW65</f>
        <v>534</v>
      </c>
      <c r="O65" s="451">
        <f>+'Summary Data (2)'!BA65</f>
        <v>1</v>
      </c>
      <c r="P65" s="451">
        <f>+'Summary Data (2)'!BE65</f>
        <v>1</v>
      </c>
      <c r="Q65" s="451">
        <f>+'Summary Data (2)'!BI65</f>
        <v>10</v>
      </c>
      <c r="R65" s="451">
        <f>+'Summary Data (2)'!BM65</f>
        <v>13</v>
      </c>
      <c r="S65" s="451">
        <f>+'Summary Data (2)'!BQ65</f>
        <v>10</v>
      </c>
      <c r="T65" s="451">
        <f>+'Summary Data (2)'!BU65</f>
        <v>4</v>
      </c>
      <c r="U65" s="451">
        <f>+'Summary Data (2)'!BY65</f>
        <v>1928</v>
      </c>
      <c r="X65" s="451">
        <f t="shared" si="2"/>
        <v>202</v>
      </c>
      <c r="Y65" s="451">
        <f t="shared" si="2"/>
        <v>0</v>
      </c>
      <c r="Z65" s="451">
        <f t="shared" si="3"/>
        <v>10</v>
      </c>
      <c r="AA65" s="451">
        <f t="shared" si="4"/>
        <v>26</v>
      </c>
      <c r="AB65" s="451">
        <f t="shared" si="5"/>
        <v>27</v>
      </c>
      <c r="AC65" s="451">
        <f t="shared" si="6"/>
        <v>1663</v>
      </c>
      <c r="AD65" s="489">
        <f t="shared" si="7"/>
        <v>0</v>
      </c>
      <c r="AG65" s="486">
        <f t="shared" si="8"/>
        <v>0.10477178423236515</v>
      </c>
      <c r="AH65" s="486">
        <f t="shared" si="9"/>
        <v>0</v>
      </c>
      <c r="AI65" s="486">
        <f t="shared" si="10"/>
        <v>5.1867219917012446E-3</v>
      </c>
      <c r="AJ65" s="486">
        <f t="shared" si="11"/>
        <v>1.3485477178423237E-2</v>
      </c>
      <c r="AK65" s="486">
        <f t="shared" si="12"/>
        <v>1.4004149377593362E-2</v>
      </c>
      <c r="AL65" s="486">
        <f t="shared" si="13"/>
        <v>0.86255186721991706</v>
      </c>
      <c r="AN65" s="486">
        <f t="shared" si="14"/>
        <v>0.12146722790138305</v>
      </c>
    </row>
    <row r="66" spans="1:40" x14ac:dyDescent="0.2">
      <c r="A66" s="640"/>
      <c r="B66" s="442" t="str">
        <f>+'Summary Data (2)'!B66</f>
        <v>January, 2006</v>
      </c>
      <c r="C66" s="448">
        <f>+'Summary Data (2)'!E66</f>
        <v>251</v>
      </c>
      <c r="D66" s="448">
        <f>+'Summary Data (2)'!I66</f>
        <v>0</v>
      </c>
      <c r="E66" s="448">
        <f>+'Summary Data (2)'!M66</f>
        <v>1</v>
      </c>
      <c r="F66" s="448">
        <f>+'Summary Data (2)'!Q66</f>
        <v>1</v>
      </c>
      <c r="G66" s="448">
        <f>+'Summary Data (2)'!U66</f>
        <v>1</v>
      </c>
      <c r="H66" s="448">
        <f>+'Summary Data (2)'!Y66</f>
        <v>7</v>
      </c>
      <c r="I66" s="448">
        <f>+'Summary Data (2)'!AC66</f>
        <v>2</v>
      </c>
      <c r="J66" s="448">
        <f>+'Summary Data (2)'!AG66</f>
        <v>2</v>
      </c>
      <c r="K66" s="448">
        <f>+'Summary Data (2)'!AK66</f>
        <v>468</v>
      </c>
      <c r="L66" s="448">
        <f>+'Summary Data (2)'!AO66</f>
        <v>24</v>
      </c>
      <c r="M66" s="448">
        <f>+'Summary Data (2)'!AS66</f>
        <v>417</v>
      </c>
      <c r="N66" s="448">
        <f>+'Summary Data (2)'!AW66</f>
        <v>522</v>
      </c>
      <c r="O66" s="448">
        <f>+'Summary Data (2)'!BA66</f>
        <v>3</v>
      </c>
      <c r="P66" s="448">
        <f>+'Summary Data (2)'!BE66</f>
        <v>0</v>
      </c>
      <c r="Q66" s="448">
        <f>+'Summary Data (2)'!BI66</f>
        <v>7</v>
      </c>
      <c r="R66" s="448">
        <f>+'Summary Data (2)'!BM66</f>
        <v>20</v>
      </c>
      <c r="S66" s="448">
        <f>+'Summary Data (2)'!BQ66</f>
        <v>14</v>
      </c>
      <c r="T66" s="448">
        <f>+'Summary Data (2)'!BU66</f>
        <v>1</v>
      </c>
      <c r="U66" s="448">
        <f>+'Summary Data (2)'!BY66</f>
        <v>1741</v>
      </c>
      <c r="X66" s="448">
        <f t="shared" si="2"/>
        <v>251</v>
      </c>
      <c r="Y66" s="448">
        <f t="shared" si="2"/>
        <v>0</v>
      </c>
      <c r="Z66" s="448">
        <f t="shared" si="3"/>
        <v>7</v>
      </c>
      <c r="AA66" s="448">
        <f t="shared" si="4"/>
        <v>14</v>
      </c>
      <c r="AB66" s="448">
        <f t="shared" si="5"/>
        <v>35</v>
      </c>
      <c r="AC66" s="448">
        <f t="shared" si="6"/>
        <v>1434</v>
      </c>
      <c r="AD66" s="489">
        <f t="shared" si="7"/>
        <v>0</v>
      </c>
      <c r="AG66" s="487">
        <f t="shared" si="8"/>
        <v>0.14417001723147616</v>
      </c>
      <c r="AH66" s="487">
        <f t="shared" si="9"/>
        <v>0</v>
      </c>
      <c r="AI66" s="487">
        <f t="shared" si="10"/>
        <v>4.0206777713957496E-3</v>
      </c>
      <c r="AJ66" s="487">
        <f t="shared" si="11"/>
        <v>8.0413555427914993E-3</v>
      </c>
      <c r="AK66" s="487">
        <f t="shared" si="12"/>
        <v>2.0103388856978748E-2</v>
      </c>
      <c r="AL66" s="487">
        <f t="shared" si="13"/>
        <v>0.82366456059735782</v>
      </c>
      <c r="AN66" s="487">
        <f t="shared" si="14"/>
        <v>0.17503486750348676</v>
      </c>
    </row>
    <row r="67" spans="1:40" x14ac:dyDescent="0.2">
      <c r="A67" s="640"/>
      <c r="B67" s="449" t="str">
        <f>+'Summary Data (2)'!B67</f>
        <v>February, 2006</v>
      </c>
      <c r="C67" s="451">
        <f>+'Summary Data (2)'!E67</f>
        <v>245</v>
      </c>
      <c r="D67" s="451">
        <f>+'Summary Data (2)'!I67</f>
        <v>0</v>
      </c>
      <c r="E67" s="451">
        <f>+'Summary Data (2)'!M67</f>
        <v>2</v>
      </c>
      <c r="F67" s="451">
        <f>+'Summary Data (2)'!Q67</f>
        <v>5</v>
      </c>
      <c r="G67" s="451">
        <f>+'Summary Data (2)'!U67</f>
        <v>1</v>
      </c>
      <c r="H67" s="451">
        <f>+'Summary Data (2)'!Y67</f>
        <v>12</v>
      </c>
      <c r="I67" s="451">
        <f>+'Summary Data (2)'!AC67</f>
        <v>14</v>
      </c>
      <c r="J67" s="451">
        <f>+'Summary Data (2)'!AG67</f>
        <v>14</v>
      </c>
      <c r="K67" s="451">
        <f>+'Summary Data (2)'!AK67</f>
        <v>591</v>
      </c>
      <c r="L67" s="451">
        <f>+'Summary Data (2)'!AO67</f>
        <v>20</v>
      </c>
      <c r="M67" s="451">
        <f>+'Summary Data (2)'!AS67</f>
        <v>490</v>
      </c>
      <c r="N67" s="451">
        <f>+'Summary Data (2)'!AW67</f>
        <v>485</v>
      </c>
      <c r="O67" s="451">
        <f>+'Summary Data (2)'!BA67</f>
        <v>2</v>
      </c>
      <c r="P67" s="451">
        <f>+'Summary Data (2)'!BE67</f>
        <v>1</v>
      </c>
      <c r="Q67" s="451">
        <f>+'Summary Data (2)'!BI67</f>
        <v>7</v>
      </c>
      <c r="R67" s="451">
        <f>+'Summary Data (2)'!BM67</f>
        <v>9</v>
      </c>
      <c r="S67" s="451">
        <f>+'Summary Data (2)'!BQ67</f>
        <v>9</v>
      </c>
      <c r="T67" s="451">
        <f>+'Summary Data (2)'!BU67</f>
        <v>3</v>
      </c>
      <c r="U67" s="451">
        <f>+'Summary Data (2)'!BY67</f>
        <v>1910</v>
      </c>
      <c r="X67" s="451">
        <f t="shared" si="2"/>
        <v>245</v>
      </c>
      <c r="Y67" s="451">
        <f t="shared" si="2"/>
        <v>0</v>
      </c>
      <c r="Z67" s="451">
        <f t="shared" si="3"/>
        <v>7</v>
      </c>
      <c r="AA67" s="451">
        <f t="shared" si="4"/>
        <v>48</v>
      </c>
      <c r="AB67" s="451">
        <f t="shared" si="5"/>
        <v>21</v>
      </c>
      <c r="AC67" s="451">
        <f t="shared" si="6"/>
        <v>1589</v>
      </c>
      <c r="AD67" s="489">
        <f t="shared" si="7"/>
        <v>0</v>
      </c>
      <c r="AG67" s="486">
        <f t="shared" si="8"/>
        <v>0.12827225130890052</v>
      </c>
      <c r="AH67" s="486">
        <f t="shared" si="9"/>
        <v>0</v>
      </c>
      <c r="AI67" s="486">
        <f t="shared" si="10"/>
        <v>3.6649214659685864E-3</v>
      </c>
      <c r="AJ67" s="486">
        <f t="shared" si="11"/>
        <v>2.5130890052356022E-2</v>
      </c>
      <c r="AK67" s="486">
        <f t="shared" si="12"/>
        <v>1.0994764397905759E-2</v>
      </c>
      <c r="AL67" s="486">
        <f t="shared" si="13"/>
        <v>0.83193717277486912</v>
      </c>
      <c r="AN67" s="486">
        <f t="shared" si="14"/>
        <v>0.15418502202643172</v>
      </c>
    </row>
    <row r="68" spans="1:40" x14ac:dyDescent="0.2">
      <c r="A68" s="640"/>
      <c r="B68" s="442" t="str">
        <f>+'Summary Data (2)'!B68</f>
        <v>March, 2006</v>
      </c>
      <c r="C68" s="448">
        <f>+'Summary Data (2)'!E68</f>
        <v>174</v>
      </c>
      <c r="D68" s="448">
        <f>+'Summary Data (2)'!I68</f>
        <v>0</v>
      </c>
      <c r="E68" s="448">
        <f>+'Summary Data (2)'!M68</f>
        <v>3</v>
      </c>
      <c r="F68" s="448">
        <f>+'Summary Data (2)'!Q68</f>
        <v>7</v>
      </c>
      <c r="G68" s="448">
        <f>+'Summary Data (2)'!U68</f>
        <v>2</v>
      </c>
      <c r="H68" s="448">
        <f>+'Summary Data (2)'!Y68</f>
        <v>7</v>
      </c>
      <c r="I68" s="448">
        <f>+'Summary Data (2)'!AC68</f>
        <v>10</v>
      </c>
      <c r="J68" s="448">
        <f>+'Summary Data (2)'!AG68</f>
        <v>10</v>
      </c>
      <c r="K68" s="448">
        <f>+'Summary Data (2)'!AK68</f>
        <v>585</v>
      </c>
      <c r="L68" s="448">
        <f>+'Summary Data (2)'!AO68</f>
        <v>33</v>
      </c>
      <c r="M68" s="448">
        <f>+'Summary Data (2)'!AS68</f>
        <v>581</v>
      </c>
      <c r="N68" s="448">
        <f>+'Summary Data (2)'!AW68</f>
        <v>568</v>
      </c>
      <c r="O68" s="448">
        <f>+'Summary Data (2)'!BA68</f>
        <v>1</v>
      </c>
      <c r="P68" s="448">
        <f>+'Summary Data (2)'!BE68</f>
        <v>1</v>
      </c>
      <c r="Q68" s="448">
        <f>+'Summary Data (2)'!BI68</f>
        <v>5</v>
      </c>
      <c r="R68" s="448">
        <f>+'Summary Data (2)'!BM68</f>
        <v>13</v>
      </c>
      <c r="S68" s="448">
        <f>+'Summary Data (2)'!BQ68</f>
        <v>9</v>
      </c>
      <c r="T68" s="448">
        <f>+'Summary Data (2)'!BU68</f>
        <v>2</v>
      </c>
      <c r="U68" s="448">
        <f>+'Summary Data (2)'!BY68</f>
        <v>2011</v>
      </c>
      <c r="X68" s="448">
        <f t="shared" ref="X68:Y131" si="15">+C68</f>
        <v>174</v>
      </c>
      <c r="Y68" s="448">
        <f t="shared" si="15"/>
        <v>0</v>
      </c>
      <c r="Z68" s="448">
        <f t="shared" ref="Z68:Z131" si="16">+Q68</f>
        <v>5</v>
      </c>
      <c r="AA68" s="448">
        <f t="shared" ref="AA68:AA131" si="17">+E68+F68+G68+H68+I68+J68</f>
        <v>39</v>
      </c>
      <c r="AB68" s="448">
        <f t="shared" ref="AB68:AB131" si="18">+R68+S68+T68</f>
        <v>24</v>
      </c>
      <c r="AC68" s="448">
        <f t="shared" ref="AC68:AC131" si="19">+K68+L68+M68+N68+O68+P68</f>
        <v>1769</v>
      </c>
      <c r="AD68" s="489">
        <f t="shared" ref="AD68:AD131" si="20">+SUM(X68:AC68)-U68</f>
        <v>0</v>
      </c>
      <c r="AG68" s="487">
        <f t="shared" ref="AG68:AG131" si="21">+X68/$U68</f>
        <v>8.652411735454997E-2</v>
      </c>
      <c r="AH68" s="487">
        <f t="shared" ref="AH68:AH131" si="22">+Y68/$U68</f>
        <v>0</v>
      </c>
      <c r="AI68" s="487">
        <f t="shared" ref="AI68:AI131" si="23">+Z68/$U68</f>
        <v>2.4863252113376429E-3</v>
      </c>
      <c r="AJ68" s="487">
        <f t="shared" ref="AJ68:AJ131" si="24">+AA68/$U68</f>
        <v>1.9393336648433616E-2</v>
      </c>
      <c r="AK68" s="487">
        <f t="shared" ref="AK68:AK131" si="25">+AB68/$U68</f>
        <v>1.1934361014420686E-2</v>
      </c>
      <c r="AL68" s="487">
        <f t="shared" ref="AL68:AL131" si="26">+AC68/$U68</f>
        <v>0.8796618597712581</v>
      </c>
      <c r="AN68" s="487">
        <f t="shared" ref="AN68:AN131" si="27">+X68/AC68</f>
        <v>9.8360655737704916E-2</v>
      </c>
    </row>
    <row r="69" spans="1:40" x14ac:dyDescent="0.2">
      <c r="A69" s="640"/>
      <c r="B69" s="449" t="str">
        <f>+'Summary Data (2)'!B69</f>
        <v>April, 2006</v>
      </c>
      <c r="C69" s="451">
        <f>+'Summary Data (2)'!E69</f>
        <v>230</v>
      </c>
      <c r="D69" s="451">
        <f>+'Summary Data (2)'!I69</f>
        <v>0</v>
      </c>
      <c r="E69" s="451">
        <f>+'Summary Data (2)'!M69</f>
        <v>1</v>
      </c>
      <c r="F69" s="451">
        <f>+'Summary Data (2)'!Q69</f>
        <v>9</v>
      </c>
      <c r="G69" s="451">
        <f>+'Summary Data (2)'!U69</f>
        <v>2</v>
      </c>
      <c r="H69" s="451">
        <f>+'Summary Data (2)'!Y69</f>
        <v>13</v>
      </c>
      <c r="I69" s="451">
        <f>+'Summary Data (2)'!AC69</f>
        <v>20</v>
      </c>
      <c r="J69" s="451">
        <f>+'Summary Data (2)'!AG69</f>
        <v>20</v>
      </c>
      <c r="K69" s="451">
        <f>+'Summary Data (2)'!AK69</f>
        <v>593</v>
      </c>
      <c r="L69" s="451">
        <f>+'Summary Data (2)'!AO69</f>
        <v>42</v>
      </c>
      <c r="M69" s="451">
        <f>+'Summary Data (2)'!AS69</f>
        <v>514</v>
      </c>
      <c r="N69" s="451">
        <f>+'Summary Data (2)'!AW69</f>
        <v>611</v>
      </c>
      <c r="O69" s="451">
        <f>+'Summary Data (2)'!BA69</f>
        <v>7</v>
      </c>
      <c r="P69" s="451">
        <f>+'Summary Data (2)'!BE69</f>
        <v>4</v>
      </c>
      <c r="Q69" s="451">
        <f>+'Summary Data (2)'!BI69</f>
        <v>6</v>
      </c>
      <c r="R69" s="451">
        <f>+'Summary Data (2)'!BM69</f>
        <v>13</v>
      </c>
      <c r="S69" s="451">
        <f>+'Summary Data (2)'!BQ69</f>
        <v>12</v>
      </c>
      <c r="T69" s="451">
        <f>+'Summary Data (2)'!BU69</f>
        <v>1</v>
      </c>
      <c r="U69" s="451">
        <f>+'Summary Data (2)'!BY69</f>
        <v>2098</v>
      </c>
      <c r="X69" s="451">
        <f t="shared" si="15"/>
        <v>230</v>
      </c>
      <c r="Y69" s="451">
        <f t="shared" si="15"/>
        <v>0</v>
      </c>
      <c r="Z69" s="451">
        <f t="shared" si="16"/>
        <v>6</v>
      </c>
      <c r="AA69" s="451">
        <f t="shared" si="17"/>
        <v>65</v>
      </c>
      <c r="AB69" s="451">
        <f t="shared" si="18"/>
        <v>26</v>
      </c>
      <c r="AC69" s="451">
        <f t="shared" si="19"/>
        <v>1771</v>
      </c>
      <c r="AD69" s="489">
        <f t="shared" si="20"/>
        <v>0</v>
      </c>
      <c r="AG69" s="486">
        <f t="shared" si="21"/>
        <v>0.109628217349857</v>
      </c>
      <c r="AH69" s="486">
        <f t="shared" si="22"/>
        <v>0</v>
      </c>
      <c r="AI69" s="486">
        <f t="shared" si="23"/>
        <v>2.859866539561487E-3</v>
      </c>
      <c r="AJ69" s="486">
        <f t="shared" si="24"/>
        <v>3.098188751191611E-2</v>
      </c>
      <c r="AK69" s="486">
        <f t="shared" si="25"/>
        <v>1.2392755004766444E-2</v>
      </c>
      <c r="AL69" s="486">
        <f t="shared" si="26"/>
        <v>0.84413727359389901</v>
      </c>
      <c r="AN69" s="486">
        <f t="shared" si="27"/>
        <v>0.12987012987012986</v>
      </c>
    </row>
    <row r="70" spans="1:40" x14ac:dyDescent="0.2">
      <c r="A70" s="640"/>
      <c r="B70" s="442" t="str">
        <f>+'Summary Data (2)'!B70</f>
        <v>May, 2006</v>
      </c>
      <c r="C70" s="448">
        <f>+'Summary Data (2)'!E70</f>
        <v>185</v>
      </c>
      <c r="D70" s="448">
        <f>+'Summary Data (2)'!I70</f>
        <v>28</v>
      </c>
      <c r="E70" s="448">
        <f>+'Summary Data (2)'!M70</f>
        <v>5</v>
      </c>
      <c r="F70" s="448">
        <f>+'Summary Data (2)'!Q70</f>
        <v>13</v>
      </c>
      <c r="G70" s="448">
        <f>+'Summary Data (2)'!U70</f>
        <v>2</v>
      </c>
      <c r="H70" s="448">
        <f>+'Summary Data (2)'!Y70</f>
        <v>13</v>
      </c>
      <c r="I70" s="448">
        <f>+'Summary Data (2)'!AC70</f>
        <v>17</v>
      </c>
      <c r="J70" s="448">
        <f>+'Summary Data (2)'!AG70</f>
        <v>17</v>
      </c>
      <c r="K70" s="448">
        <f>+'Summary Data (2)'!AK70</f>
        <v>525</v>
      </c>
      <c r="L70" s="448">
        <f>+'Summary Data (2)'!AO70</f>
        <v>25</v>
      </c>
      <c r="M70" s="448">
        <f>+'Summary Data (2)'!AS70</f>
        <v>513</v>
      </c>
      <c r="N70" s="448">
        <f>+'Summary Data (2)'!AW70</f>
        <v>542</v>
      </c>
      <c r="O70" s="448">
        <f>+'Summary Data (2)'!BA70</f>
        <v>7</v>
      </c>
      <c r="P70" s="448">
        <f>+'Summary Data (2)'!BE70</f>
        <v>1</v>
      </c>
      <c r="Q70" s="448">
        <f>+'Summary Data (2)'!BI70</f>
        <v>6</v>
      </c>
      <c r="R70" s="448">
        <f>+'Summary Data (2)'!BM70</f>
        <v>14</v>
      </c>
      <c r="S70" s="448">
        <f>+'Summary Data (2)'!BQ70</f>
        <v>9</v>
      </c>
      <c r="T70" s="448">
        <f>+'Summary Data (2)'!BU70</f>
        <v>1</v>
      </c>
      <c r="U70" s="448">
        <f>+'Summary Data (2)'!BY70</f>
        <v>1923</v>
      </c>
      <c r="X70" s="448">
        <f t="shared" si="15"/>
        <v>185</v>
      </c>
      <c r="Y70" s="448">
        <f t="shared" si="15"/>
        <v>28</v>
      </c>
      <c r="Z70" s="448">
        <f t="shared" si="16"/>
        <v>6</v>
      </c>
      <c r="AA70" s="448">
        <f t="shared" si="17"/>
        <v>67</v>
      </c>
      <c r="AB70" s="448">
        <f t="shared" si="18"/>
        <v>24</v>
      </c>
      <c r="AC70" s="448">
        <f t="shared" si="19"/>
        <v>1613</v>
      </c>
      <c r="AD70" s="489">
        <f t="shared" si="20"/>
        <v>0</v>
      </c>
      <c r="AG70" s="487">
        <f t="shared" si="21"/>
        <v>9.6203848153926158E-2</v>
      </c>
      <c r="AH70" s="487">
        <f t="shared" si="22"/>
        <v>1.4560582423296931E-2</v>
      </c>
      <c r="AI70" s="487">
        <f t="shared" si="23"/>
        <v>3.1201248049921998E-3</v>
      </c>
      <c r="AJ70" s="487">
        <f t="shared" si="24"/>
        <v>3.4841393655746226E-2</v>
      </c>
      <c r="AK70" s="487">
        <f t="shared" si="25"/>
        <v>1.2480499219968799E-2</v>
      </c>
      <c r="AL70" s="487">
        <f t="shared" si="26"/>
        <v>0.83879355174206971</v>
      </c>
      <c r="AN70" s="487">
        <f t="shared" si="27"/>
        <v>0.11469311841289523</v>
      </c>
    </row>
    <row r="71" spans="1:40" x14ac:dyDescent="0.2">
      <c r="A71" s="640"/>
      <c r="B71" s="449" t="str">
        <f>+'Summary Data (2)'!B71</f>
        <v>June, 2006</v>
      </c>
      <c r="C71" s="451">
        <f>+'Summary Data (2)'!E71</f>
        <v>120</v>
      </c>
      <c r="D71" s="451">
        <f>+'Summary Data (2)'!I71</f>
        <v>67</v>
      </c>
      <c r="E71" s="451">
        <f>+'Summary Data (2)'!M71</f>
        <v>3</v>
      </c>
      <c r="F71" s="451">
        <f>+'Summary Data (2)'!Q71</f>
        <v>9</v>
      </c>
      <c r="G71" s="451">
        <f>+'Summary Data (2)'!U71</f>
        <v>1</v>
      </c>
      <c r="H71" s="451">
        <f>+'Summary Data (2)'!Y71</f>
        <v>12</v>
      </c>
      <c r="I71" s="451">
        <f>+'Summary Data (2)'!AC71</f>
        <v>20</v>
      </c>
      <c r="J71" s="451">
        <f>+'Summary Data (2)'!AG71</f>
        <v>20</v>
      </c>
      <c r="K71" s="451">
        <f>+'Summary Data (2)'!AK71</f>
        <v>586</v>
      </c>
      <c r="L71" s="451">
        <f>+'Summary Data (2)'!AO71</f>
        <v>29</v>
      </c>
      <c r="M71" s="451">
        <f>+'Summary Data (2)'!AS71</f>
        <v>425</v>
      </c>
      <c r="N71" s="451">
        <f>+'Summary Data (2)'!AW71</f>
        <v>481</v>
      </c>
      <c r="O71" s="451">
        <f>+'Summary Data (2)'!BA71</f>
        <v>9</v>
      </c>
      <c r="P71" s="451">
        <f>+'Summary Data (2)'!BE71</f>
        <v>2</v>
      </c>
      <c r="Q71" s="451">
        <f>+'Summary Data (2)'!BI71</f>
        <v>11</v>
      </c>
      <c r="R71" s="451">
        <f>+'Summary Data (2)'!BM71</f>
        <v>10</v>
      </c>
      <c r="S71" s="451">
        <f>+'Summary Data (2)'!BQ71</f>
        <v>11</v>
      </c>
      <c r="T71" s="451">
        <f>+'Summary Data (2)'!BU71</f>
        <v>1</v>
      </c>
      <c r="U71" s="451">
        <f>+'Summary Data (2)'!BY71</f>
        <v>1817</v>
      </c>
      <c r="X71" s="451">
        <f t="shared" si="15"/>
        <v>120</v>
      </c>
      <c r="Y71" s="451">
        <f t="shared" si="15"/>
        <v>67</v>
      </c>
      <c r="Z71" s="451">
        <f t="shared" si="16"/>
        <v>11</v>
      </c>
      <c r="AA71" s="451">
        <f t="shared" si="17"/>
        <v>65</v>
      </c>
      <c r="AB71" s="451">
        <f t="shared" si="18"/>
        <v>22</v>
      </c>
      <c r="AC71" s="451">
        <f t="shared" si="19"/>
        <v>1532</v>
      </c>
      <c r="AD71" s="489">
        <f t="shared" si="20"/>
        <v>0</v>
      </c>
      <c r="AG71" s="486">
        <f t="shared" si="21"/>
        <v>6.6042927903137039E-2</v>
      </c>
      <c r="AH71" s="486">
        <f t="shared" si="22"/>
        <v>3.6873968079251515E-2</v>
      </c>
      <c r="AI71" s="486">
        <f t="shared" si="23"/>
        <v>6.0539350577875619E-3</v>
      </c>
      <c r="AJ71" s="486">
        <f t="shared" si="24"/>
        <v>3.5773252614199232E-2</v>
      </c>
      <c r="AK71" s="486">
        <f t="shared" si="25"/>
        <v>1.2107870115575124E-2</v>
      </c>
      <c r="AL71" s="486">
        <f t="shared" si="26"/>
        <v>0.84314804623004957</v>
      </c>
      <c r="AN71" s="486">
        <f t="shared" si="27"/>
        <v>7.8328981723237601E-2</v>
      </c>
    </row>
    <row r="72" spans="1:40" x14ac:dyDescent="0.2">
      <c r="A72" s="640"/>
      <c r="B72" s="442" t="str">
        <f>+'Summary Data (2)'!B72</f>
        <v>July, 2006</v>
      </c>
      <c r="C72" s="448">
        <f>+'Summary Data (2)'!E72</f>
        <v>59</v>
      </c>
      <c r="D72" s="448">
        <f>+'Summary Data (2)'!I72</f>
        <v>0</v>
      </c>
      <c r="E72" s="448">
        <f>+'Summary Data (2)'!M72</f>
        <v>0</v>
      </c>
      <c r="F72" s="448">
        <f>+'Summary Data (2)'!Q72</f>
        <v>11</v>
      </c>
      <c r="G72" s="448">
        <f>+'Summary Data (2)'!U72</f>
        <v>1</v>
      </c>
      <c r="H72" s="448">
        <f>+'Summary Data (2)'!Y72</f>
        <v>11</v>
      </c>
      <c r="I72" s="448">
        <f>+'Summary Data (2)'!AC72</f>
        <v>28</v>
      </c>
      <c r="J72" s="448">
        <f>+'Summary Data (2)'!AG72</f>
        <v>28</v>
      </c>
      <c r="K72" s="448">
        <f>+'Summary Data (2)'!AK72</f>
        <v>470</v>
      </c>
      <c r="L72" s="448">
        <f>+'Summary Data (2)'!AO72</f>
        <v>30</v>
      </c>
      <c r="M72" s="448">
        <f>+'Summary Data (2)'!AS72</f>
        <v>375</v>
      </c>
      <c r="N72" s="448">
        <f>+'Summary Data (2)'!AW72</f>
        <v>351</v>
      </c>
      <c r="O72" s="448">
        <f>+'Summary Data (2)'!BA72</f>
        <v>10</v>
      </c>
      <c r="P72" s="448">
        <f>+'Summary Data (2)'!BE72</f>
        <v>1</v>
      </c>
      <c r="Q72" s="448">
        <f>+'Summary Data (2)'!BI72</f>
        <v>18</v>
      </c>
      <c r="R72" s="448">
        <f>+'Summary Data (2)'!BM72</f>
        <v>22</v>
      </c>
      <c r="S72" s="448">
        <f>+'Summary Data (2)'!BQ72</f>
        <v>13</v>
      </c>
      <c r="T72" s="448">
        <f>+'Summary Data (2)'!BU72</f>
        <v>1</v>
      </c>
      <c r="U72" s="448">
        <f>+'Summary Data (2)'!BY72</f>
        <v>1429</v>
      </c>
      <c r="X72" s="448">
        <f t="shared" si="15"/>
        <v>59</v>
      </c>
      <c r="Y72" s="448">
        <f t="shared" si="15"/>
        <v>0</v>
      </c>
      <c r="Z72" s="448">
        <f t="shared" si="16"/>
        <v>18</v>
      </c>
      <c r="AA72" s="448">
        <f t="shared" si="17"/>
        <v>79</v>
      </c>
      <c r="AB72" s="448">
        <f t="shared" si="18"/>
        <v>36</v>
      </c>
      <c r="AC72" s="448">
        <f t="shared" si="19"/>
        <v>1237</v>
      </c>
      <c r="AD72" s="489">
        <f t="shared" si="20"/>
        <v>0</v>
      </c>
      <c r="AG72" s="487">
        <f t="shared" si="21"/>
        <v>4.1287613715885234E-2</v>
      </c>
      <c r="AH72" s="487">
        <f t="shared" si="22"/>
        <v>0</v>
      </c>
      <c r="AI72" s="487">
        <f t="shared" si="23"/>
        <v>1.2596221133659902E-2</v>
      </c>
      <c r="AJ72" s="487">
        <f t="shared" si="24"/>
        <v>5.5283414975507345E-2</v>
      </c>
      <c r="AK72" s="487">
        <f t="shared" si="25"/>
        <v>2.5192442267319804E-2</v>
      </c>
      <c r="AL72" s="487">
        <f t="shared" si="26"/>
        <v>0.86564030790762769</v>
      </c>
      <c r="AN72" s="487">
        <f t="shared" si="27"/>
        <v>4.7696038803556995E-2</v>
      </c>
    </row>
    <row r="73" spans="1:40" x14ac:dyDescent="0.2">
      <c r="A73" s="640"/>
      <c r="B73" s="449" t="str">
        <f>+'Summary Data (2)'!B73</f>
        <v>August, 2006</v>
      </c>
      <c r="C73" s="451">
        <f>+'Summary Data (2)'!E73</f>
        <v>52</v>
      </c>
      <c r="D73" s="451">
        <f>+'Summary Data (2)'!I73</f>
        <v>0</v>
      </c>
      <c r="E73" s="451">
        <f>+'Summary Data (2)'!M73</f>
        <v>0</v>
      </c>
      <c r="F73" s="451">
        <f>+'Summary Data (2)'!Q73</f>
        <v>12</v>
      </c>
      <c r="G73" s="451">
        <f>+'Summary Data (2)'!U73</f>
        <v>2</v>
      </c>
      <c r="H73" s="451">
        <f>+'Summary Data (2)'!Y73</f>
        <v>11</v>
      </c>
      <c r="I73" s="451">
        <f>+'Summary Data (2)'!AC73</f>
        <v>8</v>
      </c>
      <c r="J73" s="451">
        <f>+'Summary Data (2)'!AG73</f>
        <v>8</v>
      </c>
      <c r="K73" s="451">
        <f>+'Summary Data (2)'!AK73</f>
        <v>370</v>
      </c>
      <c r="L73" s="451">
        <f>+'Summary Data (2)'!AO73</f>
        <v>34</v>
      </c>
      <c r="M73" s="451">
        <f>+'Summary Data (2)'!AS73</f>
        <v>273</v>
      </c>
      <c r="N73" s="451">
        <f>+'Summary Data (2)'!AW73</f>
        <v>346</v>
      </c>
      <c r="O73" s="451">
        <f>+'Summary Data (2)'!BA73</f>
        <v>8</v>
      </c>
      <c r="P73" s="451">
        <f>+'Summary Data (2)'!BE73</f>
        <v>0</v>
      </c>
      <c r="Q73" s="451">
        <f>+'Summary Data (2)'!BI73</f>
        <v>17</v>
      </c>
      <c r="R73" s="451">
        <f>+'Summary Data (2)'!BM73</f>
        <v>14</v>
      </c>
      <c r="S73" s="451">
        <f>+'Summary Data (2)'!BQ73</f>
        <v>17</v>
      </c>
      <c r="T73" s="451">
        <f>+'Summary Data (2)'!BU73</f>
        <v>2</v>
      </c>
      <c r="U73" s="451">
        <f>+'Summary Data (2)'!BY73</f>
        <v>1174</v>
      </c>
      <c r="X73" s="451">
        <f t="shared" si="15"/>
        <v>52</v>
      </c>
      <c r="Y73" s="451">
        <f t="shared" si="15"/>
        <v>0</v>
      </c>
      <c r="Z73" s="451">
        <f t="shared" si="16"/>
        <v>17</v>
      </c>
      <c r="AA73" s="451">
        <f t="shared" si="17"/>
        <v>41</v>
      </c>
      <c r="AB73" s="451">
        <f t="shared" si="18"/>
        <v>33</v>
      </c>
      <c r="AC73" s="451">
        <f t="shared" si="19"/>
        <v>1031</v>
      </c>
      <c r="AD73" s="489">
        <f t="shared" si="20"/>
        <v>0</v>
      </c>
      <c r="AG73" s="486">
        <f t="shared" si="21"/>
        <v>4.4293015332197615E-2</v>
      </c>
      <c r="AH73" s="486">
        <f t="shared" si="22"/>
        <v>0</v>
      </c>
      <c r="AI73" s="486">
        <f t="shared" si="23"/>
        <v>1.4480408858603067E-2</v>
      </c>
      <c r="AJ73" s="486">
        <f t="shared" si="24"/>
        <v>3.4923339011925042E-2</v>
      </c>
      <c r="AK73" s="486">
        <f t="shared" si="25"/>
        <v>2.8109028960817718E-2</v>
      </c>
      <c r="AL73" s="486">
        <f t="shared" si="26"/>
        <v>0.87819420783645652</v>
      </c>
      <c r="AN73" s="486">
        <f t="shared" si="27"/>
        <v>5.0436469447138699E-2</v>
      </c>
    </row>
    <row r="74" spans="1:40" x14ac:dyDescent="0.2">
      <c r="A74" s="641"/>
      <c r="B74" s="442" t="str">
        <f>+'Summary Data (2)'!B74</f>
        <v>September, 2006</v>
      </c>
      <c r="C74" s="448">
        <f>+'Summary Data (2)'!E74</f>
        <v>76</v>
      </c>
      <c r="D74" s="448">
        <f>+'Summary Data (2)'!I74</f>
        <v>0</v>
      </c>
      <c r="E74" s="448">
        <f>+'Summary Data (2)'!M74</f>
        <v>1</v>
      </c>
      <c r="F74" s="448">
        <f>+'Summary Data (2)'!Q74</f>
        <v>16</v>
      </c>
      <c r="G74" s="448">
        <f>+'Summary Data (2)'!U74</f>
        <v>1</v>
      </c>
      <c r="H74" s="448">
        <f>+'Summary Data (2)'!Y74</f>
        <v>6</v>
      </c>
      <c r="I74" s="448">
        <f>+'Summary Data (2)'!AC74</f>
        <v>13</v>
      </c>
      <c r="J74" s="448">
        <f>+'Summary Data (2)'!AG74</f>
        <v>13</v>
      </c>
      <c r="K74" s="448">
        <f>+'Summary Data (2)'!AK74</f>
        <v>302</v>
      </c>
      <c r="L74" s="448">
        <f>+'Summary Data (2)'!AO74</f>
        <v>46</v>
      </c>
      <c r="M74" s="448">
        <f>+'Summary Data (2)'!AS74</f>
        <v>259</v>
      </c>
      <c r="N74" s="448">
        <f>+'Summary Data (2)'!AW74</f>
        <v>231</v>
      </c>
      <c r="O74" s="448">
        <f>+'Summary Data (2)'!BA74</f>
        <v>7</v>
      </c>
      <c r="P74" s="448">
        <f>+'Summary Data (2)'!BE74</f>
        <v>2</v>
      </c>
      <c r="Q74" s="448">
        <f>+'Summary Data (2)'!BI74</f>
        <v>4</v>
      </c>
      <c r="R74" s="448">
        <f>+'Summary Data (2)'!BM74</f>
        <v>16</v>
      </c>
      <c r="S74" s="448">
        <f>+'Summary Data (2)'!BQ74</f>
        <v>18</v>
      </c>
      <c r="T74" s="448">
        <f>+'Summary Data (2)'!BU74</f>
        <v>0</v>
      </c>
      <c r="U74" s="448">
        <f>+'Summary Data (2)'!BY74</f>
        <v>1011</v>
      </c>
      <c r="X74" s="448">
        <f t="shared" si="15"/>
        <v>76</v>
      </c>
      <c r="Y74" s="448">
        <f t="shared" si="15"/>
        <v>0</v>
      </c>
      <c r="Z74" s="448">
        <f t="shared" si="16"/>
        <v>4</v>
      </c>
      <c r="AA74" s="448">
        <f t="shared" si="17"/>
        <v>50</v>
      </c>
      <c r="AB74" s="448">
        <f t="shared" si="18"/>
        <v>34</v>
      </c>
      <c r="AC74" s="448">
        <f t="shared" si="19"/>
        <v>847</v>
      </c>
      <c r="AD74" s="489">
        <f t="shared" si="20"/>
        <v>0</v>
      </c>
      <c r="AG74" s="487">
        <f t="shared" si="21"/>
        <v>7.5173095944609303E-2</v>
      </c>
      <c r="AH74" s="487">
        <f t="shared" si="22"/>
        <v>0</v>
      </c>
      <c r="AI74" s="487">
        <f t="shared" si="23"/>
        <v>3.956478733926805E-3</v>
      </c>
      <c r="AJ74" s="487">
        <f t="shared" si="24"/>
        <v>4.9455984174085067E-2</v>
      </c>
      <c r="AK74" s="487">
        <f t="shared" si="25"/>
        <v>3.3630069238377844E-2</v>
      </c>
      <c r="AL74" s="487">
        <f t="shared" si="26"/>
        <v>0.83778437190900101</v>
      </c>
      <c r="AN74" s="487">
        <f t="shared" si="27"/>
        <v>8.9728453364816996E-2</v>
      </c>
    </row>
    <row r="75" spans="1:40" x14ac:dyDescent="0.2">
      <c r="A75" s="639" t="s">
        <v>103</v>
      </c>
      <c r="B75" s="449" t="str">
        <f>+'Summary Data (2)'!B75</f>
        <v>October, 2006</v>
      </c>
      <c r="C75" s="451">
        <f>+'Summary Data (2)'!E75</f>
        <v>52</v>
      </c>
      <c r="D75" s="451">
        <f>+'Summary Data (2)'!I75</f>
        <v>8</v>
      </c>
      <c r="E75" s="451">
        <f>+'Summary Data (2)'!M75</f>
        <v>1</v>
      </c>
      <c r="F75" s="451">
        <f>+'Summary Data (2)'!Q75</f>
        <v>10</v>
      </c>
      <c r="G75" s="451">
        <f>+'Summary Data (2)'!U75</f>
        <v>2</v>
      </c>
      <c r="H75" s="451">
        <f>+'Summary Data (2)'!Y75</f>
        <v>12</v>
      </c>
      <c r="I75" s="451">
        <f>+'Summary Data (2)'!AC75</f>
        <v>5</v>
      </c>
      <c r="J75" s="451">
        <f>+'Summary Data (2)'!AG75</f>
        <v>5</v>
      </c>
      <c r="K75" s="451">
        <f>+'Summary Data (2)'!AK75</f>
        <v>277</v>
      </c>
      <c r="L75" s="451">
        <f>+'Summary Data (2)'!AO75</f>
        <v>42</v>
      </c>
      <c r="M75" s="451">
        <f>+'Summary Data (2)'!AS75</f>
        <v>218</v>
      </c>
      <c r="N75" s="451">
        <f>+'Summary Data (2)'!AW75</f>
        <v>275</v>
      </c>
      <c r="O75" s="451">
        <f>+'Summary Data (2)'!BA75</f>
        <v>5</v>
      </c>
      <c r="P75" s="451">
        <f>+'Summary Data (2)'!BE75</f>
        <v>2</v>
      </c>
      <c r="Q75" s="451">
        <f>+'Summary Data (2)'!BI75</f>
        <v>19</v>
      </c>
      <c r="R75" s="451">
        <f>+'Summary Data (2)'!BM75</f>
        <v>9</v>
      </c>
      <c r="S75" s="451">
        <f>+'Summary Data (2)'!BQ75</f>
        <v>12</v>
      </c>
      <c r="T75" s="451">
        <f>+'Summary Data (2)'!BU75</f>
        <v>4</v>
      </c>
      <c r="U75" s="451">
        <f>+'Summary Data (2)'!BY75</f>
        <v>958</v>
      </c>
      <c r="X75" s="451">
        <f t="shared" si="15"/>
        <v>52</v>
      </c>
      <c r="Y75" s="451">
        <f t="shared" si="15"/>
        <v>8</v>
      </c>
      <c r="Z75" s="451">
        <f t="shared" si="16"/>
        <v>19</v>
      </c>
      <c r="AA75" s="451">
        <f t="shared" si="17"/>
        <v>35</v>
      </c>
      <c r="AB75" s="451">
        <f t="shared" si="18"/>
        <v>25</v>
      </c>
      <c r="AC75" s="451">
        <f t="shared" si="19"/>
        <v>819</v>
      </c>
      <c r="AD75" s="489">
        <f t="shared" si="20"/>
        <v>0</v>
      </c>
      <c r="AG75" s="486">
        <f t="shared" si="21"/>
        <v>5.4279749478079335E-2</v>
      </c>
      <c r="AH75" s="486">
        <f t="shared" si="22"/>
        <v>8.350730688935281E-3</v>
      </c>
      <c r="AI75" s="486">
        <f t="shared" si="23"/>
        <v>1.9832985386221295E-2</v>
      </c>
      <c r="AJ75" s="486">
        <f t="shared" si="24"/>
        <v>3.6534446764091857E-2</v>
      </c>
      <c r="AK75" s="486">
        <f t="shared" si="25"/>
        <v>2.6096033402922755E-2</v>
      </c>
      <c r="AL75" s="486">
        <f t="shared" si="26"/>
        <v>0.85490605427974953</v>
      </c>
      <c r="AN75" s="486">
        <f t="shared" si="27"/>
        <v>6.3492063492063489E-2</v>
      </c>
    </row>
    <row r="76" spans="1:40" x14ac:dyDescent="0.2">
      <c r="A76" s="640"/>
      <c r="B76" s="442" t="str">
        <f>+'Summary Data (2)'!B76</f>
        <v>November, 2006</v>
      </c>
      <c r="C76" s="448">
        <f>+'Summary Data (2)'!E76</f>
        <v>32</v>
      </c>
      <c r="D76" s="448">
        <f>+'Summary Data (2)'!I76</f>
        <v>3</v>
      </c>
      <c r="E76" s="448">
        <f>+'Summary Data (2)'!M76</f>
        <v>2</v>
      </c>
      <c r="F76" s="448">
        <f>+'Summary Data (2)'!Q76</f>
        <v>11</v>
      </c>
      <c r="G76" s="448">
        <f>+'Summary Data (2)'!U76</f>
        <v>0</v>
      </c>
      <c r="H76" s="448">
        <f>+'Summary Data (2)'!Y76</f>
        <v>5</v>
      </c>
      <c r="I76" s="448">
        <f>+'Summary Data (2)'!AC76</f>
        <v>9</v>
      </c>
      <c r="J76" s="448">
        <f>+'Summary Data (2)'!AG76</f>
        <v>9</v>
      </c>
      <c r="K76" s="448">
        <f>+'Summary Data (2)'!AK76</f>
        <v>228</v>
      </c>
      <c r="L76" s="448">
        <f>+'Summary Data (2)'!AO76</f>
        <v>33</v>
      </c>
      <c r="M76" s="448">
        <f>+'Summary Data (2)'!AS76</f>
        <v>157</v>
      </c>
      <c r="N76" s="448">
        <f>+'Summary Data (2)'!AW76</f>
        <v>190</v>
      </c>
      <c r="O76" s="448">
        <f>+'Summary Data (2)'!BA76</f>
        <v>6</v>
      </c>
      <c r="P76" s="448">
        <f>+'Summary Data (2)'!BE76</f>
        <v>1</v>
      </c>
      <c r="Q76" s="448">
        <f>+'Summary Data (2)'!BI76</f>
        <v>6</v>
      </c>
      <c r="R76" s="448">
        <f>+'Summary Data (2)'!BM76</f>
        <v>22</v>
      </c>
      <c r="S76" s="448">
        <f>+'Summary Data (2)'!BQ76</f>
        <v>25</v>
      </c>
      <c r="T76" s="448">
        <f>+'Summary Data (2)'!BU76</f>
        <v>1</v>
      </c>
      <c r="U76" s="448">
        <f>+'Summary Data (2)'!BY76</f>
        <v>740</v>
      </c>
      <c r="X76" s="448">
        <f t="shared" si="15"/>
        <v>32</v>
      </c>
      <c r="Y76" s="448">
        <f t="shared" si="15"/>
        <v>3</v>
      </c>
      <c r="Z76" s="448">
        <f t="shared" si="16"/>
        <v>6</v>
      </c>
      <c r="AA76" s="448">
        <f t="shared" si="17"/>
        <v>36</v>
      </c>
      <c r="AB76" s="448">
        <f t="shared" si="18"/>
        <v>48</v>
      </c>
      <c r="AC76" s="448">
        <f t="shared" si="19"/>
        <v>615</v>
      </c>
      <c r="AD76" s="489">
        <f t="shared" si="20"/>
        <v>0</v>
      </c>
      <c r="AG76" s="487">
        <f t="shared" si="21"/>
        <v>4.3243243243243246E-2</v>
      </c>
      <c r="AH76" s="487">
        <f t="shared" si="22"/>
        <v>4.0540540540540543E-3</v>
      </c>
      <c r="AI76" s="487">
        <f t="shared" si="23"/>
        <v>8.1081081081081086E-3</v>
      </c>
      <c r="AJ76" s="487">
        <f t="shared" si="24"/>
        <v>4.8648648648648651E-2</v>
      </c>
      <c r="AK76" s="487">
        <f t="shared" si="25"/>
        <v>6.4864864864864868E-2</v>
      </c>
      <c r="AL76" s="487">
        <f t="shared" si="26"/>
        <v>0.83108108108108103</v>
      </c>
      <c r="AN76" s="487">
        <f t="shared" si="27"/>
        <v>5.2032520325203252E-2</v>
      </c>
    </row>
    <row r="77" spans="1:40" x14ac:dyDescent="0.2">
      <c r="A77" s="640"/>
      <c r="B77" s="449" t="str">
        <f>+'Summary Data (2)'!B77</f>
        <v>December, 2006</v>
      </c>
      <c r="C77" s="451">
        <f>+'Summary Data (2)'!E77</f>
        <v>56</v>
      </c>
      <c r="D77" s="451">
        <f>+'Summary Data (2)'!I77</f>
        <v>0</v>
      </c>
      <c r="E77" s="451">
        <f>+'Summary Data (2)'!M77</f>
        <v>0</v>
      </c>
      <c r="F77" s="451">
        <f>+'Summary Data (2)'!Q77</f>
        <v>7</v>
      </c>
      <c r="G77" s="451">
        <f>+'Summary Data (2)'!U77</f>
        <v>0</v>
      </c>
      <c r="H77" s="451">
        <f>+'Summary Data (2)'!Y77</f>
        <v>5</v>
      </c>
      <c r="I77" s="451">
        <f>+'Summary Data (2)'!AC77</f>
        <v>3</v>
      </c>
      <c r="J77" s="451">
        <f>+'Summary Data (2)'!AG77</f>
        <v>3</v>
      </c>
      <c r="K77" s="451">
        <f>+'Summary Data (2)'!AK77</f>
        <v>198</v>
      </c>
      <c r="L77" s="451">
        <f>+'Summary Data (2)'!AO77</f>
        <v>28</v>
      </c>
      <c r="M77" s="451">
        <f>+'Summary Data (2)'!AS77</f>
        <v>171</v>
      </c>
      <c r="N77" s="451">
        <f>+'Summary Data (2)'!AW77</f>
        <v>149</v>
      </c>
      <c r="O77" s="451">
        <f>+'Summary Data (2)'!BA77</f>
        <v>1</v>
      </c>
      <c r="P77" s="451">
        <f>+'Summary Data (2)'!BE77</f>
        <v>3</v>
      </c>
      <c r="Q77" s="451">
        <f>+'Summary Data (2)'!BI77</f>
        <v>5</v>
      </c>
      <c r="R77" s="451">
        <f>+'Summary Data (2)'!BM77</f>
        <v>12</v>
      </c>
      <c r="S77" s="451">
        <f>+'Summary Data (2)'!BQ77</f>
        <v>8</v>
      </c>
      <c r="T77" s="451">
        <f>+'Summary Data (2)'!BU77</f>
        <v>2</v>
      </c>
      <c r="U77" s="451">
        <f>+'Summary Data (2)'!BY77</f>
        <v>651</v>
      </c>
      <c r="X77" s="451">
        <f t="shared" si="15"/>
        <v>56</v>
      </c>
      <c r="Y77" s="451">
        <f t="shared" si="15"/>
        <v>0</v>
      </c>
      <c r="Z77" s="451">
        <f t="shared" si="16"/>
        <v>5</v>
      </c>
      <c r="AA77" s="451">
        <f t="shared" si="17"/>
        <v>18</v>
      </c>
      <c r="AB77" s="451">
        <f t="shared" si="18"/>
        <v>22</v>
      </c>
      <c r="AC77" s="451">
        <f t="shared" si="19"/>
        <v>550</v>
      </c>
      <c r="AD77" s="489">
        <f t="shared" si="20"/>
        <v>0</v>
      </c>
      <c r="AG77" s="486">
        <f t="shared" si="21"/>
        <v>8.6021505376344093E-2</v>
      </c>
      <c r="AH77" s="486">
        <f t="shared" si="22"/>
        <v>0</v>
      </c>
      <c r="AI77" s="486">
        <f t="shared" si="23"/>
        <v>7.6804915514592934E-3</v>
      </c>
      <c r="AJ77" s="486">
        <f t="shared" si="24"/>
        <v>2.7649769585253458E-2</v>
      </c>
      <c r="AK77" s="486">
        <f t="shared" si="25"/>
        <v>3.3794162826420893E-2</v>
      </c>
      <c r="AL77" s="486">
        <f t="shared" si="26"/>
        <v>0.84485407066052232</v>
      </c>
      <c r="AN77" s="486">
        <f t="shared" si="27"/>
        <v>0.10181818181818182</v>
      </c>
    </row>
    <row r="78" spans="1:40" x14ac:dyDescent="0.2">
      <c r="A78" s="640"/>
      <c r="B78" s="442" t="str">
        <f>+'Summary Data (2)'!B78</f>
        <v>January, 2007</v>
      </c>
      <c r="C78" s="448">
        <f>+'Summary Data (2)'!E78</f>
        <v>86</v>
      </c>
      <c r="D78" s="448">
        <f>+'Summary Data (2)'!I78</f>
        <v>0</v>
      </c>
      <c r="E78" s="448">
        <f>+'Summary Data (2)'!M78</f>
        <v>0</v>
      </c>
      <c r="F78" s="448">
        <f>+'Summary Data (2)'!Q78</f>
        <v>5</v>
      </c>
      <c r="G78" s="448">
        <f>+'Summary Data (2)'!U78</f>
        <v>1</v>
      </c>
      <c r="H78" s="448">
        <f>+'Summary Data (2)'!Y78</f>
        <v>5</v>
      </c>
      <c r="I78" s="448">
        <f>+'Summary Data (2)'!AC78</f>
        <v>1</v>
      </c>
      <c r="J78" s="448">
        <f>+'Summary Data (2)'!AG78</f>
        <v>1</v>
      </c>
      <c r="K78" s="448">
        <f>+'Summary Data (2)'!AK78</f>
        <v>230</v>
      </c>
      <c r="L78" s="448">
        <f>+'Summary Data (2)'!AO78</f>
        <v>29</v>
      </c>
      <c r="M78" s="448">
        <f>+'Summary Data (2)'!AS78</f>
        <v>155</v>
      </c>
      <c r="N78" s="448">
        <f>+'Summary Data (2)'!AW78</f>
        <v>187</v>
      </c>
      <c r="O78" s="448">
        <f>+'Summary Data (2)'!BA78</f>
        <v>4</v>
      </c>
      <c r="P78" s="448">
        <f>+'Summary Data (2)'!BE78</f>
        <v>1</v>
      </c>
      <c r="Q78" s="448">
        <f>+'Summary Data (2)'!BI78</f>
        <v>4</v>
      </c>
      <c r="R78" s="448">
        <f>+'Summary Data (2)'!BM78</f>
        <v>18</v>
      </c>
      <c r="S78" s="448">
        <f>+'Summary Data (2)'!BQ78</f>
        <v>14</v>
      </c>
      <c r="T78" s="448">
        <f>+'Summary Data (2)'!BU78</f>
        <v>0</v>
      </c>
      <c r="U78" s="448">
        <f>+'Summary Data (2)'!BY78</f>
        <v>741</v>
      </c>
      <c r="X78" s="448">
        <f t="shared" si="15"/>
        <v>86</v>
      </c>
      <c r="Y78" s="448">
        <f t="shared" si="15"/>
        <v>0</v>
      </c>
      <c r="Z78" s="448">
        <f t="shared" si="16"/>
        <v>4</v>
      </c>
      <c r="AA78" s="448">
        <f t="shared" si="17"/>
        <v>13</v>
      </c>
      <c r="AB78" s="448">
        <f t="shared" si="18"/>
        <v>32</v>
      </c>
      <c r="AC78" s="448">
        <f t="shared" si="19"/>
        <v>606</v>
      </c>
      <c r="AD78" s="489">
        <f t="shared" si="20"/>
        <v>0</v>
      </c>
      <c r="AG78" s="487">
        <f t="shared" si="21"/>
        <v>0.11605937921727395</v>
      </c>
      <c r="AH78" s="487">
        <f t="shared" si="22"/>
        <v>0</v>
      </c>
      <c r="AI78" s="487">
        <f t="shared" si="23"/>
        <v>5.3981106612685558E-3</v>
      </c>
      <c r="AJ78" s="487">
        <f t="shared" si="24"/>
        <v>1.7543859649122806E-2</v>
      </c>
      <c r="AK78" s="487">
        <f t="shared" si="25"/>
        <v>4.3184885290148446E-2</v>
      </c>
      <c r="AL78" s="487">
        <f t="shared" si="26"/>
        <v>0.81781376518218618</v>
      </c>
      <c r="AN78" s="487">
        <f t="shared" si="27"/>
        <v>0.14191419141914191</v>
      </c>
    </row>
    <row r="79" spans="1:40" x14ac:dyDescent="0.2">
      <c r="A79" s="640"/>
      <c r="B79" s="449" t="str">
        <f>+'Summary Data (2)'!B79</f>
        <v>February, 2007</v>
      </c>
      <c r="C79" s="451">
        <f>+'Summary Data (2)'!E79</f>
        <v>88</v>
      </c>
      <c r="D79" s="451">
        <f>+'Summary Data (2)'!I79</f>
        <v>0</v>
      </c>
      <c r="E79" s="451">
        <f>+'Summary Data (2)'!M79</f>
        <v>0</v>
      </c>
      <c r="F79" s="451">
        <f>+'Summary Data (2)'!Q79</f>
        <v>8</v>
      </c>
      <c r="G79" s="451">
        <f>+'Summary Data (2)'!U79</f>
        <v>1</v>
      </c>
      <c r="H79" s="451">
        <f>+'Summary Data (2)'!Y79</f>
        <v>4</v>
      </c>
      <c r="I79" s="451">
        <f>+'Summary Data (2)'!AC79</f>
        <v>1</v>
      </c>
      <c r="J79" s="451">
        <f>+'Summary Data (2)'!AG79</f>
        <v>1</v>
      </c>
      <c r="K79" s="451">
        <f>+'Summary Data (2)'!AK79</f>
        <v>205</v>
      </c>
      <c r="L79" s="451">
        <f>+'Summary Data (2)'!AO79</f>
        <v>40</v>
      </c>
      <c r="M79" s="451">
        <f>+'Summary Data (2)'!AS79</f>
        <v>213</v>
      </c>
      <c r="N79" s="451">
        <f>+'Summary Data (2)'!AW79</f>
        <v>245</v>
      </c>
      <c r="O79" s="451">
        <f>+'Summary Data (2)'!BA79</f>
        <v>4</v>
      </c>
      <c r="P79" s="451">
        <f>+'Summary Data (2)'!BE79</f>
        <v>5</v>
      </c>
      <c r="Q79" s="451">
        <f>+'Summary Data (2)'!BI79</f>
        <v>3</v>
      </c>
      <c r="R79" s="451">
        <f>+'Summary Data (2)'!BM79</f>
        <v>13</v>
      </c>
      <c r="S79" s="451">
        <f>+'Summary Data (2)'!BQ79</f>
        <v>8</v>
      </c>
      <c r="T79" s="451">
        <f>+'Summary Data (2)'!BU79</f>
        <v>0</v>
      </c>
      <c r="U79" s="451">
        <f>+'Summary Data (2)'!BY79</f>
        <v>839</v>
      </c>
      <c r="X79" s="451">
        <f t="shared" si="15"/>
        <v>88</v>
      </c>
      <c r="Y79" s="451">
        <f t="shared" si="15"/>
        <v>0</v>
      </c>
      <c r="Z79" s="451">
        <f t="shared" si="16"/>
        <v>3</v>
      </c>
      <c r="AA79" s="451">
        <f t="shared" si="17"/>
        <v>15</v>
      </c>
      <c r="AB79" s="451">
        <f t="shared" si="18"/>
        <v>21</v>
      </c>
      <c r="AC79" s="451">
        <f t="shared" si="19"/>
        <v>712</v>
      </c>
      <c r="AD79" s="489">
        <f t="shared" si="20"/>
        <v>0</v>
      </c>
      <c r="AG79" s="486">
        <f t="shared" si="21"/>
        <v>0.10488676996424315</v>
      </c>
      <c r="AH79" s="486">
        <f t="shared" si="22"/>
        <v>0</v>
      </c>
      <c r="AI79" s="486">
        <f t="shared" si="23"/>
        <v>3.5756853396901071E-3</v>
      </c>
      <c r="AJ79" s="486">
        <f t="shared" si="24"/>
        <v>1.7878426698450536E-2</v>
      </c>
      <c r="AK79" s="486">
        <f t="shared" si="25"/>
        <v>2.5029797377830752E-2</v>
      </c>
      <c r="AL79" s="486">
        <f t="shared" si="26"/>
        <v>0.84862932061978547</v>
      </c>
      <c r="AN79" s="486">
        <f t="shared" si="27"/>
        <v>0.12359550561797752</v>
      </c>
    </row>
    <row r="80" spans="1:40" x14ac:dyDescent="0.2">
      <c r="A80" s="640"/>
      <c r="B80" s="442" t="str">
        <f>+'Summary Data (2)'!B80</f>
        <v>March, 2007</v>
      </c>
      <c r="C80" s="448">
        <f>+'Summary Data (2)'!E80</f>
        <v>153</v>
      </c>
      <c r="D80" s="448">
        <f>+'Summary Data (2)'!I80</f>
        <v>4</v>
      </c>
      <c r="E80" s="448">
        <f>+'Summary Data (2)'!M80</f>
        <v>0</v>
      </c>
      <c r="F80" s="448">
        <f>+'Summary Data (2)'!Q80</f>
        <v>15</v>
      </c>
      <c r="G80" s="448">
        <f>+'Summary Data (2)'!U80</f>
        <v>1</v>
      </c>
      <c r="H80" s="448">
        <f>+'Summary Data (2)'!Y80</f>
        <v>14</v>
      </c>
      <c r="I80" s="448">
        <f>+'Summary Data (2)'!AC80</f>
        <v>12</v>
      </c>
      <c r="J80" s="448">
        <f>+'Summary Data (2)'!AG80</f>
        <v>12</v>
      </c>
      <c r="K80" s="448">
        <f>+'Summary Data (2)'!AK80</f>
        <v>275</v>
      </c>
      <c r="L80" s="448">
        <f>+'Summary Data (2)'!AO80</f>
        <v>30</v>
      </c>
      <c r="M80" s="448">
        <f>+'Summary Data (2)'!AS80</f>
        <v>225</v>
      </c>
      <c r="N80" s="448">
        <f>+'Summary Data (2)'!AW80</f>
        <v>253</v>
      </c>
      <c r="O80" s="448">
        <f>+'Summary Data (2)'!BA80</f>
        <v>8</v>
      </c>
      <c r="P80" s="448">
        <f>+'Summary Data (2)'!BE80</f>
        <v>0</v>
      </c>
      <c r="Q80" s="448">
        <f>+'Summary Data (2)'!BI80</f>
        <v>12</v>
      </c>
      <c r="R80" s="448">
        <f>+'Summary Data (2)'!BM80</f>
        <v>19</v>
      </c>
      <c r="S80" s="448">
        <f>+'Summary Data (2)'!BQ80</f>
        <v>13</v>
      </c>
      <c r="T80" s="448">
        <f>+'Summary Data (2)'!BU80</f>
        <v>2</v>
      </c>
      <c r="U80" s="448">
        <f>+'Summary Data (2)'!BY80</f>
        <v>1048</v>
      </c>
      <c r="X80" s="448">
        <f t="shared" si="15"/>
        <v>153</v>
      </c>
      <c r="Y80" s="448">
        <f t="shared" si="15"/>
        <v>4</v>
      </c>
      <c r="Z80" s="448">
        <f t="shared" si="16"/>
        <v>12</v>
      </c>
      <c r="AA80" s="448">
        <f t="shared" si="17"/>
        <v>54</v>
      </c>
      <c r="AB80" s="448">
        <f t="shared" si="18"/>
        <v>34</v>
      </c>
      <c r="AC80" s="448">
        <f t="shared" si="19"/>
        <v>791</v>
      </c>
      <c r="AD80" s="489">
        <f t="shared" si="20"/>
        <v>0</v>
      </c>
      <c r="AG80" s="487">
        <f t="shared" si="21"/>
        <v>0.14599236641221375</v>
      </c>
      <c r="AH80" s="487">
        <f t="shared" si="22"/>
        <v>3.8167938931297708E-3</v>
      </c>
      <c r="AI80" s="487">
        <f t="shared" si="23"/>
        <v>1.1450381679389313E-2</v>
      </c>
      <c r="AJ80" s="487">
        <f t="shared" si="24"/>
        <v>5.1526717557251911E-2</v>
      </c>
      <c r="AK80" s="487">
        <f t="shared" si="25"/>
        <v>3.2442748091603052E-2</v>
      </c>
      <c r="AL80" s="487">
        <f t="shared" si="26"/>
        <v>0.75477099236641221</v>
      </c>
      <c r="AN80" s="487">
        <f t="shared" si="27"/>
        <v>0.19342604298356511</v>
      </c>
    </row>
    <row r="81" spans="1:40" x14ac:dyDescent="0.2">
      <c r="A81" s="640"/>
      <c r="B81" s="449" t="str">
        <f>+'Summary Data (2)'!B81</f>
        <v>April, 2007</v>
      </c>
      <c r="C81" s="451">
        <f>+'Summary Data (2)'!E81</f>
        <v>76</v>
      </c>
      <c r="D81" s="451">
        <f>+'Summary Data (2)'!I81</f>
        <v>0</v>
      </c>
      <c r="E81" s="451">
        <f>+'Summary Data (2)'!M81</f>
        <v>0</v>
      </c>
      <c r="F81" s="451">
        <f>+'Summary Data (2)'!Q81</f>
        <v>8</v>
      </c>
      <c r="G81" s="451">
        <f>+'Summary Data (2)'!U81</f>
        <v>2</v>
      </c>
      <c r="H81" s="451">
        <f>+'Summary Data (2)'!Y81</f>
        <v>9</v>
      </c>
      <c r="I81" s="451">
        <f>+'Summary Data (2)'!AC81</f>
        <v>18</v>
      </c>
      <c r="J81" s="451">
        <f>+'Summary Data (2)'!AG81</f>
        <v>18</v>
      </c>
      <c r="K81" s="451">
        <f>+'Summary Data (2)'!AK81</f>
        <v>356</v>
      </c>
      <c r="L81" s="451">
        <f>+'Summary Data (2)'!AO81</f>
        <v>41</v>
      </c>
      <c r="M81" s="451">
        <f>+'Summary Data (2)'!AS81</f>
        <v>213</v>
      </c>
      <c r="N81" s="451">
        <f>+'Summary Data (2)'!AW81</f>
        <v>334</v>
      </c>
      <c r="O81" s="451">
        <f>+'Summary Data (2)'!BA81</f>
        <v>8</v>
      </c>
      <c r="P81" s="451">
        <f>+'Summary Data (2)'!BE81</f>
        <v>0</v>
      </c>
      <c r="Q81" s="451">
        <f>+'Summary Data (2)'!BI81</f>
        <v>8</v>
      </c>
      <c r="R81" s="451">
        <f>+'Summary Data (2)'!BM81</f>
        <v>15</v>
      </c>
      <c r="S81" s="451">
        <f>+'Summary Data (2)'!BQ81</f>
        <v>24</v>
      </c>
      <c r="T81" s="451">
        <f>+'Summary Data (2)'!BU81</f>
        <v>2</v>
      </c>
      <c r="U81" s="451">
        <f>+'Summary Data (2)'!BY81</f>
        <v>1132</v>
      </c>
      <c r="X81" s="451">
        <f t="shared" si="15"/>
        <v>76</v>
      </c>
      <c r="Y81" s="451">
        <f t="shared" si="15"/>
        <v>0</v>
      </c>
      <c r="Z81" s="451">
        <f t="shared" si="16"/>
        <v>8</v>
      </c>
      <c r="AA81" s="451">
        <f t="shared" si="17"/>
        <v>55</v>
      </c>
      <c r="AB81" s="451">
        <f t="shared" si="18"/>
        <v>41</v>
      </c>
      <c r="AC81" s="451">
        <f t="shared" si="19"/>
        <v>952</v>
      </c>
      <c r="AD81" s="489">
        <f t="shared" si="20"/>
        <v>0</v>
      </c>
      <c r="AG81" s="486">
        <f t="shared" si="21"/>
        <v>6.7137809187279157E-2</v>
      </c>
      <c r="AH81" s="486">
        <f t="shared" si="22"/>
        <v>0</v>
      </c>
      <c r="AI81" s="486">
        <f t="shared" si="23"/>
        <v>7.0671378091872791E-3</v>
      </c>
      <c r="AJ81" s="486">
        <f t="shared" si="24"/>
        <v>4.8586572438162542E-2</v>
      </c>
      <c r="AK81" s="486">
        <f t="shared" si="25"/>
        <v>3.6219081272084806E-2</v>
      </c>
      <c r="AL81" s="486">
        <f t="shared" si="26"/>
        <v>0.8409893992932862</v>
      </c>
      <c r="AN81" s="486">
        <f t="shared" si="27"/>
        <v>7.9831932773109238E-2</v>
      </c>
    </row>
    <row r="82" spans="1:40" x14ac:dyDescent="0.2">
      <c r="A82" s="640"/>
      <c r="B82" s="442" t="str">
        <f>+'Summary Data (2)'!B82</f>
        <v>May, 2007</v>
      </c>
      <c r="C82" s="448">
        <f>+'Summary Data (2)'!E82</f>
        <v>89</v>
      </c>
      <c r="D82" s="448">
        <f>+'Summary Data (2)'!I82</f>
        <v>0</v>
      </c>
      <c r="E82" s="448">
        <f>+'Summary Data (2)'!M82</f>
        <v>1</v>
      </c>
      <c r="F82" s="448">
        <f>+'Summary Data (2)'!Q82</f>
        <v>15</v>
      </c>
      <c r="G82" s="448">
        <f>+'Summary Data (2)'!U82</f>
        <v>0</v>
      </c>
      <c r="H82" s="448">
        <f>+'Summary Data (2)'!Y82</f>
        <v>14</v>
      </c>
      <c r="I82" s="448">
        <f>+'Summary Data (2)'!AC82</f>
        <v>11</v>
      </c>
      <c r="J82" s="448">
        <f>+'Summary Data (2)'!AG82</f>
        <v>11</v>
      </c>
      <c r="K82" s="448">
        <f>+'Summary Data (2)'!AK82</f>
        <v>262</v>
      </c>
      <c r="L82" s="448">
        <f>+'Summary Data (2)'!AO82</f>
        <v>24</v>
      </c>
      <c r="M82" s="448">
        <f>+'Summary Data (2)'!AS82</f>
        <v>240</v>
      </c>
      <c r="N82" s="448">
        <f>+'Summary Data (2)'!AW82</f>
        <v>228</v>
      </c>
      <c r="O82" s="448">
        <f>+'Summary Data (2)'!BA82</f>
        <v>4</v>
      </c>
      <c r="P82" s="448">
        <f>+'Summary Data (2)'!BE82</f>
        <v>2</v>
      </c>
      <c r="Q82" s="448">
        <f>+'Summary Data (2)'!BI82</f>
        <v>23</v>
      </c>
      <c r="R82" s="448">
        <f>+'Summary Data (2)'!BM82</f>
        <v>21</v>
      </c>
      <c r="S82" s="448">
        <f>+'Summary Data (2)'!BQ82</f>
        <v>13</v>
      </c>
      <c r="T82" s="448">
        <f>+'Summary Data (2)'!BU82</f>
        <v>22</v>
      </c>
      <c r="U82" s="448">
        <f>+'Summary Data (2)'!BY82</f>
        <v>980</v>
      </c>
      <c r="X82" s="448">
        <f t="shared" si="15"/>
        <v>89</v>
      </c>
      <c r="Y82" s="448">
        <f t="shared" si="15"/>
        <v>0</v>
      </c>
      <c r="Z82" s="448">
        <f t="shared" si="16"/>
        <v>23</v>
      </c>
      <c r="AA82" s="448">
        <f t="shared" si="17"/>
        <v>52</v>
      </c>
      <c r="AB82" s="448">
        <f t="shared" si="18"/>
        <v>56</v>
      </c>
      <c r="AC82" s="448">
        <f t="shared" si="19"/>
        <v>760</v>
      </c>
      <c r="AD82" s="489">
        <f t="shared" si="20"/>
        <v>0</v>
      </c>
      <c r="AG82" s="487">
        <f t="shared" si="21"/>
        <v>9.0816326530612251E-2</v>
      </c>
      <c r="AH82" s="487">
        <f t="shared" si="22"/>
        <v>0</v>
      </c>
      <c r="AI82" s="487">
        <f t="shared" si="23"/>
        <v>2.3469387755102041E-2</v>
      </c>
      <c r="AJ82" s="487">
        <f t="shared" si="24"/>
        <v>5.3061224489795916E-2</v>
      </c>
      <c r="AK82" s="487">
        <f t="shared" si="25"/>
        <v>5.7142857142857141E-2</v>
      </c>
      <c r="AL82" s="487">
        <f t="shared" si="26"/>
        <v>0.77551020408163263</v>
      </c>
      <c r="AN82" s="487">
        <f t="shared" si="27"/>
        <v>0.11710526315789474</v>
      </c>
    </row>
    <row r="83" spans="1:40" x14ac:dyDescent="0.2">
      <c r="A83" s="640"/>
      <c r="B83" s="449" t="str">
        <f>+'Summary Data (2)'!B83</f>
        <v>June, 2007</v>
      </c>
      <c r="C83" s="451">
        <f>+'Summary Data (2)'!E83</f>
        <v>63</v>
      </c>
      <c r="D83" s="451">
        <f>+'Summary Data (2)'!I83</f>
        <v>28</v>
      </c>
      <c r="E83" s="451">
        <f>+'Summary Data (2)'!M83</f>
        <v>2</v>
      </c>
      <c r="F83" s="451">
        <f>+'Summary Data (2)'!Q83</f>
        <v>19</v>
      </c>
      <c r="G83" s="451">
        <f>+'Summary Data (2)'!U83</f>
        <v>2</v>
      </c>
      <c r="H83" s="451">
        <f>+'Summary Data (2)'!Y83</f>
        <v>14</v>
      </c>
      <c r="I83" s="451">
        <f>+'Summary Data (2)'!AC83</f>
        <v>8</v>
      </c>
      <c r="J83" s="451">
        <f>+'Summary Data (2)'!AG83</f>
        <v>8</v>
      </c>
      <c r="K83" s="451">
        <f>+'Summary Data (2)'!AK83</f>
        <v>310</v>
      </c>
      <c r="L83" s="451">
        <f>+'Summary Data (2)'!AO83</f>
        <v>36</v>
      </c>
      <c r="M83" s="451">
        <f>+'Summary Data (2)'!AS83</f>
        <v>263</v>
      </c>
      <c r="N83" s="451">
        <f>+'Summary Data (2)'!AW83</f>
        <v>296</v>
      </c>
      <c r="O83" s="451">
        <f>+'Summary Data (2)'!BA83</f>
        <v>13</v>
      </c>
      <c r="P83" s="451">
        <f>+'Summary Data (2)'!BE83</f>
        <v>6</v>
      </c>
      <c r="Q83" s="451">
        <f>+'Summary Data (2)'!BI83</f>
        <v>9</v>
      </c>
      <c r="R83" s="451">
        <f>+'Summary Data (2)'!BM83</f>
        <v>22</v>
      </c>
      <c r="S83" s="451">
        <f>+'Summary Data (2)'!BQ83</f>
        <v>21</v>
      </c>
      <c r="T83" s="451">
        <f>+'Summary Data (2)'!BU83</f>
        <v>3</v>
      </c>
      <c r="U83" s="451">
        <f>+'Summary Data (2)'!BY83</f>
        <v>1123</v>
      </c>
      <c r="X83" s="451">
        <f t="shared" si="15"/>
        <v>63</v>
      </c>
      <c r="Y83" s="451">
        <f t="shared" si="15"/>
        <v>28</v>
      </c>
      <c r="Z83" s="451">
        <f t="shared" si="16"/>
        <v>9</v>
      </c>
      <c r="AA83" s="451">
        <f t="shared" si="17"/>
        <v>53</v>
      </c>
      <c r="AB83" s="451">
        <f t="shared" si="18"/>
        <v>46</v>
      </c>
      <c r="AC83" s="451">
        <f t="shared" si="19"/>
        <v>924</v>
      </c>
      <c r="AD83" s="489">
        <f t="shared" si="20"/>
        <v>0</v>
      </c>
      <c r="AG83" s="486">
        <f t="shared" si="21"/>
        <v>5.6099732858414957E-2</v>
      </c>
      <c r="AH83" s="486">
        <f t="shared" si="22"/>
        <v>2.4933214603739984E-2</v>
      </c>
      <c r="AI83" s="486">
        <f t="shared" si="23"/>
        <v>8.0142475512021364E-3</v>
      </c>
      <c r="AJ83" s="486">
        <f t="shared" si="24"/>
        <v>4.7195013357079249E-2</v>
      </c>
      <c r="AK83" s="486">
        <f t="shared" si="25"/>
        <v>4.0961709706144253E-2</v>
      </c>
      <c r="AL83" s="486">
        <f t="shared" si="26"/>
        <v>0.82279608192341946</v>
      </c>
      <c r="AN83" s="486">
        <f t="shared" si="27"/>
        <v>6.8181818181818177E-2</v>
      </c>
    </row>
    <row r="84" spans="1:40" x14ac:dyDescent="0.2">
      <c r="A84" s="640"/>
      <c r="B84" s="442" t="str">
        <f>+'Summary Data (2)'!B84</f>
        <v>July, 2007</v>
      </c>
      <c r="C84" s="448">
        <f>+'Summary Data (2)'!E84</f>
        <v>48</v>
      </c>
      <c r="D84" s="448">
        <f>+'Summary Data (2)'!I84</f>
        <v>0</v>
      </c>
      <c r="E84" s="448">
        <f>+'Summary Data (2)'!M84</f>
        <v>1</v>
      </c>
      <c r="F84" s="448">
        <f>+'Summary Data (2)'!Q84</f>
        <v>6</v>
      </c>
      <c r="G84" s="448">
        <f>+'Summary Data (2)'!U84</f>
        <v>3</v>
      </c>
      <c r="H84" s="448">
        <f>+'Summary Data (2)'!Y84</f>
        <v>8</v>
      </c>
      <c r="I84" s="448">
        <f>+'Summary Data (2)'!AC84</f>
        <v>9</v>
      </c>
      <c r="J84" s="448">
        <f>+'Summary Data (2)'!AG84</f>
        <v>9</v>
      </c>
      <c r="K84" s="448">
        <f>+'Summary Data (2)'!AK84</f>
        <v>262</v>
      </c>
      <c r="L84" s="448">
        <f>+'Summary Data (2)'!AO84</f>
        <v>45</v>
      </c>
      <c r="M84" s="448">
        <f>+'Summary Data (2)'!AS84</f>
        <v>209</v>
      </c>
      <c r="N84" s="448">
        <f>+'Summary Data (2)'!AW84</f>
        <v>205</v>
      </c>
      <c r="O84" s="448">
        <f>+'Summary Data (2)'!BA84</f>
        <v>1</v>
      </c>
      <c r="P84" s="448">
        <f>+'Summary Data (2)'!BE84</f>
        <v>5</v>
      </c>
      <c r="Q84" s="448">
        <f>+'Summary Data (2)'!BI84</f>
        <v>18</v>
      </c>
      <c r="R84" s="448">
        <f>+'Summary Data (2)'!BM84</f>
        <v>25</v>
      </c>
      <c r="S84" s="448">
        <f>+'Summary Data (2)'!BQ84</f>
        <v>14</v>
      </c>
      <c r="T84" s="448">
        <f>+'Summary Data (2)'!BU84</f>
        <v>4</v>
      </c>
      <c r="U84" s="448">
        <f>+'Summary Data (2)'!BY84</f>
        <v>872</v>
      </c>
      <c r="X84" s="448">
        <f t="shared" si="15"/>
        <v>48</v>
      </c>
      <c r="Y84" s="448">
        <f t="shared" si="15"/>
        <v>0</v>
      </c>
      <c r="Z84" s="448">
        <f t="shared" si="16"/>
        <v>18</v>
      </c>
      <c r="AA84" s="448">
        <f t="shared" si="17"/>
        <v>36</v>
      </c>
      <c r="AB84" s="448">
        <f t="shared" si="18"/>
        <v>43</v>
      </c>
      <c r="AC84" s="448">
        <f t="shared" si="19"/>
        <v>727</v>
      </c>
      <c r="AD84" s="489">
        <f t="shared" si="20"/>
        <v>0</v>
      </c>
      <c r="AG84" s="487">
        <f t="shared" si="21"/>
        <v>5.5045871559633031E-2</v>
      </c>
      <c r="AH84" s="487">
        <f t="shared" si="22"/>
        <v>0</v>
      </c>
      <c r="AI84" s="487">
        <f t="shared" si="23"/>
        <v>2.0642201834862386E-2</v>
      </c>
      <c r="AJ84" s="487">
        <f t="shared" si="24"/>
        <v>4.1284403669724773E-2</v>
      </c>
      <c r="AK84" s="487">
        <f t="shared" si="25"/>
        <v>4.931192660550459E-2</v>
      </c>
      <c r="AL84" s="487">
        <f t="shared" si="26"/>
        <v>0.83371559633027525</v>
      </c>
      <c r="AN84" s="487">
        <f t="shared" si="27"/>
        <v>6.6024759284731768E-2</v>
      </c>
    </row>
    <row r="85" spans="1:40" x14ac:dyDescent="0.2">
      <c r="A85" s="640"/>
      <c r="B85" s="449" t="str">
        <f>+'Summary Data (2)'!B85</f>
        <v>August, 2007</v>
      </c>
      <c r="C85" s="451">
        <f>+'Summary Data (2)'!E85</f>
        <v>37</v>
      </c>
      <c r="D85" s="451">
        <f>+'Summary Data (2)'!I85</f>
        <v>0</v>
      </c>
      <c r="E85" s="451">
        <f>+'Summary Data (2)'!M85</f>
        <v>0</v>
      </c>
      <c r="F85" s="451">
        <f>+'Summary Data (2)'!Q85</f>
        <v>10</v>
      </c>
      <c r="G85" s="451">
        <f>+'Summary Data (2)'!U85</f>
        <v>2</v>
      </c>
      <c r="H85" s="451">
        <f>+'Summary Data (2)'!Y85</f>
        <v>10</v>
      </c>
      <c r="I85" s="451">
        <f>+'Summary Data (2)'!AC85</f>
        <v>3</v>
      </c>
      <c r="J85" s="451">
        <f>+'Summary Data (2)'!AG85</f>
        <v>3</v>
      </c>
      <c r="K85" s="451">
        <f>+'Summary Data (2)'!AK85</f>
        <v>248</v>
      </c>
      <c r="L85" s="451">
        <f>+'Summary Data (2)'!AO85</f>
        <v>42</v>
      </c>
      <c r="M85" s="451">
        <f>+'Summary Data (2)'!AS85</f>
        <v>198</v>
      </c>
      <c r="N85" s="451">
        <f>+'Summary Data (2)'!AW85</f>
        <v>219</v>
      </c>
      <c r="O85" s="451">
        <f>+'Summary Data (2)'!BA85</f>
        <v>6</v>
      </c>
      <c r="P85" s="451">
        <f>+'Summary Data (2)'!BE85</f>
        <v>6</v>
      </c>
      <c r="Q85" s="451">
        <f>+'Summary Data (2)'!BI85</f>
        <v>8</v>
      </c>
      <c r="R85" s="451">
        <f>+'Summary Data (2)'!BM85</f>
        <v>16</v>
      </c>
      <c r="S85" s="451">
        <f>+'Summary Data (2)'!BQ85</f>
        <v>25</v>
      </c>
      <c r="T85" s="451">
        <f>+'Summary Data (2)'!BU85</f>
        <v>2</v>
      </c>
      <c r="U85" s="451">
        <f>+'Summary Data (2)'!BY85</f>
        <v>835</v>
      </c>
      <c r="X85" s="451">
        <f t="shared" si="15"/>
        <v>37</v>
      </c>
      <c r="Y85" s="451">
        <f t="shared" si="15"/>
        <v>0</v>
      </c>
      <c r="Z85" s="451">
        <f t="shared" si="16"/>
        <v>8</v>
      </c>
      <c r="AA85" s="451">
        <f t="shared" si="17"/>
        <v>28</v>
      </c>
      <c r="AB85" s="451">
        <f t="shared" si="18"/>
        <v>43</v>
      </c>
      <c r="AC85" s="451">
        <f t="shared" si="19"/>
        <v>719</v>
      </c>
      <c r="AD85" s="489">
        <f t="shared" si="20"/>
        <v>0</v>
      </c>
      <c r="AG85" s="486">
        <f t="shared" si="21"/>
        <v>4.431137724550898E-2</v>
      </c>
      <c r="AH85" s="486">
        <f t="shared" si="22"/>
        <v>0</v>
      </c>
      <c r="AI85" s="486">
        <f t="shared" si="23"/>
        <v>9.5808383233532933E-3</v>
      </c>
      <c r="AJ85" s="486">
        <f t="shared" si="24"/>
        <v>3.3532934131736525E-2</v>
      </c>
      <c r="AK85" s="486">
        <f t="shared" si="25"/>
        <v>5.1497005988023953E-2</v>
      </c>
      <c r="AL85" s="486">
        <f t="shared" si="26"/>
        <v>0.86107784431137724</v>
      </c>
      <c r="AN85" s="486">
        <f t="shared" si="27"/>
        <v>5.1460361613351879E-2</v>
      </c>
    </row>
    <row r="86" spans="1:40" x14ac:dyDescent="0.2">
      <c r="A86" s="641"/>
      <c r="B86" s="442" t="str">
        <f>+'Summary Data (2)'!B86</f>
        <v>September, 2007</v>
      </c>
      <c r="C86" s="448">
        <f>+'Summary Data (2)'!E86</f>
        <v>42</v>
      </c>
      <c r="D86" s="448">
        <f>+'Summary Data (2)'!I86</f>
        <v>0</v>
      </c>
      <c r="E86" s="448">
        <f>+'Summary Data (2)'!M86</f>
        <v>2</v>
      </c>
      <c r="F86" s="448">
        <f>+'Summary Data (2)'!Q86</f>
        <v>8</v>
      </c>
      <c r="G86" s="448">
        <f>+'Summary Data (2)'!U86</f>
        <v>0</v>
      </c>
      <c r="H86" s="448">
        <f>+'Summary Data (2)'!Y86</f>
        <v>5</v>
      </c>
      <c r="I86" s="448">
        <f>+'Summary Data (2)'!AC86</f>
        <v>6</v>
      </c>
      <c r="J86" s="448">
        <f>+'Summary Data (2)'!AG86</f>
        <v>6</v>
      </c>
      <c r="K86" s="448">
        <f>+'Summary Data (2)'!AK86</f>
        <v>218</v>
      </c>
      <c r="L86" s="448">
        <f>+'Summary Data (2)'!AO86</f>
        <v>16</v>
      </c>
      <c r="M86" s="448">
        <f>+'Summary Data (2)'!AS86</f>
        <v>128</v>
      </c>
      <c r="N86" s="448">
        <f>+'Summary Data (2)'!AW86</f>
        <v>180</v>
      </c>
      <c r="O86" s="448">
        <f>+'Summary Data (2)'!BA86</f>
        <v>3</v>
      </c>
      <c r="P86" s="448">
        <f>+'Summary Data (2)'!BE86</f>
        <v>7</v>
      </c>
      <c r="Q86" s="448">
        <f>+'Summary Data (2)'!BI86</f>
        <v>7</v>
      </c>
      <c r="R86" s="448">
        <f>+'Summary Data (2)'!BM86</f>
        <v>16</v>
      </c>
      <c r="S86" s="448">
        <f>+'Summary Data (2)'!BQ86</f>
        <v>16</v>
      </c>
      <c r="T86" s="448">
        <f>+'Summary Data (2)'!BU86</f>
        <v>2</v>
      </c>
      <c r="U86" s="448">
        <f>+'Summary Data (2)'!BY86</f>
        <v>662</v>
      </c>
      <c r="X86" s="448">
        <f t="shared" si="15"/>
        <v>42</v>
      </c>
      <c r="Y86" s="448">
        <f t="shared" si="15"/>
        <v>0</v>
      </c>
      <c r="Z86" s="448">
        <f t="shared" si="16"/>
        <v>7</v>
      </c>
      <c r="AA86" s="448">
        <f t="shared" si="17"/>
        <v>27</v>
      </c>
      <c r="AB86" s="448">
        <f t="shared" si="18"/>
        <v>34</v>
      </c>
      <c r="AC86" s="448">
        <f t="shared" si="19"/>
        <v>552</v>
      </c>
      <c r="AD86" s="489">
        <f t="shared" si="20"/>
        <v>0</v>
      </c>
      <c r="AG86" s="487">
        <f t="shared" si="21"/>
        <v>6.3444108761329304E-2</v>
      </c>
      <c r="AH86" s="487">
        <f t="shared" si="22"/>
        <v>0</v>
      </c>
      <c r="AI86" s="487">
        <f t="shared" si="23"/>
        <v>1.0574018126888218E-2</v>
      </c>
      <c r="AJ86" s="487">
        <f t="shared" si="24"/>
        <v>4.0785498489425982E-2</v>
      </c>
      <c r="AK86" s="487">
        <f t="shared" si="25"/>
        <v>5.1359516616314202E-2</v>
      </c>
      <c r="AL86" s="487">
        <f t="shared" si="26"/>
        <v>0.83383685800604235</v>
      </c>
      <c r="AN86" s="487">
        <f t="shared" si="27"/>
        <v>7.6086956521739135E-2</v>
      </c>
    </row>
    <row r="87" spans="1:40" x14ac:dyDescent="0.2">
      <c r="A87" s="639" t="s">
        <v>126</v>
      </c>
      <c r="B87" s="449" t="str">
        <f>+'Summary Data (2)'!B87</f>
        <v>October, 2007</v>
      </c>
      <c r="C87" s="451">
        <f>+'Summary Data (2)'!E87</f>
        <v>39</v>
      </c>
      <c r="D87" s="451">
        <f>+'Summary Data (2)'!I87</f>
        <v>0</v>
      </c>
      <c r="E87" s="451">
        <f>+'Summary Data (2)'!M87</f>
        <v>0</v>
      </c>
      <c r="F87" s="451">
        <f>+'Summary Data (2)'!Q87</f>
        <v>6</v>
      </c>
      <c r="G87" s="451">
        <f>+'Summary Data (2)'!U87</f>
        <v>2</v>
      </c>
      <c r="H87" s="451">
        <f>+'Summary Data (2)'!Y87</f>
        <v>10</v>
      </c>
      <c r="I87" s="451">
        <f>+'Summary Data (2)'!AC87</f>
        <v>7</v>
      </c>
      <c r="J87" s="451">
        <f>+'Summary Data (2)'!AG87</f>
        <v>7</v>
      </c>
      <c r="K87" s="451">
        <f>+'Summary Data (2)'!AK87</f>
        <v>163</v>
      </c>
      <c r="L87" s="451">
        <f>+'Summary Data (2)'!AO87</f>
        <v>35</v>
      </c>
      <c r="M87" s="451">
        <f>+'Summary Data (2)'!AS87</f>
        <v>119</v>
      </c>
      <c r="N87" s="451">
        <f>+'Summary Data (2)'!AW87</f>
        <v>129</v>
      </c>
      <c r="O87" s="451">
        <f>+'Summary Data (2)'!BA87</f>
        <v>14</v>
      </c>
      <c r="P87" s="451">
        <f>+'Summary Data (2)'!BE87</f>
        <v>1</v>
      </c>
      <c r="Q87" s="451">
        <f>+'Summary Data (2)'!BI87</f>
        <v>4</v>
      </c>
      <c r="R87" s="451">
        <f>+'Summary Data (2)'!BM87</f>
        <v>15</v>
      </c>
      <c r="S87" s="451">
        <f>+'Summary Data (2)'!BQ87</f>
        <v>13</v>
      </c>
      <c r="T87" s="451">
        <f>+'Summary Data (2)'!BU87</f>
        <v>1</v>
      </c>
      <c r="U87" s="451">
        <f>+'Summary Data (2)'!BY87</f>
        <v>565</v>
      </c>
      <c r="X87" s="451">
        <f t="shared" si="15"/>
        <v>39</v>
      </c>
      <c r="Y87" s="451">
        <f t="shared" si="15"/>
        <v>0</v>
      </c>
      <c r="Z87" s="451">
        <f t="shared" si="16"/>
        <v>4</v>
      </c>
      <c r="AA87" s="451">
        <f t="shared" si="17"/>
        <v>32</v>
      </c>
      <c r="AB87" s="451">
        <f t="shared" si="18"/>
        <v>29</v>
      </c>
      <c r="AC87" s="451">
        <f>+K87+L87+M87+N87+O87+P87</f>
        <v>461</v>
      </c>
      <c r="AD87" s="489">
        <f t="shared" si="20"/>
        <v>0</v>
      </c>
      <c r="AG87" s="486">
        <f t="shared" si="21"/>
        <v>6.9026548672566371E-2</v>
      </c>
      <c r="AH87" s="486">
        <f t="shared" si="22"/>
        <v>0</v>
      </c>
      <c r="AI87" s="486">
        <f t="shared" si="23"/>
        <v>7.0796460176991149E-3</v>
      </c>
      <c r="AJ87" s="486">
        <f t="shared" si="24"/>
        <v>5.663716814159292E-2</v>
      </c>
      <c r="AK87" s="486">
        <f t="shared" si="25"/>
        <v>5.1327433628318583E-2</v>
      </c>
      <c r="AL87" s="486">
        <f t="shared" si="26"/>
        <v>0.81592920353982301</v>
      </c>
      <c r="AN87" s="486">
        <f t="shared" si="27"/>
        <v>8.4598698481561818E-2</v>
      </c>
    </row>
    <row r="88" spans="1:40" x14ac:dyDescent="0.2">
      <c r="A88" s="640"/>
      <c r="B88" s="442" t="str">
        <f>+'Summary Data (2)'!B88</f>
        <v>November, 2007</v>
      </c>
      <c r="C88" s="448">
        <f>+'Summary Data (2)'!E88</f>
        <v>49</v>
      </c>
      <c r="D88" s="448">
        <f>+'Summary Data (2)'!I88</f>
        <v>0</v>
      </c>
      <c r="E88" s="448">
        <f>+'Summary Data (2)'!M88</f>
        <v>1</v>
      </c>
      <c r="F88" s="448">
        <f>+'Summary Data (2)'!Q88</f>
        <v>5</v>
      </c>
      <c r="G88" s="448">
        <f>+'Summary Data (2)'!U88</f>
        <v>1</v>
      </c>
      <c r="H88" s="448">
        <f>+'Summary Data (2)'!Y88</f>
        <v>6</v>
      </c>
      <c r="I88" s="448">
        <f>+'Summary Data (2)'!AC88</f>
        <v>4</v>
      </c>
      <c r="J88" s="448">
        <f>+'Summary Data (2)'!AG88</f>
        <v>4</v>
      </c>
      <c r="K88" s="448">
        <f>+'Summary Data (2)'!AK88</f>
        <v>184</v>
      </c>
      <c r="L88" s="448">
        <f>+'Summary Data (2)'!AO88</f>
        <v>40</v>
      </c>
      <c r="M88" s="448">
        <f>+'Summary Data (2)'!AS88</f>
        <v>123</v>
      </c>
      <c r="N88" s="448">
        <f>+'Summary Data (2)'!AW88</f>
        <v>135</v>
      </c>
      <c r="O88" s="448">
        <f>+'Summary Data (2)'!BA88</f>
        <v>5</v>
      </c>
      <c r="P88" s="448">
        <f>+'Summary Data (2)'!BE88</f>
        <v>0</v>
      </c>
      <c r="Q88" s="448">
        <f>+'Summary Data (2)'!BI88</f>
        <v>6</v>
      </c>
      <c r="R88" s="448">
        <f>+'Summary Data (2)'!BM88</f>
        <v>20</v>
      </c>
      <c r="S88" s="448">
        <f>+'Summary Data (2)'!BQ88</f>
        <v>16</v>
      </c>
      <c r="T88" s="448">
        <f>+'Summary Data (2)'!BU88</f>
        <v>0</v>
      </c>
      <c r="U88" s="448">
        <f>+'Summary Data (2)'!BY88</f>
        <v>599</v>
      </c>
      <c r="X88" s="448">
        <f t="shared" si="15"/>
        <v>49</v>
      </c>
      <c r="Y88" s="448">
        <f t="shared" si="15"/>
        <v>0</v>
      </c>
      <c r="Z88" s="448">
        <f t="shared" si="16"/>
        <v>6</v>
      </c>
      <c r="AA88" s="448">
        <f t="shared" si="17"/>
        <v>21</v>
      </c>
      <c r="AB88" s="448">
        <f t="shared" si="18"/>
        <v>36</v>
      </c>
      <c r="AC88" s="448">
        <f t="shared" si="19"/>
        <v>487</v>
      </c>
      <c r="AD88" s="489">
        <f t="shared" si="20"/>
        <v>0</v>
      </c>
      <c r="AG88" s="487">
        <f t="shared" si="21"/>
        <v>8.1803005008347252E-2</v>
      </c>
      <c r="AH88" s="487">
        <f t="shared" si="22"/>
        <v>0</v>
      </c>
      <c r="AI88" s="487">
        <f t="shared" si="23"/>
        <v>1.001669449081803E-2</v>
      </c>
      <c r="AJ88" s="487">
        <f t="shared" si="24"/>
        <v>3.5058430717863104E-2</v>
      </c>
      <c r="AK88" s="487">
        <f t="shared" si="25"/>
        <v>6.0100166944908183E-2</v>
      </c>
      <c r="AL88" s="487">
        <f t="shared" si="26"/>
        <v>0.81302170283806341</v>
      </c>
      <c r="AN88" s="487">
        <f t="shared" si="27"/>
        <v>0.10061601642710473</v>
      </c>
    </row>
    <row r="89" spans="1:40" x14ac:dyDescent="0.2">
      <c r="A89" s="640"/>
      <c r="B89" s="449" t="str">
        <f>+'Summary Data (2)'!B89</f>
        <v>December, 2007</v>
      </c>
      <c r="C89" s="451">
        <f>+'Summary Data (2)'!E89</f>
        <v>35</v>
      </c>
      <c r="D89" s="451">
        <f>+'Summary Data (2)'!I89</f>
        <v>8</v>
      </c>
      <c r="E89" s="451">
        <f>+'Summary Data (2)'!M89</f>
        <v>1</v>
      </c>
      <c r="F89" s="451">
        <f>+'Summary Data (2)'!Q89</f>
        <v>4</v>
      </c>
      <c r="G89" s="451">
        <f>+'Summary Data (2)'!U89</f>
        <v>0</v>
      </c>
      <c r="H89" s="451">
        <f>+'Summary Data (2)'!Y89</f>
        <v>1</v>
      </c>
      <c r="I89" s="451">
        <f>+'Summary Data (2)'!AC89</f>
        <v>3</v>
      </c>
      <c r="J89" s="451">
        <f>+'Summary Data (2)'!AG89</f>
        <v>3</v>
      </c>
      <c r="K89" s="451">
        <f>+'Summary Data (2)'!AK89</f>
        <v>149</v>
      </c>
      <c r="L89" s="451">
        <f>+'Summary Data (2)'!AO89</f>
        <v>26</v>
      </c>
      <c r="M89" s="451">
        <f>+'Summary Data (2)'!AS89</f>
        <v>153</v>
      </c>
      <c r="N89" s="451">
        <f>+'Summary Data (2)'!AW89</f>
        <v>137</v>
      </c>
      <c r="O89" s="451">
        <f>+'Summary Data (2)'!BA89</f>
        <v>4</v>
      </c>
      <c r="P89" s="451">
        <f>+'Summary Data (2)'!BE89</f>
        <v>1</v>
      </c>
      <c r="Q89" s="451">
        <f>+'Summary Data (2)'!BI89</f>
        <v>5</v>
      </c>
      <c r="R89" s="451">
        <f>+'Summary Data (2)'!BM89</f>
        <v>16</v>
      </c>
      <c r="S89" s="451">
        <f>+'Summary Data (2)'!BQ89</f>
        <v>12</v>
      </c>
      <c r="T89" s="451">
        <f>+'Summary Data (2)'!BU89</f>
        <v>1</v>
      </c>
      <c r="U89" s="451">
        <f>+'Summary Data (2)'!BY89</f>
        <v>559</v>
      </c>
      <c r="X89" s="451">
        <f t="shared" si="15"/>
        <v>35</v>
      </c>
      <c r="Y89" s="451">
        <f t="shared" si="15"/>
        <v>8</v>
      </c>
      <c r="Z89" s="451">
        <f t="shared" si="16"/>
        <v>5</v>
      </c>
      <c r="AA89" s="451">
        <f t="shared" si="17"/>
        <v>12</v>
      </c>
      <c r="AB89" s="451">
        <f t="shared" si="18"/>
        <v>29</v>
      </c>
      <c r="AC89" s="451">
        <f t="shared" si="19"/>
        <v>470</v>
      </c>
      <c r="AD89" s="489">
        <f t="shared" si="20"/>
        <v>0</v>
      </c>
      <c r="AG89" s="486">
        <f t="shared" si="21"/>
        <v>6.2611806797853303E-2</v>
      </c>
      <c r="AH89" s="486">
        <f t="shared" si="22"/>
        <v>1.4311270125223614E-2</v>
      </c>
      <c r="AI89" s="486">
        <f t="shared" si="23"/>
        <v>8.9445438282647581E-3</v>
      </c>
      <c r="AJ89" s="486">
        <f t="shared" si="24"/>
        <v>2.1466905187835419E-2</v>
      </c>
      <c r="AK89" s="486">
        <f t="shared" si="25"/>
        <v>5.1878354203935599E-2</v>
      </c>
      <c r="AL89" s="486">
        <f t="shared" si="26"/>
        <v>0.84078711985688726</v>
      </c>
      <c r="AN89" s="486">
        <f t="shared" si="27"/>
        <v>7.4468085106382975E-2</v>
      </c>
    </row>
    <row r="90" spans="1:40" x14ac:dyDescent="0.2">
      <c r="A90" s="640"/>
      <c r="B90" s="442" t="str">
        <f>+'Summary Data (2)'!B90</f>
        <v>January, 2008</v>
      </c>
      <c r="C90" s="448">
        <f>+'Summary Data (2)'!E90</f>
        <v>46</v>
      </c>
      <c r="D90" s="448">
        <f>+'Summary Data (2)'!I90</f>
        <v>8</v>
      </c>
      <c r="E90" s="448">
        <f>+'Summary Data (2)'!M90</f>
        <v>0</v>
      </c>
      <c r="F90" s="448">
        <f>+'Summary Data (2)'!Q90</f>
        <v>7</v>
      </c>
      <c r="G90" s="448">
        <f>+'Summary Data (2)'!U90</f>
        <v>1</v>
      </c>
      <c r="H90" s="448">
        <f>+'Summary Data (2)'!Y90</f>
        <v>1</v>
      </c>
      <c r="I90" s="448">
        <f>+'Summary Data (2)'!AC90</f>
        <v>0</v>
      </c>
      <c r="J90" s="448">
        <f>+'Summary Data (2)'!AG90</f>
        <v>0</v>
      </c>
      <c r="K90" s="448">
        <f>+'Summary Data (2)'!AK90</f>
        <v>180</v>
      </c>
      <c r="L90" s="448">
        <f>+'Summary Data (2)'!AO90</f>
        <v>37</v>
      </c>
      <c r="M90" s="448">
        <f>+'Summary Data (2)'!AS90</f>
        <v>123</v>
      </c>
      <c r="N90" s="448">
        <f>+'Summary Data (2)'!AW90</f>
        <v>137</v>
      </c>
      <c r="O90" s="448">
        <f>+'Summary Data (2)'!BA90</f>
        <v>2</v>
      </c>
      <c r="P90" s="448">
        <f>+'Summary Data (2)'!BE90</f>
        <v>1</v>
      </c>
      <c r="Q90" s="448">
        <f>+'Summary Data (2)'!BI90</f>
        <v>7</v>
      </c>
      <c r="R90" s="448">
        <f>+'Summary Data (2)'!BM90</f>
        <v>17</v>
      </c>
      <c r="S90" s="448">
        <f>+'Summary Data (2)'!BQ90</f>
        <v>22</v>
      </c>
      <c r="T90" s="448">
        <f>+'Summary Data (2)'!BU90</f>
        <v>2</v>
      </c>
      <c r="U90" s="448">
        <f>+'Summary Data (2)'!BY90</f>
        <v>591</v>
      </c>
      <c r="X90" s="448">
        <f t="shared" si="15"/>
        <v>46</v>
      </c>
      <c r="Y90" s="448">
        <f t="shared" si="15"/>
        <v>8</v>
      </c>
      <c r="Z90" s="448">
        <f t="shared" si="16"/>
        <v>7</v>
      </c>
      <c r="AA90" s="448">
        <f t="shared" si="17"/>
        <v>9</v>
      </c>
      <c r="AB90" s="448">
        <f t="shared" si="18"/>
        <v>41</v>
      </c>
      <c r="AC90" s="448">
        <f t="shared" si="19"/>
        <v>480</v>
      </c>
      <c r="AD90" s="489">
        <f t="shared" si="20"/>
        <v>0</v>
      </c>
      <c r="AG90" s="487">
        <f t="shared" si="21"/>
        <v>7.7834179357021999E-2</v>
      </c>
      <c r="AH90" s="487">
        <f t="shared" si="22"/>
        <v>1.3536379018612521E-2</v>
      </c>
      <c r="AI90" s="487">
        <f t="shared" si="23"/>
        <v>1.1844331641285956E-2</v>
      </c>
      <c r="AJ90" s="487">
        <f t="shared" si="24"/>
        <v>1.5228426395939087E-2</v>
      </c>
      <c r="AK90" s="487">
        <f t="shared" si="25"/>
        <v>6.9373942470389166E-2</v>
      </c>
      <c r="AL90" s="487">
        <f t="shared" si="26"/>
        <v>0.81218274111675126</v>
      </c>
      <c r="AN90" s="487">
        <f t="shared" si="27"/>
        <v>9.583333333333334E-2</v>
      </c>
    </row>
    <row r="91" spans="1:40" x14ac:dyDescent="0.2">
      <c r="A91" s="640"/>
      <c r="B91" s="449" t="str">
        <f>+'Summary Data (2)'!B91</f>
        <v>February, 2008</v>
      </c>
      <c r="C91" s="451">
        <f>+'Summary Data (2)'!E91</f>
        <v>45</v>
      </c>
      <c r="D91" s="451">
        <f>+'Summary Data (2)'!I91</f>
        <v>8</v>
      </c>
      <c r="E91" s="451">
        <f>+'Summary Data (2)'!M91</f>
        <v>0</v>
      </c>
      <c r="F91" s="451">
        <f>+'Summary Data (2)'!Q91</f>
        <v>6</v>
      </c>
      <c r="G91" s="451">
        <f>+'Summary Data (2)'!U91</f>
        <v>0</v>
      </c>
      <c r="H91" s="451">
        <f>+'Summary Data (2)'!Y91</f>
        <v>4</v>
      </c>
      <c r="I91" s="451">
        <f>+'Summary Data (2)'!AC91</f>
        <v>1</v>
      </c>
      <c r="J91" s="451">
        <f>+'Summary Data (2)'!AG91</f>
        <v>1</v>
      </c>
      <c r="K91" s="451">
        <f>+'Summary Data (2)'!AK91</f>
        <v>175</v>
      </c>
      <c r="L91" s="451">
        <f>+'Summary Data (2)'!AO91</f>
        <v>30</v>
      </c>
      <c r="M91" s="451">
        <f>+'Summary Data (2)'!AS91</f>
        <v>149</v>
      </c>
      <c r="N91" s="451">
        <f>+'Summary Data (2)'!AW91</f>
        <v>120</v>
      </c>
      <c r="O91" s="451">
        <f>+'Summary Data (2)'!BA91</f>
        <v>2</v>
      </c>
      <c r="P91" s="451">
        <f>+'Summary Data (2)'!BE91</f>
        <v>1</v>
      </c>
      <c r="Q91" s="451">
        <f>+'Summary Data (2)'!BI91</f>
        <v>6</v>
      </c>
      <c r="R91" s="451">
        <f>+'Summary Data (2)'!BM91</f>
        <v>17</v>
      </c>
      <c r="S91" s="451">
        <f>+'Summary Data (2)'!BQ91</f>
        <v>18</v>
      </c>
      <c r="T91" s="451">
        <f>+'Summary Data (2)'!BU91</f>
        <v>1</v>
      </c>
      <c r="U91" s="451">
        <f>+'Summary Data (2)'!BY91</f>
        <v>584</v>
      </c>
      <c r="X91" s="451">
        <f t="shared" si="15"/>
        <v>45</v>
      </c>
      <c r="Y91" s="451">
        <f t="shared" si="15"/>
        <v>8</v>
      </c>
      <c r="Z91" s="451">
        <f t="shared" si="16"/>
        <v>6</v>
      </c>
      <c r="AA91" s="451">
        <f t="shared" si="17"/>
        <v>12</v>
      </c>
      <c r="AB91" s="451">
        <f t="shared" si="18"/>
        <v>36</v>
      </c>
      <c r="AC91" s="451">
        <f t="shared" si="19"/>
        <v>477</v>
      </c>
      <c r="AD91" s="489">
        <f t="shared" si="20"/>
        <v>0</v>
      </c>
      <c r="AG91" s="486">
        <f t="shared" si="21"/>
        <v>7.7054794520547948E-2</v>
      </c>
      <c r="AH91" s="486">
        <f t="shared" si="22"/>
        <v>1.3698630136986301E-2</v>
      </c>
      <c r="AI91" s="486">
        <f t="shared" si="23"/>
        <v>1.0273972602739725E-2</v>
      </c>
      <c r="AJ91" s="486">
        <f t="shared" si="24"/>
        <v>2.0547945205479451E-2</v>
      </c>
      <c r="AK91" s="486">
        <f t="shared" si="25"/>
        <v>6.1643835616438353E-2</v>
      </c>
      <c r="AL91" s="486">
        <f t="shared" si="26"/>
        <v>0.81678082191780821</v>
      </c>
      <c r="AN91" s="486">
        <f t="shared" si="27"/>
        <v>9.4339622641509441E-2</v>
      </c>
    </row>
    <row r="92" spans="1:40" x14ac:dyDescent="0.2">
      <c r="A92" s="640"/>
      <c r="B92" s="442" t="str">
        <f>+'Summary Data (2)'!B92</f>
        <v>March, 2008</v>
      </c>
      <c r="C92" s="448">
        <f>+'Summary Data (2)'!E92</f>
        <v>74</v>
      </c>
      <c r="D92" s="448">
        <f>+'Summary Data (2)'!I92</f>
        <v>8</v>
      </c>
      <c r="E92" s="448">
        <f>+'Summary Data (2)'!M92</f>
        <v>0</v>
      </c>
      <c r="F92" s="448">
        <f>+'Summary Data (2)'!Q92</f>
        <v>7</v>
      </c>
      <c r="G92" s="448">
        <f>+'Summary Data (2)'!U92</f>
        <v>1</v>
      </c>
      <c r="H92" s="448">
        <f>+'Summary Data (2)'!Y92</f>
        <v>7</v>
      </c>
      <c r="I92" s="448">
        <f>+'Summary Data (2)'!AC92</f>
        <v>7</v>
      </c>
      <c r="J92" s="448">
        <f>+'Summary Data (2)'!AG92</f>
        <v>7</v>
      </c>
      <c r="K92" s="448">
        <f>+'Summary Data (2)'!AK92</f>
        <v>219</v>
      </c>
      <c r="L92" s="448">
        <f>+'Summary Data (2)'!AO92</f>
        <v>31</v>
      </c>
      <c r="M92" s="448">
        <f>+'Summary Data (2)'!AS92</f>
        <v>134</v>
      </c>
      <c r="N92" s="448">
        <f>+'Summary Data (2)'!AW92</f>
        <v>181</v>
      </c>
      <c r="O92" s="448">
        <f>+'Summary Data (2)'!BA92</f>
        <v>4</v>
      </c>
      <c r="P92" s="448">
        <f>+'Summary Data (2)'!BE92</f>
        <v>4</v>
      </c>
      <c r="Q92" s="448">
        <f>+'Summary Data (2)'!BI92</f>
        <v>5</v>
      </c>
      <c r="R92" s="448">
        <f>+'Summary Data (2)'!BM92</f>
        <v>15</v>
      </c>
      <c r="S92" s="448">
        <f>+'Summary Data (2)'!BQ92</f>
        <v>15</v>
      </c>
      <c r="T92" s="448">
        <f>+'Summary Data (2)'!BU92</f>
        <v>0</v>
      </c>
      <c r="U92" s="448">
        <f>+'Summary Data (2)'!BY92</f>
        <v>719</v>
      </c>
      <c r="X92" s="448">
        <f t="shared" si="15"/>
        <v>74</v>
      </c>
      <c r="Y92" s="448">
        <f t="shared" si="15"/>
        <v>8</v>
      </c>
      <c r="Z92" s="448">
        <f t="shared" si="16"/>
        <v>5</v>
      </c>
      <c r="AA92" s="448">
        <f t="shared" si="17"/>
        <v>29</v>
      </c>
      <c r="AB92" s="448">
        <f t="shared" si="18"/>
        <v>30</v>
      </c>
      <c r="AC92" s="448">
        <f t="shared" si="19"/>
        <v>573</v>
      </c>
      <c r="AD92" s="489">
        <f t="shared" si="20"/>
        <v>0</v>
      </c>
      <c r="AG92" s="487">
        <f t="shared" si="21"/>
        <v>0.10292072322670376</v>
      </c>
      <c r="AH92" s="487">
        <f t="shared" si="22"/>
        <v>1.1126564673157162E-2</v>
      </c>
      <c r="AI92" s="487">
        <f t="shared" si="23"/>
        <v>6.954102920723227E-3</v>
      </c>
      <c r="AJ92" s="487">
        <f t="shared" si="24"/>
        <v>4.0333796940194712E-2</v>
      </c>
      <c r="AK92" s="487">
        <f t="shared" si="25"/>
        <v>4.1724617524339362E-2</v>
      </c>
      <c r="AL92" s="487">
        <f t="shared" si="26"/>
        <v>0.79694019471488176</v>
      </c>
      <c r="AN92" s="487">
        <f t="shared" si="27"/>
        <v>0.12914485165794065</v>
      </c>
    </row>
    <row r="93" spans="1:40" x14ac:dyDescent="0.2">
      <c r="A93" s="640"/>
      <c r="B93" s="449" t="str">
        <f>+'Summary Data (2)'!B93</f>
        <v>April, 2008</v>
      </c>
      <c r="C93" s="451">
        <f>+'Summary Data (2)'!E93</f>
        <v>65</v>
      </c>
      <c r="D93" s="451">
        <f>+'Summary Data (2)'!I93</f>
        <v>4</v>
      </c>
      <c r="E93" s="451">
        <f>+'Summary Data (2)'!M93</f>
        <v>0</v>
      </c>
      <c r="F93" s="451">
        <f>+'Summary Data (2)'!Q93</f>
        <v>7</v>
      </c>
      <c r="G93" s="451">
        <f>+'Summary Data (2)'!U93</f>
        <v>2</v>
      </c>
      <c r="H93" s="451">
        <f>+'Summary Data (2)'!Y93</f>
        <v>22</v>
      </c>
      <c r="I93" s="451">
        <f>+'Summary Data (2)'!AC93</f>
        <v>9</v>
      </c>
      <c r="J93" s="451">
        <f>+'Summary Data (2)'!AG93</f>
        <v>9</v>
      </c>
      <c r="K93" s="451">
        <f>+'Summary Data (2)'!AK93</f>
        <v>208</v>
      </c>
      <c r="L93" s="451">
        <f>+'Summary Data (2)'!AO93</f>
        <v>26</v>
      </c>
      <c r="M93" s="451">
        <f>+'Summary Data (2)'!AS93</f>
        <v>174</v>
      </c>
      <c r="N93" s="451">
        <f>+'Summary Data (2)'!AW93</f>
        <v>210</v>
      </c>
      <c r="O93" s="451">
        <f>+'Summary Data (2)'!BA93</f>
        <v>2</v>
      </c>
      <c r="P93" s="451">
        <f>+'Summary Data (2)'!BE93</f>
        <v>2</v>
      </c>
      <c r="Q93" s="451">
        <f>+'Summary Data (2)'!BI93</f>
        <v>10</v>
      </c>
      <c r="R93" s="451">
        <f>+'Summary Data (2)'!BM93</f>
        <v>10</v>
      </c>
      <c r="S93" s="451">
        <f>+'Summary Data (2)'!BQ93</f>
        <v>8</v>
      </c>
      <c r="T93" s="451">
        <f>+'Summary Data (2)'!BU93</f>
        <v>1</v>
      </c>
      <c r="U93" s="451">
        <f>+'Summary Data (2)'!BY93</f>
        <v>769</v>
      </c>
      <c r="X93" s="451">
        <f t="shared" si="15"/>
        <v>65</v>
      </c>
      <c r="Y93" s="451">
        <f t="shared" si="15"/>
        <v>4</v>
      </c>
      <c r="Z93" s="451">
        <f t="shared" si="16"/>
        <v>10</v>
      </c>
      <c r="AA93" s="451">
        <f t="shared" si="17"/>
        <v>49</v>
      </c>
      <c r="AB93" s="451">
        <f t="shared" si="18"/>
        <v>19</v>
      </c>
      <c r="AC93" s="451">
        <f t="shared" si="19"/>
        <v>622</v>
      </c>
      <c r="AD93" s="489">
        <f t="shared" si="20"/>
        <v>0</v>
      </c>
      <c r="AG93" s="486">
        <f t="shared" si="21"/>
        <v>8.4525357607282178E-2</v>
      </c>
      <c r="AH93" s="486">
        <f t="shared" si="22"/>
        <v>5.2015604681404422E-3</v>
      </c>
      <c r="AI93" s="486">
        <f t="shared" si="23"/>
        <v>1.3003901170351105E-2</v>
      </c>
      <c r="AJ93" s="486">
        <f t="shared" si="24"/>
        <v>6.3719115734720416E-2</v>
      </c>
      <c r="AK93" s="486">
        <f t="shared" si="25"/>
        <v>2.47074122236671E-2</v>
      </c>
      <c r="AL93" s="486">
        <f t="shared" si="26"/>
        <v>0.80884265279583878</v>
      </c>
      <c r="AN93" s="486">
        <f t="shared" si="27"/>
        <v>0.1045016077170418</v>
      </c>
    </row>
    <row r="94" spans="1:40" x14ac:dyDescent="0.2">
      <c r="A94" s="640"/>
      <c r="B94" s="442" t="str">
        <f>+'Summary Data (2)'!B94</f>
        <v>May, 2008</v>
      </c>
      <c r="C94" s="448">
        <f>+'Summary Data (2)'!E94</f>
        <v>68</v>
      </c>
      <c r="D94" s="448">
        <f>+'Summary Data (2)'!I94</f>
        <v>0</v>
      </c>
      <c r="E94" s="448">
        <f>+'Summary Data (2)'!M94</f>
        <v>0</v>
      </c>
      <c r="F94" s="448">
        <f>+'Summary Data (2)'!Q94</f>
        <v>10</v>
      </c>
      <c r="G94" s="448">
        <f>+'Summary Data (2)'!U94</f>
        <v>1</v>
      </c>
      <c r="H94" s="448">
        <f>+'Summary Data (2)'!Y94</f>
        <v>32</v>
      </c>
      <c r="I94" s="448">
        <f>+'Summary Data (2)'!AC94</f>
        <v>13</v>
      </c>
      <c r="J94" s="448">
        <f>+'Summary Data (2)'!AG94</f>
        <v>13</v>
      </c>
      <c r="K94" s="448">
        <f>+'Summary Data (2)'!AK94</f>
        <v>239</v>
      </c>
      <c r="L94" s="448">
        <f>+'Summary Data (2)'!AO94</f>
        <v>24</v>
      </c>
      <c r="M94" s="448">
        <f>+'Summary Data (2)'!AS94</f>
        <v>199</v>
      </c>
      <c r="N94" s="448">
        <f>+'Summary Data (2)'!AW94</f>
        <v>214</v>
      </c>
      <c r="O94" s="448">
        <f>+'Summary Data (2)'!BA94</f>
        <v>3</v>
      </c>
      <c r="P94" s="448">
        <f>+'Summary Data (2)'!BE94</f>
        <v>1</v>
      </c>
      <c r="Q94" s="448">
        <f>+'Summary Data (2)'!BI94</f>
        <v>3</v>
      </c>
      <c r="R94" s="448">
        <f>+'Summary Data (2)'!BM94</f>
        <v>11</v>
      </c>
      <c r="S94" s="448">
        <f>+'Summary Data (2)'!BQ94</f>
        <v>16</v>
      </c>
      <c r="T94" s="448">
        <f>+'Summary Data (2)'!BU94</f>
        <v>2</v>
      </c>
      <c r="U94" s="448">
        <f>+'Summary Data (2)'!BY94</f>
        <v>849</v>
      </c>
      <c r="X94" s="448">
        <f t="shared" si="15"/>
        <v>68</v>
      </c>
      <c r="Y94" s="448">
        <f t="shared" si="15"/>
        <v>0</v>
      </c>
      <c r="Z94" s="448">
        <f t="shared" si="16"/>
        <v>3</v>
      </c>
      <c r="AA94" s="448">
        <f t="shared" si="17"/>
        <v>69</v>
      </c>
      <c r="AB94" s="448">
        <f t="shared" si="18"/>
        <v>29</v>
      </c>
      <c r="AC94" s="448">
        <f t="shared" si="19"/>
        <v>680</v>
      </c>
      <c r="AD94" s="489">
        <f t="shared" si="20"/>
        <v>0</v>
      </c>
      <c r="AG94" s="487">
        <f t="shared" si="21"/>
        <v>8.0094228504122497E-2</v>
      </c>
      <c r="AH94" s="487">
        <f t="shared" si="22"/>
        <v>0</v>
      </c>
      <c r="AI94" s="487">
        <f t="shared" si="23"/>
        <v>3.5335689045936395E-3</v>
      </c>
      <c r="AJ94" s="487">
        <f t="shared" si="24"/>
        <v>8.1272084805653705E-2</v>
      </c>
      <c r="AK94" s="487">
        <f t="shared" si="25"/>
        <v>3.4157832744405182E-2</v>
      </c>
      <c r="AL94" s="487">
        <f t="shared" si="26"/>
        <v>0.800942285041225</v>
      </c>
      <c r="AN94" s="487">
        <f t="shared" si="27"/>
        <v>0.1</v>
      </c>
    </row>
    <row r="95" spans="1:40" x14ac:dyDescent="0.2">
      <c r="A95" s="640"/>
      <c r="B95" s="449" t="str">
        <f>+'Summary Data (2)'!B95</f>
        <v>June, 2008</v>
      </c>
      <c r="C95" s="451">
        <f>+'Summary Data (2)'!E95</f>
        <v>43</v>
      </c>
      <c r="D95" s="451">
        <f>+'Summary Data (2)'!I95</f>
        <v>174</v>
      </c>
      <c r="E95" s="451">
        <f>+'Summary Data (2)'!M95</f>
        <v>0</v>
      </c>
      <c r="F95" s="451">
        <f>+'Summary Data (2)'!Q95</f>
        <v>10</v>
      </c>
      <c r="G95" s="451">
        <f>+'Summary Data (2)'!U95</f>
        <v>0</v>
      </c>
      <c r="H95" s="451">
        <f>+'Summary Data (2)'!Y95</f>
        <v>21</v>
      </c>
      <c r="I95" s="451">
        <f>+'Summary Data (2)'!AC95</f>
        <v>8</v>
      </c>
      <c r="J95" s="451">
        <f>+'Summary Data (2)'!AG95</f>
        <v>8</v>
      </c>
      <c r="K95" s="451">
        <f>+'Summary Data (2)'!AK95</f>
        <v>228</v>
      </c>
      <c r="L95" s="451">
        <f>+'Summary Data (2)'!AO95</f>
        <v>19</v>
      </c>
      <c r="M95" s="451">
        <f>+'Summary Data (2)'!AS95</f>
        <v>154</v>
      </c>
      <c r="N95" s="451">
        <f>+'Summary Data (2)'!AW95</f>
        <v>155</v>
      </c>
      <c r="O95" s="451">
        <f>+'Summary Data (2)'!BA95</f>
        <v>2</v>
      </c>
      <c r="P95" s="451">
        <f>+'Summary Data (2)'!BE95</f>
        <v>0</v>
      </c>
      <c r="Q95" s="451">
        <f>+'Summary Data (2)'!BI95</f>
        <v>8</v>
      </c>
      <c r="R95" s="451">
        <f>+'Summary Data (2)'!BM95</f>
        <v>12</v>
      </c>
      <c r="S95" s="451">
        <f>+'Summary Data (2)'!BQ95</f>
        <v>15</v>
      </c>
      <c r="T95" s="451">
        <f>+'Summary Data (2)'!BU95</f>
        <v>18</v>
      </c>
      <c r="U95" s="451">
        <f>+'Summary Data (2)'!BY95</f>
        <v>875</v>
      </c>
      <c r="X95" s="451">
        <f t="shared" si="15"/>
        <v>43</v>
      </c>
      <c r="Y95" s="451">
        <f t="shared" si="15"/>
        <v>174</v>
      </c>
      <c r="Z95" s="451">
        <f t="shared" si="16"/>
        <v>8</v>
      </c>
      <c r="AA95" s="451">
        <f t="shared" si="17"/>
        <v>47</v>
      </c>
      <c r="AB95" s="451">
        <f t="shared" si="18"/>
        <v>45</v>
      </c>
      <c r="AC95" s="451">
        <f t="shared" si="19"/>
        <v>558</v>
      </c>
      <c r="AD95" s="489">
        <f t="shared" si="20"/>
        <v>0</v>
      </c>
      <c r="AG95" s="486">
        <f t="shared" si="21"/>
        <v>4.9142857142857141E-2</v>
      </c>
      <c r="AH95" s="486">
        <f t="shared" si="22"/>
        <v>0.19885714285714284</v>
      </c>
      <c r="AI95" s="486">
        <f t="shared" si="23"/>
        <v>9.1428571428571435E-3</v>
      </c>
      <c r="AJ95" s="486">
        <f t="shared" si="24"/>
        <v>5.3714285714285714E-2</v>
      </c>
      <c r="AK95" s="486">
        <f t="shared" si="25"/>
        <v>5.1428571428571428E-2</v>
      </c>
      <c r="AL95" s="486">
        <f t="shared" si="26"/>
        <v>0.63771428571428568</v>
      </c>
      <c r="AN95" s="486">
        <f t="shared" si="27"/>
        <v>7.7060931899641583E-2</v>
      </c>
    </row>
    <row r="96" spans="1:40" x14ac:dyDescent="0.2">
      <c r="A96" s="640"/>
      <c r="B96" s="442" t="str">
        <f>+'Summary Data (2)'!B96</f>
        <v>July, 2008</v>
      </c>
      <c r="C96" s="448">
        <f>+'Summary Data (2)'!E96</f>
        <v>34</v>
      </c>
      <c r="D96" s="448">
        <f>+'Summary Data (2)'!I96</f>
        <v>0</v>
      </c>
      <c r="E96" s="448">
        <f>+'Summary Data (2)'!M96</f>
        <v>0</v>
      </c>
      <c r="F96" s="448">
        <f>+'Summary Data (2)'!Q96</f>
        <v>8</v>
      </c>
      <c r="G96" s="448">
        <f>+'Summary Data (2)'!U96</f>
        <v>2</v>
      </c>
      <c r="H96" s="448">
        <f>+'Summary Data (2)'!Y96</f>
        <v>17</v>
      </c>
      <c r="I96" s="448">
        <f>+'Summary Data (2)'!AC96</f>
        <v>6</v>
      </c>
      <c r="J96" s="448">
        <f>+'Summary Data (2)'!AG96</f>
        <v>6</v>
      </c>
      <c r="K96" s="448">
        <f>+'Summary Data (2)'!AK96</f>
        <v>172</v>
      </c>
      <c r="L96" s="448">
        <f>+'Summary Data (2)'!AO96</f>
        <v>21</v>
      </c>
      <c r="M96" s="448">
        <f>+'Summary Data (2)'!AS96</f>
        <v>125</v>
      </c>
      <c r="N96" s="448">
        <f>+'Summary Data (2)'!AW96</f>
        <v>153</v>
      </c>
      <c r="O96" s="448">
        <f>+'Summary Data (2)'!BA96</f>
        <v>1</v>
      </c>
      <c r="P96" s="448">
        <f>+'Summary Data (2)'!BE96</f>
        <v>0</v>
      </c>
      <c r="Q96" s="448">
        <f>+'Summary Data (2)'!BI96</f>
        <v>3</v>
      </c>
      <c r="R96" s="448">
        <f>+'Summary Data (2)'!BM96</f>
        <v>22</v>
      </c>
      <c r="S96" s="448">
        <f>+'Summary Data (2)'!BQ96</f>
        <v>8</v>
      </c>
      <c r="T96" s="448">
        <f>+'Summary Data (2)'!BU96</f>
        <v>3</v>
      </c>
      <c r="U96" s="448">
        <f>+'Summary Data (2)'!BY96</f>
        <v>581</v>
      </c>
      <c r="X96" s="448">
        <f t="shared" si="15"/>
        <v>34</v>
      </c>
      <c r="Y96" s="448">
        <f t="shared" si="15"/>
        <v>0</v>
      </c>
      <c r="Z96" s="448">
        <f t="shared" si="16"/>
        <v>3</v>
      </c>
      <c r="AA96" s="448">
        <f t="shared" si="17"/>
        <v>39</v>
      </c>
      <c r="AB96" s="448">
        <f t="shared" si="18"/>
        <v>33</v>
      </c>
      <c r="AC96" s="448">
        <f t="shared" si="19"/>
        <v>472</v>
      </c>
      <c r="AD96" s="489">
        <f t="shared" si="20"/>
        <v>0</v>
      </c>
      <c r="AG96" s="487">
        <f t="shared" si="21"/>
        <v>5.8519793459552494E-2</v>
      </c>
      <c r="AH96" s="487">
        <f t="shared" si="22"/>
        <v>0</v>
      </c>
      <c r="AI96" s="487">
        <f t="shared" si="23"/>
        <v>5.1635111876075735E-3</v>
      </c>
      <c r="AJ96" s="487">
        <f t="shared" si="24"/>
        <v>6.7125645438898457E-2</v>
      </c>
      <c r="AK96" s="487">
        <f t="shared" si="25"/>
        <v>5.6798623063683308E-2</v>
      </c>
      <c r="AL96" s="487">
        <f t="shared" si="26"/>
        <v>0.81239242685025814</v>
      </c>
      <c r="AN96" s="487">
        <f t="shared" si="27"/>
        <v>7.2033898305084748E-2</v>
      </c>
    </row>
    <row r="97" spans="1:40" x14ac:dyDescent="0.2">
      <c r="A97" s="640"/>
      <c r="B97" s="449" t="str">
        <f>+'Summary Data (2)'!B97</f>
        <v>August, 2008</v>
      </c>
      <c r="C97" s="451">
        <f>+'Summary Data (2)'!E97</f>
        <v>74</v>
      </c>
      <c r="D97" s="451">
        <f>+'Summary Data (2)'!I97</f>
        <v>0</v>
      </c>
      <c r="E97" s="451">
        <f>+'Summary Data (2)'!M97</f>
        <v>0</v>
      </c>
      <c r="F97" s="451">
        <f>+'Summary Data (2)'!Q97</f>
        <v>5</v>
      </c>
      <c r="G97" s="451">
        <f>+'Summary Data (2)'!U97</f>
        <v>0</v>
      </c>
      <c r="H97" s="451">
        <f>+'Summary Data (2)'!Y97</f>
        <v>15</v>
      </c>
      <c r="I97" s="451">
        <f>+'Summary Data (2)'!AC97</f>
        <v>3</v>
      </c>
      <c r="J97" s="451">
        <f>+'Summary Data (2)'!AG97</f>
        <v>3</v>
      </c>
      <c r="K97" s="451">
        <f>+'Summary Data (2)'!AK97</f>
        <v>197</v>
      </c>
      <c r="L97" s="451">
        <f>+'Summary Data (2)'!AO97</f>
        <v>26</v>
      </c>
      <c r="M97" s="451">
        <f>+'Summary Data (2)'!AS97</f>
        <v>147</v>
      </c>
      <c r="N97" s="451">
        <f>+'Summary Data (2)'!AW97</f>
        <v>164</v>
      </c>
      <c r="O97" s="451">
        <f>+'Summary Data (2)'!BA97</f>
        <v>2</v>
      </c>
      <c r="P97" s="451">
        <f>+'Summary Data (2)'!BE97</f>
        <v>1</v>
      </c>
      <c r="Q97" s="451">
        <f>+'Summary Data (2)'!BI97</f>
        <v>1</v>
      </c>
      <c r="R97" s="451">
        <f>+'Summary Data (2)'!BM97</f>
        <v>19</v>
      </c>
      <c r="S97" s="451">
        <f>+'Summary Data (2)'!BQ97</f>
        <v>8</v>
      </c>
      <c r="T97" s="451">
        <f>+'Summary Data (2)'!BU97</f>
        <v>10</v>
      </c>
      <c r="U97" s="451">
        <f>+'Summary Data (2)'!BY97</f>
        <v>675</v>
      </c>
      <c r="X97" s="451">
        <f t="shared" si="15"/>
        <v>74</v>
      </c>
      <c r="Y97" s="451">
        <f t="shared" si="15"/>
        <v>0</v>
      </c>
      <c r="Z97" s="451">
        <f t="shared" si="16"/>
        <v>1</v>
      </c>
      <c r="AA97" s="451">
        <f t="shared" si="17"/>
        <v>26</v>
      </c>
      <c r="AB97" s="451">
        <f t="shared" si="18"/>
        <v>37</v>
      </c>
      <c r="AC97" s="451">
        <f t="shared" si="19"/>
        <v>537</v>
      </c>
      <c r="AD97" s="489">
        <f t="shared" si="20"/>
        <v>0</v>
      </c>
      <c r="AG97" s="486">
        <f t="shared" si="21"/>
        <v>0.10962962962962963</v>
      </c>
      <c r="AH97" s="486">
        <f t="shared" si="22"/>
        <v>0</v>
      </c>
      <c r="AI97" s="486">
        <f t="shared" si="23"/>
        <v>1.4814814814814814E-3</v>
      </c>
      <c r="AJ97" s="486">
        <f t="shared" si="24"/>
        <v>3.8518518518518521E-2</v>
      </c>
      <c r="AK97" s="486">
        <f t="shared" si="25"/>
        <v>5.4814814814814816E-2</v>
      </c>
      <c r="AL97" s="486">
        <f t="shared" si="26"/>
        <v>0.79555555555555557</v>
      </c>
      <c r="AN97" s="486">
        <f t="shared" si="27"/>
        <v>0.13780260707635009</v>
      </c>
    </row>
    <row r="98" spans="1:40" x14ac:dyDescent="0.2">
      <c r="A98" s="641"/>
      <c r="B98" s="442" t="str">
        <f>+'Summary Data (2)'!B98</f>
        <v>September, 2008</v>
      </c>
      <c r="C98" s="448">
        <f>+'Summary Data (2)'!E98</f>
        <v>34</v>
      </c>
      <c r="D98" s="448">
        <f>+'Summary Data (2)'!I98</f>
        <v>0</v>
      </c>
      <c r="E98" s="448">
        <f>+'Summary Data (2)'!M98</f>
        <v>0</v>
      </c>
      <c r="F98" s="448">
        <f>+'Summary Data (2)'!Q98</f>
        <v>8</v>
      </c>
      <c r="G98" s="448">
        <f>+'Summary Data (2)'!U98</f>
        <v>1</v>
      </c>
      <c r="H98" s="448">
        <f>+'Summary Data (2)'!Y98</f>
        <v>22</v>
      </c>
      <c r="I98" s="448">
        <f>+'Summary Data (2)'!AC98</f>
        <v>1</v>
      </c>
      <c r="J98" s="448">
        <f>+'Summary Data (2)'!AG98</f>
        <v>1</v>
      </c>
      <c r="K98" s="448">
        <f>+'Summary Data (2)'!AK98</f>
        <v>209</v>
      </c>
      <c r="L98" s="448">
        <f>+'Summary Data (2)'!AO98</f>
        <v>39</v>
      </c>
      <c r="M98" s="448">
        <f>+'Summary Data (2)'!AS98</f>
        <v>139</v>
      </c>
      <c r="N98" s="448">
        <f>+'Summary Data (2)'!AW98</f>
        <v>173</v>
      </c>
      <c r="O98" s="448">
        <f>+'Summary Data (2)'!BA98</f>
        <v>3</v>
      </c>
      <c r="P98" s="448">
        <f>+'Summary Data (2)'!BE98</f>
        <v>0</v>
      </c>
      <c r="Q98" s="448">
        <f>+'Summary Data (2)'!BI98</f>
        <v>1</v>
      </c>
      <c r="R98" s="448">
        <f>+'Summary Data (2)'!BM98</f>
        <v>13</v>
      </c>
      <c r="S98" s="448">
        <f>+'Summary Data (2)'!BQ98</f>
        <v>13</v>
      </c>
      <c r="T98" s="448">
        <f>+'Summary Data (2)'!BU98</f>
        <v>1</v>
      </c>
      <c r="U98" s="448">
        <f>+'Summary Data (2)'!BY98</f>
        <v>658</v>
      </c>
      <c r="X98" s="448">
        <f t="shared" si="15"/>
        <v>34</v>
      </c>
      <c r="Y98" s="448">
        <f t="shared" si="15"/>
        <v>0</v>
      </c>
      <c r="Z98" s="448">
        <f t="shared" si="16"/>
        <v>1</v>
      </c>
      <c r="AA98" s="448">
        <f t="shared" si="17"/>
        <v>33</v>
      </c>
      <c r="AB98" s="448">
        <f t="shared" si="18"/>
        <v>27</v>
      </c>
      <c r="AC98" s="448">
        <f t="shared" si="19"/>
        <v>563</v>
      </c>
      <c r="AD98" s="489">
        <f t="shared" si="20"/>
        <v>0</v>
      </c>
      <c r="AG98" s="487">
        <f t="shared" si="21"/>
        <v>5.1671732522796353E-2</v>
      </c>
      <c r="AH98" s="487">
        <f t="shared" si="22"/>
        <v>0</v>
      </c>
      <c r="AI98" s="487">
        <f t="shared" si="23"/>
        <v>1.5197568389057751E-3</v>
      </c>
      <c r="AJ98" s="487">
        <f t="shared" si="24"/>
        <v>5.0151975683890578E-2</v>
      </c>
      <c r="AK98" s="487">
        <f t="shared" si="25"/>
        <v>4.1033434650455926E-2</v>
      </c>
      <c r="AL98" s="487">
        <f t="shared" si="26"/>
        <v>0.85562310030395139</v>
      </c>
      <c r="AN98" s="487">
        <f t="shared" si="27"/>
        <v>6.0390763765541741E-2</v>
      </c>
    </row>
    <row r="99" spans="1:40" x14ac:dyDescent="0.2">
      <c r="A99" s="639" t="s">
        <v>142</v>
      </c>
      <c r="B99" s="449" t="str">
        <f>+'Summary Data (2)'!B99</f>
        <v>October, 2008</v>
      </c>
      <c r="C99" s="451">
        <f>+'Summary Data (2)'!E99</f>
        <v>35</v>
      </c>
      <c r="D99" s="451">
        <f>+'Summary Data (2)'!I99</f>
        <v>0</v>
      </c>
      <c r="E99" s="451">
        <f>+'Summary Data (2)'!M99</f>
        <v>0</v>
      </c>
      <c r="F99" s="451">
        <f>+'Summary Data (2)'!Q99</f>
        <v>1</v>
      </c>
      <c r="G99" s="451">
        <f>+'Summary Data (2)'!U99</f>
        <v>1</v>
      </c>
      <c r="H99" s="451">
        <f>+'Summary Data (2)'!Y99</f>
        <v>8</v>
      </c>
      <c r="I99" s="451">
        <f>+'Summary Data (2)'!AC99</f>
        <v>3</v>
      </c>
      <c r="J99" s="451">
        <f>+'Summary Data (2)'!AG99</f>
        <v>3</v>
      </c>
      <c r="K99" s="451">
        <f>+'Summary Data (2)'!AK99</f>
        <v>152</v>
      </c>
      <c r="L99" s="451">
        <f>+'Summary Data (2)'!AO99</f>
        <v>24</v>
      </c>
      <c r="M99" s="451">
        <f>+'Summary Data (2)'!AS99</f>
        <v>122</v>
      </c>
      <c r="N99" s="451">
        <f>+'Summary Data (2)'!AW99</f>
        <v>147</v>
      </c>
      <c r="O99" s="451">
        <f>+'Summary Data (2)'!BA99</f>
        <v>0</v>
      </c>
      <c r="P99" s="451">
        <f>+'Summary Data (2)'!BE99</f>
        <v>1</v>
      </c>
      <c r="Q99" s="451">
        <f>+'Summary Data (2)'!BI99</f>
        <v>7</v>
      </c>
      <c r="R99" s="451">
        <f>+'Summary Data (2)'!BM99</f>
        <v>12</v>
      </c>
      <c r="S99" s="451">
        <f>+'Summary Data (2)'!BQ99</f>
        <v>15</v>
      </c>
      <c r="T99" s="451">
        <f>+'Summary Data (2)'!BU99</f>
        <v>4</v>
      </c>
      <c r="U99" s="451">
        <f>+'Summary Data (2)'!BY99</f>
        <v>535</v>
      </c>
      <c r="X99" s="451">
        <f t="shared" si="15"/>
        <v>35</v>
      </c>
      <c r="Y99" s="451">
        <f t="shared" si="15"/>
        <v>0</v>
      </c>
      <c r="Z99" s="451">
        <f t="shared" si="16"/>
        <v>7</v>
      </c>
      <c r="AA99" s="451">
        <f t="shared" si="17"/>
        <v>16</v>
      </c>
      <c r="AB99" s="451">
        <f t="shared" si="18"/>
        <v>31</v>
      </c>
      <c r="AC99" s="451">
        <f t="shared" si="19"/>
        <v>446</v>
      </c>
      <c r="AD99" s="489">
        <f t="shared" si="20"/>
        <v>0</v>
      </c>
      <c r="AG99" s="486">
        <f t="shared" si="21"/>
        <v>6.5420560747663545E-2</v>
      </c>
      <c r="AH99" s="486">
        <f t="shared" si="22"/>
        <v>0</v>
      </c>
      <c r="AI99" s="486">
        <f t="shared" si="23"/>
        <v>1.3084112149532711E-2</v>
      </c>
      <c r="AJ99" s="486">
        <f t="shared" si="24"/>
        <v>2.9906542056074768E-2</v>
      </c>
      <c r="AK99" s="486">
        <f t="shared" si="25"/>
        <v>5.7943925233644861E-2</v>
      </c>
      <c r="AL99" s="486">
        <f t="shared" si="26"/>
        <v>0.83364485981308412</v>
      </c>
      <c r="AN99" s="486">
        <f t="shared" si="27"/>
        <v>7.847533632286996E-2</v>
      </c>
    </row>
    <row r="100" spans="1:40" x14ac:dyDescent="0.2">
      <c r="A100" s="640"/>
      <c r="B100" s="442" t="str">
        <f>+'Summary Data (2)'!B100</f>
        <v>November, 2008</v>
      </c>
      <c r="C100" s="448">
        <f>+'Summary Data (2)'!E100</f>
        <v>30</v>
      </c>
      <c r="D100" s="448">
        <f>+'Summary Data (2)'!I100</f>
        <v>0</v>
      </c>
      <c r="E100" s="448">
        <f>+'Summary Data (2)'!M100</f>
        <v>1</v>
      </c>
      <c r="F100" s="448">
        <f>+'Summary Data (2)'!Q100</f>
        <v>3</v>
      </c>
      <c r="G100" s="448">
        <f>+'Summary Data (2)'!U100</f>
        <v>0</v>
      </c>
      <c r="H100" s="448">
        <f>+'Summary Data (2)'!Y100</f>
        <v>1</v>
      </c>
      <c r="I100" s="448">
        <f>+'Summary Data (2)'!AC100</f>
        <v>5</v>
      </c>
      <c r="J100" s="448">
        <f>+'Summary Data (2)'!AG100</f>
        <v>5</v>
      </c>
      <c r="K100" s="448">
        <f>+'Summary Data (2)'!AK100</f>
        <v>139</v>
      </c>
      <c r="L100" s="448">
        <f>+'Summary Data (2)'!AO100</f>
        <v>22</v>
      </c>
      <c r="M100" s="448">
        <f>+'Summary Data (2)'!AS100</f>
        <v>102</v>
      </c>
      <c r="N100" s="448">
        <f>+'Summary Data (2)'!AW100</f>
        <v>106</v>
      </c>
      <c r="O100" s="448">
        <f>+'Summary Data (2)'!BA100</f>
        <v>3</v>
      </c>
      <c r="P100" s="448">
        <f>+'Summary Data (2)'!BE100</f>
        <v>0</v>
      </c>
      <c r="Q100" s="448">
        <f>+'Summary Data (2)'!BI100</f>
        <v>3</v>
      </c>
      <c r="R100" s="448">
        <f>+'Summary Data (2)'!BM100</f>
        <v>12</v>
      </c>
      <c r="S100" s="448">
        <f>+'Summary Data (2)'!BQ100</f>
        <v>5</v>
      </c>
      <c r="T100" s="448">
        <f>+'Summary Data (2)'!BU100</f>
        <v>2</v>
      </c>
      <c r="U100" s="448">
        <f>+'Summary Data (2)'!BY100</f>
        <v>439</v>
      </c>
      <c r="X100" s="448">
        <f t="shared" si="15"/>
        <v>30</v>
      </c>
      <c r="Y100" s="448">
        <f t="shared" si="15"/>
        <v>0</v>
      </c>
      <c r="Z100" s="448">
        <f t="shared" si="16"/>
        <v>3</v>
      </c>
      <c r="AA100" s="448">
        <f t="shared" si="17"/>
        <v>15</v>
      </c>
      <c r="AB100" s="448">
        <f t="shared" si="18"/>
        <v>19</v>
      </c>
      <c r="AC100" s="448">
        <f t="shared" si="19"/>
        <v>372</v>
      </c>
      <c r="AD100" s="489">
        <f t="shared" si="20"/>
        <v>0</v>
      </c>
      <c r="AG100" s="487">
        <f t="shared" si="21"/>
        <v>6.8337129840546698E-2</v>
      </c>
      <c r="AH100" s="487">
        <f t="shared" si="22"/>
        <v>0</v>
      </c>
      <c r="AI100" s="487">
        <f t="shared" si="23"/>
        <v>6.8337129840546698E-3</v>
      </c>
      <c r="AJ100" s="487">
        <f t="shared" si="24"/>
        <v>3.4168564920273349E-2</v>
      </c>
      <c r="AK100" s="487">
        <f t="shared" si="25"/>
        <v>4.328018223234624E-2</v>
      </c>
      <c r="AL100" s="487">
        <f t="shared" si="26"/>
        <v>0.84738041002277908</v>
      </c>
      <c r="AN100" s="487">
        <f t="shared" si="27"/>
        <v>8.0645161290322578E-2</v>
      </c>
    </row>
    <row r="101" spans="1:40" x14ac:dyDescent="0.2">
      <c r="A101" s="640"/>
      <c r="B101" s="449" t="str">
        <f>+'Summary Data (2)'!B101</f>
        <v>December, 2008</v>
      </c>
      <c r="C101" s="451">
        <f>+'Summary Data (2)'!E101</f>
        <v>20</v>
      </c>
      <c r="D101" s="451">
        <f>+'Summary Data (2)'!I101</f>
        <v>0</v>
      </c>
      <c r="E101" s="451">
        <f>+'Summary Data (2)'!M101</f>
        <v>1</v>
      </c>
      <c r="F101" s="451">
        <f>+'Summary Data (2)'!Q101</f>
        <v>7</v>
      </c>
      <c r="G101" s="451">
        <f>+'Summary Data (2)'!U101</f>
        <v>0</v>
      </c>
      <c r="H101" s="451">
        <f>+'Summary Data (2)'!Y101</f>
        <v>2</v>
      </c>
      <c r="I101" s="451">
        <f>+'Summary Data (2)'!AC101</f>
        <v>3</v>
      </c>
      <c r="J101" s="451">
        <f>+'Summary Data (2)'!AG101</f>
        <v>1</v>
      </c>
      <c r="K101" s="451">
        <f>+'Summary Data (2)'!AK101</f>
        <v>147</v>
      </c>
      <c r="L101" s="451">
        <f>+'Summary Data (2)'!AO101</f>
        <v>34</v>
      </c>
      <c r="M101" s="451">
        <f>+'Summary Data (2)'!AS101</f>
        <v>75</v>
      </c>
      <c r="N101" s="451">
        <f>+'Summary Data (2)'!AW101</f>
        <v>105</v>
      </c>
      <c r="O101" s="451">
        <f>+'Summary Data (2)'!BA101</f>
        <v>4</v>
      </c>
      <c r="P101" s="451">
        <f>+'Summary Data (2)'!BE101</f>
        <v>0</v>
      </c>
      <c r="Q101" s="451">
        <f>+'Summary Data (2)'!BI101</f>
        <v>4</v>
      </c>
      <c r="R101" s="451">
        <f>+'Summary Data (2)'!BM101</f>
        <v>14</v>
      </c>
      <c r="S101" s="451">
        <f>+'Summary Data (2)'!BQ101</f>
        <v>17</v>
      </c>
      <c r="T101" s="451">
        <f>+'Summary Data (2)'!BU101</f>
        <v>0</v>
      </c>
      <c r="U101" s="451">
        <f>+'Summary Data (2)'!BY101</f>
        <v>434</v>
      </c>
      <c r="X101" s="451">
        <f t="shared" si="15"/>
        <v>20</v>
      </c>
      <c r="Y101" s="451">
        <f t="shared" si="15"/>
        <v>0</v>
      </c>
      <c r="Z101" s="451">
        <f t="shared" si="16"/>
        <v>4</v>
      </c>
      <c r="AA101" s="451">
        <f t="shared" si="17"/>
        <v>14</v>
      </c>
      <c r="AB101" s="451">
        <f t="shared" si="18"/>
        <v>31</v>
      </c>
      <c r="AC101" s="451">
        <f t="shared" si="19"/>
        <v>365</v>
      </c>
      <c r="AD101" s="489">
        <f t="shared" si="20"/>
        <v>0</v>
      </c>
      <c r="AG101" s="486">
        <f t="shared" si="21"/>
        <v>4.6082949308755762E-2</v>
      </c>
      <c r="AH101" s="486">
        <f t="shared" si="22"/>
        <v>0</v>
      </c>
      <c r="AI101" s="486">
        <f t="shared" si="23"/>
        <v>9.2165898617511521E-3</v>
      </c>
      <c r="AJ101" s="486">
        <f t="shared" si="24"/>
        <v>3.2258064516129031E-2</v>
      </c>
      <c r="AK101" s="486">
        <f t="shared" si="25"/>
        <v>7.1428571428571425E-2</v>
      </c>
      <c r="AL101" s="486">
        <f t="shared" si="26"/>
        <v>0.84101382488479259</v>
      </c>
      <c r="AN101" s="486">
        <f t="shared" si="27"/>
        <v>5.4794520547945202E-2</v>
      </c>
    </row>
    <row r="102" spans="1:40" x14ac:dyDescent="0.2">
      <c r="A102" s="640"/>
      <c r="B102" s="442" t="str">
        <f>+'Summary Data (2)'!B102</f>
        <v>January, 2009</v>
      </c>
      <c r="C102" s="448">
        <f>+'Summary Data (2)'!E102</f>
        <v>28</v>
      </c>
      <c r="D102" s="448">
        <f>+'Summary Data (2)'!I102</f>
        <v>0</v>
      </c>
      <c r="E102" s="448">
        <f>+'Summary Data (2)'!M102</f>
        <v>0</v>
      </c>
      <c r="F102" s="448">
        <f>+'Summary Data (2)'!Q102</f>
        <v>1</v>
      </c>
      <c r="G102" s="448">
        <f>+'Summary Data (2)'!U102</f>
        <v>0</v>
      </c>
      <c r="H102" s="448">
        <f>+'Summary Data (2)'!Y102</f>
        <v>3</v>
      </c>
      <c r="I102" s="448">
        <f>+'Summary Data (2)'!AC102</f>
        <v>1</v>
      </c>
      <c r="J102" s="448">
        <f>+'Summary Data (2)'!AG102</f>
        <v>1</v>
      </c>
      <c r="K102" s="448">
        <f>+'Summary Data (2)'!AK102</f>
        <v>99</v>
      </c>
      <c r="L102" s="448">
        <f>+'Summary Data (2)'!AO102</f>
        <v>18</v>
      </c>
      <c r="M102" s="448">
        <f>+'Summary Data (2)'!AS102</f>
        <v>82</v>
      </c>
      <c r="N102" s="448">
        <f>+'Summary Data (2)'!AW102</f>
        <v>79</v>
      </c>
      <c r="O102" s="448">
        <f>+'Summary Data (2)'!BA102</f>
        <v>2</v>
      </c>
      <c r="P102" s="448">
        <f>+'Summary Data (2)'!BE102</f>
        <v>0</v>
      </c>
      <c r="Q102" s="448">
        <f>+'Summary Data (2)'!BI102</f>
        <v>4</v>
      </c>
      <c r="R102" s="448">
        <f>+'Summary Data (2)'!BM102</f>
        <v>10</v>
      </c>
      <c r="S102" s="448">
        <f>+'Summary Data (2)'!BQ102</f>
        <v>9</v>
      </c>
      <c r="T102" s="448">
        <f>+'Summary Data (2)'!BU102</f>
        <v>0</v>
      </c>
      <c r="U102" s="448">
        <f>+'Summary Data (2)'!BY102</f>
        <v>337</v>
      </c>
      <c r="X102" s="448">
        <f t="shared" si="15"/>
        <v>28</v>
      </c>
      <c r="Y102" s="448">
        <f t="shared" si="15"/>
        <v>0</v>
      </c>
      <c r="Z102" s="448">
        <f t="shared" si="16"/>
        <v>4</v>
      </c>
      <c r="AA102" s="448">
        <f t="shared" si="17"/>
        <v>6</v>
      </c>
      <c r="AB102" s="448">
        <f t="shared" si="18"/>
        <v>19</v>
      </c>
      <c r="AC102" s="448">
        <f t="shared" si="19"/>
        <v>280</v>
      </c>
      <c r="AD102" s="489">
        <f t="shared" si="20"/>
        <v>0</v>
      </c>
      <c r="AG102" s="487">
        <f t="shared" si="21"/>
        <v>8.3086053412462904E-2</v>
      </c>
      <c r="AH102" s="487">
        <f t="shared" si="22"/>
        <v>0</v>
      </c>
      <c r="AI102" s="487">
        <f t="shared" si="23"/>
        <v>1.1869436201780416E-2</v>
      </c>
      <c r="AJ102" s="487">
        <f t="shared" si="24"/>
        <v>1.7804154302670624E-2</v>
      </c>
      <c r="AK102" s="487">
        <f t="shared" si="25"/>
        <v>5.637982195845697E-2</v>
      </c>
      <c r="AL102" s="487">
        <f t="shared" si="26"/>
        <v>0.83086053412462912</v>
      </c>
      <c r="AN102" s="487">
        <f t="shared" si="27"/>
        <v>0.1</v>
      </c>
    </row>
    <row r="103" spans="1:40" x14ac:dyDescent="0.2">
      <c r="A103" s="640"/>
      <c r="B103" s="449" t="str">
        <f>+'Summary Data (2)'!B103</f>
        <v>February, 2009</v>
      </c>
      <c r="C103" s="451">
        <f>+'Summary Data (2)'!E103</f>
        <v>30</v>
      </c>
      <c r="D103" s="451">
        <f>+'Summary Data (2)'!I103</f>
        <v>0</v>
      </c>
      <c r="E103" s="451">
        <f>+'Summary Data (2)'!M103</f>
        <v>1</v>
      </c>
      <c r="F103" s="451">
        <f>+'Summary Data (2)'!Q103</f>
        <v>3</v>
      </c>
      <c r="G103" s="451">
        <f>+'Summary Data (2)'!U103</f>
        <v>0</v>
      </c>
      <c r="H103" s="451">
        <f>+'Summary Data (2)'!Y103</f>
        <v>4</v>
      </c>
      <c r="I103" s="451">
        <f>+'Summary Data (2)'!AC103</f>
        <v>2</v>
      </c>
      <c r="J103" s="451">
        <f>+'Summary Data (2)'!AG103</f>
        <v>1</v>
      </c>
      <c r="K103" s="451">
        <f>+'Summary Data (2)'!AK103</f>
        <v>102</v>
      </c>
      <c r="L103" s="451">
        <f>+'Summary Data (2)'!AO103</f>
        <v>12</v>
      </c>
      <c r="M103" s="451">
        <f>+'Summary Data (2)'!AS103</f>
        <v>90</v>
      </c>
      <c r="N103" s="451">
        <f>+'Summary Data (2)'!AW103</f>
        <v>99</v>
      </c>
      <c r="O103" s="451">
        <f>+'Summary Data (2)'!BA103</f>
        <v>0</v>
      </c>
      <c r="P103" s="451">
        <f>+'Summary Data (2)'!BE103</f>
        <v>0</v>
      </c>
      <c r="Q103" s="451">
        <f>+'Summary Data (2)'!BI103</f>
        <v>2</v>
      </c>
      <c r="R103" s="451">
        <f>+'Summary Data (2)'!BM103</f>
        <v>11</v>
      </c>
      <c r="S103" s="451">
        <f>+'Summary Data (2)'!BQ103</f>
        <v>6</v>
      </c>
      <c r="T103" s="451">
        <f>+'Summary Data (2)'!BU103</f>
        <v>0</v>
      </c>
      <c r="U103" s="451">
        <f>+'Summary Data (2)'!BY103</f>
        <v>363</v>
      </c>
      <c r="X103" s="451">
        <f t="shared" si="15"/>
        <v>30</v>
      </c>
      <c r="Y103" s="451">
        <f t="shared" si="15"/>
        <v>0</v>
      </c>
      <c r="Z103" s="451">
        <f t="shared" si="16"/>
        <v>2</v>
      </c>
      <c r="AA103" s="451">
        <f t="shared" si="17"/>
        <v>11</v>
      </c>
      <c r="AB103" s="451">
        <f t="shared" si="18"/>
        <v>17</v>
      </c>
      <c r="AC103" s="451">
        <f t="shared" si="19"/>
        <v>303</v>
      </c>
      <c r="AD103" s="489">
        <f t="shared" si="20"/>
        <v>0</v>
      </c>
      <c r="AG103" s="486">
        <f t="shared" si="21"/>
        <v>8.2644628099173556E-2</v>
      </c>
      <c r="AH103" s="486">
        <f t="shared" si="22"/>
        <v>0</v>
      </c>
      <c r="AI103" s="486">
        <f t="shared" si="23"/>
        <v>5.5096418732782371E-3</v>
      </c>
      <c r="AJ103" s="486">
        <f t="shared" si="24"/>
        <v>3.0303030303030304E-2</v>
      </c>
      <c r="AK103" s="486">
        <f t="shared" si="25"/>
        <v>4.6831955922865015E-2</v>
      </c>
      <c r="AL103" s="486">
        <f t="shared" si="26"/>
        <v>0.83471074380165289</v>
      </c>
      <c r="AN103" s="486">
        <f t="shared" si="27"/>
        <v>9.9009900990099015E-2</v>
      </c>
    </row>
    <row r="104" spans="1:40" x14ac:dyDescent="0.2">
      <c r="A104" s="640"/>
      <c r="B104" s="442" t="str">
        <f>+'Summary Data (2)'!B104</f>
        <v>March, 2009</v>
      </c>
      <c r="C104" s="448">
        <f>+'Summary Data (2)'!E104</f>
        <v>41</v>
      </c>
      <c r="D104" s="448">
        <f>+'Summary Data (2)'!I104</f>
        <v>0</v>
      </c>
      <c r="E104" s="448">
        <f>+'Summary Data (2)'!M104</f>
        <v>0</v>
      </c>
      <c r="F104" s="448">
        <f>+'Summary Data (2)'!Q104</f>
        <v>5</v>
      </c>
      <c r="G104" s="448">
        <f>+'Summary Data (2)'!U104</f>
        <v>1</v>
      </c>
      <c r="H104" s="448">
        <f>+'Summary Data (2)'!Y104</f>
        <v>17</v>
      </c>
      <c r="I104" s="448">
        <f>+'Summary Data (2)'!AC104</f>
        <v>3</v>
      </c>
      <c r="J104" s="448">
        <f>+'Summary Data (2)'!AG104</f>
        <v>0</v>
      </c>
      <c r="K104" s="448">
        <f>+'Summary Data (2)'!AK104</f>
        <v>132</v>
      </c>
      <c r="L104" s="448">
        <f>+'Summary Data (2)'!AO104</f>
        <v>36</v>
      </c>
      <c r="M104" s="448">
        <f>+'Summary Data (2)'!AS104</f>
        <v>81</v>
      </c>
      <c r="N104" s="448">
        <f>+'Summary Data (2)'!AW104</f>
        <v>82</v>
      </c>
      <c r="O104" s="448">
        <f>+'Summary Data (2)'!BA104</f>
        <v>1</v>
      </c>
      <c r="P104" s="448">
        <f>+'Summary Data (2)'!BE104</f>
        <v>0</v>
      </c>
      <c r="Q104" s="448">
        <f>+'Summary Data (2)'!BI104</f>
        <v>3</v>
      </c>
      <c r="R104" s="448">
        <f>+'Summary Data (2)'!BM104</f>
        <v>9</v>
      </c>
      <c r="S104" s="448">
        <f>+'Summary Data (2)'!BQ104</f>
        <v>8</v>
      </c>
      <c r="T104" s="448">
        <f>+'Summary Data (2)'!BU104</f>
        <v>0</v>
      </c>
      <c r="U104" s="448">
        <f>+'Summary Data (2)'!BY104</f>
        <v>419</v>
      </c>
      <c r="X104" s="448">
        <f t="shared" si="15"/>
        <v>41</v>
      </c>
      <c r="Y104" s="448">
        <f t="shared" si="15"/>
        <v>0</v>
      </c>
      <c r="Z104" s="448">
        <f t="shared" si="16"/>
        <v>3</v>
      </c>
      <c r="AA104" s="448">
        <f t="shared" si="17"/>
        <v>26</v>
      </c>
      <c r="AB104" s="448">
        <f t="shared" si="18"/>
        <v>17</v>
      </c>
      <c r="AC104" s="448">
        <f t="shared" si="19"/>
        <v>332</v>
      </c>
      <c r="AD104" s="489">
        <f t="shared" si="20"/>
        <v>0</v>
      </c>
      <c r="AG104" s="487">
        <f t="shared" si="21"/>
        <v>9.7852028639618144E-2</v>
      </c>
      <c r="AH104" s="487">
        <f t="shared" si="22"/>
        <v>0</v>
      </c>
      <c r="AI104" s="487">
        <f t="shared" si="23"/>
        <v>7.1599045346062056E-3</v>
      </c>
      <c r="AJ104" s="487">
        <f t="shared" si="24"/>
        <v>6.205250596658711E-2</v>
      </c>
      <c r="AK104" s="487">
        <f t="shared" si="25"/>
        <v>4.0572792362768499E-2</v>
      </c>
      <c r="AL104" s="487">
        <f t="shared" si="26"/>
        <v>0.79236276849642007</v>
      </c>
      <c r="AN104" s="487">
        <f t="shared" si="27"/>
        <v>0.12349397590361445</v>
      </c>
    </row>
    <row r="105" spans="1:40" x14ac:dyDescent="0.2">
      <c r="A105" s="640"/>
      <c r="B105" s="449" t="str">
        <f>+'Summary Data (2)'!B105</f>
        <v>April, 2009</v>
      </c>
      <c r="C105" s="451">
        <f>+'Summary Data (2)'!E105</f>
        <v>43</v>
      </c>
      <c r="D105" s="451">
        <f>+'Summary Data (2)'!I105</f>
        <v>0</v>
      </c>
      <c r="E105" s="451">
        <f>+'Summary Data (2)'!M105</f>
        <v>1</v>
      </c>
      <c r="F105" s="451">
        <f>+'Summary Data (2)'!Q105</f>
        <v>9</v>
      </c>
      <c r="G105" s="451">
        <f>+'Summary Data (2)'!U105</f>
        <v>2</v>
      </c>
      <c r="H105" s="451">
        <f>+'Summary Data (2)'!Y105</f>
        <v>25</v>
      </c>
      <c r="I105" s="451">
        <f>+'Summary Data (2)'!AC105</f>
        <v>5</v>
      </c>
      <c r="J105" s="451">
        <f>+'Summary Data (2)'!AG105</f>
        <v>3</v>
      </c>
      <c r="K105" s="451">
        <f>+'Summary Data (2)'!AK105</f>
        <v>135</v>
      </c>
      <c r="L105" s="451">
        <f>+'Summary Data (2)'!AO105</f>
        <v>14</v>
      </c>
      <c r="M105" s="451">
        <f>+'Summary Data (2)'!AS105</f>
        <v>109</v>
      </c>
      <c r="N105" s="451">
        <f>+'Summary Data (2)'!AW105</f>
        <v>132</v>
      </c>
      <c r="O105" s="451">
        <f>+'Summary Data (2)'!BA105</f>
        <v>1</v>
      </c>
      <c r="P105" s="451">
        <f>+'Summary Data (2)'!BE105</f>
        <v>0</v>
      </c>
      <c r="Q105" s="451">
        <f>+'Summary Data (2)'!BI105</f>
        <v>1</v>
      </c>
      <c r="R105" s="451">
        <f>+'Summary Data (2)'!BM105</f>
        <v>13</v>
      </c>
      <c r="S105" s="451">
        <f>+'Summary Data (2)'!BQ105</f>
        <v>9</v>
      </c>
      <c r="T105" s="451">
        <f>+'Summary Data (2)'!BU105</f>
        <v>1</v>
      </c>
      <c r="U105" s="451">
        <f>+'Summary Data (2)'!BY105</f>
        <v>503</v>
      </c>
      <c r="X105" s="451">
        <f t="shared" si="15"/>
        <v>43</v>
      </c>
      <c r="Y105" s="451">
        <f t="shared" si="15"/>
        <v>0</v>
      </c>
      <c r="Z105" s="451">
        <f t="shared" si="16"/>
        <v>1</v>
      </c>
      <c r="AA105" s="451">
        <f t="shared" si="17"/>
        <v>45</v>
      </c>
      <c r="AB105" s="451">
        <f t="shared" si="18"/>
        <v>23</v>
      </c>
      <c r="AC105" s="451">
        <f t="shared" si="19"/>
        <v>391</v>
      </c>
      <c r="AD105" s="489">
        <f t="shared" si="20"/>
        <v>0</v>
      </c>
      <c r="AG105" s="486">
        <f t="shared" si="21"/>
        <v>8.5487077534791248E-2</v>
      </c>
      <c r="AH105" s="486">
        <f t="shared" si="22"/>
        <v>0</v>
      </c>
      <c r="AI105" s="486">
        <f t="shared" si="23"/>
        <v>1.9880715705765406E-3</v>
      </c>
      <c r="AJ105" s="486">
        <f t="shared" si="24"/>
        <v>8.9463220675944338E-2</v>
      </c>
      <c r="AK105" s="486">
        <f t="shared" si="25"/>
        <v>4.5725646123260438E-2</v>
      </c>
      <c r="AL105" s="486">
        <f t="shared" si="26"/>
        <v>0.77733598409542748</v>
      </c>
      <c r="AN105" s="486">
        <f t="shared" si="27"/>
        <v>0.10997442455242967</v>
      </c>
    </row>
    <row r="106" spans="1:40" x14ac:dyDescent="0.2">
      <c r="A106" s="640"/>
      <c r="B106" s="442" t="str">
        <f>+'Summary Data (2)'!B106</f>
        <v>May, 2009</v>
      </c>
      <c r="C106" s="448">
        <f>+'Summary Data (2)'!E106</f>
        <v>47</v>
      </c>
      <c r="D106" s="448">
        <f>+'Summary Data (2)'!I106</f>
        <v>0</v>
      </c>
      <c r="E106" s="448">
        <f>+'Summary Data (2)'!M106</f>
        <v>0</v>
      </c>
      <c r="F106" s="448">
        <f>+'Summary Data (2)'!Q106</f>
        <v>7</v>
      </c>
      <c r="G106" s="448">
        <f>+'Summary Data (2)'!U106</f>
        <v>0</v>
      </c>
      <c r="H106" s="448">
        <f>+'Summary Data (2)'!Y106</f>
        <v>15</v>
      </c>
      <c r="I106" s="448">
        <f>+'Summary Data (2)'!AC106</f>
        <v>10</v>
      </c>
      <c r="J106" s="448">
        <f>+'Summary Data (2)'!AG106</f>
        <v>0</v>
      </c>
      <c r="K106" s="448">
        <f>+'Summary Data (2)'!AK106</f>
        <v>155</v>
      </c>
      <c r="L106" s="448">
        <f>+'Summary Data (2)'!AO106</f>
        <v>10</v>
      </c>
      <c r="M106" s="448">
        <f>+'Summary Data (2)'!AS106</f>
        <v>110</v>
      </c>
      <c r="N106" s="448">
        <f>+'Summary Data (2)'!AW106</f>
        <v>124</v>
      </c>
      <c r="O106" s="448">
        <f>+'Summary Data (2)'!BA106</f>
        <v>1</v>
      </c>
      <c r="P106" s="448">
        <f>+'Summary Data (2)'!BE106</f>
        <v>0</v>
      </c>
      <c r="Q106" s="448">
        <f>+'Summary Data (2)'!BI106</f>
        <v>2</v>
      </c>
      <c r="R106" s="448">
        <f>+'Summary Data (2)'!BM106</f>
        <v>12</v>
      </c>
      <c r="S106" s="448">
        <f>+'Summary Data (2)'!BQ106</f>
        <v>5</v>
      </c>
      <c r="T106" s="448">
        <f>+'Summary Data (2)'!BU106</f>
        <v>1</v>
      </c>
      <c r="U106" s="448">
        <f>+'Summary Data (2)'!BY106</f>
        <v>499</v>
      </c>
      <c r="X106" s="448">
        <f t="shared" si="15"/>
        <v>47</v>
      </c>
      <c r="Y106" s="448">
        <f t="shared" si="15"/>
        <v>0</v>
      </c>
      <c r="Z106" s="448">
        <f t="shared" si="16"/>
        <v>2</v>
      </c>
      <c r="AA106" s="448">
        <f t="shared" si="17"/>
        <v>32</v>
      </c>
      <c r="AB106" s="448">
        <f t="shared" si="18"/>
        <v>18</v>
      </c>
      <c r="AC106" s="448">
        <f t="shared" si="19"/>
        <v>400</v>
      </c>
      <c r="AD106" s="489">
        <f t="shared" si="20"/>
        <v>0</v>
      </c>
      <c r="AG106" s="487">
        <f t="shared" si="21"/>
        <v>9.4188376753507011E-2</v>
      </c>
      <c r="AH106" s="487">
        <f t="shared" si="22"/>
        <v>0</v>
      </c>
      <c r="AI106" s="487">
        <f t="shared" si="23"/>
        <v>4.0080160320641279E-3</v>
      </c>
      <c r="AJ106" s="487">
        <f t="shared" si="24"/>
        <v>6.4128256513026047E-2</v>
      </c>
      <c r="AK106" s="487">
        <f t="shared" si="25"/>
        <v>3.6072144288577156E-2</v>
      </c>
      <c r="AL106" s="487">
        <f t="shared" si="26"/>
        <v>0.80160320641282568</v>
      </c>
      <c r="AN106" s="487">
        <f t="shared" si="27"/>
        <v>0.11749999999999999</v>
      </c>
    </row>
    <row r="107" spans="1:40" x14ac:dyDescent="0.2">
      <c r="A107" s="640"/>
      <c r="B107" s="449" t="str">
        <f>+'Summary Data (2)'!B107</f>
        <v>June, 2009</v>
      </c>
      <c r="C107" s="451">
        <f>+'Summary Data (2)'!E107</f>
        <v>62</v>
      </c>
      <c r="D107" s="451">
        <f>+'Summary Data (2)'!I107</f>
        <v>0</v>
      </c>
      <c r="E107" s="451">
        <f>+'Summary Data (2)'!M107</f>
        <v>0</v>
      </c>
      <c r="F107" s="451">
        <f>+'Summary Data (2)'!Q107</f>
        <v>3</v>
      </c>
      <c r="G107" s="451">
        <f>+'Summary Data (2)'!U107</f>
        <v>0</v>
      </c>
      <c r="H107" s="451">
        <f>+'Summary Data (2)'!Y107</f>
        <v>20</v>
      </c>
      <c r="I107" s="451">
        <f>+'Summary Data (2)'!AC107</f>
        <v>12</v>
      </c>
      <c r="J107" s="451">
        <f>+'Summary Data (2)'!AG107</f>
        <v>2</v>
      </c>
      <c r="K107" s="451">
        <f>+'Summary Data (2)'!AK107</f>
        <v>218</v>
      </c>
      <c r="L107" s="451">
        <f>+'Summary Data (2)'!AO107</f>
        <v>7</v>
      </c>
      <c r="M107" s="451">
        <f>+'Summary Data (2)'!AS107</f>
        <v>146</v>
      </c>
      <c r="N107" s="451">
        <f>+'Summary Data (2)'!AW107</f>
        <v>147</v>
      </c>
      <c r="O107" s="451">
        <f>+'Summary Data (2)'!BA107</f>
        <v>1</v>
      </c>
      <c r="P107" s="451">
        <f>+'Summary Data (2)'!BE107</f>
        <v>0</v>
      </c>
      <c r="Q107" s="451">
        <f>+'Summary Data (2)'!BI107</f>
        <v>5</v>
      </c>
      <c r="R107" s="451">
        <f>+'Summary Data (2)'!BM107</f>
        <v>12</v>
      </c>
      <c r="S107" s="451">
        <f>+'Summary Data (2)'!BQ107</f>
        <v>4</v>
      </c>
      <c r="T107" s="451">
        <f>+'Summary Data (2)'!BU107</f>
        <v>16</v>
      </c>
      <c r="U107" s="451">
        <f>+'Summary Data (2)'!BY107</f>
        <v>655</v>
      </c>
      <c r="X107" s="451">
        <f t="shared" si="15"/>
        <v>62</v>
      </c>
      <c r="Y107" s="451">
        <f t="shared" si="15"/>
        <v>0</v>
      </c>
      <c r="Z107" s="451">
        <f t="shared" si="16"/>
        <v>5</v>
      </c>
      <c r="AA107" s="451">
        <f t="shared" si="17"/>
        <v>37</v>
      </c>
      <c r="AB107" s="451">
        <f t="shared" si="18"/>
        <v>32</v>
      </c>
      <c r="AC107" s="451">
        <f t="shared" si="19"/>
        <v>519</v>
      </c>
      <c r="AD107" s="489">
        <f t="shared" si="20"/>
        <v>0</v>
      </c>
      <c r="AG107" s="486">
        <f t="shared" si="21"/>
        <v>9.465648854961832E-2</v>
      </c>
      <c r="AH107" s="486">
        <f t="shared" si="22"/>
        <v>0</v>
      </c>
      <c r="AI107" s="486">
        <f t="shared" si="23"/>
        <v>7.6335877862595417E-3</v>
      </c>
      <c r="AJ107" s="486">
        <f t="shared" si="24"/>
        <v>5.6488549618320609E-2</v>
      </c>
      <c r="AK107" s="486">
        <f t="shared" si="25"/>
        <v>4.8854961832061068E-2</v>
      </c>
      <c r="AL107" s="486">
        <f t="shared" si="26"/>
        <v>0.79236641221374049</v>
      </c>
      <c r="AN107" s="486">
        <f t="shared" si="27"/>
        <v>0.11946050096339114</v>
      </c>
    </row>
    <row r="108" spans="1:40" x14ac:dyDescent="0.2">
      <c r="A108" s="640"/>
      <c r="B108" s="442" t="str">
        <f>+'Summary Data (2)'!B108</f>
        <v>July, 2009</v>
      </c>
      <c r="C108" s="448">
        <f>+'Summary Data (2)'!E108</f>
        <v>93</v>
      </c>
      <c r="D108" s="448">
        <f>+'Summary Data (2)'!I108</f>
        <v>0</v>
      </c>
      <c r="E108" s="448">
        <f>+'Summary Data (2)'!M108</f>
        <v>0</v>
      </c>
      <c r="F108" s="448">
        <f>+'Summary Data (2)'!Q108</f>
        <v>12</v>
      </c>
      <c r="G108" s="448">
        <f>+'Summary Data (2)'!U108</f>
        <v>3</v>
      </c>
      <c r="H108" s="448">
        <f>+'Summary Data (2)'!Y108</f>
        <v>13</v>
      </c>
      <c r="I108" s="448">
        <f>+'Summary Data (2)'!AC108</f>
        <v>2</v>
      </c>
      <c r="J108" s="448">
        <f>+'Summary Data (2)'!AG108</f>
        <v>0</v>
      </c>
      <c r="K108" s="448">
        <f>+'Summary Data (2)'!AK108</f>
        <v>176</v>
      </c>
      <c r="L108" s="448">
        <f>+'Summary Data (2)'!AO108</f>
        <v>38</v>
      </c>
      <c r="M108" s="448">
        <f>+'Summary Data (2)'!AS108</f>
        <v>124</v>
      </c>
      <c r="N108" s="448">
        <f>+'Summary Data (2)'!AW108</f>
        <v>173</v>
      </c>
      <c r="O108" s="448">
        <f>+'Summary Data (2)'!BA108</f>
        <v>1</v>
      </c>
      <c r="P108" s="448">
        <f>+'Summary Data (2)'!BE108</f>
        <v>0</v>
      </c>
      <c r="Q108" s="448">
        <f>+'Summary Data (2)'!BI108</f>
        <v>2</v>
      </c>
      <c r="R108" s="448">
        <f>+'Summary Data (2)'!BM108</f>
        <v>15</v>
      </c>
      <c r="S108" s="448">
        <f>+'Summary Data (2)'!BQ108</f>
        <v>10</v>
      </c>
      <c r="T108" s="448">
        <f>+'Summary Data (2)'!BU108</f>
        <v>3</v>
      </c>
      <c r="U108" s="448">
        <f>+'Summary Data (2)'!BY108</f>
        <v>665</v>
      </c>
      <c r="X108" s="448">
        <f t="shared" si="15"/>
        <v>93</v>
      </c>
      <c r="Y108" s="448">
        <f t="shared" si="15"/>
        <v>0</v>
      </c>
      <c r="Z108" s="448">
        <f t="shared" si="16"/>
        <v>2</v>
      </c>
      <c r="AA108" s="448">
        <f t="shared" si="17"/>
        <v>30</v>
      </c>
      <c r="AB108" s="448">
        <f t="shared" si="18"/>
        <v>28</v>
      </c>
      <c r="AC108" s="448">
        <f t="shared" si="19"/>
        <v>512</v>
      </c>
      <c r="AD108" s="489">
        <f t="shared" si="20"/>
        <v>0</v>
      </c>
      <c r="AG108" s="487">
        <f t="shared" si="21"/>
        <v>0.13984962406015036</v>
      </c>
      <c r="AH108" s="487">
        <f t="shared" si="22"/>
        <v>0</v>
      </c>
      <c r="AI108" s="487">
        <f t="shared" si="23"/>
        <v>3.0075187969924814E-3</v>
      </c>
      <c r="AJ108" s="487">
        <f t="shared" si="24"/>
        <v>4.5112781954887216E-2</v>
      </c>
      <c r="AK108" s="487">
        <f t="shared" si="25"/>
        <v>4.2105263157894736E-2</v>
      </c>
      <c r="AL108" s="487">
        <f t="shared" si="26"/>
        <v>0.76992481203007523</v>
      </c>
      <c r="AN108" s="487">
        <f t="shared" si="27"/>
        <v>0.181640625</v>
      </c>
    </row>
    <row r="109" spans="1:40" x14ac:dyDescent="0.2">
      <c r="A109" s="640"/>
      <c r="B109" s="449" t="str">
        <f>+'Summary Data (2)'!B109</f>
        <v>August, 2009</v>
      </c>
      <c r="C109" s="451">
        <f>+'Summary Data (2)'!E109</f>
        <v>59</v>
      </c>
      <c r="D109" s="451">
        <f>+'Summary Data (2)'!I109</f>
        <v>0</v>
      </c>
      <c r="E109" s="451">
        <f>+'Summary Data (2)'!M109</f>
        <v>0</v>
      </c>
      <c r="F109" s="451">
        <f>+'Summary Data (2)'!Q109</f>
        <v>5</v>
      </c>
      <c r="G109" s="451">
        <f>+'Summary Data (2)'!U109</f>
        <v>0</v>
      </c>
      <c r="H109" s="451">
        <f>+'Summary Data (2)'!Y109</f>
        <v>18</v>
      </c>
      <c r="I109" s="451">
        <f>+'Summary Data (2)'!AC109</f>
        <v>5</v>
      </c>
      <c r="J109" s="451">
        <f>+'Summary Data (2)'!AG109</f>
        <v>2</v>
      </c>
      <c r="K109" s="451">
        <f>+'Summary Data (2)'!AK109</f>
        <v>186</v>
      </c>
      <c r="L109" s="451">
        <f>+'Summary Data (2)'!AO109</f>
        <v>11</v>
      </c>
      <c r="M109" s="451">
        <f>+'Summary Data (2)'!AS109</f>
        <v>136</v>
      </c>
      <c r="N109" s="451">
        <f>+'Summary Data (2)'!AW109</f>
        <v>217</v>
      </c>
      <c r="O109" s="451">
        <f>+'Summary Data (2)'!BA109</f>
        <v>2</v>
      </c>
      <c r="P109" s="451">
        <f>+'Summary Data (2)'!BE109</f>
        <v>0</v>
      </c>
      <c r="Q109" s="451">
        <f>+'Summary Data (2)'!BI109</f>
        <v>7</v>
      </c>
      <c r="R109" s="451">
        <f>+'Summary Data (2)'!BM109</f>
        <v>17</v>
      </c>
      <c r="S109" s="451">
        <f>+'Summary Data (2)'!BQ109</f>
        <v>5</v>
      </c>
      <c r="T109" s="451">
        <f>+'Summary Data (2)'!BU109</f>
        <v>2</v>
      </c>
      <c r="U109" s="451">
        <f>+'Summary Data (2)'!BY109</f>
        <v>672</v>
      </c>
      <c r="X109" s="451">
        <f t="shared" si="15"/>
        <v>59</v>
      </c>
      <c r="Y109" s="451">
        <f t="shared" si="15"/>
        <v>0</v>
      </c>
      <c r="Z109" s="451">
        <f t="shared" si="16"/>
        <v>7</v>
      </c>
      <c r="AA109" s="451">
        <f t="shared" si="17"/>
        <v>30</v>
      </c>
      <c r="AB109" s="451">
        <f t="shared" si="18"/>
        <v>24</v>
      </c>
      <c r="AC109" s="451">
        <f t="shared" si="19"/>
        <v>552</v>
      </c>
      <c r="AD109" s="489">
        <f t="shared" si="20"/>
        <v>0</v>
      </c>
      <c r="AG109" s="486">
        <f t="shared" si="21"/>
        <v>8.7797619047619041E-2</v>
      </c>
      <c r="AH109" s="486">
        <f t="shared" si="22"/>
        <v>0</v>
      </c>
      <c r="AI109" s="486">
        <f t="shared" si="23"/>
        <v>1.0416666666666666E-2</v>
      </c>
      <c r="AJ109" s="486">
        <f t="shared" si="24"/>
        <v>4.4642857142857144E-2</v>
      </c>
      <c r="AK109" s="486">
        <f t="shared" si="25"/>
        <v>3.5714285714285712E-2</v>
      </c>
      <c r="AL109" s="486">
        <f t="shared" si="26"/>
        <v>0.8214285714285714</v>
      </c>
      <c r="AN109" s="486">
        <f t="shared" si="27"/>
        <v>0.1068840579710145</v>
      </c>
    </row>
    <row r="110" spans="1:40" x14ac:dyDescent="0.2">
      <c r="A110" s="641"/>
      <c r="B110" s="442" t="str">
        <f>+'Summary Data (2)'!B110</f>
        <v>September, 2009</v>
      </c>
      <c r="C110" s="448">
        <f>+'Summary Data (2)'!E110</f>
        <v>73</v>
      </c>
      <c r="D110" s="448">
        <f>+'Summary Data (2)'!I110</f>
        <v>0</v>
      </c>
      <c r="E110" s="448">
        <f>+'Summary Data (2)'!M110</f>
        <v>0</v>
      </c>
      <c r="F110" s="448">
        <f>+'Summary Data (2)'!Q110</f>
        <v>9</v>
      </c>
      <c r="G110" s="448">
        <f>+'Summary Data (2)'!U110</f>
        <v>0</v>
      </c>
      <c r="H110" s="448">
        <f>+'Summary Data (2)'!Y110</f>
        <v>12</v>
      </c>
      <c r="I110" s="448">
        <f>+'Summary Data (2)'!AC110</f>
        <v>6</v>
      </c>
      <c r="J110" s="448">
        <f>+'Summary Data (2)'!AG110</f>
        <v>1</v>
      </c>
      <c r="K110" s="448">
        <f>+'Summary Data (2)'!AK110</f>
        <v>231</v>
      </c>
      <c r="L110" s="448">
        <f>+'Summary Data (2)'!AO110</f>
        <v>30</v>
      </c>
      <c r="M110" s="448">
        <f>+'Summary Data (2)'!AS110</f>
        <v>144</v>
      </c>
      <c r="N110" s="448">
        <f>+'Summary Data (2)'!AW110</f>
        <v>221</v>
      </c>
      <c r="O110" s="448">
        <f>+'Summary Data (2)'!BA110</f>
        <v>1</v>
      </c>
      <c r="P110" s="448">
        <f>+'Summary Data (2)'!BE110</f>
        <v>0</v>
      </c>
      <c r="Q110" s="448">
        <f>+'Summary Data (2)'!BI110</f>
        <v>3</v>
      </c>
      <c r="R110" s="448">
        <f>+'Summary Data (2)'!BM110</f>
        <v>17</v>
      </c>
      <c r="S110" s="448">
        <f>+'Summary Data (2)'!BQ110</f>
        <v>6</v>
      </c>
      <c r="T110" s="448">
        <f>+'Summary Data (2)'!BU110</f>
        <v>6</v>
      </c>
      <c r="U110" s="448">
        <f>+'Summary Data (2)'!BY110</f>
        <v>760</v>
      </c>
      <c r="X110" s="448">
        <f t="shared" si="15"/>
        <v>73</v>
      </c>
      <c r="Y110" s="448">
        <f t="shared" si="15"/>
        <v>0</v>
      </c>
      <c r="Z110" s="448">
        <f t="shared" si="16"/>
        <v>3</v>
      </c>
      <c r="AA110" s="448">
        <f t="shared" si="17"/>
        <v>28</v>
      </c>
      <c r="AB110" s="448">
        <f t="shared" si="18"/>
        <v>29</v>
      </c>
      <c r="AC110" s="448">
        <f t="shared" si="19"/>
        <v>627</v>
      </c>
      <c r="AD110" s="489">
        <f t="shared" si="20"/>
        <v>0</v>
      </c>
      <c r="AG110" s="487">
        <f t="shared" si="21"/>
        <v>9.6052631578947362E-2</v>
      </c>
      <c r="AH110" s="487">
        <f t="shared" si="22"/>
        <v>0</v>
      </c>
      <c r="AI110" s="487">
        <f t="shared" si="23"/>
        <v>3.9473684210526317E-3</v>
      </c>
      <c r="AJ110" s="487">
        <f t="shared" si="24"/>
        <v>3.6842105263157891E-2</v>
      </c>
      <c r="AK110" s="487">
        <f t="shared" si="25"/>
        <v>3.8157894736842106E-2</v>
      </c>
      <c r="AL110" s="487">
        <f t="shared" si="26"/>
        <v>0.82499999999999996</v>
      </c>
      <c r="AN110" s="487">
        <f t="shared" si="27"/>
        <v>0.11642743221690591</v>
      </c>
    </row>
    <row r="111" spans="1:40" x14ac:dyDescent="0.2">
      <c r="A111" s="639" t="s">
        <v>179</v>
      </c>
      <c r="B111" s="449" t="str">
        <f>+'Summary Data (2)'!B111</f>
        <v>October, 2009</v>
      </c>
      <c r="C111" s="451">
        <f>+'Summary Data (2)'!E111</f>
        <v>43</v>
      </c>
      <c r="D111" s="451">
        <f>+'Summary Data (2)'!I111</f>
        <v>0</v>
      </c>
      <c r="E111" s="451">
        <f>+'Summary Data (2)'!M111</f>
        <v>0</v>
      </c>
      <c r="F111" s="451">
        <f>+'Summary Data (2)'!Q111</f>
        <v>5</v>
      </c>
      <c r="G111" s="451">
        <f>+'Summary Data (2)'!U111</f>
        <v>1</v>
      </c>
      <c r="H111" s="451">
        <f>+'Summary Data (2)'!Y111</f>
        <v>10</v>
      </c>
      <c r="I111" s="451">
        <f>+'Summary Data (2)'!AC111</f>
        <v>3</v>
      </c>
      <c r="J111" s="451">
        <f>+'Summary Data (2)'!AG111</f>
        <v>0</v>
      </c>
      <c r="K111" s="451">
        <f>+'Summary Data (2)'!AK111</f>
        <v>203</v>
      </c>
      <c r="L111" s="451">
        <f>+'Summary Data (2)'!AO111</f>
        <v>18</v>
      </c>
      <c r="M111" s="451">
        <f>+'Summary Data (2)'!AS111</f>
        <v>155</v>
      </c>
      <c r="N111" s="451">
        <f>+'Summary Data (2)'!AW111</f>
        <v>174</v>
      </c>
      <c r="O111" s="451">
        <f>+'Summary Data (2)'!BA111</f>
        <v>0</v>
      </c>
      <c r="P111" s="451">
        <f>+'Summary Data (2)'!BE111</f>
        <v>0</v>
      </c>
      <c r="Q111" s="451">
        <f>+'Summary Data (2)'!BI111</f>
        <v>5</v>
      </c>
      <c r="R111" s="451">
        <f>+'Summary Data (2)'!BM111</f>
        <v>16</v>
      </c>
      <c r="S111" s="451">
        <f>+'Summary Data (2)'!BQ111</f>
        <v>8</v>
      </c>
      <c r="T111" s="451">
        <f>+'Summary Data (2)'!BU111</f>
        <v>0</v>
      </c>
      <c r="U111" s="451">
        <f>+'Summary Data (2)'!BY111</f>
        <v>641</v>
      </c>
      <c r="X111" s="451">
        <f t="shared" si="15"/>
        <v>43</v>
      </c>
      <c r="Y111" s="451">
        <f t="shared" si="15"/>
        <v>0</v>
      </c>
      <c r="Z111" s="451">
        <f t="shared" si="16"/>
        <v>5</v>
      </c>
      <c r="AA111" s="451">
        <f t="shared" si="17"/>
        <v>19</v>
      </c>
      <c r="AB111" s="451">
        <f t="shared" si="18"/>
        <v>24</v>
      </c>
      <c r="AC111" s="451">
        <f t="shared" si="19"/>
        <v>550</v>
      </c>
      <c r="AD111" s="489">
        <f t="shared" si="20"/>
        <v>0</v>
      </c>
      <c r="AG111" s="486">
        <f t="shared" si="21"/>
        <v>6.7082683307332289E-2</v>
      </c>
      <c r="AH111" s="486">
        <f t="shared" si="22"/>
        <v>0</v>
      </c>
      <c r="AI111" s="486">
        <f t="shared" si="23"/>
        <v>7.8003120124804995E-3</v>
      </c>
      <c r="AJ111" s="486">
        <f t="shared" si="24"/>
        <v>2.9641185647425898E-2</v>
      </c>
      <c r="AK111" s="486">
        <f t="shared" si="25"/>
        <v>3.7441497659906398E-2</v>
      </c>
      <c r="AL111" s="486">
        <f t="shared" si="26"/>
        <v>0.85803432137285496</v>
      </c>
      <c r="AN111" s="486">
        <f t="shared" si="27"/>
        <v>7.8181818181818186E-2</v>
      </c>
    </row>
    <row r="112" spans="1:40" x14ac:dyDescent="0.2">
      <c r="A112" s="640"/>
      <c r="B112" s="442" t="str">
        <f>+'Summary Data (2)'!B112</f>
        <v>November, 2009</v>
      </c>
      <c r="C112" s="448">
        <f>+'Summary Data (2)'!E112</f>
        <v>64</v>
      </c>
      <c r="D112" s="448">
        <f>+'Summary Data (2)'!I112</f>
        <v>0</v>
      </c>
      <c r="E112" s="448">
        <f>+'Summary Data (2)'!M112</f>
        <v>0</v>
      </c>
      <c r="F112" s="448">
        <f>+'Summary Data (2)'!Q112</f>
        <v>3</v>
      </c>
      <c r="G112" s="448">
        <f>+'Summary Data (2)'!U112</f>
        <v>0</v>
      </c>
      <c r="H112" s="448">
        <f>+'Summary Data (2)'!Y112</f>
        <v>4</v>
      </c>
      <c r="I112" s="448">
        <f>+'Summary Data (2)'!AC112</f>
        <v>0</v>
      </c>
      <c r="J112" s="448">
        <f>+'Summary Data (2)'!AG112</f>
        <v>1</v>
      </c>
      <c r="K112" s="448">
        <f>+'Summary Data (2)'!AK112</f>
        <v>171</v>
      </c>
      <c r="L112" s="448">
        <f>+'Summary Data (2)'!AO112</f>
        <v>15</v>
      </c>
      <c r="M112" s="448">
        <f>+'Summary Data (2)'!AS112</f>
        <v>112</v>
      </c>
      <c r="N112" s="448">
        <f>+'Summary Data (2)'!AW112</f>
        <v>138</v>
      </c>
      <c r="O112" s="448">
        <f>+'Summary Data (2)'!BA112</f>
        <v>0</v>
      </c>
      <c r="P112" s="448">
        <f>+'Summary Data (2)'!BE112</f>
        <v>0</v>
      </c>
      <c r="Q112" s="448">
        <f>+'Summary Data (2)'!BI112</f>
        <v>0</v>
      </c>
      <c r="R112" s="448">
        <f>+'Summary Data (2)'!BM112</f>
        <v>16</v>
      </c>
      <c r="S112" s="448">
        <f>+'Summary Data (2)'!BQ112</f>
        <v>8</v>
      </c>
      <c r="T112" s="448">
        <f>+'Summary Data (2)'!BU112</f>
        <v>0</v>
      </c>
      <c r="U112" s="448">
        <f>+'Summary Data (2)'!BY112</f>
        <v>532</v>
      </c>
      <c r="X112" s="448">
        <f t="shared" si="15"/>
        <v>64</v>
      </c>
      <c r="Y112" s="448">
        <f t="shared" si="15"/>
        <v>0</v>
      </c>
      <c r="Z112" s="448">
        <f t="shared" si="16"/>
        <v>0</v>
      </c>
      <c r="AA112" s="448">
        <f t="shared" si="17"/>
        <v>8</v>
      </c>
      <c r="AB112" s="448">
        <f t="shared" si="18"/>
        <v>24</v>
      </c>
      <c r="AC112" s="448">
        <f t="shared" si="19"/>
        <v>436</v>
      </c>
      <c r="AD112" s="489">
        <f t="shared" si="20"/>
        <v>0</v>
      </c>
      <c r="AG112" s="487">
        <f t="shared" si="21"/>
        <v>0.12030075187969924</v>
      </c>
      <c r="AH112" s="487">
        <f t="shared" si="22"/>
        <v>0</v>
      </c>
      <c r="AI112" s="487">
        <f t="shared" si="23"/>
        <v>0</v>
      </c>
      <c r="AJ112" s="487">
        <f t="shared" si="24"/>
        <v>1.5037593984962405E-2</v>
      </c>
      <c r="AK112" s="487">
        <f t="shared" si="25"/>
        <v>4.5112781954887216E-2</v>
      </c>
      <c r="AL112" s="487">
        <f t="shared" si="26"/>
        <v>0.81954887218045114</v>
      </c>
      <c r="AN112" s="487">
        <f t="shared" si="27"/>
        <v>0.14678899082568808</v>
      </c>
    </row>
    <row r="113" spans="1:40" x14ac:dyDescent="0.2">
      <c r="A113" s="640"/>
      <c r="B113" s="449" t="str">
        <f>+'Summary Data (2)'!B113</f>
        <v>December, 2009</v>
      </c>
      <c r="C113" s="451">
        <f>+'Summary Data (2)'!E113</f>
        <v>42</v>
      </c>
      <c r="D113" s="451">
        <f>+'Summary Data (2)'!I113</f>
        <v>0</v>
      </c>
      <c r="E113" s="451">
        <f>+'Summary Data (2)'!M113</f>
        <v>0</v>
      </c>
      <c r="F113" s="451">
        <f>+'Summary Data (2)'!Q113</f>
        <v>4</v>
      </c>
      <c r="G113" s="451">
        <f>+'Summary Data (2)'!U113</f>
        <v>0</v>
      </c>
      <c r="H113" s="451">
        <f>+'Summary Data (2)'!Y113</f>
        <v>4</v>
      </c>
      <c r="I113" s="451">
        <f>+'Summary Data (2)'!AC113</f>
        <v>2</v>
      </c>
      <c r="J113" s="451">
        <f>+'Summary Data (2)'!AG113</f>
        <v>0</v>
      </c>
      <c r="K113" s="451">
        <f>+'Summary Data (2)'!AK113</f>
        <v>195</v>
      </c>
      <c r="L113" s="451">
        <f>+'Summary Data (2)'!AO113</f>
        <v>14</v>
      </c>
      <c r="M113" s="451">
        <f>+'Summary Data (2)'!AS113</f>
        <v>138</v>
      </c>
      <c r="N113" s="451">
        <f>+'Summary Data (2)'!AW113</f>
        <v>157</v>
      </c>
      <c r="O113" s="451">
        <f>+'Summary Data (2)'!BA113</f>
        <v>1</v>
      </c>
      <c r="P113" s="451">
        <f>+'Summary Data (2)'!BE113</f>
        <v>0</v>
      </c>
      <c r="Q113" s="451">
        <f>+'Summary Data (2)'!BI113</f>
        <v>1</v>
      </c>
      <c r="R113" s="451">
        <f>+'Summary Data (2)'!BM113</f>
        <v>10</v>
      </c>
      <c r="S113" s="451">
        <f>+'Summary Data (2)'!BQ113</f>
        <v>8</v>
      </c>
      <c r="T113" s="451">
        <f>+'Summary Data (2)'!BU113</f>
        <v>0</v>
      </c>
      <c r="U113" s="451">
        <f>+'Summary Data (2)'!BY113</f>
        <v>576</v>
      </c>
      <c r="X113" s="451">
        <f t="shared" si="15"/>
        <v>42</v>
      </c>
      <c r="Y113" s="451">
        <f t="shared" si="15"/>
        <v>0</v>
      </c>
      <c r="Z113" s="451">
        <f t="shared" si="16"/>
        <v>1</v>
      </c>
      <c r="AA113" s="451">
        <f t="shared" si="17"/>
        <v>10</v>
      </c>
      <c r="AB113" s="451">
        <f t="shared" si="18"/>
        <v>18</v>
      </c>
      <c r="AC113" s="451">
        <f t="shared" si="19"/>
        <v>505</v>
      </c>
      <c r="AD113" s="489">
        <f t="shared" si="20"/>
        <v>0</v>
      </c>
      <c r="AG113" s="486">
        <f t="shared" si="21"/>
        <v>7.2916666666666671E-2</v>
      </c>
      <c r="AH113" s="486">
        <f t="shared" si="22"/>
        <v>0</v>
      </c>
      <c r="AI113" s="486">
        <f t="shared" si="23"/>
        <v>1.736111111111111E-3</v>
      </c>
      <c r="AJ113" s="486">
        <f t="shared" si="24"/>
        <v>1.7361111111111112E-2</v>
      </c>
      <c r="AK113" s="486">
        <f t="shared" si="25"/>
        <v>3.125E-2</v>
      </c>
      <c r="AL113" s="486">
        <f t="shared" si="26"/>
        <v>0.87673611111111116</v>
      </c>
      <c r="AN113" s="486">
        <f t="shared" si="27"/>
        <v>8.3168316831683173E-2</v>
      </c>
    </row>
    <row r="114" spans="1:40" x14ac:dyDescent="0.2">
      <c r="A114" s="640"/>
      <c r="B114" s="442" t="str">
        <f>+'Summary Data (2)'!B114</f>
        <v>January, 2010</v>
      </c>
      <c r="C114" s="448">
        <f>+'Summary Data (2)'!E114</f>
        <v>34</v>
      </c>
      <c r="D114" s="448">
        <f>+'Summary Data (2)'!I114</f>
        <v>0</v>
      </c>
      <c r="E114" s="448">
        <f>+'Summary Data (2)'!M114</f>
        <v>0</v>
      </c>
      <c r="F114" s="448">
        <f>+'Summary Data (2)'!Q114</f>
        <v>3</v>
      </c>
      <c r="G114" s="448">
        <f>+'Summary Data (2)'!U114</f>
        <v>2</v>
      </c>
      <c r="H114" s="448">
        <f>+'Summary Data (2)'!Y114</f>
        <v>5</v>
      </c>
      <c r="I114" s="448">
        <f>+'Summary Data (2)'!AC114</f>
        <v>2</v>
      </c>
      <c r="J114" s="448">
        <f>+'Summary Data (2)'!AG114</f>
        <v>0</v>
      </c>
      <c r="K114" s="448">
        <f>+'Summary Data (2)'!AK114</f>
        <v>124</v>
      </c>
      <c r="L114" s="448">
        <f>+'Summary Data (2)'!AO114</f>
        <v>16</v>
      </c>
      <c r="M114" s="448">
        <f>+'Summary Data (2)'!AS114</f>
        <v>83</v>
      </c>
      <c r="N114" s="448">
        <f>+'Summary Data (2)'!AW114</f>
        <v>96</v>
      </c>
      <c r="O114" s="448">
        <f>+'Summary Data (2)'!BA114</f>
        <v>0</v>
      </c>
      <c r="P114" s="448">
        <f>+'Summary Data (2)'!BE114</f>
        <v>0</v>
      </c>
      <c r="Q114" s="448">
        <f>+'Summary Data (2)'!BI114</f>
        <v>1</v>
      </c>
      <c r="R114" s="448">
        <f>+'Summary Data (2)'!BM114</f>
        <v>12</v>
      </c>
      <c r="S114" s="448">
        <f>+'Summary Data (2)'!BQ114</f>
        <v>11</v>
      </c>
      <c r="T114" s="448">
        <f>+'Summary Data (2)'!BU114</f>
        <v>0</v>
      </c>
      <c r="U114" s="448">
        <f>+'Summary Data (2)'!BY114</f>
        <v>389</v>
      </c>
      <c r="X114" s="448">
        <f t="shared" si="15"/>
        <v>34</v>
      </c>
      <c r="Y114" s="448">
        <f t="shared" si="15"/>
        <v>0</v>
      </c>
      <c r="Z114" s="448">
        <f t="shared" si="16"/>
        <v>1</v>
      </c>
      <c r="AA114" s="448">
        <f t="shared" si="17"/>
        <v>12</v>
      </c>
      <c r="AB114" s="448">
        <f t="shared" si="18"/>
        <v>23</v>
      </c>
      <c r="AC114" s="448">
        <f t="shared" si="19"/>
        <v>319</v>
      </c>
      <c r="AD114" s="489">
        <f t="shared" si="20"/>
        <v>0</v>
      </c>
      <c r="AG114" s="487">
        <f t="shared" si="21"/>
        <v>8.7403598971722368E-2</v>
      </c>
      <c r="AH114" s="487">
        <f t="shared" si="22"/>
        <v>0</v>
      </c>
      <c r="AI114" s="487">
        <f t="shared" si="23"/>
        <v>2.5706940874035988E-3</v>
      </c>
      <c r="AJ114" s="487">
        <f t="shared" si="24"/>
        <v>3.0848329048843187E-2</v>
      </c>
      <c r="AK114" s="487">
        <f t="shared" si="25"/>
        <v>5.9125964010282778E-2</v>
      </c>
      <c r="AL114" s="487">
        <f t="shared" si="26"/>
        <v>0.82005141388174807</v>
      </c>
      <c r="AN114" s="487">
        <f t="shared" si="27"/>
        <v>0.10658307210031348</v>
      </c>
    </row>
    <row r="115" spans="1:40" x14ac:dyDescent="0.2">
      <c r="A115" s="640"/>
      <c r="B115" s="449" t="str">
        <f>+'Summary Data (2)'!B115</f>
        <v>February, 2010</v>
      </c>
      <c r="C115" s="451">
        <f>+'Summary Data (2)'!E115</f>
        <v>55</v>
      </c>
      <c r="D115" s="451">
        <f>+'Summary Data (2)'!I115</f>
        <v>0</v>
      </c>
      <c r="E115" s="451">
        <f>+'Summary Data (2)'!M115</f>
        <v>0</v>
      </c>
      <c r="F115" s="451">
        <f>+'Summary Data (2)'!Q115</f>
        <v>11</v>
      </c>
      <c r="G115" s="451">
        <f>+'Summary Data (2)'!U115</f>
        <v>0</v>
      </c>
      <c r="H115" s="451">
        <f>+'Summary Data (2)'!Y115</f>
        <v>9</v>
      </c>
      <c r="I115" s="451">
        <f>+'Summary Data (2)'!AC115</f>
        <v>4</v>
      </c>
      <c r="J115" s="451">
        <f>+'Summary Data (2)'!AG115</f>
        <v>0</v>
      </c>
      <c r="K115" s="451">
        <f>+'Summary Data (2)'!AK115</f>
        <v>123</v>
      </c>
      <c r="L115" s="451">
        <f>+'Summary Data (2)'!AO115</f>
        <v>11</v>
      </c>
      <c r="M115" s="451">
        <f>+'Summary Data (2)'!AS115</f>
        <v>89</v>
      </c>
      <c r="N115" s="451">
        <f>+'Summary Data (2)'!AW115</f>
        <v>120</v>
      </c>
      <c r="O115" s="451">
        <f>+'Summary Data (2)'!BA115</f>
        <v>3</v>
      </c>
      <c r="P115" s="451">
        <f>+'Summary Data (2)'!BE115</f>
        <v>0</v>
      </c>
      <c r="Q115" s="451">
        <f>+'Summary Data (2)'!BI115</f>
        <v>2</v>
      </c>
      <c r="R115" s="451">
        <f>+'Summary Data (2)'!BM115</f>
        <v>7</v>
      </c>
      <c r="S115" s="451">
        <f>+'Summary Data (2)'!BQ115</f>
        <v>14</v>
      </c>
      <c r="T115" s="451">
        <f>+'Summary Data (2)'!BU115</f>
        <v>3</v>
      </c>
      <c r="U115" s="451">
        <f>+'Summary Data (2)'!BY115</f>
        <v>451</v>
      </c>
      <c r="X115" s="451">
        <f t="shared" si="15"/>
        <v>55</v>
      </c>
      <c r="Y115" s="451">
        <f t="shared" si="15"/>
        <v>0</v>
      </c>
      <c r="Z115" s="451">
        <f t="shared" si="16"/>
        <v>2</v>
      </c>
      <c r="AA115" s="451">
        <f t="shared" si="17"/>
        <v>24</v>
      </c>
      <c r="AB115" s="451">
        <f t="shared" si="18"/>
        <v>24</v>
      </c>
      <c r="AC115" s="451">
        <f t="shared" si="19"/>
        <v>346</v>
      </c>
      <c r="AD115" s="489">
        <f t="shared" si="20"/>
        <v>0</v>
      </c>
      <c r="AG115" s="486">
        <f t="shared" si="21"/>
        <v>0.12195121951219512</v>
      </c>
      <c r="AH115" s="486">
        <f t="shared" si="22"/>
        <v>0</v>
      </c>
      <c r="AI115" s="486">
        <f t="shared" si="23"/>
        <v>4.434589800443459E-3</v>
      </c>
      <c r="AJ115" s="486">
        <f t="shared" si="24"/>
        <v>5.3215077605321508E-2</v>
      </c>
      <c r="AK115" s="486">
        <f t="shared" si="25"/>
        <v>5.3215077605321508E-2</v>
      </c>
      <c r="AL115" s="486">
        <f t="shared" si="26"/>
        <v>0.76718403547671843</v>
      </c>
      <c r="AN115" s="486">
        <f t="shared" si="27"/>
        <v>0.15895953757225434</v>
      </c>
    </row>
    <row r="116" spans="1:40" x14ac:dyDescent="0.2">
      <c r="A116" s="640"/>
      <c r="B116" s="442" t="str">
        <f>+'Summary Data (2)'!B116</f>
        <v>March, 2010</v>
      </c>
      <c r="C116" s="448">
        <f>+'Summary Data (2)'!E116</f>
        <v>60</v>
      </c>
      <c r="D116" s="448">
        <f>+'Summary Data (2)'!I116</f>
        <v>0</v>
      </c>
      <c r="E116" s="448">
        <f>+'Summary Data (2)'!M116</f>
        <v>1</v>
      </c>
      <c r="F116" s="448">
        <f>+'Summary Data (2)'!Q116</f>
        <v>8</v>
      </c>
      <c r="G116" s="448">
        <f>+'Summary Data (2)'!U116</f>
        <v>0</v>
      </c>
      <c r="H116" s="448">
        <f>+'Summary Data (2)'!Y116</f>
        <v>14</v>
      </c>
      <c r="I116" s="448">
        <f>+'Summary Data (2)'!AC116</f>
        <v>15</v>
      </c>
      <c r="J116" s="448">
        <f>+'Summary Data (2)'!AG116</f>
        <v>1</v>
      </c>
      <c r="K116" s="448">
        <f>+'Summary Data (2)'!AK116</f>
        <v>168</v>
      </c>
      <c r="L116" s="448">
        <f>+'Summary Data (2)'!AO116</f>
        <v>18</v>
      </c>
      <c r="M116" s="448">
        <f>+'Summary Data (2)'!AS116</f>
        <v>121</v>
      </c>
      <c r="N116" s="448">
        <f>+'Summary Data (2)'!AW116</f>
        <v>161</v>
      </c>
      <c r="O116" s="448">
        <f>+'Summary Data (2)'!BA116</f>
        <v>1</v>
      </c>
      <c r="P116" s="448">
        <f>+'Summary Data (2)'!BE116</f>
        <v>0</v>
      </c>
      <c r="Q116" s="448">
        <f>+'Summary Data (2)'!BI116</f>
        <v>2</v>
      </c>
      <c r="R116" s="448">
        <f>+'Summary Data (2)'!BM116</f>
        <v>14</v>
      </c>
      <c r="S116" s="448">
        <f>+'Summary Data (2)'!BQ116</f>
        <v>8</v>
      </c>
      <c r="T116" s="448">
        <f>+'Summary Data (2)'!BU116</f>
        <v>2</v>
      </c>
      <c r="U116" s="448">
        <f>+'Summary Data (2)'!BY116</f>
        <v>594</v>
      </c>
      <c r="X116" s="448">
        <f t="shared" si="15"/>
        <v>60</v>
      </c>
      <c r="Y116" s="448">
        <f t="shared" si="15"/>
        <v>0</v>
      </c>
      <c r="Z116" s="448">
        <f t="shared" si="16"/>
        <v>2</v>
      </c>
      <c r="AA116" s="448">
        <f t="shared" si="17"/>
        <v>39</v>
      </c>
      <c r="AB116" s="448">
        <f t="shared" si="18"/>
        <v>24</v>
      </c>
      <c r="AC116" s="448">
        <f t="shared" si="19"/>
        <v>469</v>
      </c>
      <c r="AD116" s="489">
        <f t="shared" si="20"/>
        <v>0</v>
      </c>
      <c r="AG116" s="487">
        <f t="shared" si="21"/>
        <v>0.10101010101010101</v>
      </c>
      <c r="AH116" s="487">
        <f t="shared" si="22"/>
        <v>0</v>
      </c>
      <c r="AI116" s="487">
        <f t="shared" si="23"/>
        <v>3.3670033670033669E-3</v>
      </c>
      <c r="AJ116" s="487">
        <f t="shared" si="24"/>
        <v>6.5656565656565663E-2</v>
      </c>
      <c r="AK116" s="487">
        <f t="shared" si="25"/>
        <v>4.0404040404040407E-2</v>
      </c>
      <c r="AL116" s="487">
        <f t="shared" si="26"/>
        <v>0.78956228956228958</v>
      </c>
      <c r="AN116" s="487">
        <f>+X116/AC116</f>
        <v>0.1279317697228145</v>
      </c>
    </row>
    <row r="117" spans="1:40" x14ac:dyDescent="0.2">
      <c r="A117" s="640"/>
      <c r="B117" s="449" t="str">
        <f>+'Summary Data (2)'!B117</f>
        <v>April, 2010</v>
      </c>
      <c r="C117" s="451">
        <f>+'Summary Data (2)'!E117</f>
        <v>66</v>
      </c>
      <c r="D117" s="451">
        <f>+'Summary Data (2)'!I117</f>
        <v>0</v>
      </c>
      <c r="E117" s="451">
        <f>+'Summary Data (2)'!M117</f>
        <v>0</v>
      </c>
      <c r="F117" s="451">
        <f>+'Summary Data (2)'!Q117</f>
        <v>4</v>
      </c>
      <c r="G117" s="451">
        <f>+'Summary Data (2)'!U117</f>
        <v>0</v>
      </c>
      <c r="H117" s="451">
        <f>+'Summary Data (2)'!Y117</f>
        <v>29</v>
      </c>
      <c r="I117" s="451">
        <f>+'Summary Data (2)'!AC117</f>
        <v>7</v>
      </c>
      <c r="J117" s="451">
        <f>+'Summary Data (2)'!AG117</f>
        <v>1</v>
      </c>
      <c r="K117" s="451">
        <f>+'Summary Data (2)'!AK117</f>
        <v>220</v>
      </c>
      <c r="L117" s="451">
        <f>+'Summary Data (2)'!AO117</f>
        <v>12</v>
      </c>
      <c r="M117" s="451">
        <f>+'Summary Data (2)'!AS117</f>
        <v>148</v>
      </c>
      <c r="N117" s="451">
        <f>+'Summary Data (2)'!AW117</f>
        <v>191</v>
      </c>
      <c r="O117" s="451">
        <f>+'Summary Data (2)'!BA117</f>
        <v>1</v>
      </c>
      <c r="P117" s="451">
        <f>+'Summary Data (2)'!BE117</f>
        <v>0</v>
      </c>
      <c r="Q117" s="451">
        <f>+'Summary Data (2)'!BI117</f>
        <v>1</v>
      </c>
      <c r="R117" s="451">
        <f>+'Summary Data (2)'!BM117</f>
        <v>17</v>
      </c>
      <c r="S117" s="451">
        <f>+'Summary Data (2)'!BQ117</f>
        <v>7</v>
      </c>
      <c r="T117" s="451">
        <f>+'Summary Data (2)'!BU117</f>
        <v>2</v>
      </c>
      <c r="U117" s="451">
        <f>+'Summary Data (2)'!BY117</f>
        <v>706</v>
      </c>
      <c r="X117" s="451">
        <f t="shared" si="15"/>
        <v>66</v>
      </c>
      <c r="Y117" s="451">
        <f t="shared" si="15"/>
        <v>0</v>
      </c>
      <c r="Z117" s="451">
        <f t="shared" si="16"/>
        <v>1</v>
      </c>
      <c r="AA117" s="451">
        <f t="shared" si="17"/>
        <v>41</v>
      </c>
      <c r="AB117" s="451">
        <f t="shared" si="18"/>
        <v>26</v>
      </c>
      <c r="AC117" s="451">
        <f t="shared" si="19"/>
        <v>572</v>
      </c>
      <c r="AD117" s="489">
        <f t="shared" si="20"/>
        <v>0</v>
      </c>
      <c r="AG117" s="486">
        <f t="shared" si="21"/>
        <v>9.3484419263456089E-2</v>
      </c>
      <c r="AH117" s="486">
        <f t="shared" si="22"/>
        <v>0</v>
      </c>
      <c r="AI117" s="486">
        <f t="shared" si="23"/>
        <v>1.4164305949008499E-3</v>
      </c>
      <c r="AJ117" s="486">
        <f t="shared" si="24"/>
        <v>5.8073654390934842E-2</v>
      </c>
      <c r="AK117" s="486">
        <f t="shared" si="25"/>
        <v>3.6827195467422094E-2</v>
      </c>
      <c r="AL117" s="486">
        <f t="shared" si="26"/>
        <v>0.8101983002832861</v>
      </c>
      <c r="AN117" s="486">
        <f t="shared" si="27"/>
        <v>0.11538461538461539</v>
      </c>
    </row>
    <row r="118" spans="1:40" x14ac:dyDescent="0.2">
      <c r="A118" s="640"/>
      <c r="B118" s="442" t="str">
        <f>+'Summary Data (2)'!B118</f>
        <v>May, 2010</v>
      </c>
      <c r="C118" s="448">
        <f>+'Summary Data (2)'!E118</f>
        <v>44</v>
      </c>
      <c r="D118" s="448">
        <f>+'Summary Data (2)'!I118</f>
        <v>0</v>
      </c>
      <c r="E118" s="448">
        <f>+'Summary Data (2)'!M118</f>
        <v>0</v>
      </c>
      <c r="F118" s="448">
        <f>+'Summary Data (2)'!Q118</f>
        <v>6</v>
      </c>
      <c r="G118" s="448">
        <f>+'Summary Data (2)'!U118</f>
        <v>0</v>
      </c>
      <c r="H118" s="448">
        <f>+'Summary Data (2)'!Y118</f>
        <v>30</v>
      </c>
      <c r="I118" s="448">
        <f>+'Summary Data (2)'!AC118</f>
        <v>15</v>
      </c>
      <c r="J118" s="448">
        <f>+'Summary Data (2)'!AG118</f>
        <v>0</v>
      </c>
      <c r="K118" s="448">
        <f>+'Summary Data (2)'!AK118</f>
        <v>192</v>
      </c>
      <c r="L118" s="448">
        <f>+'Summary Data (2)'!AO118</f>
        <v>20</v>
      </c>
      <c r="M118" s="448">
        <f>+'Summary Data (2)'!AS118</f>
        <v>137</v>
      </c>
      <c r="N118" s="448">
        <f>+'Summary Data (2)'!AW118</f>
        <v>177</v>
      </c>
      <c r="O118" s="448">
        <f>+'Summary Data (2)'!BA118</f>
        <v>0</v>
      </c>
      <c r="P118" s="448">
        <f>+'Summary Data (2)'!BE118</f>
        <v>0</v>
      </c>
      <c r="Q118" s="448">
        <f>+'Summary Data (2)'!BI118</f>
        <v>1</v>
      </c>
      <c r="R118" s="448">
        <f>+'Summary Data (2)'!BM118</f>
        <v>12</v>
      </c>
      <c r="S118" s="448">
        <f>+'Summary Data (2)'!BQ118</f>
        <v>16</v>
      </c>
      <c r="T118" s="448">
        <f>+'Summary Data (2)'!BU118</f>
        <v>0</v>
      </c>
      <c r="U118" s="448">
        <f>+'Summary Data (2)'!BY118</f>
        <v>650</v>
      </c>
      <c r="X118" s="448">
        <f t="shared" si="15"/>
        <v>44</v>
      </c>
      <c r="Y118" s="448">
        <f t="shared" si="15"/>
        <v>0</v>
      </c>
      <c r="Z118" s="448">
        <f t="shared" si="16"/>
        <v>1</v>
      </c>
      <c r="AA118" s="448">
        <f t="shared" si="17"/>
        <v>51</v>
      </c>
      <c r="AB118" s="448">
        <f t="shared" si="18"/>
        <v>28</v>
      </c>
      <c r="AC118" s="448">
        <f t="shared" si="19"/>
        <v>526</v>
      </c>
      <c r="AD118" s="489">
        <f t="shared" si="20"/>
        <v>0</v>
      </c>
      <c r="AG118" s="487">
        <f t="shared" si="21"/>
        <v>6.7692307692307691E-2</v>
      </c>
      <c r="AH118" s="487">
        <f t="shared" si="22"/>
        <v>0</v>
      </c>
      <c r="AI118" s="487">
        <f t="shared" si="23"/>
        <v>1.5384615384615385E-3</v>
      </c>
      <c r="AJ118" s="487">
        <f t="shared" si="24"/>
        <v>7.8461538461538458E-2</v>
      </c>
      <c r="AK118" s="487">
        <f t="shared" si="25"/>
        <v>4.3076923076923075E-2</v>
      </c>
      <c r="AL118" s="487">
        <f t="shared" si="26"/>
        <v>0.8092307692307692</v>
      </c>
      <c r="AN118" s="487">
        <f t="shared" si="27"/>
        <v>8.3650190114068435E-2</v>
      </c>
    </row>
    <row r="119" spans="1:40" x14ac:dyDescent="0.2">
      <c r="A119" s="640"/>
      <c r="B119" s="449" t="str">
        <f>+'Summary Data (2)'!B119</f>
        <v>June, 2010</v>
      </c>
      <c r="C119" s="451">
        <f>+'Summary Data (2)'!E119</f>
        <v>50</v>
      </c>
      <c r="D119" s="451">
        <f>+'Summary Data (2)'!I119</f>
        <v>0</v>
      </c>
      <c r="E119" s="451">
        <f>+'Summary Data (2)'!M119</f>
        <v>0</v>
      </c>
      <c r="F119" s="451">
        <f>+'Summary Data (2)'!Q119</f>
        <v>4</v>
      </c>
      <c r="G119" s="451">
        <f>+'Summary Data (2)'!U119</f>
        <v>1</v>
      </c>
      <c r="H119" s="451">
        <f>+'Summary Data (2)'!Y119</f>
        <v>27</v>
      </c>
      <c r="I119" s="451">
        <f>+'Summary Data (2)'!AC119</f>
        <v>11</v>
      </c>
      <c r="J119" s="451">
        <f>+'Summary Data (2)'!AG119</f>
        <v>2</v>
      </c>
      <c r="K119" s="451">
        <f>+'Summary Data (2)'!AK119</f>
        <v>183</v>
      </c>
      <c r="L119" s="451">
        <f>+'Summary Data (2)'!AO119</f>
        <v>11</v>
      </c>
      <c r="M119" s="451">
        <f>+'Summary Data (2)'!AS119</f>
        <v>154</v>
      </c>
      <c r="N119" s="451">
        <f>+'Summary Data (2)'!AW119</f>
        <v>123</v>
      </c>
      <c r="O119" s="451">
        <f>+'Summary Data (2)'!BA119</f>
        <v>1</v>
      </c>
      <c r="P119" s="451">
        <f>+'Summary Data (2)'!BE119</f>
        <v>0</v>
      </c>
      <c r="Q119" s="451">
        <f>+'Summary Data (2)'!BI119</f>
        <v>4</v>
      </c>
      <c r="R119" s="451">
        <f>+'Summary Data (2)'!BM119</f>
        <v>6</v>
      </c>
      <c r="S119" s="451">
        <f>+'Summary Data (2)'!BQ119</f>
        <v>9</v>
      </c>
      <c r="T119" s="451">
        <f>+'Summary Data (2)'!BU119</f>
        <v>23</v>
      </c>
      <c r="U119" s="451">
        <f>+'Summary Data (2)'!BY119</f>
        <v>609</v>
      </c>
      <c r="X119" s="451">
        <f t="shared" si="15"/>
        <v>50</v>
      </c>
      <c r="Y119" s="451">
        <f t="shared" si="15"/>
        <v>0</v>
      </c>
      <c r="Z119" s="451">
        <f t="shared" si="16"/>
        <v>4</v>
      </c>
      <c r="AA119" s="451">
        <f t="shared" si="17"/>
        <v>45</v>
      </c>
      <c r="AB119" s="451">
        <f t="shared" si="18"/>
        <v>38</v>
      </c>
      <c r="AC119" s="451">
        <f t="shared" si="19"/>
        <v>472</v>
      </c>
      <c r="AD119" s="489">
        <f t="shared" si="20"/>
        <v>0</v>
      </c>
      <c r="AG119" s="486">
        <f t="shared" si="21"/>
        <v>8.2101806239737271E-2</v>
      </c>
      <c r="AH119" s="486">
        <f t="shared" si="22"/>
        <v>0</v>
      </c>
      <c r="AI119" s="486">
        <f t="shared" si="23"/>
        <v>6.5681444991789817E-3</v>
      </c>
      <c r="AJ119" s="486">
        <f t="shared" si="24"/>
        <v>7.3891625615763554E-2</v>
      </c>
      <c r="AK119" s="486">
        <f t="shared" si="25"/>
        <v>6.2397372742200329E-2</v>
      </c>
      <c r="AL119" s="486">
        <f t="shared" si="26"/>
        <v>0.77504105090311992</v>
      </c>
      <c r="AN119" s="486">
        <f t="shared" si="27"/>
        <v>0.1059322033898305</v>
      </c>
    </row>
    <row r="120" spans="1:40" x14ac:dyDescent="0.2">
      <c r="A120" s="640"/>
      <c r="B120" s="442" t="str">
        <f>+'Summary Data (2)'!B120</f>
        <v>July, 2010</v>
      </c>
      <c r="C120" s="448">
        <f>+'Summary Data (2)'!E120</f>
        <v>57</v>
      </c>
      <c r="D120" s="448">
        <f>+'Summary Data (2)'!I120</f>
        <v>0</v>
      </c>
      <c r="E120" s="448">
        <f>+'Summary Data (2)'!M120</f>
        <v>1</v>
      </c>
      <c r="F120" s="448">
        <f>+'Summary Data (2)'!Q120</f>
        <v>1</v>
      </c>
      <c r="G120" s="448">
        <f>+'Summary Data (2)'!U120</f>
        <v>1</v>
      </c>
      <c r="H120" s="448">
        <f>+'Summary Data (2)'!Y120</f>
        <v>19</v>
      </c>
      <c r="I120" s="448">
        <f>+'Summary Data (2)'!AC120</f>
        <v>10</v>
      </c>
      <c r="J120" s="448">
        <f>+'Summary Data (2)'!AG120</f>
        <v>1</v>
      </c>
      <c r="K120" s="448">
        <f>+'Summary Data (2)'!AK120</f>
        <v>163</v>
      </c>
      <c r="L120" s="448">
        <f>+'Summary Data (2)'!AO120</f>
        <v>18</v>
      </c>
      <c r="M120" s="448">
        <f>+'Summary Data (2)'!AS120</f>
        <v>110</v>
      </c>
      <c r="N120" s="448">
        <f>+'Summary Data (2)'!AW120</f>
        <v>140</v>
      </c>
      <c r="O120" s="448">
        <f>+'Summary Data (2)'!BA120</f>
        <v>2</v>
      </c>
      <c r="P120" s="448">
        <f>+'Summary Data (2)'!BE120</f>
        <v>0</v>
      </c>
      <c r="Q120" s="448">
        <f>+'Summary Data (2)'!BI120</f>
        <v>2</v>
      </c>
      <c r="R120" s="448">
        <f>+'Summary Data (2)'!BM120</f>
        <v>18</v>
      </c>
      <c r="S120" s="448">
        <f>+'Summary Data (2)'!BQ120</f>
        <v>6</v>
      </c>
      <c r="T120" s="448">
        <f>+'Summary Data (2)'!BU120</f>
        <v>2</v>
      </c>
      <c r="U120" s="448">
        <f>+'Summary Data (2)'!BY120</f>
        <v>551</v>
      </c>
      <c r="X120" s="448">
        <f t="shared" si="15"/>
        <v>57</v>
      </c>
      <c r="Y120" s="448">
        <f t="shared" si="15"/>
        <v>0</v>
      </c>
      <c r="Z120" s="448">
        <f t="shared" si="16"/>
        <v>2</v>
      </c>
      <c r="AA120" s="448">
        <f t="shared" si="17"/>
        <v>33</v>
      </c>
      <c r="AB120" s="448">
        <f t="shared" si="18"/>
        <v>26</v>
      </c>
      <c r="AC120" s="448">
        <f t="shared" si="19"/>
        <v>433</v>
      </c>
      <c r="AD120" s="489">
        <f t="shared" si="20"/>
        <v>0</v>
      </c>
      <c r="AG120" s="487">
        <f t="shared" si="21"/>
        <v>0.10344827586206896</v>
      </c>
      <c r="AH120" s="487">
        <f t="shared" si="22"/>
        <v>0</v>
      </c>
      <c r="AI120" s="487">
        <f t="shared" si="23"/>
        <v>3.629764065335753E-3</v>
      </c>
      <c r="AJ120" s="487">
        <f t="shared" si="24"/>
        <v>5.9891107078039928E-2</v>
      </c>
      <c r="AK120" s="487">
        <f t="shared" si="25"/>
        <v>4.7186932849364795E-2</v>
      </c>
      <c r="AL120" s="487">
        <f t="shared" si="26"/>
        <v>0.78584392014519056</v>
      </c>
      <c r="AN120" s="487">
        <f t="shared" si="27"/>
        <v>0.13163972286374134</v>
      </c>
    </row>
    <row r="121" spans="1:40" x14ac:dyDescent="0.2">
      <c r="A121" s="640"/>
      <c r="B121" s="449" t="str">
        <f>+'Summary Data (2)'!B121</f>
        <v>August, 2010</v>
      </c>
      <c r="C121" s="451">
        <f>+'Summary Data (2)'!E121</f>
        <v>18</v>
      </c>
      <c r="D121" s="451">
        <f>+'Summary Data (2)'!I121</f>
        <v>0</v>
      </c>
      <c r="E121" s="451">
        <f>+'Summary Data (2)'!M121</f>
        <v>1</v>
      </c>
      <c r="F121" s="451">
        <f>+'Summary Data (2)'!Q121</f>
        <v>3</v>
      </c>
      <c r="G121" s="451">
        <f>+'Summary Data (2)'!U121</f>
        <v>0</v>
      </c>
      <c r="H121" s="451">
        <f>+'Summary Data (2)'!Y121</f>
        <v>13</v>
      </c>
      <c r="I121" s="451">
        <f>+'Summary Data (2)'!AC121</f>
        <v>5</v>
      </c>
      <c r="J121" s="451">
        <f>+'Summary Data (2)'!AG121</f>
        <v>1</v>
      </c>
      <c r="K121" s="451">
        <f>+'Summary Data (2)'!AK121</f>
        <v>143</v>
      </c>
      <c r="L121" s="451">
        <f>+'Summary Data (2)'!AO121</f>
        <v>17</v>
      </c>
      <c r="M121" s="451">
        <f>+'Summary Data (2)'!AS121</f>
        <v>143</v>
      </c>
      <c r="N121" s="451">
        <f>+'Summary Data (2)'!AW121</f>
        <v>135</v>
      </c>
      <c r="O121" s="451">
        <f>+'Summary Data (2)'!BA121</f>
        <v>0</v>
      </c>
      <c r="P121" s="451">
        <f>+'Summary Data (2)'!BE121</f>
        <v>0</v>
      </c>
      <c r="Q121" s="451">
        <f>+'Summary Data (2)'!BI121</f>
        <v>1</v>
      </c>
      <c r="R121" s="451">
        <f>+'Summary Data (2)'!BM121</f>
        <v>6</v>
      </c>
      <c r="S121" s="451">
        <f>+'Summary Data (2)'!BQ121</f>
        <v>10</v>
      </c>
      <c r="T121" s="451">
        <f>+'Summary Data (2)'!BU121</f>
        <v>2</v>
      </c>
      <c r="U121" s="451">
        <f>+'Summary Data (2)'!BY121</f>
        <v>498</v>
      </c>
      <c r="X121" s="451">
        <f t="shared" si="15"/>
        <v>18</v>
      </c>
      <c r="Y121" s="451">
        <f t="shared" si="15"/>
        <v>0</v>
      </c>
      <c r="Z121" s="451">
        <f t="shared" si="16"/>
        <v>1</v>
      </c>
      <c r="AA121" s="451">
        <f t="shared" si="17"/>
        <v>23</v>
      </c>
      <c r="AB121" s="451">
        <f t="shared" si="18"/>
        <v>18</v>
      </c>
      <c r="AC121" s="451">
        <f t="shared" si="19"/>
        <v>438</v>
      </c>
      <c r="AD121" s="489">
        <f t="shared" si="20"/>
        <v>0</v>
      </c>
      <c r="AG121" s="486">
        <f t="shared" si="21"/>
        <v>3.614457831325301E-2</v>
      </c>
      <c r="AH121" s="486">
        <f t="shared" si="22"/>
        <v>0</v>
      </c>
      <c r="AI121" s="486">
        <f t="shared" si="23"/>
        <v>2.008032128514056E-3</v>
      </c>
      <c r="AJ121" s="486">
        <f t="shared" si="24"/>
        <v>4.6184738955823292E-2</v>
      </c>
      <c r="AK121" s="486">
        <f t="shared" si="25"/>
        <v>3.614457831325301E-2</v>
      </c>
      <c r="AL121" s="486">
        <f t="shared" si="26"/>
        <v>0.87951807228915657</v>
      </c>
      <c r="AN121" s="486">
        <f t="shared" si="27"/>
        <v>4.1095890410958902E-2</v>
      </c>
    </row>
    <row r="122" spans="1:40" x14ac:dyDescent="0.2">
      <c r="A122" s="641"/>
      <c r="B122" s="442" t="str">
        <f>+'Summary Data (2)'!B122</f>
        <v>September, 2010</v>
      </c>
      <c r="C122" s="448">
        <f>+'Summary Data (2)'!E122</f>
        <v>29</v>
      </c>
      <c r="D122" s="448">
        <f>+'Summary Data (2)'!I122</f>
        <v>0</v>
      </c>
      <c r="E122" s="448">
        <f>+'Summary Data (2)'!M122</f>
        <v>1</v>
      </c>
      <c r="F122" s="448">
        <f>+'Summary Data (2)'!Q122</f>
        <v>4</v>
      </c>
      <c r="G122" s="448">
        <f>+'Summary Data (2)'!U122</f>
        <v>0</v>
      </c>
      <c r="H122" s="448">
        <f>+'Summary Data (2)'!Y122</f>
        <v>11</v>
      </c>
      <c r="I122" s="448">
        <f>+'Summary Data (2)'!AC122</f>
        <v>5</v>
      </c>
      <c r="J122" s="448">
        <f>+'Summary Data (2)'!AG122</f>
        <v>0</v>
      </c>
      <c r="K122" s="448">
        <f>+'Summary Data (2)'!AK122</f>
        <v>147</v>
      </c>
      <c r="L122" s="448">
        <f>+'Summary Data (2)'!AO122</f>
        <v>14</v>
      </c>
      <c r="M122" s="448">
        <f>+'Summary Data (2)'!AS122</f>
        <v>91</v>
      </c>
      <c r="N122" s="448">
        <f>+'Summary Data (2)'!AW122</f>
        <v>104</v>
      </c>
      <c r="O122" s="448">
        <f>+'Summary Data (2)'!BA122</f>
        <v>1</v>
      </c>
      <c r="P122" s="448">
        <f>+'Summary Data (2)'!BE122</f>
        <v>0</v>
      </c>
      <c r="Q122" s="448">
        <f>+'Summary Data (2)'!BI122</f>
        <v>10</v>
      </c>
      <c r="R122" s="448">
        <f>+'Summary Data (2)'!BM122</f>
        <v>10</v>
      </c>
      <c r="S122" s="448">
        <f>+'Summary Data (2)'!BQ122</f>
        <v>11</v>
      </c>
      <c r="T122" s="448">
        <f>+'Summary Data (2)'!BU122</f>
        <v>1</v>
      </c>
      <c r="U122" s="448">
        <f>+'Summary Data (2)'!BY122</f>
        <v>439</v>
      </c>
      <c r="X122" s="448">
        <f t="shared" si="15"/>
        <v>29</v>
      </c>
      <c r="Y122" s="448">
        <f t="shared" si="15"/>
        <v>0</v>
      </c>
      <c r="Z122" s="448">
        <f t="shared" si="16"/>
        <v>10</v>
      </c>
      <c r="AA122" s="448">
        <f t="shared" si="17"/>
        <v>21</v>
      </c>
      <c r="AB122" s="448">
        <f t="shared" si="18"/>
        <v>22</v>
      </c>
      <c r="AC122" s="448">
        <f t="shared" si="19"/>
        <v>357</v>
      </c>
      <c r="AD122" s="489">
        <f t="shared" si="20"/>
        <v>0</v>
      </c>
      <c r="AG122" s="487">
        <f t="shared" si="21"/>
        <v>6.6059225512528477E-2</v>
      </c>
      <c r="AH122" s="487">
        <f t="shared" si="22"/>
        <v>0</v>
      </c>
      <c r="AI122" s="487">
        <f t="shared" si="23"/>
        <v>2.2779043280182234E-2</v>
      </c>
      <c r="AJ122" s="487">
        <f t="shared" si="24"/>
        <v>4.7835990888382689E-2</v>
      </c>
      <c r="AK122" s="487">
        <f t="shared" si="25"/>
        <v>5.011389521640091E-2</v>
      </c>
      <c r="AL122" s="487">
        <f t="shared" si="26"/>
        <v>0.81321184510250566</v>
      </c>
      <c r="AN122" s="487">
        <f t="shared" si="27"/>
        <v>8.1232492997198882E-2</v>
      </c>
    </row>
    <row r="123" spans="1:40" x14ac:dyDescent="0.2">
      <c r="A123" s="639" t="s">
        <v>194</v>
      </c>
      <c r="B123" s="449" t="str">
        <f>+'Summary Data (2)'!B123</f>
        <v>October, 2010</v>
      </c>
      <c r="C123" s="451">
        <f>+'Summary Data (2)'!E123</f>
        <v>47</v>
      </c>
      <c r="D123" s="451">
        <f>+'Summary Data (2)'!I123</f>
        <v>0</v>
      </c>
      <c r="E123" s="451">
        <f>+'Summary Data (2)'!M123</f>
        <v>0</v>
      </c>
      <c r="F123" s="451">
        <f>+'Summary Data (2)'!Q123</f>
        <v>11</v>
      </c>
      <c r="G123" s="451">
        <f>+'Summary Data (2)'!U123</f>
        <v>0</v>
      </c>
      <c r="H123" s="451">
        <f>+'Summary Data (2)'!Y123</f>
        <v>10</v>
      </c>
      <c r="I123" s="451">
        <f>+'Summary Data (2)'!AC123</f>
        <v>3</v>
      </c>
      <c r="J123" s="451">
        <f>+'Summary Data (2)'!AG123</f>
        <v>3</v>
      </c>
      <c r="K123" s="451">
        <f>+'Summary Data (2)'!AK123</f>
        <v>117</v>
      </c>
      <c r="L123" s="451">
        <f>+'Summary Data (2)'!AO123</f>
        <v>13</v>
      </c>
      <c r="M123" s="451">
        <f>+'Summary Data (2)'!AS123</f>
        <v>120</v>
      </c>
      <c r="N123" s="451">
        <f>+'Summary Data (2)'!AW123</f>
        <v>95</v>
      </c>
      <c r="O123" s="451">
        <f>+'Summary Data (2)'!BA123</f>
        <v>11</v>
      </c>
      <c r="P123" s="451">
        <f>+'Summary Data (2)'!BE123</f>
        <v>0</v>
      </c>
      <c r="Q123" s="451">
        <f>+'Summary Data (2)'!BI123</f>
        <v>2</v>
      </c>
      <c r="R123" s="451">
        <f>+'Summary Data (2)'!BM123</f>
        <v>14</v>
      </c>
      <c r="S123" s="451">
        <f>+'Summary Data (2)'!BQ123</f>
        <v>15</v>
      </c>
      <c r="T123" s="451">
        <f>+'Summary Data (2)'!BU123</f>
        <v>1</v>
      </c>
      <c r="U123" s="451">
        <f>+'Summary Data (2)'!BY123</f>
        <v>462</v>
      </c>
      <c r="X123" s="451">
        <f t="shared" si="15"/>
        <v>47</v>
      </c>
      <c r="Y123" s="451">
        <f t="shared" si="15"/>
        <v>0</v>
      </c>
      <c r="Z123" s="451">
        <f t="shared" si="16"/>
        <v>2</v>
      </c>
      <c r="AA123" s="451">
        <f t="shared" si="17"/>
        <v>27</v>
      </c>
      <c r="AB123" s="451">
        <f t="shared" si="18"/>
        <v>30</v>
      </c>
      <c r="AC123" s="451">
        <f t="shared" si="19"/>
        <v>356</v>
      </c>
      <c r="AD123" s="489">
        <f t="shared" si="20"/>
        <v>0</v>
      </c>
      <c r="AG123" s="486">
        <f t="shared" si="21"/>
        <v>0.10173160173160173</v>
      </c>
      <c r="AH123" s="486">
        <f t="shared" si="22"/>
        <v>0</v>
      </c>
      <c r="AI123" s="486">
        <f t="shared" si="23"/>
        <v>4.329004329004329E-3</v>
      </c>
      <c r="AJ123" s="486">
        <f t="shared" si="24"/>
        <v>5.844155844155844E-2</v>
      </c>
      <c r="AK123" s="486">
        <f t="shared" si="25"/>
        <v>6.4935064935064929E-2</v>
      </c>
      <c r="AL123" s="486">
        <f t="shared" si="26"/>
        <v>0.77056277056277056</v>
      </c>
      <c r="AN123" s="486">
        <f t="shared" si="27"/>
        <v>0.13202247191011235</v>
      </c>
    </row>
    <row r="124" spans="1:40" x14ac:dyDescent="0.2">
      <c r="A124" s="640"/>
      <c r="B124" s="442" t="str">
        <f>+'Summary Data (2)'!B124</f>
        <v>November, 2010</v>
      </c>
      <c r="C124" s="448">
        <f>+'Summary Data (2)'!E124</f>
        <v>32</v>
      </c>
      <c r="D124" s="448">
        <f>+'Summary Data (2)'!I124</f>
        <v>0</v>
      </c>
      <c r="E124" s="448">
        <f>+'Summary Data (2)'!M124</f>
        <v>0</v>
      </c>
      <c r="F124" s="448">
        <f>+'Summary Data (2)'!Q124</f>
        <v>8</v>
      </c>
      <c r="G124" s="448">
        <f>+'Summary Data (2)'!U124</f>
        <v>1</v>
      </c>
      <c r="H124" s="448">
        <f>+'Summary Data (2)'!Y124</f>
        <v>10</v>
      </c>
      <c r="I124" s="448">
        <f>+'Summary Data (2)'!AC124</f>
        <v>5</v>
      </c>
      <c r="J124" s="448">
        <f>+'Summary Data (2)'!AG124</f>
        <v>1</v>
      </c>
      <c r="K124" s="448">
        <f>+'Summary Data (2)'!AK124</f>
        <v>147</v>
      </c>
      <c r="L124" s="448">
        <f>+'Summary Data (2)'!AO124</f>
        <v>13</v>
      </c>
      <c r="M124" s="448">
        <f>+'Summary Data (2)'!AS124</f>
        <v>129</v>
      </c>
      <c r="N124" s="448">
        <f>+'Summary Data (2)'!AW124</f>
        <v>131</v>
      </c>
      <c r="O124" s="448">
        <f>+'Summary Data (2)'!BA124</f>
        <v>0</v>
      </c>
      <c r="P124" s="448">
        <f>+'Summary Data (2)'!BE124</f>
        <v>0</v>
      </c>
      <c r="Q124" s="448">
        <f>+'Summary Data (2)'!BI124</f>
        <v>4</v>
      </c>
      <c r="R124" s="448">
        <f>+'Summary Data (2)'!BM124</f>
        <v>9</v>
      </c>
      <c r="S124" s="448">
        <f>+'Summary Data (2)'!BQ124</f>
        <v>11</v>
      </c>
      <c r="T124" s="448">
        <f>+'Summary Data (2)'!BU124</f>
        <v>2</v>
      </c>
      <c r="U124" s="448">
        <f>+'Summary Data (2)'!BY124</f>
        <v>503</v>
      </c>
      <c r="X124" s="448">
        <f t="shared" si="15"/>
        <v>32</v>
      </c>
      <c r="Y124" s="448">
        <f t="shared" si="15"/>
        <v>0</v>
      </c>
      <c r="Z124" s="448">
        <f t="shared" si="16"/>
        <v>4</v>
      </c>
      <c r="AA124" s="448">
        <f t="shared" si="17"/>
        <v>25</v>
      </c>
      <c r="AB124" s="448">
        <f t="shared" si="18"/>
        <v>22</v>
      </c>
      <c r="AC124" s="448">
        <f t="shared" si="19"/>
        <v>420</v>
      </c>
      <c r="AD124" s="489">
        <f t="shared" si="20"/>
        <v>0</v>
      </c>
      <c r="AG124" s="487">
        <f t="shared" si="21"/>
        <v>6.3618290258449298E-2</v>
      </c>
      <c r="AH124" s="487">
        <f t="shared" si="22"/>
        <v>0</v>
      </c>
      <c r="AI124" s="487">
        <f t="shared" si="23"/>
        <v>7.9522862823061622E-3</v>
      </c>
      <c r="AJ124" s="487">
        <f t="shared" si="24"/>
        <v>4.9701789264413522E-2</v>
      </c>
      <c r="AK124" s="487">
        <f t="shared" si="25"/>
        <v>4.37375745526839E-2</v>
      </c>
      <c r="AL124" s="487">
        <f t="shared" si="26"/>
        <v>0.83499005964214712</v>
      </c>
      <c r="AN124" s="487">
        <f t="shared" si="27"/>
        <v>7.6190476190476197E-2</v>
      </c>
    </row>
    <row r="125" spans="1:40" x14ac:dyDescent="0.2">
      <c r="A125" s="640"/>
      <c r="B125" s="449" t="str">
        <f>+'Summary Data (2)'!B125</f>
        <v>December, 2010</v>
      </c>
      <c r="C125" s="451">
        <f>+'Summary Data (2)'!E125</f>
        <v>17</v>
      </c>
      <c r="D125" s="451">
        <f>+'Summary Data (2)'!I125</f>
        <v>0</v>
      </c>
      <c r="E125" s="451">
        <f>+'Summary Data (2)'!M125</f>
        <v>0</v>
      </c>
      <c r="F125" s="451">
        <f>+'Summary Data (2)'!Q125</f>
        <v>2</v>
      </c>
      <c r="G125" s="451">
        <f>+'Summary Data (2)'!U125</f>
        <v>1</v>
      </c>
      <c r="H125" s="451">
        <f>+'Summary Data (2)'!Y125</f>
        <v>4</v>
      </c>
      <c r="I125" s="451">
        <f>+'Summary Data (2)'!AC125</f>
        <v>0</v>
      </c>
      <c r="J125" s="451">
        <f>+'Summary Data (2)'!AG125</f>
        <v>0</v>
      </c>
      <c r="K125" s="451">
        <f>+'Summary Data (2)'!AK125</f>
        <v>94</v>
      </c>
      <c r="L125" s="451">
        <f>+'Summary Data (2)'!AO125</f>
        <v>13</v>
      </c>
      <c r="M125" s="451">
        <f>+'Summary Data (2)'!AS125</f>
        <v>132</v>
      </c>
      <c r="N125" s="451">
        <f>+'Summary Data (2)'!AW125</f>
        <v>73</v>
      </c>
      <c r="O125" s="451">
        <f>+'Summary Data (2)'!BA125</f>
        <v>0</v>
      </c>
      <c r="P125" s="451">
        <f>+'Summary Data (2)'!BE125</f>
        <v>0</v>
      </c>
      <c r="Q125" s="451">
        <f>+'Summary Data (2)'!BI125</f>
        <v>2</v>
      </c>
      <c r="R125" s="451">
        <f>+'Summary Data (2)'!BM125</f>
        <v>7</v>
      </c>
      <c r="S125" s="451">
        <f>+'Summary Data (2)'!BQ125</f>
        <v>10</v>
      </c>
      <c r="T125" s="451">
        <f>+'Summary Data (2)'!BU125</f>
        <v>2</v>
      </c>
      <c r="U125" s="451">
        <f>+'Summary Data (2)'!BY125</f>
        <v>357</v>
      </c>
      <c r="X125" s="451">
        <f t="shared" si="15"/>
        <v>17</v>
      </c>
      <c r="Y125" s="451">
        <f t="shared" si="15"/>
        <v>0</v>
      </c>
      <c r="Z125" s="451">
        <f t="shared" si="16"/>
        <v>2</v>
      </c>
      <c r="AA125" s="451">
        <f t="shared" si="17"/>
        <v>7</v>
      </c>
      <c r="AB125" s="451">
        <f t="shared" si="18"/>
        <v>19</v>
      </c>
      <c r="AC125" s="451">
        <f t="shared" si="19"/>
        <v>312</v>
      </c>
      <c r="AD125" s="489">
        <f t="shared" si="20"/>
        <v>0</v>
      </c>
      <c r="AG125" s="486">
        <f t="shared" si="21"/>
        <v>4.7619047619047616E-2</v>
      </c>
      <c r="AH125" s="486">
        <f t="shared" si="22"/>
        <v>0</v>
      </c>
      <c r="AI125" s="486">
        <f t="shared" si="23"/>
        <v>5.6022408963585435E-3</v>
      </c>
      <c r="AJ125" s="486">
        <f t="shared" si="24"/>
        <v>1.9607843137254902E-2</v>
      </c>
      <c r="AK125" s="486">
        <f t="shared" si="25"/>
        <v>5.3221288515406161E-2</v>
      </c>
      <c r="AL125" s="486">
        <f t="shared" si="26"/>
        <v>0.87394957983193278</v>
      </c>
      <c r="AN125" s="486">
        <f t="shared" si="27"/>
        <v>5.4487179487179488E-2</v>
      </c>
    </row>
    <row r="126" spans="1:40" x14ac:dyDescent="0.2">
      <c r="A126" s="640"/>
      <c r="B126" s="442" t="str">
        <f>+'Summary Data (2)'!B126</f>
        <v>January, 2011</v>
      </c>
      <c r="C126" s="448">
        <f>+'Summary Data (2)'!E126</f>
        <v>34</v>
      </c>
      <c r="D126" s="448">
        <f>+'Summary Data (2)'!I126</f>
        <v>0</v>
      </c>
      <c r="E126" s="448">
        <f>+'Summary Data (2)'!M126</f>
        <v>0</v>
      </c>
      <c r="F126" s="448">
        <f>+'Summary Data (2)'!Q126</f>
        <v>0</v>
      </c>
      <c r="G126" s="448">
        <f>+'Summary Data (2)'!U126</f>
        <v>0</v>
      </c>
      <c r="H126" s="448">
        <f>+'Summary Data (2)'!Y126</f>
        <v>1</v>
      </c>
      <c r="I126" s="448">
        <f>+'Summary Data (2)'!AC126</f>
        <v>2</v>
      </c>
      <c r="J126" s="448">
        <f>+'Summary Data (2)'!AG126</f>
        <v>1</v>
      </c>
      <c r="K126" s="448">
        <f>+'Summary Data (2)'!AK126</f>
        <v>89</v>
      </c>
      <c r="L126" s="448">
        <f>+'Summary Data (2)'!AO126</f>
        <v>18</v>
      </c>
      <c r="M126" s="448">
        <f>+'Summary Data (2)'!AS126</f>
        <v>114</v>
      </c>
      <c r="N126" s="448">
        <f>+'Summary Data (2)'!AW126</f>
        <v>92</v>
      </c>
      <c r="O126" s="448">
        <f>+'Summary Data (2)'!BA126</f>
        <v>1</v>
      </c>
      <c r="P126" s="448">
        <f>+'Summary Data (2)'!BE126</f>
        <v>0</v>
      </c>
      <c r="Q126" s="448">
        <f>+'Summary Data (2)'!BI126</f>
        <v>2</v>
      </c>
      <c r="R126" s="448">
        <f>+'Summary Data (2)'!BM126</f>
        <v>15</v>
      </c>
      <c r="S126" s="448">
        <f>+'Summary Data (2)'!BQ126</f>
        <v>6</v>
      </c>
      <c r="T126" s="448">
        <f>+'Summary Data (2)'!BU126</f>
        <v>0</v>
      </c>
      <c r="U126" s="448">
        <f>+'Summary Data (2)'!BY126</f>
        <v>375</v>
      </c>
      <c r="X126" s="448">
        <f t="shared" si="15"/>
        <v>34</v>
      </c>
      <c r="Y126" s="448">
        <f t="shared" si="15"/>
        <v>0</v>
      </c>
      <c r="Z126" s="448">
        <f t="shared" si="16"/>
        <v>2</v>
      </c>
      <c r="AA126" s="448">
        <f t="shared" si="17"/>
        <v>4</v>
      </c>
      <c r="AB126" s="448">
        <f t="shared" si="18"/>
        <v>21</v>
      </c>
      <c r="AC126" s="448">
        <f t="shared" si="19"/>
        <v>314</v>
      </c>
      <c r="AD126" s="489">
        <f t="shared" si="20"/>
        <v>0</v>
      </c>
      <c r="AG126" s="487">
        <f t="shared" si="21"/>
        <v>9.0666666666666673E-2</v>
      </c>
      <c r="AH126" s="487">
        <f t="shared" si="22"/>
        <v>0</v>
      </c>
      <c r="AI126" s="487">
        <f t="shared" si="23"/>
        <v>5.3333333333333332E-3</v>
      </c>
      <c r="AJ126" s="487">
        <f t="shared" si="24"/>
        <v>1.0666666666666666E-2</v>
      </c>
      <c r="AK126" s="487">
        <f t="shared" si="25"/>
        <v>5.6000000000000001E-2</v>
      </c>
      <c r="AL126" s="487">
        <f t="shared" si="26"/>
        <v>0.83733333333333337</v>
      </c>
      <c r="AN126" s="487">
        <f t="shared" si="27"/>
        <v>0.10828025477707007</v>
      </c>
    </row>
    <row r="127" spans="1:40" x14ac:dyDescent="0.2">
      <c r="A127" s="640"/>
      <c r="B127" s="449" t="str">
        <f>+'Summary Data (2)'!B127</f>
        <v>February, 2011</v>
      </c>
      <c r="C127" s="451">
        <f>+'Summary Data (2)'!E127</f>
        <v>32</v>
      </c>
      <c r="D127" s="451">
        <f>+'Summary Data (2)'!I127</f>
        <v>0</v>
      </c>
      <c r="E127" s="451">
        <f>+'Summary Data (2)'!M127</f>
        <v>0</v>
      </c>
      <c r="F127" s="451">
        <f>+'Summary Data (2)'!Q127</f>
        <v>6</v>
      </c>
      <c r="G127" s="451">
        <f>+'Summary Data (2)'!U127</f>
        <v>0</v>
      </c>
      <c r="H127" s="451">
        <f>+'Summary Data (2)'!Y127</f>
        <v>9</v>
      </c>
      <c r="I127" s="451">
        <f>+'Summary Data (2)'!AC127</f>
        <v>5</v>
      </c>
      <c r="J127" s="451">
        <f>+'Summary Data (2)'!AG127</f>
        <v>0</v>
      </c>
      <c r="K127" s="451">
        <f>+'Summary Data (2)'!AK127</f>
        <v>120</v>
      </c>
      <c r="L127" s="451">
        <f>+'Summary Data (2)'!AO127</f>
        <v>24</v>
      </c>
      <c r="M127" s="451">
        <f>+'Summary Data (2)'!AS127</f>
        <v>102</v>
      </c>
      <c r="N127" s="451">
        <f>+'Summary Data (2)'!AW127</f>
        <v>115</v>
      </c>
      <c r="O127" s="451">
        <f>+'Summary Data (2)'!BA127</f>
        <v>2</v>
      </c>
      <c r="P127" s="451">
        <f>+'Summary Data (2)'!BE127</f>
        <v>0</v>
      </c>
      <c r="Q127" s="451">
        <f>+'Summary Data (2)'!BI127</f>
        <v>2</v>
      </c>
      <c r="R127" s="451">
        <f>+'Summary Data (2)'!BM127</f>
        <v>31</v>
      </c>
      <c r="S127" s="451">
        <f>+'Summary Data (2)'!BQ127</f>
        <v>14</v>
      </c>
      <c r="T127" s="451">
        <f>+'Summary Data (2)'!BU127</f>
        <v>1</v>
      </c>
      <c r="U127" s="451">
        <f>+'Summary Data (2)'!BY127</f>
        <v>463</v>
      </c>
      <c r="X127" s="451">
        <f t="shared" si="15"/>
        <v>32</v>
      </c>
      <c r="Y127" s="451">
        <f t="shared" si="15"/>
        <v>0</v>
      </c>
      <c r="Z127" s="451">
        <f t="shared" si="16"/>
        <v>2</v>
      </c>
      <c r="AA127" s="451">
        <f t="shared" si="17"/>
        <v>20</v>
      </c>
      <c r="AB127" s="451">
        <f t="shared" si="18"/>
        <v>46</v>
      </c>
      <c r="AC127" s="451">
        <f t="shared" si="19"/>
        <v>363</v>
      </c>
      <c r="AD127" s="489">
        <f t="shared" si="20"/>
        <v>0</v>
      </c>
      <c r="AG127" s="486">
        <f t="shared" si="21"/>
        <v>6.9114470842332618E-2</v>
      </c>
      <c r="AH127" s="486">
        <f t="shared" si="22"/>
        <v>0</v>
      </c>
      <c r="AI127" s="486">
        <f t="shared" si="23"/>
        <v>4.3196544276457886E-3</v>
      </c>
      <c r="AJ127" s="486">
        <f t="shared" si="24"/>
        <v>4.3196544276457881E-2</v>
      </c>
      <c r="AK127" s="486">
        <f t="shared" si="25"/>
        <v>9.9352051835853133E-2</v>
      </c>
      <c r="AL127" s="486">
        <f t="shared" si="26"/>
        <v>0.78401727861771053</v>
      </c>
      <c r="AN127" s="486">
        <f t="shared" si="27"/>
        <v>8.8154269972451793E-2</v>
      </c>
    </row>
    <row r="128" spans="1:40" x14ac:dyDescent="0.2">
      <c r="A128" s="640"/>
      <c r="B128" s="442" t="str">
        <f>+'Summary Data (2)'!B128</f>
        <v>March, 2011</v>
      </c>
      <c r="C128" s="448">
        <f>+'Summary Data (2)'!E128</f>
        <v>32</v>
      </c>
      <c r="D128" s="448">
        <f>+'Summary Data (2)'!I128</f>
        <v>0</v>
      </c>
      <c r="E128" s="448">
        <f>+'Summary Data (2)'!M128</f>
        <v>0</v>
      </c>
      <c r="F128" s="448">
        <f>+'Summary Data (2)'!Q128</f>
        <v>8</v>
      </c>
      <c r="G128" s="448">
        <f>+'Summary Data (2)'!U128</f>
        <v>0</v>
      </c>
      <c r="H128" s="448">
        <f>+'Summary Data (2)'!Y128</f>
        <v>15</v>
      </c>
      <c r="I128" s="448">
        <f>+'Summary Data (2)'!AC128</f>
        <v>9</v>
      </c>
      <c r="J128" s="448">
        <f>+'Summary Data (2)'!AG128</f>
        <v>1</v>
      </c>
      <c r="K128" s="448">
        <f>+'Summary Data (2)'!AK128</f>
        <v>135</v>
      </c>
      <c r="L128" s="448">
        <f>+'Summary Data (2)'!AO128</f>
        <v>16</v>
      </c>
      <c r="M128" s="448">
        <f>+'Summary Data (2)'!AS128</f>
        <v>138</v>
      </c>
      <c r="N128" s="448">
        <f>+'Summary Data (2)'!AW128</f>
        <v>130</v>
      </c>
      <c r="O128" s="448">
        <f>+'Summary Data (2)'!BA128</f>
        <v>0</v>
      </c>
      <c r="P128" s="448">
        <f>+'Summary Data (2)'!BE128</f>
        <v>0</v>
      </c>
      <c r="Q128" s="448">
        <f>+'Summary Data (2)'!BI128</f>
        <v>5</v>
      </c>
      <c r="R128" s="448">
        <f>+'Summary Data (2)'!BM128</f>
        <v>20</v>
      </c>
      <c r="S128" s="448">
        <f>+'Summary Data (2)'!BQ128</f>
        <v>12</v>
      </c>
      <c r="T128" s="448">
        <f>+'Summary Data (2)'!BU128</f>
        <v>4</v>
      </c>
      <c r="U128" s="448">
        <f>+'Summary Data (2)'!BY128</f>
        <v>525</v>
      </c>
      <c r="X128" s="448">
        <f t="shared" si="15"/>
        <v>32</v>
      </c>
      <c r="Y128" s="448">
        <f t="shared" si="15"/>
        <v>0</v>
      </c>
      <c r="Z128" s="448">
        <f t="shared" si="16"/>
        <v>5</v>
      </c>
      <c r="AA128" s="448">
        <f t="shared" si="17"/>
        <v>33</v>
      </c>
      <c r="AB128" s="448">
        <f t="shared" si="18"/>
        <v>36</v>
      </c>
      <c r="AC128" s="448">
        <f t="shared" si="19"/>
        <v>419</v>
      </c>
      <c r="AD128" s="489">
        <f t="shared" si="20"/>
        <v>0</v>
      </c>
      <c r="AG128" s="487">
        <f t="shared" si="21"/>
        <v>6.0952380952380952E-2</v>
      </c>
      <c r="AH128" s="487">
        <f t="shared" si="22"/>
        <v>0</v>
      </c>
      <c r="AI128" s="487">
        <f t="shared" si="23"/>
        <v>9.5238095238095247E-3</v>
      </c>
      <c r="AJ128" s="487">
        <f t="shared" si="24"/>
        <v>6.2857142857142861E-2</v>
      </c>
      <c r="AK128" s="487">
        <f t="shared" si="25"/>
        <v>6.8571428571428575E-2</v>
      </c>
      <c r="AL128" s="487">
        <f t="shared" si="26"/>
        <v>0.79809523809523808</v>
      </c>
      <c r="AN128" s="487">
        <f t="shared" si="27"/>
        <v>7.6372315035799526E-2</v>
      </c>
    </row>
    <row r="129" spans="1:40" x14ac:dyDescent="0.2">
      <c r="A129" s="640"/>
      <c r="B129" s="449" t="str">
        <f>+'Summary Data (2)'!B129</f>
        <v>April, 2011</v>
      </c>
      <c r="C129" s="451">
        <f>+'Summary Data (2)'!E129</f>
        <v>44</v>
      </c>
      <c r="D129" s="451">
        <f>+'Summary Data (2)'!I129</f>
        <v>0</v>
      </c>
      <c r="E129" s="451">
        <f>+'Summary Data (2)'!M129</f>
        <v>0</v>
      </c>
      <c r="F129" s="451">
        <f>+'Summary Data (2)'!Q129</f>
        <v>0</v>
      </c>
      <c r="G129" s="451">
        <f>+'Summary Data (2)'!U129</f>
        <v>0</v>
      </c>
      <c r="H129" s="451">
        <f>+'Summary Data (2)'!Y129</f>
        <v>29</v>
      </c>
      <c r="I129" s="451">
        <f>+'Summary Data (2)'!AC129</f>
        <v>4</v>
      </c>
      <c r="J129" s="451">
        <f>+'Summary Data (2)'!AG129</f>
        <v>3</v>
      </c>
      <c r="K129" s="451">
        <f>+'Summary Data (2)'!AK129</f>
        <v>102</v>
      </c>
      <c r="L129" s="451">
        <f>+'Summary Data (2)'!AO129</f>
        <v>19</v>
      </c>
      <c r="M129" s="451">
        <f>+'Summary Data (2)'!AS129</f>
        <v>102</v>
      </c>
      <c r="N129" s="451">
        <f>+'Summary Data (2)'!AW129</f>
        <v>106</v>
      </c>
      <c r="O129" s="451">
        <f>+'Summary Data (2)'!BA129</f>
        <v>1</v>
      </c>
      <c r="P129" s="451">
        <f>+'Summary Data (2)'!BE129</f>
        <v>0</v>
      </c>
      <c r="Q129" s="451">
        <f>+'Summary Data (2)'!BI129</f>
        <v>2</v>
      </c>
      <c r="R129" s="451">
        <f>+'Summary Data (2)'!BM129</f>
        <v>8</v>
      </c>
      <c r="S129" s="451">
        <f>+'Summary Data (2)'!BQ129</f>
        <v>9</v>
      </c>
      <c r="T129" s="451">
        <f>+'Summary Data (2)'!BU129</f>
        <v>4</v>
      </c>
      <c r="U129" s="451">
        <f>+'Summary Data (2)'!BY129</f>
        <v>433</v>
      </c>
      <c r="X129" s="451">
        <f t="shared" si="15"/>
        <v>44</v>
      </c>
      <c r="Y129" s="451">
        <f t="shared" si="15"/>
        <v>0</v>
      </c>
      <c r="Z129" s="451">
        <f t="shared" si="16"/>
        <v>2</v>
      </c>
      <c r="AA129" s="451">
        <f t="shared" si="17"/>
        <v>36</v>
      </c>
      <c r="AB129" s="451">
        <f t="shared" si="18"/>
        <v>21</v>
      </c>
      <c r="AC129" s="451">
        <f t="shared" si="19"/>
        <v>330</v>
      </c>
      <c r="AD129" s="489">
        <f t="shared" si="20"/>
        <v>0</v>
      </c>
      <c r="AG129" s="486">
        <f t="shared" si="21"/>
        <v>0.10161662817551963</v>
      </c>
      <c r="AH129" s="486">
        <f t="shared" si="22"/>
        <v>0</v>
      </c>
      <c r="AI129" s="486">
        <f t="shared" si="23"/>
        <v>4.6189376443418013E-3</v>
      </c>
      <c r="AJ129" s="486">
        <f t="shared" si="24"/>
        <v>8.3140877598152418E-2</v>
      </c>
      <c r="AK129" s="486">
        <f t="shared" si="25"/>
        <v>4.8498845265588918E-2</v>
      </c>
      <c r="AL129" s="486">
        <f t="shared" si="26"/>
        <v>0.76212471131639725</v>
      </c>
      <c r="AN129" s="486">
        <f t="shared" si="27"/>
        <v>0.13333333333333333</v>
      </c>
    </row>
    <row r="130" spans="1:40" x14ac:dyDescent="0.2">
      <c r="A130" s="640"/>
      <c r="B130" s="442" t="str">
        <f>+'Summary Data (2)'!B130</f>
        <v>May, 2011</v>
      </c>
      <c r="C130" s="448">
        <f>+'Summary Data (2)'!E130</f>
        <v>49</v>
      </c>
      <c r="D130" s="448">
        <f>+'Summary Data (2)'!I130</f>
        <v>0</v>
      </c>
      <c r="E130" s="448">
        <f>+'Summary Data (2)'!M130</f>
        <v>0</v>
      </c>
      <c r="F130" s="448">
        <f>+'Summary Data (2)'!Q130</f>
        <v>11</v>
      </c>
      <c r="G130" s="448">
        <f>+'Summary Data (2)'!U130</f>
        <v>0</v>
      </c>
      <c r="H130" s="448">
        <f>+'Summary Data (2)'!Y130</f>
        <v>22</v>
      </c>
      <c r="I130" s="448">
        <f>+'Summary Data (2)'!AC130</f>
        <v>7</v>
      </c>
      <c r="J130" s="448">
        <f>+'Summary Data (2)'!AG130</f>
        <v>0</v>
      </c>
      <c r="K130" s="448">
        <f>+'Summary Data (2)'!AK130</f>
        <v>154</v>
      </c>
      <c r="L130" s="448">
        <f>+'Summary Data (2)'!AO130</f>
        <v>15</v>
      </c>
      <c r="M130" s="448">
        <f>+'Summary Data (2)'!AS130</f>
        <v>111</v>
      </c>
      <c r="N130" s="448">
        <f>+'Summary Data (2)'!AW130</f>
        <v>102</v>
      </c>
      <c r="O130" s="448">
        <f>+'Summary Data (2)'!BA130</f>
        <v>1</v>
      </c>
      <c r="P130" s="448">
        <f>+'Summary Data (2)'!BE130</f>
        <v>0</v>
      </c>
      <c r="Q130" s="448">
        <f>+'Summary Data (2)'!BI130</f>
        <v>11</v>
      </c>
      <c r="R130" s="448">
        <f>+'Summary Data (2)'!BM130</f>
        <v>11</v>
      </c>
      <c r="S130" s="448">
        <f>+'Summary Data (2)'!BQ130</f>
        <v>8</v>
      </c>
      <c r="T130" s="448">
        <f>+'Summary Data (2)'!BU130</f>
        <v>3</v>
      </c>
      <c r="U130" s="448">
        <f>+'Summary Data (2)'!BY130</f>
        <v>505</v>
      </c>
      <c r="X130" s="448">
        <f t="shared" si="15"/>
        <v>49</v>
      </c>
      <c r="Y130" s="448">
        <f t="shared" si="15"/>
        <v>0</v>
      </c>
      <c r="Z130" s="448">
        <f t="shared" si="16"/>
        <v>11</v>
      </c>
      <c r="AA130" s="448">
        <f t="shared" si="17"/>
        <v>40</v>
      </c>
      <c r="AB130" s="448">
        <f t="shared" si="18"/>
        <v>22</v>
      </c>
      <c r="AC130" s="448">
        <f t="shared" si="19"/>
        <v>383</v>
      </c>
      <c r="AD130" s="489">
        <f t="shared" si="20"/>
        <v>0</v>
      </c>
      <c r="AG130" s="487">
        <f t="shared" si="21"/>
        <v>9.7029702970297033E-2</v>
      </c>
      <c r="AH130" s="487">
        <f t="shared" si="22"/>
        <v>0</v>
      </c>
      <c r="AI130" s="487">
        <f t="shared" si="23"/>
        <v>2.1782178217821781E-2</v>
      </c>
      <c r="AJ130" s="487">
        <f t="shared" si="24"/>
        <v>7.9207920792079209E-2</v>
      </c>
      <c r="AK130" s="487">
        <f t="shared" si="25"/>
        <v>4.3564356435643561E-2</v>
      </c>
      <c r="AL130" s="487">
        <f t="shared" si="26"/>
        <v>0.75841584158415842</v>
      </c>
      <c r="AN130" s="487">
        <f t="shared" si="27"/>
        <v>0.12793733681462141</v>
      </c>
    </row>
    <row r="131" spans="1:40" x14ac:dyDescent="0.2">
      <c r="A131" s="640"/>
      <c r="B131" s="449" t="str">
        <f>+'Summary Data (2)'!B131</f>
        <v>June, 2011</v>
      </c>
      <c r="C131" s="451">
        <f>+'Summary Data (2)'!E131</f>
        <v>62</v>
      </c>
      <c r="D131" s="451">
        <f>+'Summary Data (2)'!I131</f>
        <v>0</v>
      </c>
      <c r="E131" s="451">
        <f>+'Summary Data (2)'!M131</f>
        <v>0</v>
      </c>
      <c r="F131" s="451">
        <f>+'Summary Data (2)'!Q131</f>
        <v>5</v>
      </c>
      <c r="G131" s="451">
        <f>+'Summary Data (2)'!U131</f>
        <v>0</v>
      </c>
      <c r="H131" s="451">
        <f>+'Summary Data (2)'!Y131</f>
        <v>28</v>
      </c>
      <c r="I131" s="451">
        <f>+'Summary Data (2)'!AC131</f>
        <v>6</v>
      </c>
      <c r="J131" s="451">
        <f>+'Summary Data (2)'!AG131</f>
        <v>2</v>
      </c>
      <c r="K131" s="451">
        <f>+'Summary Data (2)'!AK131</f>
        <v>178</v>
      </c>
      <c r="L131" s="451">
        <f>+'Summary Data (2)'!AO131</f>
        <v>12</v>
      </c>
      <c r="M131" s="451">
        <f>+'Summary Data (2)'!AS131</f>
        <v>124</v>
      </c>
      <c r="N131" s="451">
        <f>+'Summary Data (2)'!AW131</f>
        <v>139</v>
      </c>
      <c r="O131" s="451">
        <f>+'Summary Data (2)'!BA131</f>
        <v>0</v>
      </c>
      <c r="P131" s="451">
        <f>+'Summary Data (2)'!BE131</f>
        <v>1</v>
      </c>
      <c r="Q131" s="451">
        <f>+'Summary Data (2)'!BI131</f>
        <v>3</v>
      </c>
      <c r="R131" s="451">
        <f>+'Summary Data (2)'!BM131</f>
        <v>11</v>
      </c>
      <c r="S131" s="451">
        <f>+'Summary Data (2)'!BQ131</f>
        <v>10</v>
      </c>
      <c r="T131" s="451">
        <f>+'Summary Data (2)'!BU131</f>
        <v>20</v>
      </c>
      <c r="U131" s="451">
        <f>+'Summary Data (2)'!BY131</f>
        <v>601</v>
      </c>
      <c r="X131" s="451">
        <f t="shared" si="15"/>
        <v>62</v>
      </c>
      <c r="Y131" s="451">
        <f t="shared" si="15"/>
        <v>0</v>
      </c>
      <c r="Z131" s="451">
        <f t="shared" si="16"/>
        <v>3</v>
      </c>
      <c r="AA131" s="451">
        <f t="shared" si="17"/>
        <v>41</v>
      </c>
      <c r="AB131" s="451">
        <f t="shared" si="18"/>
        <v>41</v>
      </c>
      <c r="AC131" s="451">
        <f t="shared" si="19"/>
        <v>454</v>
      </c>
      <c r="AD131" s="489">
        <f t="shared" si="20"/>
        <v>0</v>
      </c>
      <c r="AG131" s="486">
        <f t="shared" si="21"/>
        <v>0.10316139767054909</v>
      </c>
      <c r="AH131" s="486">
        <f t="shared" si="22"/>
        <v>0</v>
      </c>
      <c r="AI131" s="486">
        <f t="shared" si="23"/>
        <v>4.9916805324459234E-3</v>
      </c>
      <c r="AJ131" s="486">
        <f t="shared" si="24"/>
        <v>6.8219633943427616E-2</v>
      </c>
      <c r="AK131" s="486">
        <f t="shared" si="25"/>
        <v>6.8219633943427616E-2</v>
      </c>
      <c r="AL131" s="486">
        <f t="shared" si="26"/>
        <v>0.75540765391014975</v>
      </c>
      <c r="AN131" s="486">
        <f t="shared" si="27"/>
        <v>0.13656387665198239</v>
      </c>
    </row>
    <row r="132" spans="1:40" x14ac:dyDescent="0.2">
      <c r="A132" s="640"/>
      <c r="B132" s="442" t="str">
        <f>+'Summary Data (2)'!B132</f>
        <v>July, 2011</v>
      </c>
      <c r="C132" s="448">
        <f>+'Summary Data (2)'!E132</f>
        <v>43</v>
      </c>
      <c r="D132" s="448">
        <f>+'Summary Data (2)'!I132</f>
        <v>0</v>
      </c>
      <c r="E132" s="448">
        <f>+'Summary Data (2)'!M132</f>
        <v>0</v>
      </c>
      <c r="F132" s="448">
        <f>+'Summary Data (2)'!Q132</f>
        <v>6</v>
      </c>
      <c r="G132" s="448">
        <f>+'Summary Data (2)'!U132</f>
        <v>1</v>
      </c>
      <c r="H132" s="448">
        <f>+'Summary Data (2)'!Y132</f>
        <v>11</v>
      </c>
      <c r="I132" s="448">
        <f>+'Summary Data (2)'!AC132</f>
        <v>7</v>
      </c>
      <c r="J132" s="448">
        <f>+'Summary Data (2)'!AG132</f>
        <v>0</v>
      </c>
      <c r="K132" s="448">
        <f>+'Summary Data (2)'!AK132</f>
        <v>144</v>
      </c>
      <c r="L132" s="448">
        <f>+'Summary Data (2)'!AO132</f>
        <v>17</v>
      </c>
      <c r="M132" s="448">
        <f>+'Summary Data (2)'!AS132</f>
        <v>166</v>
      </c>
      <c r="N132" s="448">
        <f>+'Summary Data (2)'!AW132</f>
        <v>153</v>
      </c>
      <c r="O132" s="448">
        <f>+'Summary Data (2)'!BA132</f>
        <v>1</v>
      </c>
      <c r="P132" s="448">
        <f>+'Summary Data (2)'!BE132</f>
        <v>0</v>
      </c>
      <c r="Q132" s="448">
        <f>+'Summary Data (2)'!BI132</f>
        <v>0</v>
      </c>
      <c r="R132" s="448">
        <f>+'Summary Data (2)'!BM132</f>
        <v>11</v>
      </c>
      <c r="S132" s="448">
        <f>+'Summary Data (2)'!BQ132</f>
        <v>4</v>
      </c>
      <c r="T132" s="448">
        <f>+'Summary Data (2)'!BU132</f>
        <v>0</v>
      </c>
      <c r="U132" s="448">
        <f>+'Summary Data (2)'!BY132</f>
        <v>564</v>
      </c>
      <c r="X132" s="448">
        <f t="shared" ref="X132:Y195" si="28">+C132</f>
        <v>43</v>
      </c>
      <c r="Y132" s="448">
        <f t="shared" si="28"/>
        <v>0</v>
      </c>
      <c r="Z132" s="448">
        <f t="shared" ref="Z132:Z195" si="29">+Q132</f>
        <v>0</v>
      </c>
      <c r="AA132" s="448">
        <f t="shared" ref="AA132:AA195" si="30">+E132+F132+G132+H132+I132+J132</f>
        <v>25</v>
      </c>
      <c r="AB132" s="448">
        <f t="shared" ref="AB132:AB195" si="31">+R132+S132+T132</f>
        <v>15</v>
      </c>
      <c r="AC132" s="448">
        <f t="shared" ref="AC132:AC195" si="32">+K132+L132+M132+N132+O132+P132</f>
        <v>481</v>
      </c>
      <c r="AD132" s="489">
        <f t="shared" ref="AD132:AD195" si="33">+SUM(X132:AC132)-U132</f>
        <v>0</v>
      </c>
      <c r="AG132" s="487">
        <f t="shared" ref="AG132:AG195" si="34">+X132/$U132</f>
        <v>7.6241134751773049E-2</v>
      </c>
      <c r="AH132" s="487">
        <f t="shared" ref="AH132:AH195" si="35">+Y132/$U132</f>
        <v>0</v>
      </c>
      <c r="AI132" s="487">
        <f t="shared" ref="AI132:AI195" si="36">+Z132/$U132</f>
        <v>0</v>
      </c>
      <c r="AJ132" s="487">
        <f t="shared" ref="AJ132:AJ195" si="37">+AA132/$U132</f>
        <v>4.4326241134751775E-2</v>
      </c>
      <c r="AK132" s="487">
        <f t="shared" ref="AK132:AK195" si="38">+AB132/$U132</f>
        <v>2.6595744680851064E-2</v>
      </c>
      <c r="AL132" s="487">
        <f t="shared" ref="AL132:AL195" si="39">+AC132/$U132</f>
        <v>0.8528368794326241</v>
      </c>
      <c r="AN132" s="487">
        <f t="shared" ref="AN132:AN195" si="40">+X132/AC132</f>
        <v>8.9397089397089402E-2</v>
      </c>
    </row>
    <row r="133" spans="1:40" x14ac:dyDescent="0.2">
      <c r="A133" s="640"/>
      <c r="B133" s="449" t="str">
        <f>+'Summary Data (2)'!B133</f>
        <v>August, 2011</v>
      </c>
      <c r="C133" s="451">
        <f>+'Summary Data (2)'!E133</f>
        <v>46</v>
      </c>
      <c r="D133" s="451">
        <f>+'Summary Data (2)'!I133</f>
        <v>0</v>
      </c>
      <c r="E133" s="451">
        <f>+'Summary Data (2)'!M133</f>
        <v>1</v>
      </c>
      <c r="F133" s="451">
        <f>+'Summary Data (2)'!Q133</f>
        <v>9</v>
      </c>
      <c r="G133" s="451">
        <f>+'Summary Data (2)'!U133</f>
        <v>1</v>
      </c>
      <c r="H133" s="451">
        <f>+'Summary Data (2)'!Y133</f>
        <v>27</v>
      </c>
      <c r="I133" s="451">
        <f>+'Summary Data (2)'!AC133</f>
        <v>18</v>
      </c>
      <c r="J133" s="451">
        <f>+'Summary Data (2)'!AG133</f>
        <v>2</v>
      </c>
      <c r="K133" s="451">
        <f>+'Summary Data (2)'!AK133</f>
        <v>173</v>
      </c>
      <c r="L133" s="451">
        <f>+'Summary Data (2)'!AO133</f>
        <v>15</v>
      </c>
      <c r="M133" s="451">
        <f>+'Summary Data (2)'!AS133</f>
        <v>145</v>
      </c>
      <c r="N133" s="451">
        <f>+'Summary Data (2)'!AW133</f>
        <v>139</v>
      </c>
      <c r="O133" s="451">
        <f>+'Summary Data (2)'!BA133</f>
        <v>3</v>
      </c>
      <c r="P133" s="451">
        <f>+'Summary Data (2)'!BE133</f>
        <v>4</v>
      </c>
      <c r="Q133" s="451">
        <f>+'Summary Data (2)'!BI133</f>
        <v>7</v>
      </c>
      <c r="R133" s="451">
        <f>+'Summary Data (2)'!BM133</f>
        <v>15</v>
      </c>
      <c r="S133" s="451">
        <f>+'Summary Data (2)'!BQ133</f>
        <v>10</v>
      </c>
      <c r="T133" s="451">
        <f>+'Summary Data (2)'!BU133</f>
        <v>3</v>
      </c>
      <c r="U133" s="451">
        <f>+'Summary Data (2)'!BY133</f>
        <v>618</v>
      </c>
      <c r="X133" s="451">
        <f t="shared" si="28"/>
        <v>46</v>
      </c>
      <c r="Y133" s="451">
        <f t="shared" si="28"/>
        <v>0</v>
      </c>
      <c r="Z133" s="451">
        <f t="shared" si="29"/>
        <v>7</v>
      </c>
      <c r="AA133" s="451">
        <f t="shared" si="30"/>
        <v>58</v>
      </c>
      <c r="AB133" s="451">
        <f t="shared" si="31"/>
        <v>28</v>
      </c>
      <c r="AC133" s="451">
        <f t="shared" si="32"/>
        <v>479</v>
      </c>
      <c r="AD133" s="489">
        <f t="shared" si="33"/>
        <v>0</v>
      </c>
      <c r="AG133" s="486">
        <f t="shared" si="34"/>
        <v>7.4433656957928807E-2</v>
      </c>
      <c r="AH133" s="486">
        <f t="shared" si="35"/>
        <v>0</v>
      </c>
      <c r="AI133" s="486">
        <f t="shared" si="36"/>
        <v>1.1326860841423949E-2</v>
      </c>
      <c r="AJ133" s="486">
        <f t="shared" si="37"/>
        <v>9.3851132686084138E-2</v>
      </c>
      <c r="AK133" s="486">
        <f t="shared" si="38"/>
        <v>4.5307443365695796E-2</v>
      </c>
      <c r="AL133" s="486">
        <f t="shared" si="39"/>
        <v>0.77508090614886727</v>
      </c>
      <c r="AN133" s="486">
        <f t="shared" si="40"/>
        <v>9.6033402922755737E-2</v>
      </c>
    </row>
    <row r="134" spans="1:40" x14ac:dyDescent="0.2">
      <c r="A134" s="641"/>
      <c r="B134" s="442" t="str">
        <f>+'Summary Data (2)'!B134</f>
        <v>September, 2011</v>
      </c>
      <c r="C134" s="448">
        <f>+'Summary Data (2)'!E134</f>
        <v>45</v>
      </c>
      <c r="D134" s="448">
        <f>+'Summary Data (2)'!I134</f>
        <v>48</v>
      </c>
      <c r="E134" s="448">
        <f>+'Summary Data (2)'!M134</f>
        <v>0</v>
      </c>
      <c r="F134" s="448">
        <f>+'Summary Data (2)'!Q134</f>
        <v>11</v>
      </c>
      <c r="G134" s="448">
        <f>+'Summary Data (2)'!U134</f>
        <v>0</v>
      </c>
      <c r="H134" s="448">
        <f>+'Summary Data (2)'!Y134</f>
        <v>12</v>
      </c>
      <c r="I134" s="448">
        <f>+'Summary Data (2)'!AC134</f>
        <v>3</v>
      </c>
      <c r="J134" s="448">
        <f>+'Summary Data (2)'!AG134</f>
        <v>0</v>
      </c>
      <c r="K134" s="448">
        <f>+'Summary Data (2)'!AK134</f>
        <v>142</v>
      </c>
      <c r="L134" s="448">
        <f>+'Summary Data (2)'!AO134</f>
        <v>25</v>
      </c>
      <c r="M134" s="448">
        <f>+'Summary Data (2)'!AS134</f>
        <v>135</v>
      </c>
      <c r="N134" s="448">
        <f>+'Summary Data (2)'!AW134</f>
        <v>135</v>
      </c>
      <c r="O134" s="448">
        <f>+'Summary Data (2)'!BA134</f>
        <v>5</v>
      </c>
      <c r="P134" s="448">
        <f>+'Summary Data (2)'!BE134</f>
        <v>1</v>
      </c>
      <c r="Q134" s="448">
        <f>+'Summary Data (2)'!BI134</f>
        <v>1</v>
      </c>
      <c r="R134" s="448">
        <f>+'Summary Data (2)'!BM134</f>
        <v>10</v>
      </c>
      <c r="S134" s="448">
        <f>+'Summary Data (2)'!BQ134</f>
        <v>9</v>
      </c>
      <c r="T134" s="448">
        <f>+'Summary Data (2)'!BU134</f>
        <v>3</v>
      </c>
      <c r="U134" s="448">
        <f>+'Summary Data (2)'!BY134</f>
        <v>585</v>
      </c>
      <c r="X134" s="448">
        <f t="shared" si="28"/>
        <v>45</v>
      </c>
      <c r="Y134" s="448">
        <f t="shared" si="28"/>
        <v>48</v>
      </c>
      <c r="Z134" s="448">
        <f t="shared" si="29"/>
        <v>1</v>
      </c>
      <c r="AA134" s="448">
        <f t="shared" si="30"/>
        <v>26</v>
      </c>
      <c r="AB134" s="448">
        <f t="shared" si="31"/>
        <v>22</v>
      </c>
      <c r="AC134" s="448">
        <f t="shared" si="32"/>
        <v>443</v>
      </c>
      <c r="AD134" s="489">
        <f t="shared" si="33"/>
        <v>0</v>
      </c>
      <c r="AG134" s="487">
        <f t="shared" si="34"/>
        <v>7.6923076923076927E-2</v>
      </c>
      <c r="AH134" s="487">
        <f t="shared" si="35"/>
        <v>8.2051282051282051E-2</v>
      </c>
      <c r="AI134" s="487">
        <f t="shared" si="36"/>
        <v>1.7094017094017094E-3</v>
      </c>
      <c r="AJ134" s="487">
        <f t="shared" si="37"/>
        <v>4.4444444444444446E-2</v>
      </c>
      <c r="AK134" s="487">
        <f t="shared" si="38"/>
        <v>3.7606837606837605E-2</v>
      </c>
      <c r="AL134" s="487">
        <f t="shared" si="39"/>
        <v>0.75726495726495724</v>
      </c>
      <c r="AN134" s="487">
        <f t="shared" si="40"/>
        <v>0.10158013544018059</v>
      </c>
    </row>
    <row r="135" spans="1:40" x14ac:dyDescent="0.2">
      <c r="A135" s="639" t="s">
        <v>221</v>
      </c>
      <c r="B135" s="449" t="str">
        <f>+'Summary Data (2)'!B135</f>
        <v>October, 2011</v>
      </c>
      <c r="C135" s="451">
        <f>+'Summary Data (2)'!E135</f>
        <v>54</v>
      </c>
      <c r="D135" s="451">
        <f>+'Summary Data (2)'!I135</f>
        <v>0</v>
      </c>
      <c r="E135" s="451">
        <f>+'Summary Data (2)'!M135</f>
        <v>0</v>
      </c>
      <c r="F135" s="451">
        <f>+'Summary Data (2)'!Q135</f>
        <v>7</v>
      </c>
      <c r="G135" s="451">
        <f>+'Summary Data (2)'!U135</f>
        <v>0</v>
      </c>
      <c r="H135" s="451">
        <f>+'Summary Data (2)'!Y135</f>
        <v>13</v>
      </c>
      <c r="I135" s="451">
        <f>+'Summary Data (2)'!AC135</f>
        <v>6</v>
      </c>
      <c r="J135" s="451">
        <f>+'Summary Data (2)'!AG135</f>
        <v>1</v>
      </c>
      <c r="K135" s="451">
        <f>+'Summary Data (2)'!AK135</f>
        <v>154</v>
      </c>
      <c r="L135" s="451">
        <f>+'Summary Data (2)'!AO135</f>
        <v>18</v>
      </c>
      <c r="M135" s="451">
        <f>+'Summary Data (2)'!AS135</f>
        <v>125</v>
      </c>
      <c r="N135" s="451">
        <f>+'Summary Data (2)'!AW135</f>
        <v>105</v>
      </c>
      <c r="O135" s="451">
        <f>+'Summary Data (2)'!BA135</f>
        <v>0</v>
      </c>
      <c r="P135" s="451">
        <f>+'Summary Data (2)'!BE135</f>
        <v>1</v>
      </c>
      <c r="Q135" s="451">
        <f>+'Summary Data (2)'!BI135</f>
        <v>1</v>
      </c>
      <c r="R135" s="451">
        <f>+'Summary Data (2)'!BM135</f>
        <v>10</v>
      </c>
      <c r="S135" s="451">
        <f>+'Summary Data (2)'!BQ135</f>
        <v>12</v>
      </c>
      <c r="T135" s="451">
        <f>+'Summary Data (2)'!BU135</f>
        <v>2</v>
      </c>
      <c r="U135" s="451">
        <f>+'Summary Data (2)'!BY135</f>
        <v>509</v>
      </c>
      <c r="X135" s="451">
        <f t="shared" si="28"/>
        <v>54</v>
      </c>
      <c r="Y135" s="451">
        <f t="shared" si="28"/>
        <v>0</v>
      </c>
      <c r="Z135" s="451">
        <f t="shared" si="29"/>
        <v>1</v>
      </c>
      <c r="AA135" s="451">
        <f t="shared" si="30"/>
        <v>27</v>
      </c>
      <c r="AB135" s="451">
        <f t="shared" si="31"/>
        <v>24</v>
      </c>
      <c r="AC135" s="451">
        <f t="shared" si="32"/>
        <v>403</v>
      </c>
      <c r="AD135" s="489">
        <f t="shared" si="33"/>
        <v>0</v>
      </c>
      <c r="AG135" s="486">
        <f t="shared" si="34"/>
        <v>0.10609037328094302</v>
      </c>
      <c r="AH135" s="486">
        <f t="shared" si="35"/>
        <v>0</v>
      </c>
      <c r="AI135" s="486">
        <f t="shared" si="36"/>
        <v>1.9646365422396855E-3</v>
      </c>
      <c r="AJ135" s="486">
        <f t="shared" si="37"/>
        <v>5.304518664047151E-2</v>
      </c>
      <c r="AK135" s="486">
        <f t="shared" si="38"/>
        <v>4.7151277013752456E-2</v>
      </c>
      <c r="AL135" s="486">
        <f t="shared" si="39"/>
        <v>0.79174852652259331</v>
      </c>
      <c r="AN135" s="486">
        <f t="shared" si="40"/>
        <v>0.13399503722084366</v>
      </c>
    </row>
    <row r="136" spans="1:40" x14ac:dyDescent="0.2">
      <c r="A136" s="640"/>
      <c r="B136" s="442" t="str">
        <f>+'Summary Data (2)'!B136</f>
        <v>November, 2011</v>
      </c>
      <c r="C136" s="448">
        <f>+'Summary Data (2)'!E136</f>
        <v>41</v>
      </c>
      <c r="D136" s="448">
        <f>+'Summary Data (2)'!I136</f>
        <v>0</v>
      </c>
      <c r="E136" s="448">
        <f>+'Summary Data (2)'!M136</f>
        <v>0</v>
      </c>
      <c r="F136" s="448">
        <f>+'Summary Data (2)'!Q136</f>
        <v>5</v>
      </c>
      <c r="G136" s="448">
        <f>+'Summary Data (2)'!U136</f>
        <v>0</v>
      </c>
      <c r="H136" s="448">
        <f>+'Summary Data (2)'!Y136</f>
        <v>16</v>
      </c>
      <c r="I136" s="448">
        <f>+'Summary Data (2)'!AC136</f>
        <v>1</v>
      </c>
      <c r="J136" s="448">
        <f>+'Summary Data (2)'!AG136</f>
        <v>0</v>
      </c>
      <c r="K136" s="448">
        <f>+'Summary Data (2)'!AK136</f>
        <v>154</v>
      </c>
      <c r="L136" s="448">
        <f>+'Summary Data (2)'!AO136</f>
        <v>15</v>
      </c>
      <c r="M136" s="448">
        <f>+'Summary Data (2)'!AS136</f>
        <v>134</v>
      </c>
      <c r="N136" s="448">
        <f>+'Summary Data (2)'!AW136</f>
        <v>113</v>
      </c>
      <c r="O136" s="448">
        <f>+'Summary Data (2)'!BA136</f>
        <v>5</v>
      </c>
      <c r="P136" s="448">
        <f>+'Summary Data (2)'!BE136</f>
        <v>0</v>
      </c>
      <c r="Q136" s="448">
        <f>+'Summary Data (2)'!BI136</f>
        <v>1</v>
      </c>
      <c r="R136" s="448">
        <f>+'Summary Data (2)'!BM136</f>
        <v>18</v>
      </c>
      <c r="S136" s="448">
        <f>+'Summary Data (2)'!BQ136</f>
        <v>10</v>
      </c>
      <c r="T136" s="448">
        <f>+'Summary Data (2)'!BU136</f>
        <v>1</v>
      </c>
      <c r="U136" s="448">
        <f>+'Summary Data (2)'!BY136</f>
        <v>514</v>
      </c>
      <c r="X136" s="448">
        <f t="shared" si="28"/>
        <v>41</v>
      </c>
      <c r="Y136" s="448">
        <f t="shared" si="28"/>
        <v>0</v>
      </c>
      <c r="Z136" s="448">
        <f t="shared" si="29"/>
        <v>1</v>
      </c>
      <c r="AA136" s="448">
        <f t="shared" si="30"/>
        <v>22</v>
      </c>
      <c r="AB136" s="448">
        <f t="shared" si="31"/>
        <v>29</v>
      </c>
      <c r="AC136" s="448">
        <f t="shared" si="32"/>
        <v>421</v>
      </c>
      <c r="AD136" s="489">
        <f t="shared" si="33"/>
        <v>0</v>
      </c>
      <c r="AG136" s="487">
        <f t="shared" si="34"/>
        <v>7.9766536964980539E-2</v>
      </c>
      <c r="AH136" s="487">
        <f t="shared" si="35"/>
        <v>0</v>
      </c>
      <c r="AI136" s="487">
        <f t="shared" si="36"/>
        <v>1.9455252918287938E-3</v>
      </c>
      <c r="AJ136" s="487">
        <f t="shared" si="37"/>
        <v>4.2801556420233464E-2</v>
      </c>
      <c r="AK136" s="487">
        <f t="shared" si="38"/>
        <v>5.642023346303502E-2</v>
      </c>
      <c r="AL136" s="487">
        <f t="shared" si="39"/>
        <v>0.81906614785992216</v>
      </c>
      <c r="AN136" s="487">
        <f t="shared" si="40"/>
        <v>9.7387173396674589E-2</v>
      </c>
    </row>
    <row r="137" spans="1:40" x14ac:dyDescent="0.2">
      <c r="A137" s="640"/>
      <c r="B137" s="449" t="str">
        <f>+'Summary Data (2)'!B137</f>
        <v>December, 2011</v>
      </c>
      <c r="C137" s="451">
        <f>+'Summary Data (2)'!E137</f>
        <v>51</v>
      </c>
      <c r="D137" s="451">
        <f>+'Summary Data (2)'!I137</f>
        <v>4</v>
      </c>
      <c r="E137" s="451">
        <f>+'Summary Data (2)'!M137</f>
        <v>0</v>
      </c>
      <c r="F137" s="451">
        <f>+'Summary Data (2)'!Q137</f>
        <v>1</v>
      </c>
      <c r="G137" s="451">
        <f>+'Summary Data (2)'!U137</f>
        <v>0</v>
      </c>
      <c r="H137" s="451">
        <f>+'Summary Data (2)'!Y137</f>
        <v>2</v>
      </c>
      <c r="I137" s="451">
        <f>+'Summary Data (2)'!AC137</f>
        <v>3</v>
      </c>
      <c r="J137" s="451">
        <f>+'Summary Data (2)'!AG137</f>
        <v>1</v>
      </c>
      <c r="K137" s="451">
        <f>+'Summary Data (2)'!AK137</f>
        <v>149</v>
      </c>
      <c r="L137" s="451">
        <f>+'Summary Data (2)'!AO137</f>
        <v>10</v>
      </c>
      <c r="M137" s="451">
        <f>+'Summary Data (2)'!AS137</f>
        <v>165</v>
      </c>
      <c r="N137" s="451">
        <f>+'Summary Data (2)'!AW137</f>
        <v>132</v>
      </c>
      <c r="O137" s="451">
        <f>+'Summary Data (2)'!BA137</f>
        <v>3</v>
      </c>
      <c r="P137" s="451">
        <f>+'Summary Data (2)'!BE137</f>
        <v>2</v>
      </c>
      <c r="Q137" s="451">
        <f>+'Summary Data (2)'!BI137</f>
        <v>1</v>
      </c>
      <c r="R137" s="451">
        <f>+'Summary Data (2)'!BM137</f>
        <v>7</v>
      </c>
      <c r="S137" s="451">
        <f>+'Summary Data (2)'!BQ137</f>
        <v>7</v>
      </c>
      <c r="T137" s="451">
        <f>+'Summary Data (2)'!BU137</f>
        <v>1</v>
      </c>
      <c r="U137" s="451">
        <f>+'Summary Data (2)'!BY137</f>
        <v>539</v>
      </c>
      <c r="X137" s="451">
        <f t="shared" si="28"/>
        <v>51</v>
      </c>
      <c r="Y137" s="451">
        <f t="shared" si="28"/>
        <v>4</v>
      </c>
      <c r="Z137" s="451">
        <f t="shared" si="29"/>
        <v>1</v>
      </c>
      <c r="AA137" s="451">
        <f t="shared" si="30"/>
        <v>7</v>
      </c>
      <c r="AB137" s="451">
        <f t="shared" si="31"/>
        <v>15</v>
      </c>
      <c r="AC137" s="451">
        <f t="shared" si="32"/>
        <v>461</v>
      </c>
      <c r="AD137" s="489">
        <f t="shared" si="33"/>
        <v>0</v>
      </c>
      <c r="AG137" s="486">
        <f t="shared" si="34"/>
        <v>9.4619666048237475E-2</v>
      </c>
      <c r="AH137" s="486">
        <f t="shared" si="35"/>
        <v>7.4211502782931356E-3</v>
      </c>
      <c r="AI137" s="486">
        <f t="shared" si="36"/>
        <v>1.8552875695732839E-3</v>
      </c>
      <c r="AJ137" s="486">
        <f t="shared" si="37"/>
        <v>1.2987012987012988E-2</v>
      </c>
      <c r="AK137" s="486">
        <f t="shared" si="38"/>
        <v>2.7829313543599257E-2</v>
      </c>
      <c r="AL137" s="486">
        <f t="shared" si="39"/>
        <v>0.85528756957328389</v>
      </c>
      <c r="AN137" s="486">
        <f t="shared" si="40"/>
        <v>0.11062906724511931</v>
      </c>
    </row>
    <row r="138" spans="1:40" x14ac:dyDescent="0.2">
      <c r="A138" s="640"/>
      <c r="B138" s="442" t="str">
        <f>+'Summary Data (2)'!B138</f>
        <v>January, 2012</v>
      </c>
      <c r="C138" s="448">
        <f>+'Summary Data (2)'!E138</f>
        <v>34</v>
      </c>
      <c r="D138" s="448">
        <f>+'Summary Data (2)'!I138</f>
        <v>12</v>
      </c>
      <c r="E138" s="448">
        <f>+'Summary Data (2)'!M138</f>
        <v>0</v>
      </c>
      <c r="F138" s="448">
        <f>+'Summary Data (2)'!Q138</f>
        <v>1</v>
      </c>
      <c r="G138" s="448">
        <f>+'Summary Data (2)'!U138</f>
        <v>0</v>
      </c>
      <c r="H138" s="448">
        <f>+'Summary Data (2)'!Y138</f>
        <v>7</v>
      </c>
      <c r="I138" s="448">
        <f>+'Summary Data (2)'!AC138</f>
        <v>1</v>
      </c>
      <c r="J138" s="448">
        <f>+'Summary Data (2)'!AG138</f>
        <v>1</v>
      </c>
      <c r="K138" s="448">
        <f>+'Summary Data (2)'!AK138</f>
        <v>142</v>
      </c>
      <c r="L138" s="448">
        <f>+'Summary Data (2)'!AO138</f>
        <v>12</v>
      </c>
      <c r="M138" s="448">
        <f>+'Summary Data (2)'!AS138</f>
        <v>138</v>
      </c>
      <c r="N138" s="448">
        <f>+'Summary Data (2)'!AW138</f>
        <v>155</v>
      </c>
      <c r="O138" s="448">
        <f>+'Summary Data (2)'!BA138</f>
        <v>2</v>
      </c>
      <c r="P138" s="448">
        <f>+'Summary Data (2)'!BE138</f>
        <v>2</v>
      </c>
      <c r="Q138" s="448">
        <f>+'Summary Data (2)'!BI138</f>
        <v>0</v>
      </c>
      <c r="R138" s="448">
        <f>+'Summary Data (2)'!BM138</f>
        <v>10</v>
      </c>
      <c r="S138" s="448">
        <f>+'Summary Data (2)'!BQ138</f>
        <v>3</v>
      </c>
      <c r="T138" s="448">
        <f>+'Summary Data (2)'!BU138</f>
        <v>3</v>
      </c>
      <c r="U138" s="448">
        <f>+'Summary Data (2)'!BY138</f>
        <v>523</v>
      </c>
      <c r="X138" s="448">
        <f t="shared" si="28"/>
        <v>34</v>
      </c>
      <c r="Y138" s="448">
        <f t="shared" si="28"/>
        <v>12</v>
      </c>
      <c r="Z138" s="448">
        <f t="shared" si="29"/>
        <v>0</v>
      </c>
      <c r="AA138" s="448">
        <f t="shared" si="30"/>
        <v>10</v>
      </c>
      <c r="AB138" s="448">
        <f t="shared" si="31"/>
        <v>16</v>
      </c>
      <c r="AC138" s="448">
        <f t="shared" si="32"/>
        <v>451</v>
      </c>
      <c r="AD138" s="489">
        <f t="shared" si="33"/>
        <v>0</v>
      </c>
      <c r="AG138" s="487">
        <f t="shared" si="34"/>
        <v>6.5009560229445512E-2</v>
      </c>
      <c r="AH138" s="487">
        <f t="shared" si="35"/>
        <v>2.2944550669216062E-2</v>
      </c>
      <c r="AI138" s="487">
        <f t="shared" si="36"/>
        <v>0</v>
      </c>
      <c r="AJ138" s="487">
        <f t="shared" si="37"/>
        <v>1.9120458891013385E-2</v>
      </c>
      <c r="AK138" s="487">
        <f t="shared" si="38"/>
        <v>3.0592734225621414E-2</v>
      </c>
      <c r="AL138" s="487">
        <f t="shared" si="39"/>
        <v>0.86233269598470363</v>
      </c>
      <c r="AN138" s="487">
        <f t="shared" si="40"/>
        <v>7.5388026607538808E-2</v>
      </c>
    </row>
    <row r="139" spans="1:40" x14ac:dyDescent="0.2">
      <c r="A139" s="640"/>
      <c r="B139" s="449" t="str">
        <f>+'Summary Data (2)'!B139</f>
        <v>February, 2012</v>
      </c>
      <c r="C139" s="451">
        <f>+'Summary Data (2)'!E139</f>
        <v>39</v>
      </c>
      <c r="D139" s="451">
        <f>+'Summary Data (2)'!I139</f>
        <v>4</v>
      </c>
      <c r="E139" s="451">
        <f>+'Summary Data (2)'!M139</f>
        <v>0</v>
      </c>
      <c r="F139" s="451">
        <f>+'Summary Data (2)'!Q139</f>
        <v>4</v>
      </c>
      <c r="G139" s="451">
        <f>+'Summary Data (2)'!U139</f>
        <v>0</v>
      </c>
      <c r="H139" s="451">
        <f>+'Summary Data (2)'!Y139</f>
        <v>8</v>
      </c>
      <c r="I139" s="451">
        <f>+'Summary Data (2)'!AC139</f>
        <v>3</v>
      </c>
      <c r="J139" s="451">
        <f>+'Summary Data (2)'!AG139</f>
        <v>0</v>
      </c>
      <c r="K139" s="451">
        <f>+'Summary Data (2)'!AK139</f>
        <v>145</v>
      </c>
      <c r="L139" s="451">
        <f>+'Summary Data (2)'!AO139</f>
        <v>13</v>
      </c>
      <c r="M139" s="451">
        <f>+'Summary Data (2)'!AS139</f>
        <v>114</v>
      </c>
      <c r="N139" s="451">
        <f>+'Summary Data (2)'!AW139</f>
        <v>117</v>
      </c>
      <c r="O139" s="451">
        <f>+'Summary Data (2)'!BA139</f>
        <v>0</v>
      </c>
      <c r="P139" s="451">
        <f>+'Summary Data (2)'!BE139</f>
        <v>1</v>
      </c>
      <c r="Q139" s="451">
        <f>+'Summary Data (2)'!BI139</f>
        <v>6</v>
      </c>
      <c r="R139" s="451">
        <f>+'Summary Data (2)'!BM139</f>
        <v>17</v>
      </c>
      <c r="S139" s="451">
        <f>+'Summary Data (2)'!BQ139</f>
        <v>8</v>
      </c>
      <c r="T139" s="451">
        <f>+'Summary Data (2)'!BU139</f>
        <v>0</v>
      </c>
      <c r="U139" s="451">
        <f>+'Summary Data (2)'!BY139</f>
        <v>479</v>
      </c>
      <c r="X139" s="451">
        <f t="shared" si="28"/>
        <v>39</v>
      </c>
      <c r="Y139" s="451">
        <f t="shared" si="28"/>
        <v>4</v>
      </c>
      <c r="Z139" s="451">
        <f t="shared" si="29"/>
        <v>6</v>
      </c>
      <c r="AA139" s="451">
        <f t="shared" si="30"/>
        <v>15</v>
      </c>
      <c r="AB139" s="451">
        <f t="shared" si="31"/>
        <v>25</v>
      </c>
      <c r="AC139" s="451">
        <f t="shared" si="32"/>
        <v>390</v>
      </c>
      <c r="AD139" s="489">
        <f t="shared" si="33"/>
        <v>0</v>
      </c>
      <c r="AG139" s="486">
        <f t="shared" si="34"/>
        <v>8.1419624217118999E-2</v>
      </c>
      <c r="AH139" s="486">
        <f t="shared" si="35"/>
        <v>8.350730688935281E-3</v>
      </c>
      <c r="AI139" s="486">
        <f t="shared" si="36"/>
        <v>1.2526096033402923E-2</v>
      </c>
      <c r="AJ139" s="486">
        <f t="shared" si="37"/>
        <v>3.1315240083507306E-2</v>
      </c>
      <c r="AK139" s="486">
        <f t="shared" si="38"/>
        <v>5.2192066805845511E-2</v>
      </c>
      <c r="AL139" s="486">
        <f t="shared" si="39"/>
        <v>0.81419624217119002</v>
      </c>
      <c r="AN139" s="486">
        <f t="shared" si="40"/>
        <v>0.1</v>
      </c>
    </row>
    <row r="140" spans="1:40" x14ac:dyDescent="0.2">
      <c r="A140" s="640"/>
      <c r="B140" s="442" t="str">
        <f>+'Summary Data (2)'!B140</f>
        <v>March, 2012</v>
      </c>
      <c r="C140" s="448">
        <f>+'Summary Data (2)'!E140</f>
        <v>74</v>
      </c>
      <c r="D140" s="448">
        <f>+'Summary Data (2)'!I140</f>
        <v>4</v>
      </c>
      <c r="E140" s="448">
        <f>+'Summary Data (2)'!M140</f>
        <v>0</v>
      </c>
      <c r="F140" s="448">
        <f>+'Summary Data (2)'!Q140</f>
        <v>5</v>
      </c>
      <c r="G140" s="448">
        <f>+'Summary Data (2)'!U140</f>
        <v>0</v>
      </c>
      <c r="H140" s="448">
        <f>+'Summary Data (2)'!Y140</f>
        <v>15</v>
      </c>
      <c r="I140" s="448">
        <f>+'Summary Data (2)'!AC140</f>
        <v>9</v>
      </c>
      <c r="J140" s="448">
        <f>+'Summary Data (2)'!AG140</f>
        <v>0</v>
      </c>
      <c r="K140" s="448">
        <f>+'Summary Data (2)'!AK140</f>
        <v>150</v>
      </c>
      <c r="L140" s="448">
        <f>+'Summary Data (2)'!AO140</f>
        <v>28</v>
      </c>
      <c r="M140" s="448">
        <f>+'Summary Data (2)'!AS140</f>
        <v>150</v>
      </c>
      <c r="N140" s="448">
        <f>+'Summary Data (2)'!AW140</f>
        <v>155</v>
      </c>
      <c r="O140" s="448">
        <f>+'Summary Data (2)'!BA140</f>
        <v>15</v>
      </c>
      <c r="P140" s="448">
        <f>+'Summary Data (2)'!BE140</f>
        <v>0</v>
      </c>
      <c r="Q140" s="448">
        <f>+'Summary Data (2)'!BI140</f>
        <v>2</v>
      </c>
      <c r="R140" s="448">
        <f>+'Summary Data (2)'!BM140</f>
        <v>16</v>
      </c>
      <c r="S140" s="448">
        <f>+'Summary Data (2)'!BQ140</f>
        <v>7</v>
      </c>
      <c r="T140" s="448">
        <f>+'Summary Data (2)'!BU140</f>
        <v>0</v>
      </c>
      <c r="U140" s="448">
        <f>+'Summary Data (2)'!BY140</f>
        <v>630</v>
      </c>
      <c r="X140" s="448">
        <f t="shared" si="28"/>
        <v>74</v>
      </c>
      <c r="Y140" s="448">
        <f t="shared" si="28"/>
        <v>4</v>
      </c>
      <c r="Z140" s="448">
        <f t="shared" si="29"/>
        <v>2</v>
      </c>
      <c r="AA140" s="448">
        <f t="shared" si="30"/>
        <v>29</v>
      </c>
      <c r="AB140" s="448">
        <f t="shared" si="31"/>
        <v>23</v>
      </c>
      <c r="AC140" s="448">
        <f t="shared" si="32"/>
        <v>498</v>
      </c>
      <c r="AD140" s="489">
        <f t="shared" si="33"/>
        <v>0</v>
      </c>
      <c r="AG140" s="487">
        <f t="shared" si="34"/>
        <v>0.11746031746031746</v>
      </c>
      <c r="AH140" s="487">
        <f t="shared" si="35"/>
        <v>6.3492063492063492E-3</v>
      </c>
      <c r="AI140" s="487">
        <f t="shared" si="36"/>
        <v>3.1746031746031746E-3</v>
      </c>
      <c r="AJ140" s="487">
        <f t="shared" si="37"/>
        <v>4.6031746031746035E-2</v>
      </c>
      <c r="AK140" s="487">
        <f t="shared" si="38"/>
        <v>3.650793650793651E-2</v>
      </c>
      <c r="AL140" s="487">
        <f t="shared" si="39"/>
        <v>0.79047619047619044</v>
      </c>
      <c r="AN140" s="487">
        <f t="shared" si="40"/>
        <v>0.14859437751004015</v>
      </c>
    </row>
    <row r="141" spans="1:40" x14ac:dyDescent="0.2">
      <c r="A141" s="640"/>
      <c r="B141" s="449" t="str">
        <f>+'Summary Data (2)'!B141</f>
        <v>April, 2012</v>
      </c>
      <c r="C141" s="451">
        <f>+'Summary Data (2)'!E141</f>
        <v>62</v>
      </c>
      <c r="D141" s="451">
        <f>+'Summary Data (2)'!I141</f>
        <v>40</v>
      </c>
      <c r="E141" s="451">
        <f>+'Summary Data (2)'!M141</f>
        <v>0</v>
      </c>
      <c r="F141" s="451">
        <f>+'Summary Data (2)'!Q141</f>
        <v>4</v>
      </c>
      <c r="G141" s="451">
        <f>+'Summary Data (2)'!U141</f>
        <v>0</v>
      </c>
      <c r="H141" s="451">
        <f>+'Summary Data (2)'!Y141</f>
        <v>18</v>
      </c>
      <c r="I141" s="451">
        <f>+'Summary Data (2)'!AC141</f>
        <v>11</v>
      </c>
      <c r="J141" s="451">
        <f>+'Summary Data (2)'!AG141</f>
        <v>3</v>
      </c>
      <c r="K141" s="451">
        <f>+'Summary Data (2)'!AK141</f>
        <v>169</v>
      </c>
      <c r="L141" s="451">
        <f>+'Summary Data (2)'!AO141</f>
        <v>20</v>
      </c>
      <c r="M141" s="451">
        <f>+'Summary Data (2)'!AS141</f>
        <v>151</v>
      </c>
      <c r="N141" s="451">
        <f>+'Summary Data (2)'!AW141</f>
        <v>152</v>
      </c>
      <c r="O141" s="451">
        <f>+'Summary Data (2)'!BA141</f>
        <v>1</v>
      </c>
      <c r="P141" s="451">
        <f>+'Summary Data (2)'!BE141</f>
        <v>1</v>
      </c>
      <c r="Q141" s="451">
        <f>+'Summary Data (2)'!BI141</f>
        <v>7</v>
      </c>
      <c r="R141" s="451">
        <f>+'Summary Data (2)'!BM141</f>
        <v>20</v>
      </c>
      <c r="S141" s="451">
        <f>+'Summary Data (2)'!BQ141</f>
        <v>10</v>
      </c>
      <c r="T141" s="451">
        <f>+'Summary Data (2)'!BU141</f>
        <v>0</v>
      </c>
      <c r="U141" s="451">
        <f>+'Summary Data (2)'!BY141</f>
        <v>669</v>
      </c>
      <c r="X141" s="451">
        <f t="shared" si="28"/>
        <v>62</v>
      </c>
      <c r="Y141" s="451">
        <f t="shared" si="28"/>
        <v>40</v>
      </c>
      <c r="Z141" s="451">
        <f t="shared" si="29"/>
        <v>7</v>
      </c>
      <c r="AA141" s="451">
        <f t="shared" si="30"/>
        <v>36</v>
      </c>
      <c r="AB141" s="451">
        <f t="shared" si="31"/>
        <v>30</v>
      </c>
      <c r="AC141" s="451">
        <f t="shared" si="32"/>
        <v>494</v>
      </c>
      <c r="AD141" s="489">
        <f t="shared" si="33"/>
        <v>0</v>
      </c>
      <c r="AG141" s="486">
        <f t="shared" si="34"/>
        <v>9.2675635276532137E-2</v>
      </c>
      <c r="AH141" s="486">
        <f t="shared" si="35"/>
        <v>5.9790732436472344E-2</v>
      </c>
      <c r="AI141" s="486">
        <f t="shared" si="36"/>
        <v>1.0463378176382661E-2</v>
      </c>
      <c r="AJ141" s="486">
        <f t="shared" si="37"/>
        <v>5.3811659192825115E-2</v>
      </c>
      <c r="AK141" s="486">
        <f t="shared" si="38"/>
        <v>4.4843049327354258E-2</v>
      </c>
      <c r="AL141" s="486">
        <f t="shared" si="39"/>
        <v>0.73841554559043343</v>
      </c>
      <c r="AN141" s="486">
        <f t="shared" si="40"/>
        <v>0.12550607287449392</v>
      </c>
    </row>
    <row r="142" spans="1:40" x14ac:dyDescent="0.2">
      <c r="A142" s="640"/>
      <c r="B142" s="442" t="str">
        <f>+'Summary Data (2)'!B142</f>
        <v>May, 2012</v>
      </c>
      <c r="C142" s="448">
        <f>+'Summary Data (2)'!E142</f>
        <v>83</v>
      </c>
      <c r="D142" s="448">
        <f>+'Summary Data (2)'!I142</f>
        <v>48</v>
      </c>
      <c r="E142" s="448">
        <f>+'Summary Data (2)'!M142</f>
        <v>0</v>
      </c>
      <c r="F142" s="448">
        <f>+'Summary Data (2)'!Q142</f>
        <v>10</v>
      </c>
      <c r="G142" s="448">
        <f>+'Summary Data (2)'!U142</f>
        <v>0</v>
      </c>
      <c r="H142" s="448">
        <f>+'Summary Data (2)'!Y142</f>
        <v>42</v>
      </c>
      <c r="I142" s="448">
        <f>+'Summary Data (2)'!AC142</f>
        <v>4</v>
      </c>
      <c r="J142" s="448">
        <f>+'Summary Data (2)'!AG142</f>
        <v>3</v>
      </c>
      <c r="K142" s="448">
        <f>+'Summary Data (2)'!AK142</f>
        <v>211</v>
      </c>
      <c r="L142" s="448">
        <f>+'Summary Data (2)'!AO142</f>
        <v>44</v>
      </c>
      <c r="M142" s="448">
        <f>+'Summary Data (2)'!AS142</f>
        <v>159</v>
      </c>
      <c r="N142" s="448">
        <f>+'Summary Data (2)'!AW142</f>
        <v>174</v>
      </c>
      <c r="O142" s="448">
        <f>+'Summary Data (2)'!BA142</f>
        <v>2</v>
      </c>
      <c r="P142" s="448">
        <f>+'Summary Data (2)'!BE142</f>
        <v>2</v>
      </c>
      <c r="Q142" s="448">
        <f>+'Summary Data (2)'!BI142</f>
        <v>6</v>
      </c>
      <c r="R142" s="448">
        <f>+'Summary Data (2)'!BM142</f>
        <v>10</v>
      </c>
      <c r="S142" s="448">
        <f>+'Summary Data (2)'!BQ142</f>
        <v>9</v>
      </c>
      <c r="T142" s="448">
        <f>+'Summary Data (2)'!BU142</f>
        <v>12</v>
      </c>
      <c r="U142" s="448">
        <f>+'Summary Data (2)'!BY142</f>
        <v>819</v>
      </c>
      <c r="X142" s="448">
        <f t="shared" si="28"/>
        <v>83</v>
      </c>
      <c r="Y142" s="448">
        <f t="shared" si="28"/>
        <v>48</v>
      </c>
      <c r="Z142" s="448">
        <f t="shared" si="29"/>
        <v>6</v>
      </c>
      <c r="AA142" s="448">
        <f t="shared" si="30"/>
        <v>59</v>
      </c>
      <c r="AB142" s="448">
        <f t="shared" si="31"/>
        <v>31</v>
      </c>
      <c r="AC142" s="448">
        <f t="shared" si="32"/>
        <v>592</v>
      </c>
      <c r="AD142" s="489">
        <f t="shared" si="33"/>
        <v>0</v>
      </c>
      <c r="AG142" s="487">
        <f t="shared" si="34"/>
        <v>0.10134310134310134</v>
      </c>
      <c r="AH142" s="487">
        <f t="shared" si="35"/>
        <v>5.8608058608058608E-2</v>
      </c>
      <c r="AI142" s="487">
        <f t="shared" si="36"/>
        <v>7.326007326007326E-3</v>
      </c>
      <c r="AJ142" s="487">
        <f t="shared" si="37"/>
        <v>7.2039072039072033E-2</v>
      </c>
      <c r="AK142" s="487">
        <f t="shared" si="38"/>
        <v>3.7851037851037848E-2</v>
      </c>
      <c r="AL142" s="487">
        <f t="shared" si="39"/>
        <v>0.72283272283272282</v>
      </c>
      <c r="AN142" s="487">
        <f t="shared" si="40"/>
        <v>0.14020270270270271</v>
      </c>
    </row>
    <row r="143" spans="1:40" x14ac:dyDescent="0.2">
      <c r="A143" s="640"/>
      <c r="B143" s="449" t="str">
        <f>+'Summary Data (2)'!B143</f>
        <v>June, 2012</v>
      </c>
      <c r="C143" s="451">
        <f>+'Summary Data (2)'!E143</f>
        <v>96</v>
      </c>
      <c r="D143" s="451">
        <f>+'Summary Data (2)'!I143</f>
        <v>0</v>
      </c>
      <c r="E143" s="451">
        <f>+'Summary Data (2)'!M143</f>
        <v>0</v>
      </c>
      <c r="F143" s="451">
        <f>+'Summary Data (2)'!Q143</f>
        <v>5</v>
      </c>
      <c r="G143" s="451">
        <f>+'Summary Data (2)'!U143</f>
        <v>1</v>
      </c>
      <c r="H143" s="451">
        <f>+'Summary Data (2)'!Y143</f>
        <v>19</v>
      </c>
      <c r="I143" s="451">
        <f>+'Summary Data (2)'!AC143</f>
        <v>5</v>
      </c>
      <c r="J143" s="451">
        <f>+'Summary Data (2)'!AG143</f>
        <v>2</v>
      </c>
      <c r="K143" s="451">
        <f>+'Summary Data (2)'!AK143</f>
        <v>224</v>
      </c>
      <c r="L143" s="451">
        <f>+'Summary Data (2)'!AO143</f>
        <v>20</v>
      </c>
      <c r="M143" s="451">
        <f>+'Summary Data (2)'!AS143</f>
        <v>154</v>
      </c>
      <c r="N143" s="451">
        <f>+'Summary Data (2)'!AW143</f>
        <v>174</v>
      </c>
      <c r="O143" s="451">
        <f>+'Summary Data (2)'!BA143</f>
        <v>9</v>
      </c>
      <c r="P143" s="451">
        <f>+'Summary Data (2)'!BE143</f>
        <v>0</v>
      </c>
      <c r="Q143" s="451">
        <f>+'Summary Data (2)'!BI143</f>
        <v>5</v>
      </c>
      <c r="R143" s="451">
        <f>+'Summary Data (2)'!BM143</f>
        <v>11</v>
      </c>
      <c r="S143" s="451">
        <f>+'Summary Data (2)'!BQ143</f>
        <v>7</v>
      </c>
      <c r="T143" s="451">
        <f>+'Summary Data (2)'!BU143</f>
        <v>3</v>
      </c>
      <c r="U143" s="451">
        <f>+'Summary Data (2)'!BY143</f>
        <v>735</v>
      </c>
      <c r="X143" s="451">
        <f t="shared" si="28"/>
        <v>96</v>
      </c>
      <c r="Y143" s="451">
        <f t="shared" si="28"/>
        <v>0</v>
      </c>
      <c r="Z143" s="451">
        <f t="shared" si="29"/>
        <v>5</v>
      </c>
      <c r="AA143" s="451">
        <f t="shared" si="30"/>
        <v>32</v>
      </c>
      <c r="AB143" s="451">
        <f t="shared" si="31"/>
        <v>21</v>
      </c>
      <c r="AC143" s="451">
        <f t="shared" si="32"/>
        <v>581</v>
      </c>
      <c r="AD143" s="489">
        <f t="shared" si="33"/>
        <v>0</v>
      </c>
      <c r="AG143" s="486">
        <f t="shared" si="34"/>
        <v>0.1306122448979592</v>
      </c>
      <c r="AH143" s="486">
        <f t="shared" si="35"/>
        <v>0</v>
      </c>
      <c r="AI143" s="486">
        <f t="shared" si="36"/>
        <v>6.8027210884353739E-3</v>
      </c>
      <c r="AJ143" s="486">
        <f t="shared" si="37"/>
        <v>4.3537414965986392E-2</v>
      </c>
      <c r="AK143" s="486">
        <f t="shared" si="38"/>
        <v>2.8571428571428571E-2</v>
      </c>
      <c r="AL143" s="486">
        <f t="shared" si="39"/>
        <v>0.79047619047619044</v>
      </c>
      <c r="AN143" s="486">
        <f t="shared" si="40"/>
        <v>0.16523235800344235</v>
      </c>
    </row>
    <row r="144" spans="1:40" x14ac:dyDescent="0.2">
      <c r="A144" s="640"/>
      <c r="B144" s="442" t="str">
        <f>+'Summary Data (2)'!B144</f>
        <v>July, 2012</v>
      </c>
      <c r="C144" s="448">
        <f>+'Summary Data (2)'!E144</f>
        <v>71</v>
      </c>
      <c r="D144" s="448">
        <f>+'Summary Data (2)'!I144</f>
        <v>80</v>
      </c>
      <c r="E144" s="448">
        <f>+'Summary Data (2)'!M144</f>
        <v>0</v>
      </c>
      <c r="F144" s="448">
        <f>+'Summary Data (2)'!Q144</f>
        <v>8</v>
      </c>
      <c r="G144" s="448">
        <f>+'Summary Data (2)'!U144</f>
        <v>0</v>
      </c>
      <c r="H144" s="448">
        <f>+'Summary Data (2)'!Y144</f>
        <v>24</v>
      </c>
      <c r="I144" s="448">
        <f>+'Summary Data (2)'!AC144</f>
        <v>7</v>
      </c>
      <c r="J144" s="448">
        <f>+'Summary Data (2)'!AG144</f>
        <v>1</v>
      </c>
      <c r="K144" s="448">
        <f>+'Summary Data (2)'!AK144</f>
        <v>221</v>
      </c>
      <c r="L144" s="448">
        <f>+'Summary Data (2)'!AO144</f>
        <v>31</v>
      </c>
      <c r="M144" s="448">
        <f>+'Summary Data (2)'!AS144</f>
        <v>193</v>
      </c>
      <c r="N144" s="448">
        <f>+'Summary Data (2)'!AW144</f>
        <v>225</v>
      </c>
      <c r="O144" s="448">
        <f>+'Summary Data (2)'!BA144</f>
        <v>7</v>
      </c>
      <c r="P144" s="448">
        <f>+'Summary Data (2)'!BE144</f>
        <v>2</v>
      </c>
      <c r="Q144" s="448">
        <f>+'Summary Data (2)'!BI144</f>
        <v>7</v>
      </c>
      <c r="R144" s="448">
        <f>+'Summary Data (2)'!BM144</f>
        <v>16</v>
      </c>
      <c r="S144" s="448">
        <f>+'Summary Data (2)'!BQ144</f>
        <v>14</v>
      </c>
      <c r="T144" s="448">
        <f>+'Summary Data (2)'!BU144</f>
        <v>9</v>
      </c>
      <c r="U144" s="448">
        <f>+'Summary Data (2)'!BY144</f>
        <v>916</v>
      </c>
      <c r="X144" s="448">
        <f t="shared" si="28"/>
        <v>71</v>
      </c>
      <c r="Y144" s="448">
        <f t="shared" si="28"/>
        <v>80</v>
      </c>
      <c r="Z144" s="448">
        <f t="shared" si="29"/>
        <v>7</v>
      </c>
      <c r="AA144" s="448">
        <f t="shared" si="30"/>
        <v>40</v>
      </c>
      <c r="AB144" s="448">
        <f t="shared" si="31"/>
        <v>39</v>
      </c>
      <c r="AC144" s="448">
        <f t="shared" si="32"/>
        <v>679</v>
      </c>
      <c r="AD144" s="489">
        <f t="shared" si="33"/>
        <v>0</v>
      </c>
      <c r="AG144" s="487">
        <f t="shared" si="34"/>
        <v>7.7510917030567686E-2</v>
      </c>
      <c r="AH144" s="487">
        <f t="shared" si="35"/>
        <v>8.7336244541484712E-2</v>
      </c>
      <c r="AI144" s="487">
        <f t="shared" si="36"/>
        <v>7.6419213973799123E-3</v>
      </c>
      <c r="AJ144" s="487">
        <f t="shared" si="37"/>
        <v>4.3668122270742356E-2</v>
      </c>
      <c r="AK144" s="487">
        <f t="shared" si="38"/>
        <v>4.2576419213973801E-2</v>
      </c>
      <c r="AL144" s="487">
        <f t="shared" si="39"/>
        <v>0.74126637554585151</v>
      </c>
      <c r="AN144" s="487">
        <f t="shared" si="40"/>
        <v>0.10456553755522828</v>
      </c>
    </row>
    <row r="145" spans="1:40" x14ac:dyDescent="0.2">
      <c r="A145" s="640"/>
      <c r="B145" s="449" t="str">
        <f>+'Summary Data (2)'!B145</f>
        <v>August, 2012</v>
      </c>
      <c r="C145" s="451">
        <f>+'Summary Data (2)'!E145</f>
        <v>80</v>
      </c>
      <c r="D145" s="451">
        <f>+'Summary Data (2)'!I145</f>
        <v>0</v>
      </c>
      <c r="E145" s="451">
        <f>+'Summary Data (2)'!M145</f>
        <v>0</v>
      </c>
      <c r="F145" s="451">
        <f>+'Summary Data (2)'!Q145</f>
        <v>6</v>
      </c>
      <c r="G145" s="451">
        <f>+'Summary Data (2)'!U145</f>
        <v>1</v>
      </c>
      <c r="H145" s="451">
        <f>+'Summary Data (2)'!Y145</f>
        <v>16</v>
      </c>
      <c r="I145" s="451">
        <f>+'Summary Data (2)'!AC145</f>
        <v>4</v>
      </c>
      <c r="J145" s="451">
        <f>+'Summary Data (2)'!AG145</f>
        <v>0</v>
      </c>
      <c r="K145" s="451">
        <f>+'Summary Data (2)'!AK145</f>
        <v>195</v>
      </c>
      <c r="L145" s="451">
        <f>+'Summary Data (2)'!AO145</f>
        <v>19</v>
      </c>
      <c r="M145" s="451">
        <f>+'Summary Data (2)'!AS145</f>
        <v>166</v>
      </c>
      <c r="N145" s="451">
        <f>+'Summary Data (2)'!AW145</f>
        <v>214</v>
      </c>
      <c r="O145" s="451">
        <f>+'Summary Data (2)'!BA145</f>
        <v>1</v>
      </c>
      <c r="P145" s="451">
        <f>+'Summary Data (2)'!BE145</f>
        <v>0</v>
      </c>
      <c r="Q145" s="451">
        <f>+'Summary Data (2)'!BI145</f>
        <v>6</v>
      </c>
      <c r="R145" s="451">
        <f>+'Summary Data (2)'!BM145</f>
        <v>11</v>
      </c>
      <c r="S145" s="451">
        <f>+'Summary Data (2)'!BQ145</f>
        <v>7</v>
      </c>
      <c r="T145" s="451">
        <f>+'Summary Data (2)'!BU145</f>
        <v>6</v>
      </c>
      <c r="U145" s="451">
        <f>+'Summary Data (2)'!BY145</f>
        <v>732</v>
      </c>
      <c r="X145" s="451">
        <f t="shared" si="28"/>
        <v>80</v>
      </c>
      <c r="Y145" s="451">
        <f t="shared" si="28"/>
        <v>0</v>
      </c>
      <c r="Z145" s="451">
        <f t="shared" si="29"/>
        <v>6</v>
      </c>
      <c r="AA145" s="451">
        <f t="shared" si="30"/>
        <v>27</v>
      </c>
      <c r="AB145" s="451">
        <f t="shared" si="31"/>
        <v>24</v>
      </c>
      <c r="AC145" s="451">
        <f t="shared" si="32"/>
        <v>595</v>
      </c>
      <c r="AD145" s="489">
        <f t="shared" si="33"/>
        <v>0</v>
      </c>
      <c r="AG145" s="486">
        <f t="shared" si="34"/>
        <v>0.10928961748633879</v>
      </c>
      <c r="AH145" s="486">
        <f t="shared" si="35"/>
        <v>0</v>
      </c>
      <c r="AI145" s="486">
        <f t="shared" si="36"/>
        <v>8.1967213114754103E-3</v>
      </c>
      <c r="AJ145" s="486">
        <f t="shared" si="37"/>
        <v>3.6885245901639344E-2</v>
      </c>
      <c r="AK145" s="486">
        <f t="shared" si="38"/>
        <v>3.2786885245901641E-2</v>
      </c>
      <c r="AL145" s="486">
        <f t="shared" si="39"/>
        <v>0.81284153005464477</v>
      </c>
      <c r="AN145" s="486">
        <f t="shared" si="40"/>
        <v>0.13445378151260504</v>
      </c>
    </row>
    <row r="146" spans="1:40" x14ac:dyDescent="0.2">
      <c r="A146" s="641"/>
      <c r="B146" s="442" t="str">
        <f>+'Summary Data (2)'!B146</f>
        <v>September, 2012</v>
      </c>
      <c r="C146" s="448">
        <f>+'Summary Data (2)'!E146</f>
        <v>58</v>
      </c>
      <c r="D146" s="448">
        <f>+'Summary Data (2)'!I146</f>
        <v>0</v>
      </c>
      <c r="E146" s="448">
        <f>+'Summary Data (2)'!M146</f>
        <v>0</v>
      </c>
      <c r="F146" s="448">
        <f>+'Summary Data (2)'!Q146</f>
        <v>6</v>
      </c>
      <c r="G146" s="448">
        <f>+'Summary Data (2)'!U146</f>
        <v>2</v>
      </c>
      <c r="H146" s="448">
        <f>+'Summary Data (2)'!Y146</f>
        <v>12</v>
      </c>
      <c r="I146" s="448">
        <f>+'Summary Data (2)'!AC146</f>
        <v>8</v>
      </c>
      <c r="J146" s="448">
        <f>+'Summary Data (2)'!AG146</f>
        <v>1</v>
      </c>
      <c r="K146" s="448">
        <f>+'Summary Data (2)'!AK146</f>
        <v>244</v>
      </c>
      <c r="L146" s="448">
        <f>+'Summary Data (2)'!AO146</f>
        <v>18</v>
      </c>
      <c r="M146" s="448">
        <f>+'Summary Data (2)'!AS146</f>
        <v>185</v>
      </c>
      <c r="N146" s="448">
        <f>+'Summary Data (2)'!AW146</f>
        <v>178</v>
      </c>
      <c r="O146" s="448">
        <f>+'Summary Data (2)'!BA146</f>
        <v>4</v>
      </c>
      <c r="P146" s="448">
        <f>+'Summary Data (2)'!BE146</f>
        <v>1</v>
      </c>
      <c r="Q146" s="448">
        <f>+'Summary Data (2)'!BI146</f>
        <v>6</v>
      </c>
      <c r="R146" s="448">
        <f>+'Summary Data (2)'!BM146</f>
        <v>16</v>
      </c>
      <c r="S146" s="448">
        <f>+'Summary Data (2)'!BQ146</f>
        <v>17</v>
      </c>
      <c r="T146" s="448">
        <f>+'Summary Data (2)'!BU146</f>
        <v>0</v>
      </c>
      <c r="U146" s="448">
        <f>+'Summary Data (2)'!BY146</f>
        <v>756</v>
      </c>
      <c r="X146" s="448">
        <f t="shared" si="28"/>
        <v>58</v>
      </c>
      <c r="Y146" s="448">
        <f t="shared" si="28"/>
        <v>0</v>
      </c>
      <c r="Z146" s="448">
        <f t="shared" si="29"/>
        <v>6</v>
      </c>
      <c r="AA146" s="448">
        <f t="shared" si="30"/>
        <v>29</v>
      </c>
      <c r="AB146" s="448">
        <f t="shared" si="31"/>
        <v>33</v>
      </c>
      <c r="AC146" s="448">
        <f t="shared" si="32"/>
        <v>630</v>
      </c>
      <c r="AD146" s="489">
        <f t="shared" si="33"/>
        <v>0</v>
      </c>
      <c r="AG146" s="487">
        <f t="shared" si="34"/>
        <v>7.6719576719576715E-2</v>
      </c>
      <c r="AH146" s="487">
        <f t="shared" si="35"/>
        <v>0</v>
      </c>
      <c r="AI146" s="487">
        <f t="shared" si="36"/>
        <v>7.9365079365079361E-3</v>
      </c>
      <c r="AJ146" s="487">
        <f t="shared" si="37"/>
        <v>3.8359788359788358E-2</v>
      </c>
      <c r="AK146" s="487">
        <f t="shared" si="38"/>
        <v>4.3650793650793648E-2</v>
      </c>
      <c r="AL146" s="487">
        <f t="shared" si="39"/>
        <v>0.83333333333333337</v>
      </c>
      <c r="AN146" s="487">
        <f t="shared" si="40"/>
        <v>9.2063492063492069E-2</v>
      </c>
    </row>
    <row r="147" spans="1:40" x14ac:dyDescent="0.2">
      <c r="A147" s="639" t="s">
        <v>268</v>
      </c>
      <c r="B147" s="449" t="str">
        <f>+'Summary Data (2)'!B147</f>
        <v>October, 2012</v>
      </c>
      <c r="C147" s="451">
        <f>+'Summary Data (2)'!E147</f>
        <v>77</v>
      </c>
      <c r="D147" s="451">
        <f>+'Summary Data (2)'!I147</f>
        <v>0</v>
      </c>
      <c r="E147" s="451">
        <f>+'Summary Data (2)'!M147</f>
        <v>0</v>
      </c>
      <c r="F147" s="451">
        <f>+'Summary Data (2)'!Q147</f>
        <v>4</v>
      </c>
      <c r="G147" s="451">
        <f>+'Summary Data (2)'!U147</f>
        <v>1</v>
      </c>
      <c r="H147" s="451">
        <f>+'Summary Data (2)'!Y147</f>
        <v>12</v>
      </c>
      <c r="I147" s="451">
        <f>+'Summary Data (2)'!AC147</f>
        <v>2</v>
      </c>
      <c r="J147" s="451">
        <f>+'Summary Data (2)'!AG147</f>
        <v>1</v>
      </c>
      <c r="K147" s="451">
        <f>+'Summary Data (2)'!AK147</f>
        <v>211</v>
      </c>
      <c r="L147" s="451">
        <f>+'Summary Data (2)'!AO147</f>
        <v>42</v>
      </c>
      <c r="M147" s="451">
        <f>+'Summary Data (2)'!AS147</f>
        <v>144</v>
      </c>
      <c r="N147" s="451">
        <f>+'Summary Data (2)'!AW147</f>
        <v>171</v>
      </c>
      <c r="O147" s="451">
        <f>+'Summary Data (2)'!BA147</f>
        <v>4</v>
      </c>
      <c r="P147" s="451">
        <f>+'Summary Data (2)'!BE147</f>
        <v>10</v>
      </c>
      <c r="Q147" s="451">
        <f>+'Summary Data (2)'!BI147</f>
        <v>4</v>
      </c>
      <c r="R147" s="451">
        <f>+'Summary Data (2)'!BM147</f>
        <v>12</v>
      </c>
      <c r="S147" s="451">
        <f>+'Summary Data (2)'!BQ147</f>
        <v>9</v>
      </c>
      <c r="T147" s="451">
        <f>+'Summary Data (2)'!BU147</f>
        <v>1</v>
      </c>
      <c r="U147" s="451">
        <f>+'Summary Data (2)'!BY147</f>
        <v>705</v>
      </c>
      <c r="X147" s="451">
        <f t="shared" si="28"/>
        <v>77</v>
      </c>
      <c r="Y147" s="451">
        <f t="shared" si="28"/>
        <v>0</v>
      </c>
      <c r="Z147" s="451">
        <f t="shared" si="29"/>
        <v>4</v>
      </c>
      <c r="AA147" s="451">
        <f t="shared" si="30"/>
        <v>20</v>
      </c>
      <c r="AB147" s="451">
        <f t="shared" si="31"/>
        <v>22</v>
      </c>
      <c r="AC147" s="451">
        <f t="shared" si="32"/>
        <v>582</v>
      </c>
      <c r="AD147" s="489">
        <f t="shared" si="33"/>
        <v>0</v>
      </c>
      <c r="AG147" s="486">
        <f t="shared" si="34"/>
        <v>0.10921985815602837</v>
      </c>
      <c r="AH147" s="486">
        <f t="shared" si="35"/>
        <v>0</v>
      </c>
      <c r="AI147" s="486">
        <f t="shared" si="36"/>
        <v>5.6737588652482273E-3</v>
      </c>
      <c r="AJ147" s="486">
        <f t="shared" si="37"/>
        <v>2.8368794326241134E-2</v>
      </c>
      <c r="AK147" s="486">
        <f t="shared" si="38"/>
        <v>3.1205673758865248E-2</v>
      </c>
      <c r="AL147" s="486">
        <f t="shared" si="39"/>
        <v>0.82553191489361699</v>
      </c>
      <c r="AN147" s="486">
        <f t="shared" si="40"/>
        <v>0.13230240549828179</v>
      </c>
    </row>
    <row r="148" spans="1:40" x14ac:dyDescent="0.2">
      <c r="A148" s="640"/>
      <c r="B148" s="442" t="str">
        <f>+'Summary Data (2)'!B148</f>
        <v>November, 2012</v>
      </c>
      <c r="C148" s="448">
        <f>+'Summary Data (2)'!E148</f>
        <v>64</v>
      </c>
      <c r="D148" s="448">
        <f>+'Summary Data (2)'!I148</f>
        <v>64</v>
      </c>
      <c r="E148" s="448">
        <f>+'Summary Data (2)'!M148</f>
        <v>0</v>
      </c>
      <c r="F148" s="448">
        <f>+'Summary Data (2)'!Q148</f>
        <v>2</v>
      </c>
      <c r="G148" s="448">
        <f>+'Summary Data (2)'!U148</f>
        <v>1</v>
      </c>
      <c r="H148" s="448">
        <f>+'Summary Data (2)'!Y148</f>
        <v>5</v>
      </c>
      <c r="I148" s="448">
        <f>+'Summary Data (2)'!AC148</f>
        <v>2</v>
      </c>
      <c r="J148" s="448">
        <f>+'Summary Data (2)'!AG148</f>
        <v>1</v>
      </c>
      <c r="K148" s="448">
        <f>+'Summary Data (2)'!AK148</f>
        <v>197</v>
      </c>
      <c r="L148" s="448">
        <f>+'Summary Data (2)'!AO148</f>
        <v>6</v>
      </c>
      <c r="M148" s="448">
        <f>+'Summary Data (2)'!AS148</f>
        <v>181</v>
      </c>
      <c r="N148" s="448">
        <f>+'Summary Data (2)'!AW148</f>
        <v>226</v>
      </c>
      <c r="O148" s="448">
        <f>+'Summary Data (2)'!BA148</f>
        <v>2</v>
      </c>
      <c r="P148" s="448">
        <f>+'Summary Data (2)'!BE148</f>
        <v>0</v>
      </c>
      <c r="Q148" s="448">
        <f>+'Summary Data (2)'!BI148</f>
        <v>3</v>
      </c>
      <c r="R148" s="448">
        <f>+'Summary Data (2)'!BM148</f>
        <v>13</v>
      </c>
      <c r="S148" s="448">
        <f>+'Summary Data (2)'!BQ148</f>
        <v>14</v>
      </c>
      <c r="T148" s="448">
        <f>+'Summary Data (2)'!BU148</f>
        <v>0</v>
      </c>
      <c r="U148" s="448">
        <f>+'Summary Data (2)'!BY148</f>
        <v>781</v>
      </c>
      <c r="X148" s="448">
        <f t="shared" si="28"/>
        <v>64</v>
      </c>
      <c r="Y148" s="448">
        <f t="shared" si="28"/>
        <v>64</v>
      </c>
      <c r="Z148" s="448">
        <f t="shared" si="29"/>
        <v>3</v>
      </c>
      <c r="AA148" s="448">
        <f t="shared" si="30"/>
        <v>11</v>
      </c>
      <c r="AB148" s="448">
        <f t="shared" si="31"/>
        <v>27</v>
      </c>
      <c r="AC148" s="448">
        <f t="shared" si="32"/>
        <v>612</v>
      </c>
      <c r="AD148" s="489">
        <f t="shared" si="33"/>
        <v>0</v>
      </c>
      <c r="AG148" s="487">
        <f t="shared" si="34"/>
        <v>8.1946222791293211E-2</v>
      </c>
      <c r="AH148" s="487">
        <f t="shared" si="35"/>
        <v>8.1946222791293211E-2</v>
      </c>
      <c r="AI148" s="487">
        <f t="shared" si="36"/>
        <v>3.8412291933418692E-3</v>
      </c>
      <c r="AJ148" s="487">
        <f t="shared" si="37"/>
        <v>1.4084507042253521E-2</v>
      </c>
      <c r="AK148" s="487">
        <f t="shared" si="38"/>
        <v>3.4571062740076826E-2</v>
      </c>
      <c r="AL148" s="487">
        <f t="shared" si="39"/>
        <v>0.7836107554417413</v>
      </c>
      <c r="AN148" s="487">
        <f t="shared" si="40"/>
        <v>0.10457516339869281</v>
      </c>
    </row>
    <row r="149" spans="1:40" x14ac:dyDescent="0.2">
      <c r="A149" s="640"/>
      <c r="B149" s="449" t="str">
        <f>+'Summary Data (2)'!B149</f>
        <v>December, 2012</v>
      </c>
      <c r="C149" s="451">
        <f>+'Summary Data (2)'!E149</f>
        <v>51</v>
      </c>
      <c r="D149" s="451">
        <f>+'Summary Data (2)'!I149</f>
        <v>0</v>
      </c>
      <c r="E149" s="451">
        <f>+'Summary Data (2)'!M149</f>
        <v>0</v>
      </c>
      <c r="F149" s="451">
        <f>+'Summary Data (2)'!Q149</f>
        <v>3</v>
      </c>
      <c r="G149" s="451">
        <f>+'Summary Data (2)'!U149</f>
        <v>0</v>
      </c>
      <c r="H149" s="451">
        <f>+'Summary Data (2)'!Y149</f>
        <v>4</v>
      </c>
      <c r="I149" s="451">
        <f>+'Summary Data (2)'!AC149</f>
        <v>0</v>
      </c>
      <c r="J149" s="451">
        <f>+'Summary Data (2)'!AG149</f>
        <v>0</v>
      </c>
      <c r="K149" s="451">
        <f>+'Summary Data (2)'!AK149</f>
        <v>162</v>
      </c>
      <c r="L149" s="451">
        <f>+'Summary Data (2)'!AO149</f>
        <v>18</v>
      </c>
      <c r="M149" s="451">
        <f>+'Summary Data (2)'!AS149</f>
        <v>184</v>
      </c>
      <c r="N149" s="451">
        <f>+'Summary Data (2)'!AW149</f>
        <v>152</v>
      </c>
      <c r="O149" s="451">
        <f>+'Summary Data (2)'!BA149</f>
        <v>5</v>
      </c>
      <c r="P149" s="451">
        <f>+'Summary Data (2)'!BE149</f>
        <v>1</v>
      </c>
      <c r="Q149" s="451">
        <f>+'Summary Data (2)'!BI149</f>
        <v>1</v>
      </c>
      <c r="R149" s="451">
        <f>+'Summary Data (2)'!BM149</f>
        <v>12</v>
      </c>
      <c r="S149" s="451">
        <f>+'Summary Data (2)'!BQ149</f>
        <v>9</v>
      </c>
      <c r="T149" s="451">
        <f>+'Summary Data (2)'!BU149</f>
        <v>0</v>
      </c>
      <c r="U149" s="451">
        <f>+'Summary Data (2)'!BY149</f>
        <v>602</v>
      </c>
      <c r="X149" s="451">
        <f t="shared" si="28"/>
        <v>51</v>
      </c>
      <c r="Y149" s="451">
        <f t="shared" si="28"/>
        <v>0</v>
      </c>
      <c r="Z149" s="451">
        <f t="shared" si="29"/>
        <v>1</v>
      </c>
      <c r="AA149" s="451">
        <f t="shared" si="30"/>
        <v>7</v>
      </c>
      <c r="AB149" s="451">
        <f t="shared" si="31"/>
        <v>21</v>
      </c>
      <c r="AC149" s="451">
        <f t="shared" si="32"/>
        <v>522</v>
      </c>
      <c r="AD149" s="489">
        <f t="shared" si="33"/>
        <v>0</v>
      </c>
      <c r="AG149" s="486">
        <f t="shared" si="34"/>
        <v>8.4717607973421927E-2</v>
      </c>
      <c r="AH149" s="486">
        <f t="shared" si="35"/>
        <v>0</v>
      </c>
      <c r="AI149" s="486">
        <f t="shared" si="36"/>
        <v>1.6611295681063123E-3</v>
      </c>
      <c r="AJ149" s="486">
        <f t="shared" si="37"/>
        <v>1.1627906976744186E-2</v>
      </c>
      <c r="AK149" s="486">
        <f t="shared" si="38"/>
        <v>3.4883720930232558E-2</v>
      </c>
      <c r="AL149" s="486">
        <f t="shared" si="39"/>
        <v>0.86710963455149503</v>
      </c>
      <c r="AN149" s="486">
        <f t="shared" si="40"/>
        <v>9.7701149425287362E-2</v>
      </c>
    </row>
    <row r="150" spans="1:40" x14ac:dyDescent="0.2">
      <c r="A150" s="640"/>
      <c r="B150" s="442" t="str">
        <f>+'Summary Data (2)'!B150</f>
        <v>January, 2013</v>
      </c>
      <c r="C150" s="448">
        <f>+'Summary Data (2)'!E150</f>
        <v>66</v>
      </c>
      <c r="D150" s="448">
        <f>+'Summary Data (2)'!I150</f>
        <v>0</v>
      </c>
      <c r="E150" s="448">
        <f>+'Summary Data (2)'!M150</f>
        <v>0</v>
      </c>
      <c r="F150" s="448">
        <f>+'Summary Data (2)'!Q150</f>
        <v>2</v>
      </c>
      <c r="G150" s="448">
        <f>+'Summary Data (2)'!U150</f>
        <v>2</v>
      </c>
      <c r="H150" s="448">
        <f>+'Summary Data (2)'!Y150</f>
        <v>6</v>
      </c>
      <c r="I150" s="448">
        <f>+'Summary Data (2)'!AC150</f>
        <v>0</v>
      </c>
      <c r="J150" s="448">
        <f>+'Summary Data (2)'!AG150</f>
        <v>0</v>
      </c>
      <c r="K150" s="448">
        <f>+'Summary Data (2)'!AK150</f>
        <v>184</v>
      </c>
      <c r="L150" s="448">
        <f>+'Summary Data (2)'!AO150</f>
        <v>20</v>
      </c>
      <c r="M150" s="448">
        <f>+'Summary Data (2)'!AS150</f>
        <v>187</v>
      </c>
      <c r="N150" s="448">
        <f>+'Summary Data (2)'!AW150</f>
        <v>178</v>
      </c>
      <c r="O150" s="448">
        <f>+'Summary Data (2)'!BA150</f>
        <v>2</v>
      </c>
      <c r="P150" s="448">
        <f>+'Summary Data (2)'!BE150</f>
        <v>0</v>
      </c>
      <c r="Q150" s="448">
        <f>+'Summary Data (2)'!BI150</f>
        <v>4</v>
      </c>
      <c r="R150" s="448">
        <f>+'Summary Data (2)'!BM150</f>
        <v>12</v>
      </c>
      <c r="S150" s="448">
        <f>+'Summary Data (2)'!BQ150</f>
        <v>7</v>
      </c>
      <c r="T150" s="448">
        <f>+'Summary Data (2)'!BU150</f>
        <v>4</v>
      </c>
      <c r="U150" s="448">
        <f>+'Summary Data (2)'!BY150</f>
        <v>674</v>
      </c>
      <c r="X150" s="448">
        <f t="shared" si="28"/>
        <v>66</v>
      </c>
      <c r="Y150" s="448">
        <f t="shared" si="28"/>
        <v>0</v>
      </c>
      <c r="Z150" s="448">
        <f t="shared" si="29"/>
        <v>4</v>
      </c>
      <c r="AA150" s="448">
        <f t="shared" si="30"/>
        <v>10</v>
      </c>
      <c r="AB150" s="448">
        <f t="shared" si="31"/>
        <v>23</v>
      </c>
      <c r="AC150" s="448">
        <f t="shared" si="32"/>
        <v>571</v>
      </c>
      <c r="AD150" s="489">
        <f t="shared" si="33"/>
        <v>0</v>
      </c>
      <c r="AG150" s="487">
        <f t="shared" si="34"/>
        <v>9.7922848664688422E-2</v>
      </c>
      <c r="AH150" s="487">
        <f t="shared" si="35"/>
        <v>0</v>
      </c>
      <c r="AI150" s="487">
        <f t="shared" si="36"/>
        <v>5.9347181008902079E-3</v>
      </c>
      <c r="AJ150" s="487">
        <f t="shared" si="37"/>
        <v>1.483679525222552E-2</v>
      </c>
      <c r="AK150" s="487">
        <f t="shared" si="38"/>
        <v>3.4124629080118693E-2</v>
      </c>
      <c r="AL150" s="487">
        <f t="shared" si="39"/>
        <v>0.84718100890207715</v>
      </c>
      <c r="AN150" s="487">
        <f t="shared" si="40"/>
        <v>0.11558669001751314</v>
      </c>
    </row>
    <row r="151" spans="1:40" x14ac:dyDescent="0.2">
      <c r="A151" s="640"/>
      <c r="B151" s="449" t="str">
        <f>+'Summary Data (2)'!B151</f>
        <v>February, 2013</v>
      </c>
      <c r="C151" s="451">
        <f>+'Summary Data (2)'!E151</f>
        <v>75</v>
      </c>
      <c r="D151" s="451">
        <f>+'Summary Data (2)'!I151</f>
        <v>72</v>
      </c>
      <c r="E151" s="451">
        <f>+'Summary Data (2)'!M151</f>
        <v>0</v>
      </c>
      <c r="F151" s="451">
        <f>+'Summary Data (2)'!Q151</f>
        <v>2</v>
      </c>
      <c r="G151" s="451">
        <f>+'Summary Data (2)'!U151</f>
        <v>0</v>
      </c>
      <c r="H151" s="451">
        <f>+'Summary Data (2)'!Y151</f>
        <v>8</v>
      </c>
      <c r="I151" s="451">
        <f>+'Summary Data (2)'!AC151</f>
        <v>1</v>
      </c>
      <c r="J151" s="451">
        <f>+'Summary Data (2)'!AG151</f>
        <v>0</v>
      </c>
      <c r="K151" s="451">
        <f>+'Summary Data (2)'!AK151</f>
        <v>167</v>
      </c>
      <c r="L151" s="451">
        <f>+'Summary Data (2)'!AO151</f>
        <v>14</v>
      </c>
      <c r="M151" s="451">
        <f>+'Summary Data (2)'!AS151</f>
        <v>153</v>
      </c>
      <c r="N151" s="451">
        <f>+'Summary Data (2)'!AW151</f>
        <v>134</v>
      </c>
      <c r="O151" s="451">
        <f>+'Summary Data (2)'!BA151</f>
        <v>4</v>
      </c>
      <c r="P151" s="451">
        <f>+'Summary Data (2)'!BE151</f>
        <v>3</v>
      </c>
      <c r="Q151" s="451">
        <f>+'Summary Data (2)'!BI151</f>
        <v>2</v>
      </c>
      <c r="R151" s="451">
        <f>+'Summary Data (2)'!BM151</f>
        <v>12</v>
      </c>
      <c r="S151" s="451">
        <f>+'Summary Data (2)'!BQ151</f>
        <v>6</v>
      </c>
      <c r="T151" s="451">
        <f>+'Summary Data (2)'!BU151</f>
        <v>0</v>
      </c>
      <c r="U151" s="451">
        <f>+'Summary Data (2)'!BY151</f>
        <v>653</v>
      </c>
      <c r="X151" s="451">
        <f t="shared" si="28"/>
        <v>75</v>
      </c>
      <c r="Y151" s="451">
        <f t="shared" si="28"/>
        <v>72</v>
      </c>
      <c r="Z151" s="451">
        <f t="shared" si="29"/>
        <v>2</v>
      </c>
      <c r="AA151" s="451">
        <f t="shared" si="30"/>
        <v>11</v>
      </c>
      <c r="AB151" s="451">
        <f t="shared" si="31"/>
        <v>18</v>
      </c>
      <c r="AC151" s="451">
        <f t="shared" si="32"/>
        <v>475</v>
      </c>
      <c r="AD151" s="489">
        <f t="shared" si="33"/>
        <v>0</v>
      </c>
      <c r="AG151" s="486">
        <f t="shared" si="34"/>
        <v>0.11485451761102604</v>
      </c>
      <c r="AH151" s="486">
        <f t="shared" si="35"/>
        <v>0.11026033690658499</v>
      </c>
      <c r="AI151" s="486">
        <f t="shared" si="36"/>
        <v>3.0627871362940277E-3</v>
      </c>
      <c r="AJ151" s="486">
        <f t="shared" si="37"/>
        <v>1.6845329249617153E-2</v>
      </c>
      <c r="AK151" s="486">
        <f t="shared" si="38"/>
        <v>2.7565084226646247E-2</v>
      </c>
      <c r="AL151" s="486">
        <f t="shared" si="39"/>
        <v>0.72741194486983152</v>
      </c>
      <c r="AN151" s="486">
        <f t="shared" si="40"/>
        <v>0.15789473684210525</v>
      </c>
    </row>
    <row r="152" spans="1:40" x14ac:dyDescent="0.2">
      <c r="A152" s="640"/>
      <c r="B152" s="442" t="str">
        <f>+'Summary Data (2)'!B152</f>
        <v>March, 2013</v>
      </c>
      <c r="C152" s="448">
        <f>+'Summary Data (2)'!E152</f>
        <v>62</v>
      </c>
      <c r="D152" s="448">
        <f>+'Summary Data (2)'!I152</f>
        <v>0</v>
      </c>
      <c r="E152" s="448">
        <f>+'Summary Data (2)'!M152</f>
        <v>0</v>
      </c>
      <c r="F152" s="448">
        <f>+'Summary Data (2)'!Q152</f>
        <v>6</v>
      </c>
      <c r="G152" s="448">
        <f>+'Summary Data (2)'!U152</f>
        <v>0</v>
      </c>
      <c r="H152" s="448">
        <f>+'Summary Data (2)'!Y152</f>
        <v>22</v>
      </c>
      <c r="I152" s="448">
        <f>+'Summary Data (2)'!AC152</f>
        <v>1</v>
      </c>
      <c r="J152" s="448">
        <f>+'Summary Data (2)'!AG152</f>
        <v>0</v>
      </c>
      <c r="K152" s="448">
        <f>+'Summary Data (2)'!AK152</f>
        <v>242</v>
      </c>
      <c r="L152" s="448">
        <f>+'Summary Data (2)'!AO152</f>
        <v>14</v>
      </c>
      <c r="M152" s="448">
        <f>+'Summary Data (2)'!AS152</f>
        <v>202</v>
      </c>
      <c r="N152" s="448">
        <f>+'Summary Data (2)'!AW152</f>
        <v>203</v>
      </c>
      <c r="O152" s="448">
        <f>+'Summary Data (2)'!BA152</f>
        <v>2</v>
      </c>
      <c r="P152" s="448">
        <f>+'Summary Data (2)'!BE152</f>
        <v>0</v>
      </c>
      <c r="Q152" s="448">
        <f>+'Summary Data (2)'!BI152</f>
        <v>2</v>
      </c>
      <c r="R152" s="448">
        <f>+'Summary Data (2)'!BM152</f>
        <v>13</v>
      </c>
      <c r="S152" s="448">
        <f>+'Summary Data (2)'!BQ152</f>
        <v>13</v>
      </c>
      <c r="T152" s="448">
        <f>+'Summary Data (2)'!BU152</f>
        <v>4</v>
      </c>
      <c r="U152" s="448">
        <f>+'Summary Data (2)'!BY152</f>
        <v>786</v>
      </c>
      <c r="X152" s="448">
        <f t="shared" si="28"/>
        <v>62</v>
      </c>
      <c r="Y152" s="448">
        <f t="shared" si="28"/>
        <v>0</v>
      </c>
      <c r="Z152" s="448">
        <f t="shared" si="29"/>
        <v>2</v>
      </c>
      <c r="AA152" s="448">
        <f t="shared" si="30"/>
        <v>29</v>
      </c>
      <c r="AB152" s="448">
        <f t="shared" si="31"/>
        <v>30</v>
      </c>
      <c r="AC152" s="448">
        <f t="shared" si="32"/>
        <v>663</v>
      </c>
      <c r="AD152" s="489">
        <f t="shared" si="33"/>
        <v>0</v>
      </c>
      <c r="AG152" s="487">
        <f t="shared" si="34"/>
        <v>7.8880407124681931E-2</v>
      </c>
      <c r="AH152" s="487">
        <f t="shared" si="35"/>
        <v>0</v>
      </c>
      <c r="AI152" s="487">
        <f t="shared" si="36"/>
        <v>2.5445292620865142E-3</v>
      </c>
      <c r="AJ152" s="487">
        <f t="shared" si="37"/>
        <v>3.689567430025445E-2</v>
      </c>
      <c r="AK152" s="487">
        <f t="shared" si="38"/>
        <v>3.8167938931297711E-2</v>
      </c>
      <c r="AL152" s="487">
        <f t="shared" si="39"/>
        <v>0.84351145038167941</v>
      </c>
      <c r="AN152" s="487">
        <f t="shared" si="40"/>
        <v>9.3514328808446456E-2</v>
      </c>
    </row>
    <row r="153" spans="1:40" x14ac:dyDescent="0.2">
      <c r="A153" s="640"/>
      <c r="B153" s="449" t="str">
        <f>+'Summary Data (2)'!B153</f>
        <v>April, 2013</v>
      </c>
      <c r="C153" s="451">
        <f>+'Summary Data (2)'!E153</f>
        <v>100</v>
      </c>
      <c r="D153" s="451">
        <f>+'Summary Data (2)'!I153</f>
        <v>0</v>
      </c>
      <c r="E153" s="451">
        <f>+'Summary Data (2)'!M153</f>
        <v>0</v>
      </c>
      <c r="F153" s="451">
        <f>+'Summary Data (2)'!Q153</f>
        <v>4</v>
      </c>
      <c r="G153" s="451">
        <f>+'Summary Data (2)'!U153</f>
        <v>0</v>
      </c>
      <c r="H153" s="451">
        <f>+'Summary Data (2)'!Y153</f>
        <v>29</v>
      </c>
      <c r="I153" s="451">
        <f>+'Summary Data (2)'!AC153</f>
        <v>3</v>
      </c>
      <c r="J153" s="451">
        <f>+'Summary Data (2)'!AG153</f>
        <v>1</v>
      </c>
      <c r="K153" s="451">
        <f>+'Summary Data (2)'!AK153</f>
        <v>253</v>
      </c>
      <c r="L153" s="451">
        <f>+'Summary Data (2)'!AO153</f>
        <v>20</v>
      </c>
      <c r="M153" s="451">
        <f>+'Summary Data (2)'!AS153</f>
        <v>239</v>
      </c>
      <c r="N153" s="451">
        <f>+'Summary Data (2)'!AW153</f>
        <v>296</v>
      </c>
      <c r="O153" s="451">
        <f>+'Summary Data (2)'!BA153</f>
        <v>8</v>
      </c>
      <c r="P153" s="451">
        <f>+'Summary Data (2)'!BE153</f>
        <v>2</v>
      </c>
      <c r="Q153" s="451">
        <f>+'Summary Data (2)'!BI153</f>
        <v>5</v>
      </c>
      <c r="R153" s="451">
        <f>+'Summary Data (2)'!BM153</f>
        <v>19</v>
      </c>
      <c r="S153" s="451">
        <f>+'Summary Data (2)'!BQ153</f>
        <v>14</v>
      </c>
      <c r="T153" s="451">
        <f>+'Summary Data (2)'!BU153</f>
        <v>1</v>
      </c>
      <c r="U153" s="451">
        <f>+'Summary Data (2)'!BY153</f>
        <v>994</v>
      </c>
      <c r="X153" s="451">
        <f t="shared" si="28"/>
        <v>100</v>
      </c>
      <c r="Y153" s="451">
        <f t="shared" si="28"/>
        <v>0</v>
      </c>
      <c r="Z153" s="451">
        <f t="shared" si="29"/>
        <v>5</v>
      </c>
      <c r="AA153" s="451">
        <f t="shared" si="30"/>
        <v>37</v>
      </c>
      <c r="AB153" s="451">
        <f t="shared" si="31"/>
        <v>34</v>
      </c>
      <c r="AC153" s="451">
        <f t="shared" si="32"/>
        <v>818</v>
      </c>
      <c r="AD153" s="489">
        <f t="shared" si="33"/>
        <v>0</v>
      </c>
      <c r="AG153" s="486">
        <f t="shared" si="34"/>
        <v>0.1006036217303823</v>
      </c>
      <c r="AH153" s="486">
        <f t="shared" si="35"/>
        <v>0</v>
      </c>
      <c r="AI153" s="486">
        <f t="shared" si="36"/>
        <v>5.0301810865191147E-3</v>
      </c>
      <c r="AJ153" s="486">
        <f t="shared" si="37"/>
        <v>3.722334004024145E-2</v>
      </c>
      <c r="AK153" s="486">
        <f t="shared" si="38"/>
        <v>3.4205231388329982E-2</v>
      </c>
      <c r="AL153" s="486">
        <f t="shared" si="39"/>
        <v>0.82293762575452711</v>
      </c>
      <c r="AN153" s="486">
        <f t="shared" si="40"/>
        <v>0.12224938875305623</v>
      </c>
    </row>
    <row r="154" spans="1:40" x14ac:dyDescent="0.2">
      <c r="A154" s="640"/>
      <c r="B154" s="442" t="str">
        <f>+'Summary Data (2)'!B154</f>
        <v>May, 2013</v>
      </c>
      <c r="C154" s="448">
        <f>+'Summary Data (2)'!E154</f>
        <v>93</v>
      </c>
      <c r="D154" s="448">
        <f>+'Summary Data (2)'!I154</f>
        <v>72</v>
      </c>
      <c r="E154" s="448">
        <f>+'Summary Data (2)'!M154</f>
        <v>0</v>
      </c>
      <c r="F154" s="448">
        <f>+'Summary Data (2)'!Q154</f>
        <v>9</v>
      </c>
      <c r="G154" s="448">
        <f>+'Summary Data (2)'!U154</f>
        <v>1</v>
      </c>
      <c r="H154" s="448">
        <f>+'Summary Data (2)'!Y154</f>
        <v>22</v>
      </c>
      <c r="I154" s="448">
        <f>+'Summary Data (2)'!AC154</f>
        <v>10</v>
      </c>
      <c r="J154" s="448">
        <f>+'Summary Data (2)'!AG154</f>
        <v>2</v>
      </c>
      <c r="K154" s="448">
        <f>+'Summary Data (2)'!AK154</f>
        <v>325</v>
      </c>
      <c r="L154" s="448">
        <f>+'Summary Data (2)'!AO154</f>
        <v>21</v>
      </c>
      <c r="M154" s="448">
        <f>+'Summary Data (2)'!AS154</f>
        <v>282</v>
      </c>
      <c r="N154" s="448">
        <f>+'Summary Data (2)'!AW154</f>
        <v>278</v>
      </c>
      <c r="O154" s="448">
        <f>+'Summary Data (2)'!BA154</f>
        <v>2</v>
      </c>
      <c r="P154" s="448">
        <f>+'Summary Data (2)'!BE154</f>
        <v>0</v>
      </c>
      <c r="Q154" s="448">
        <f>+'Summary Data (2)'!BI154</f>
        <v>12</v>
      </c>
      <c r="R154" s="448">
        <f>+'Summary Data (2)'!BM154</f>
        <v>16</v>
      </c>
      <c r="S154" s="448">
        <f>+'Summary Data (2)'!BQ154</f>
        <v>11</v>
      </c>
      <c r="T154" s="448">
        <f>+'Summary Data (2)'!BU154</f>
        <v>20</v>
      </c>
      <c r="U154" s="448">
        <f>+'Summary Data (2)'!BY154</f>
        <v>1176</v>
      </c>
      <c r="X154" s="448">
        <f t="shared" si="28"/>
        <v>93</v>
      </c>
      <c r="Y154" s="448">
        <f t="shared" si="28"/>
        <v>72</v>
      </c>
      <c r="Z154" s="448">
        <f t="shared" si="29"/>
        <v>12</v>
      </c>
      <c r="AA154" s="448">
        <f t="shared" si="30"/>
        <v>44</v>
      </c>
      <c r="AB154" s="448">
        <f t="shared" si="31"/>
        <v>47</v>
      </c>
      <c r="AC154" s="448">
        <f t="shared" si="32"/>
        <v>908</v>
      </c>
      <c r="AD154" s="489">
        <f t="shared" si="33"/>
        <v>0</v>
      </c>
      <c r="AG154" s="487">
        <f t="shared" si="34"/>
        <v>7.9081632653061229E-2</v>
      </c>
      <c r="AH154" s="487">
        <f t="shared" si="35"/>
        <v>6.1224489795918366E-2</v>
      </c>
      <c r="AI154" s="487">
        <f t="shared" si="36"/>
        <v>1.020408163265306E-2</v>
      </c>
      <c r="AJ154" s="487">
        <f t="shared" si="37"/>
        <v>3.7414965986394558E-2</v>
      </c>
      <c r="AK154" s="487">
        <f t="shared" si="38"/>
        <v>3.9965986394557826E-2</v>
      </c>
      <c r="AL154" s="487">
        <f t="shared" si="39"/>
        <v>0.77210884353741494</v>
      </c>
      <c r="AN154" s="487">
        <f t="shared" si="40"/>
        <v>0.10242290748898679</v>
      </c>
    </row>
    <row r="155" spans="1:40" x14ac:dyDescent="0.2">
      <c r="A155" s="640"/>
      <c r="B155" s="449" t="str">
        <f>+'Summary Data (2)'!B155</f>
        <v>June, 2013</v>
      </c>
      <c r="C155" s="451">
        <f>+'Summary Data (2)'!E155</f>
        <v>110</v>
      </c>
      <c r="D155" s="451">
        <f>+'Summary Data (2)'!I155</f>
        <v>32</v>
      </c>
      <c r="E155" s="451">
        <f>+'Summary Data (2)'!M155</f>
        <v>3</v>
      </c>
      <c r="F155" s="451">
        <f>+'Summary Data (2)'!Q155</f>
        <v>4</v>
      </c>
      <c r="G155" s="451">
        <f>+'Summary Data (2)'!U155</f>
        <v>1</v>
      </c>
      <c r="H155" s="451">
        <f>+'Summary Data (2)'!Y155</f>
        <v>34</v>
      </c>
      <c r="I155" s="451">
        <f>+'Summary Data (2)'!AC155</f>
        <v>4</v>
      </c>
      <c r="J155" s="451">
        <f>+'Summary Data (2)'!AG155</f>
        <v>1</v>
      </c>
      <c r="K155" s="451">
        <f>+'Summary Data (2)'!AK155</f>
        <v>318</v>
      </c>
      <c r="L155" s="451">
        <f>+'Summary Data (2)'!AO155</f>
        <v>24</v>
      </c>
      <c r="M155" s="451">
        <f>+'Summary Data (2)'!AS155</f>
        <v>275</v>
      </c>
      <c r="N155" s="451">
        <f>+'Summary Data (2)'!AW155</f>
        <v>293</v>
      </c>
      <c r="O155" s="451">
        <f>+'Summary Data (2)'!BA155</f>
        <v>2</v>
      </c>
      <c r="P155" s="451">
        <f>+'Summary Data (2)'!BE155</f>
        <v>1</v>
      </c>
      <c r="Q155" s="451">
        <f>+'Summary Data (2)'!BI155</f>
        <v>6</v>
      </c>
      <c r="R155" s="451">
        <f>+'Summary Data (2)'!BM155</f>
        <v>18</v>
      </c>
      <c r="S155" s="451">
        <f>+'Summary Data (2)'!BQ155</f>
        <v>9</v>
      </c>
      <c r="T155" s="451">
        <f>+'Summary Data (2)'!BU155</f>
        <v>2</v>
      </c>
      <c r="U155" s="451">
        <f>+'Summary Data (2)'!BY155</f>
        <v>1137</v>
      </c>
      <c r="X155" s="451">
        <f t="shared" si="28"/>
        <v>110</v>
      </c>
      <c r="Y155" s="451">
        <f t="shared" si="28"/>
        <v>32</v>
      </c>
      <c r="Z155" s="451">
        <f t="shared" si="29"/>
        <v>6</v>
      </c>
      <c r="AA155" s="451">
        <f t="shared" si="30"/>
        <v>47</v>
      </c>
      <c r="AB155" s="451">
        <f t="shared" si="31"/>
        <v>29</v>
      </c>
      <c r="AC155" s="451">
        <f t="shared" si="32"/>
        <v>913</v>
      </c>
      <c r="AD155" s="489">
        <f t="shared" si="33"/>
        <v>0</v>
      </c>
      <c r="AG155" s="486">
        <f t="shared" si="34"/>
        <v>9.674582233948989E-2</v>
      </c>
      <c r="AH155" s="486">
        <f t="shared" si="35"/>
        <v>2.8144239226033423E-2</v>
      </c>
      <c r="AI155" s="486">
        <f t="shared" si="36"/>
        <v>5.2770448548812663E-3</v>
      </c>
      <c r="AJ155" s="486">
        <f t="shared" si="37"/>
        <v>4.1336851363236587E-2</v>
      </c>
      <c r="AK155" s="486">
        <f t="shared" si="38"/>
        <v>2.5505716798592787E-2</v>
      </c>
      <c r="AL155" s="486">
        <f t="shared" si="39"/>
        <v>0.80299032541776605</v>
      </c>
      <c r="AN155" s="486">
        <f t="shared" si="40"/>
        <v>0.12048192771084337</v>
      </c>
    </row>
    <row r="156" spans="1:40" x14ac:dyDescent="0.2">
      <c r="A156" s="640"/>
      <c r="B156" s="442" t="str">
        <f>+'Summary Data (2)'!B156</f>
        <v>July, 2013</v>
      </c>
      <c r="C156" s="448">
        <f>+'Summary Data (2)'!E156</f>
        <v>94</v>
      </c>
      <c r="D156" s="448">
        <f>+'Summary Data (2)'!I156</f>
        <v>0</v>
      </c>
      <c r="E156" s="448">
        <f>+'Summary Data (2)'!M156</f>
        <v>1</v>
      </c>
      <c r="F156" s="448">
        <f>+'Summary Data (2)'!Q156</f>
        <v>7</v>
      </c>
      <c r="G156" s="448">
        <f>+'Summary Data (2)'!U156</f>
        <v>2</v>
      </c>
      <c r="H156" s="448">
        <f>+'Summary Data (2)'!Y156</f>
        <v>29</v>
      </c>
      <c r="I156" s="448">
        <f>+'Summary Data (2)'!AC156</f>
        <v>8</v>
      </c>
      <c r="J156" s="448">
        <f>+'Summary Data (2)'!AG156</f>
        <v>0</v>
      </c>
      <c r="K156" s="448">
        <f>+'Summary Data (2)'!AK156</f>
        <v>267</v>
      </c>
      <c r="L156" s="448">
        <f>+'Summary Data (2)'!AO156</f>
        <v>26</v>
      </c>
      <c r="M156" s="448">
        <f>+'Summary Data (2)'!AS156</f>
        <v>293</v>
      </c>
      <c r="N156" s="448">
        <f>+'Summary Data (2)'!AW156</f>
        <v>321</v>
      </c>
      <c r="O156" s="448">
        <f>+'Summary Data (2)'!BA156</f>
        <v>4</v>
      </c>
      <c r="P156" s="448">
        <f>+'Summary Data (2)'!BE156</f>
        <v>0</v>
      </c>
      <c r="Q156" s="448">
        <f>+'Summary Data (2)'!BI156</f>
        <v>5</v>
      </c>
      <c r="R156" s="448">
        <f>+'Summary Data (2)'!BM156</f>
        <v>12</v>
      </c>
      <c r="S156" s="448">
        <f>+'Summary Data (2)'!BQ156</f>
        <v>12</v>
      </c>
      <c r="T156" s="448">
        <f>+'Summary Data (2)'!BU156</f>
        <v>5</v>
      </c>
      <c r="U156" s="448">
        <f>+'Summary Data (2)'!BY156</f>
        <v>1086</v>
      </c>
      <c r="X156" s="448">
        <f t="shared" si="28"/>
        <v>94</v>
      </c>
      <c r="Y156" s="448">
        <f t="shared" si="28"/>
        <v>0</v>
      </c>
      <c r="Z156" s="448">
        <f t="shared" si="29"/>
        <v>5</v>
      </c>
      <c r="AA156" s="448">
        <f t="shared" si="30"/>
        <v>47</v>
      </c>
      <c r="AB156" s="448">
        <f t="shared" si="31"/>
        <v>29</v>
      </c>
      <c r="AC156" s="448">
        <f t="shared" si="32"/>
        <v>911</v>
      </c>
      <c r="AD156" s="489">
        <f t="shared" si="33"/>
        <v>0</v>
      </c>
      <c r="AG156" s="487">
        <f t="shared" si="34"/>
        <v>8.6556169429097607E-2</v>
      </c>
      <c r="AH156" s="487">
        <f t="shared" si="35"/>
        <v>0</v>
      </c>
      <c r="AI156" s="487">
        <f t="shared" si="36"/>
        <v>4.6040515653775326E-3</v>
      </c>
      <c r="AJ156" s="487">
        <f t="shared" si="37"/>
        <v>4.3278084714548803E-2</v>
      </c>
      <c r="AK156" s="487">
        <f t="shared" si="38"/>
        <v>2.6703499079189688E-2</v>
      </c>
      <c r="AL156" s="487">
        <f t="shared" si="39"/>
        <v>0.83885819521178639</v>
      </c>
      <c r="AN156" s="487">
        <f t="shared" si="40"/>
        <v>0.10318331503841932</v>
      </c>
    </row>
    <row r="157" spans="1:40" x14ac:dyDescent="0.2">
      <c r="A157" s="640"/>
      <c r="B157" s="449" t="str">
        <f>+'Summary Data (2)'!B157</f>
        <v>August, 2013</v>
      </c>
      <c r="C157" s="451">
        <f>+'Summary Data (2)'!E157</f>
        <v>64</v>
      </c>
      <c r="D157" s="451">
        <f>+'Summary Data (2)'!I157</f>
        <v>60</v>
      </c>
      <c r="E157" s="451">
        <f>+'Summary Data (2)'!M157</f>
        <v>1</v>
      </c>
      <c r="F157" s="451">
        <f>+'Summary Data (2)'!Q157</f>
        <v>3</v>
      </c>
      <c r="G157" s="451">
        <f>+'Summary Data (2)'!U157</f>
        <v>0</v>
      </c>
      <c r="H157" s="451">
        <f>+'Summary Data (2)'!Y157</f>
        <v>12</v>
      </c>
      <c r="I157" s="451">
        <f>+'Summary Data (2)'!AC157</f>
        <v>4</v>
      </c>
      <c r="J157" s="451">
        <f>+'Summary Data (2)'!AG157</f>
        <v>1</v>
      </c>
      <c r="K157" s="451">
        <f>+'Summary Data (2)'!AK157</f>
        <v>272</v>
      </c>
      <c r="L157" s="451">
        <f>+'Summary Data (2)'!AO157</f>
        <v>27</v>
      </c>
      <c r="M157" s="451">
        <f>+'Summary Data (2)'!AS157</f>
        <v>284</v>
      </c>
      <c r="N157" s="451">
        <f>+'Summary Data (2)'!AW157</f>
        <v>231</v>
      </c>
      <c r="O157" s="451">
        <f>+'Summary Data (2)'!BA157</f>
        <v>3</v>
      </c>
      <c r="P157" s="451">
        <f>+'Summary Data (2)'!BE157</f>
        <v>0</v>
      </c>
      <c r="Q157" s="451">
        <f>+'Summary Data (2)'!BI157</f>
        <v>4</v>
      </c>
      <c r="R157" s="451">
        <f>+'Summary Data (2)'!BM157</f>
        <v>22</v>
      </c>
      <c r="S157" s="451">
        <f>+'Summary Data (2)'!BQ157</f>
        <v>28</v>
      </c>
      <c r="T157" s="451">
        <f>+'Summary Data (2)'!BU157</f>
        <v>6</v>
      </c>
      <c r="U157" s="451">
        <f>+'Summary Data (2)'!BY157</f>
        <v>1022</v>
      </c>
      <c r="X157" s="451">
        <f t="shared" si="28"/>
        <v>64</v>
      </c>
      <c r="Y157" s="451">
        <f t="shared" si="28"/>
        <v>60</v>
      </c>
      <c r="Z157" s="451">
        <f t="shared" si="29"/>
        <v>4</v>
      </c>
      <c r="AA157" s="451">
        <f t="shared" si="30"/>
        <v>21</v>
      </c>
      <c r="AB157" s="451">
        <f t="shared" si="31"/>
        <v>56</v>
      </c>
      <c r="AC157" s="451">
        <f t="shared" si="32"/>
        <v>817</v>
      </c>
      <c r="AD157" s="489">
        <f t="shared" si="33"/>
        <v>0</v>
      </c>
      <c r="AG157" s="486">
        <f t="shared" si="34"/>
        <v>6.262230919765166E-2</v>
      </c>
      <c r="AH157" s="486">
        <f t="shared" si="35"/>
        <v>5.8708414872798431E-2</v>
      </c>
      <c r="AI157" s="486">
        <f t="shared" si="36"/>
        <v>3.9138943248532287E-3</v>
      </c>
      <c r="AJ157" s="486">
        <f t="shared" si="37"/>
        <v>2.0547945205479451E-2</v>
      </c>
      <c r="AK157" s="486">
        <f t="shared" si="38"/>
        <v>5.4794520547945202E-2</v>
      </c>
      <c r="AL157" s="486">
        <f t="shared" si="39"/>
        <v>0.79941291585127205</v>
      </c>
      <c r="AN157" s="486">
        <f t="shared" si="40"/>
        <v>7.8335373317013457E-2</v>
      </c>
    </row>
    <row r="158" spans="1:40" x14ac:dyDescent="0.2">
      <c r="A158" s="641"/>
      <c r="B158" s="442" t="str">
        <f>+'Summary Data (2)'!B158</f>
        <v>September, 2013</v>
      </c>
      <c r="C158" s="448">
        <f>+'Summary Data (2)'!E158</f>
        <v>58</v>
      </c>
      <c r="D158" s="448">
        <f>+'Summary Data (2)'!I158</f>
        <v>90</v>
      </c>
      <c r="E158" s="448">
        <f>+'Summary Data (2)'!M158</f>
        <v>0</v>
      </c>
      <c r="F158" s="448">
        <f>+'Summary Data (2)'!Q158</f>
        <v>5</v>
      </c>
      <c r="G158" s="448">
        <f>+'Summary Data (2)'!U158</f>
        <v>1</v>
      </c>
      <c r="H158" s="448">
        <f>+'Summary Data (2)'!Y158</f>
        <v>19</v>
      </c>
      <c r="I158" s="448">
        <f>+'Summary Data (2)'!AC158</f>
        <v>7</v>
      </c>
      <c r="J158" s="448">
        <f>+'Summary Data (2)'!AG158</f>
        <v>0</v>
      </c>
      <c r="K158" s="448">
        <f>+'Summary Data (2)'!AK158</f>
        <v>199</v>
      </c>
      <c r="L158" s="448">
        <f>+'Summary Data (2)'!AO158</f>
        <v>22</v>
      </c>
      <c r="M158" s="448">
        <f>+'Summary Data (2)'!AS158</f>
        <v>192</v>
      </c>
      <c r="N158" s="448">
        <f>+'Summary Data (2)'!AW158</f>
        <v>195</v>
      </c>
      <c r="O158" s="448">
        <f>+'Summary Data (2)'!BA158</f>
        <v>29</v>
      </c>
      <c r="P158" s="448">
        <f>+'Summary Data (2)'!BE158</f>
        <v>0</v>
      </c>
      <c r="Q158" s="448">
        <f>+'Summary Data (2)'!BI158</f>
        <v>2</v>
      </c>
      <c r="R158" s="448">
        <f>+'Summary Data (2)'!BM158</f>
        <v>20</v>
      </c>
      <c r="S158" s="448">
        <f>+'Summary Data (2)'!BQ158</f>
        <v>5</v>
      </c>
      <c r="T158" s="448">
        <f>+'Summary Data (2)'!BU158</f>
        <v>3</v>
      </c>
      <c r="U158" s="448">
        <f>+'Summary Data (2)'!BY158</f>
        <v>847</v>
      </c>
      <c r="X158" s="448">
        <f t="shared" si="28"/>
        <v>58</v>
      </c>
      <c r="Y158" s="448">
        <f t="shared" si="28"/>
        <v>90</v>
      </c>
      <c r="Z158" s="448">
        <f t="shared" si="29"/>
        <v>2</v>
      </c>
      <c r="AA158" s="448">
        <f t="shared" si="30"/>
        <v>32</v>
      </c>
      <c r="AB158" s="448">
        <f t="shared" si="31"/>
        <v>28</v>
      </c>
      <c r="AC158" s="448">
        <f t="shared" si="32"/>
        <v>637</v>
      </c>
      <c r="AD158" s="489">
        <f t="shared" si="33"/>
        <v>0</v>
      </c>
      <c r="AG158" s="487">
        <f t="shared" si="34"/>
        <v>6.8476977567886663E-2</v>
      </c>
      <c r="AH158" s="487">
        <f t="shared" si="35"/>
        <v>0.10625737898465171</v>
      </c>
      <c r="AI158" s="487">
        <f t="shared" si="36"/>
        <v>2.3612750885478157E-3</v>
      </c>
      <c r="AJ158" s="487">
        <f t="shared" si="37"/>
        <v>3.7780401416765051E-2</v>
      </c>
      <c r="AK158" s="487">
        <f t="shared" si="38"/>
        <v>3.3057851239669422E-2</v>
      </c>
      <c r="AL158" s="487">
        <f t="shared" si="39"/>
        <v>0.75206611570247939</v>
      </c>
      <c r="AN158" s="487">
        <f t="shared" si="40"/>
        <v>9.1051805337519623E-2</v>
      </c>
    </row>
    <row r="159" spans="1:40" x14ac:dyDescent="0.2">
      <c r="A159" s="639" t="s">
        <v>285</v>
      </c>
      <c r="B159" s="449" t="str">
        <f>+'Summary Data (2)'!B159</f>
        <v>October, 2013</v>
      </c>
      <c r="C159" s="451">
        <f>+'Summary Data (2)'!E159</f>
        <v>61</v>
      </c>
      <c r="D159" s="451">
        <f>+'Summary Data (2)'!I159</f>
        <v>120</v>
      </c>
      <c r="E159" s="451">
        <f>+'Summary Data (2)'!M159</f>
        <v>1</v>
      </c>
      <c r="F159" s="451">
        <f>+'Summary Data (2)'!Q159</f>
        <v>7</v>
      </c>
      <c r="G159" s="451">
        <f>+'Summary Data (2)'!U159</f>
        <v>0</v>
      </c>
      <c r="H159" s="451">
        <f>+'Summary Data (2)'!Y159</f>
        <v>11</v>
      </c>
      <c r="I159" s="451">
        <f>+'Summary Data (2)'!AC159</f>
        <v>4</v>
      </c>
      <c r="J159" s="451">
        <f>+'Summary Data (2)'!AG159</f>
        <v>0</v>
      </c>
      <c r="K159" s="451">
        <f>+'Summary Data (2)'!AK159</f>
        <v>233</v>
      </c>
      <c r="L159" s="451">
        <f>+'Summary Data (2)'!AO159</f>
        <v>39</v>
      </c>
      <c r="M159" s="451">
        <f>+'Summary Data (2)'!AS159</f>
        <v>219</v>
      </c>
      <c r="N159" s="451">
        <f>+'Summary Data (2)'!AW159</f>
        <v>189</v>
      </c>
      <c r="O159" s="451">
        <f>+'Summary Data (2)'!BA159</f>
        <v>6</v>
      </c>
      <c r="P159" s="451">
        <f>+'Summary Data (2)'!BE159</f>
        <v>1</v>
      </c>
      <c r="Q159" s="451">
        <f>+'Summary Data (2)'!BI159</f>
        <v>4</v>
      </c>
      <c r="R159" s="451">
        <f>+'Summary Data (2)'!BM159</f>
        <v>20</v>
      </c>
      <c r="S159" s="451">
        <f>+'Summary Data (2)'!BQ159</f>
        <v>17</v>
      </c>
      <c r="T159" s="451">
        <f>+'Summary Data (2)'!BU159</f>
        <v>5</v>
      </c>
      <c r="U159" s="451">
        <f>+'Summary Data (2)'!BY159</f>
        <v>937</v>
      </c>
      <c r="X159" s="451">
        <f t="shared" si="28"/>
        <v>61</v>
      </c>
      <c r="Y159" s="451">
        <f t="shared" si="28"/>
        <v>120</v>
      </c>
      <c r="Z159" s="451">
        <f t="shared" si="29"/>
        <v>4</v>
      </c>
      <c r="AA159" s="451">
        <f t="shared" si="30"/>
        <v>23</v>
      </c>
      <c r="AB159" s="451">
        <f t="shared" si="31"/>
        <v>42</v>
      </c>
      <c r="AC159" s="451">
        <f t="shared" si="32"/>
        <v>687</v>
      </c>
      <c r="AD159" s="489">
        <f t="shared" si="33"/>
        <v>0</v>
      </c>
      <c r="AG159" s="486">
        <f t="shared" si="34"/>
        <v>6.5101387406616862E-2</v>
      </c>
      <c r="AH159" s="486">
        <f t="shared" si="35"/>
        <v>0.12806830309498399</v>
      </c>
      <c r="AI159" s="486">
        <f t="shared" si="36"/>
        <v>4.2689434364994666E-3</v>
      </c>
      <c r="AJ159" s="486">
        <f t="shared" si="37"/>
        <v>2.454642475987193E-2</v>
      </c>
      <c r="AK159" s="486">
        <f t="shared" si="38"/>
        <v>4.4823906083244394E-2</v>
      </c>
      <c r="AL159" s="486">
        <f t="shared" si="39"/>
        <v>0.73319103521878337</v>
      </c>
      <c r="AN159" s="486">
        <f t="shared" si="40"/>
        <v>8.8791848617176122E-2</v>
      </c>
    </row>
    <row r="160" spans="1:40" x14ac:dyDescent="0.2">
      <c r="A160" s="640"/>
      <c r="B160" s="442" t="str">
        <f>+'Summary Data (2)'!B160</f>
        <v>November, 2013</v>
      </c>
      <c r="C160" s="448">
        <f>+'Summary Data (2)'!E160</f>
        <v>62</v>
      </c>
      <c r="D160" s="448">
        <f>+'Summary Data (2)'!I160</f>
        <v>0</v>
      </c>
      <c r="E160" s="448">
        <f>+'Summary Data (2)'!M160</f>
        <v>0</v>
      </c>
      <c r="F160" s="448">
        <f>+'Summary Data (2)'!Q160</f>
        <v>8</v>
      </c>
      <c r="G160" s="448">
        <f>+'Summary Data (2)'!U160</f>
        <v>0</v>
      </c>
      <c r="H160" s="448">
        <f>+'Summary Data (2)'!Y160</f>
        <v>13</v>
      </c>
      <c r="I160" s="448">
        <f>+'Summary Data (2)'!AC160</f>
        <v>2</v>
      </c>
      <c r="J160" s="448">
        <f>+'Summary Data (2)'!AG160</f>
        <v>1</v>
      </c>
      <c r="K160" s="448">
        <f>+'Summary Data (2)'!AK160</f>
        <v>193</v>
      </c>
      <c r="L160" s="448">
        <f>+'Summary Data (2)'!AO160</f>
        <v>28</v>
      </c>
      <c r="M160" s="448">
        <f>+'Summary Data (2)'!AS160</f>
        <v>187</v>
      </c>
      <c r="N160" s="448">
        <f>+'Summary Data (2)'!AW160</f>
        <v>153</v>
      </c>
      <c r="O160" s="448">
        <f>+'Summary Data (2)'!BA160</f>
        <v>2</v>
      </c>
      <c r="P160" s="448">
        <f>+'Summary Data (2)'!BE160</f>
        <v>1</v>
      </c>
      <c r="Q160" s="448">
        <f>+'Summary Data (2)'!BI160</f>
        <v>6</v>
      </c>
      <c r="R160" s="448">
        <f>+'Summary Data (2)'!BM160</f>
        <v>19</v>
      </c>
      <c r="S160" s="448">
        <f>+'Summary Data (2)'!BQ160</f>
        <v>5</v>
      </c>
      <c r="T160" s="448">
        <f>+'Summary Data (2)'!BU160</f>
        <v>8</v>
      </c>
      <c r="U160" s="448">
        <f>+'Summary Data (2)'!BY160</f>
        <v>688</v>
      </c>
      <c r="X160" s="448">
        <f t="shared" si="28"/>
        <v>62</v>
      </c>
      <c r="Y160" s="448">
        <f t="shared" si="28"/>
        <v>0</v>
      </c>
      <c r="Z160" s="448">
        <f t="shared" si="29"/>
        <v>6</v>
      </c>
      <c r="AA160" s="448">
        <f t="shared" si="30"/>
        <v>24</v>
      </c>
      <c r="AB160" s="448">
        <f t="shared" si="31"/>
        <v>32</v>
      </c>
      <c r="AC160" s="448">
        <f t="shared" si="32"/>
        <v>564</v>
      </c>
      <c r="AD160" s="489">
        <f t="shared" si="33"/>
        <v>0</v>
      </c>
      <c r="AG160" s="487">
        <f t="shared" si="34"/>
        <v>9.0116279069767435E-2</v>
      </c>
      <c r="AH160" s="487">
        <f t="shared" si="35"/>
        <v>0</v>
      </c>
      <c r="AI160" s="487">
        <f t="shared" si="36"/>
        <v>8.7209302325581394E-3</v>
      </c>
      <c r="AJ160" s="487">
        <f t="shared" si="37"/>
        <v>3.4883720930232558E-2</v>
      </c>
      <c r="AK160" s="487">
        <f t="shared" si="38"/>
        <v>4.6511627906976744E-2</v>
      </c>
      <c r="AL160" s="487">
        <f t="shared" si="39"/>
        <v>0.81976744186046513</v>
      </c>
      <c r="AN160" s="487">
        <f t="shared" si="40"/>
        <v>0.1099290780141844</v>
      </c>
    </row>
    <row r="161" spans="1:40" x14ac:dyDescent="0.2">
      <c r="A161" s="640"/>
      <c r="B161" s="449" t="str">
        <f>+'Summary Data (2)'!B161</f>
        <v>December, 2013</v>
      </c>
      <c r="C161" s="451">
        <f>+'Summary Data (2)'!E161</f>
        <v>57</v>
      </c>
      <c r="D161" s="451">
        <f>+'Summary Data (2)'!I161</f>
        <v>52</v>
      </c>
      <c r="E161" s="451">
        <f>+'Summary Data (2)'!M161</f>
        <v>0</v>
      </c>
      <c r="F161" s="451">
        <f>+'Summary Data (2)'!Q161</f>
        <v>3</v>
      </c>
      <c r="G161" s="451">
        <f>+'Summary Data (2)'!U161</f>
        <v>0</v>
      </c>
      <c r="H161" s="451">
        <f>+'Summary Data (2)'!Y161</f>
        <v>0</v>
      </c>
      <c r="I161" s="451">
        <f>+'Summary Data (2)'!AC161</f>
        <v>1</v>
      </c>
      <c r="J161" s="451">
        <f>+'Summary Data (2)'!AG161</f>
        <v>0</v>
      </c>
      <c r="K161" s="451">
        <f>+'Summary Data (2)'!AK161</f>
        <v>167</v>
      </c>
      <c r="L161" s="451">
        <f>+'Summary Data (2)'!AO161</f>
        <v>21</v>
      </c>
      <c r="M161" s="451">
        <f>+'Summary Data (2)'!AS161</f>
        <v>190</v>
      </c>
      <c r="N161" s="451">
        <f>+'Summary Data (2)'!AW161</f>
        <v>146</v>
      </c>
      <c r="O161" s="451">
        <f>+'Summary Data (2)'!BA161</f>
        <v>0</v>
      </c>
      <c r="P161" s="451">
        <f>+'Summary Data (2)'!BE161</f>
        <v>1</v>
      </c>
      <c r="Q161" s="451">
        <f>+'Summary Data (2)'!BI161</f>
        <v>7</v>
      </c>
      <c r="R161" s="451">
        <f>+'Summary Data (2)'!BM161</f>
        <v>17</v>
      </c>
      <c r="S161" s="451">
        <f>+'Summary Data (2)'!BQ161</f>
        <v>14</v>
      </c>
      <c r="T161" s="451">
        <f>+'Summary Data (2)'!BU161</f>
        <v>11</v>
      </c>
      <c r="U161" s="451">
        <f>+'Summary Data (2)'!BY161</f>
        <v>687</v>
      </c>
      <c r="X161" s="451">
        <f t="shared" si="28"/>
        <v>57</v>
      </c>
      <c r="Y161" s="451">
        <f t="shared" si="28"/>
        <v>52</v>
      </c>
      <c r="Z161" s="451">
        <f t="shared" si="29"/>
        <v>7</v>
      </c>
      <c r="AA161" s="451">
        <f t="shared" si="30"/>
        <v>4</v>
      </c>
      <c r="AB161" s="451">
        <f t="shared" si="31"/>
        <v>42</v>
      </c>
      <c r="AC161" s="451">
        <f t="shared" si="32"/>
        <v>525</v>
      </c>
      <c r="AD161" s="489">
        <f t="shared" si="33"/>
        <v>0</v>
      </c>
      <c r="AG161" s="486">
        <f t="shared" si="34"/>
        <v>8.296943231441048E-2</v>
      </c>
      <c r="AH161" s="486">
        <f t="shared" si="35"/>
        <v>7.5691411935953426E-2</v>
      </c>
      <c r="AI161" s="486">
        <f t="shared" si="36"/>
        <v>1.0189228529839884E-2</v>
      </c>
      <c r="AJ161" s="486">
        <f t="shared" si="37"/>
        <v>5.822416302765648E-3</v>
      </c>
      <c r="AK161" s="486">
        <f t="shared" si="38"/>
        <v>6.1135371179039298E-2</v>
      </c>
      <c r="AL161" s="486">
        <f t="shared" si="39"/>
        <v>0.76419213973799127</v>
      </c>
      <c r="AN161" s="486">
        <f t="shared" si="40"/>
        <v>0.10857142857142857</v>
      </c>
    </row>
    <row r="162" spans="1:40" x14ac:dyDescent="0.2">
      <c r="A162" s="640"/>
      <c r="B162" s="442" t="str">
        <f>+'Summary Data (2)'!B162</f>
        <v>January, 2014</v>
      </c>
      <c r="C162" s="448">
        <f>+'Summary Data (2)'!E162</f>
        <v>69</v>
      </c>
      <c r="D162" s="448">
        <f>+'Summary Data (2)'!I162</f>
        <v>40</v>
      </c>
      <c r="E162" s="448">
        <f>+'Summary Data (2)'!M162</f>
        <v>0</v>
      </c>
      <c r="F162" s="448">
        <f>+'Summary Data (2)'!Q162</f>
        <v>4</v>
      </c>
      <c r="G162" s="448">
        <f>+'Summary Data (2)'!U162</f>
        <v>0</v>
      </c>
      <c r="H162" s="448">
        <f>+'Summary Data (2)'!Y162</f>
        <v>3</v>
      </c>
      <c r="I162" s="448">
        <f>+'Summary Data (2)'!AC162</f>
        <v>0</v>
      </c>
      <c r="J162" s="448">
        <f>+'Summary Data (2)'!AG162</f>
        <v>0</v>
      </c>
      <c r="K162" s="448">
        <f>+'Summary Data (2)'!AK162</f>
        <v>217</v>
      </c>
      <c r="L162" s="448">
        <f>+'Summary Data (2)'!AO162</f>
        <v>36</v>
      </c>
      <c r="M162" s="448">
        <f>+'Summary Data (2)'!AS162</f>
        <v>209</v>
      </c>
      <c r="N162" s="448">
        <f>+'Summary Data (2)'!AW162</f>
        <v>215</v>
      </c>
      <c r="O162" s="448">
        <f>+'Summary Data (2)'!BA162</f>
        <v>1</v>
      </c>
      <c r="P162" s="448">
        <f>+'Summary Data (2)'!BE162</f>
        <v>1</v>
      </c>
      <c r="Q162" s="448">
        <f>+'Summary Data (2)'!BI162</f>
        <v>3</v>
      </c>
      <c r="R162" s="448">
        <f>+'Summary Data (2)'!BM162</f>
        <v>12</v>
      </c>
      <c r="S162" s="448">
        <f>+'Summary Data (2)'!BQ162</f>
        <v>18</v>
      </c>
      <c r="T162" s="448">
        <f>+'Summary Data (2)'!BU162</f>
        <v>4</v>
      </c>
      <c r="U162" s="448">
        <f>+'Summary Data (2)'!BY162</f>
        <v>832</v>
      </c>
      <c r="X162" s="448">
        <f t="shared" si="28"/>
        <v>69</v>
      </c>
      <c r="Y162" s="448">
        <f t="shared" si="28"/>
        <v>40</v>
      </c>
      <c r="Z162" s="448">
        <f t="shared" si="29"/>
        <v>3</v>
      </c>
      <c r="AA162" s="448">
        <f t="shared" si="30"/>
        <v>7</v>
      </c>
      <c r="AB162" s="448">
        <f t="shared" si="31"/>
        <v>34</v>
      </c>
      <c r="AC162" s="448">
        <f t="shared" si="32"/>
        <v>679</v>
      </c>
      <c r="AD162" s="489">
        <f t="shared" si="33"/>
        <v>0</v>
      </c>
      <c r="AG162" s="487">
        <f t="shared" si="34"/>
        <v>8.2932692307692304E-2</v>
      </c>
      <c r="AH162" s="487">
        <f t="shared" si="35"/>
        <v>4.807692307692308E-2</v>
      </c>
      <c r="AI162" s="487">
        <f t="shared" si="36"/>
        <v>3.605769230769231E-3</v>
      </c>
      <c r="AJ162" s="487">
        <f t="shared" si="37"/>
        <v>8.4134615384615381E-3</v>
      </c>
      <c r="AK162" s="487">
        <f t="shared" si="38"/>
        <v>4.0865384615384616E-2</v>
      </c>
      <c r="AL162" s="487">
        <f t="shared" si="39"/>
        <v>0.81610576923076927</v>
      </c>
      <c r="AN162" s="487">
        <f t="shared" si="40"/>
        <v>0.101620029455081</v>
      </c>
    </row>
    <row r="163" spans="1:40" x14ac:dyDescent="0.2">
      <c r="A163" s="640"/>
      <c r="B163" s="449" t="str">
        <f>+'Summary Data (2)'!B163</f>
        <v>February, 2014</v>
      </c>
      <c r="C163" s="451">
        <f>+'Summary Data (2)'!E163</f>
        <v>46</v>
      </c>
      <c r="D163" s="451">
        <f>+'Summary Data (2)'!I163</f>
        <v>0</v>
      </c>
      <c r="E163" s="451">
        <f>+'Summary Data (2)'!M163</f>
        <v>1</v>
      </c>
      <c r="F163" s="451">
        <f>+'Summary Data (2)'!Q163</f>
        <v>10</v>
      </c>
      <c r="G163" s="451">
        <f>+'Summary Data (2)'!U163</f>
        <v>0</v>
      </c>
      <c r="H163" s="451">
        <f>+'Summary Data (2)'!Y163</f>
        <v>12</v>
      </c>
      <c r="I163" s="451">
        <f>+'Summary Data (2)'!AC163</f>
        <v>2</v>
      </c>
      <c r="J163" s="451">
        <f>+'Summary Data (2)'!AG163</f>
        <v>0</v>
      </c>
      <c r="K163" s="451">
        <f>+'Summary Data (2)'!AK163</f>
        <v>174</v>
      </c>
      <c r="L163" s="451">
        <f>+'Summary Data (2)'!AO163</f>
        <v>37</v>
      </c>
      <c r="M163" s="451">
        <f>+'Summary Data (2)'!AS163</f>
        <v>216</v>
      </c>
      <c r="N163" s="451">
        <f>+'Summary Data (2)'!AW163</f>
        <v>199</v>
      </c>
      <c r="O163" s="451">
        <f>+'Summary Data (2)'!BA163</f>
        <v>2</v>
      </c>
      <c r="P163" s="451">
        <f>+'Summary Data (2)'!BE163</f>
        <v>0</v>
      </c>
      <c r="Q163" s="451">
        <f>+'Summary Data (2)'!BI163</f>
        <v>2</v>
      </c>
      <c r="R163" s="451">
        <f>+'Summary Data (2)'!BM163</f>
        <v>10</v>
      </c>
      <c r="S163" s="451">
        <f>+'Summary Data (2)'!BQ163</f>
        <v>20</v>
      </c>
      <c r="T163" s="451">
        <f>+'Summary Data (2)'!BU163</f>
        <v>7</v>
      </c>
      <c r="U163" s="451">
        <f>+'Summary Data (2)'!BY163</f>
        <v>738</v>
      </c>
      <c r="X163" s="451">
        <f t="shared" si="28"/>
        <v>46</v>
      </c>
      <c r="Y163" s="451">
        <f t="shared" si="28"/>
        <v>0</v>
      </c>
      <c r="Z163" s="451">
        <f t="shared" si="29"/>
        <v>2</v>
      </c>
      <c r="AA163" s="451">
        <f t="shared" si="30"/>
        <v>25</v>
      </c>
      <c r="AB163" s="451">
        <f t="shared" si="31"/>
        <v>37</v>
      </c>
      <c r="AC163" s="451">
        <f t="shared" si="32"/>
        <v>628</v>
      </c>
      <c r="AD163" s="489">
        <f t="shared" si="33"/>
        <v>0</v>
      </c>
      <c r="AG163" s="486">
        <f t="shared" si="34"/>
        <v>6.2330623306233061E-2</v>
      </c>
      <c r="AH163" s="486">
        <f t="shared" si="35"/>
        <v>0</v>
      </c>
      <c r="AI163" s="486">
        <f t="shared" si="36"/>
        <v>2.7100271002710027E-3</v>
      </c>
      <c r="AJ163" s="486">
        <f t="shared" si="37"/>
        <v>3.3875338753387531E-2</v>
      </c>
      <c r="AK163" s="486">
        <f t="shared" si="38"/>
        <v>5.0135501355013552E-2</v>
      </c>
      <c r="AL163" s="486">
        <f t="shared" si="39"/>
        <v>0.85094850948509482</v>
      </c>
      <c r="AN163" s="486">
        <f t="shared" si="40"/>
        <v>7.32484076433121E-2</v>
      </c>
    </row>
    <row r="164" spans="1:40" x14ac:dyDescent="0.2">
      <c r="A164" s="640"/>
      <c r="B164" s="442" t="str">
        <f>+'Summary Data (2)'!B164</f>
        <v>March, 2014</v>
      </c>
      <c r="C164" s="448">
        <f>+'Summary Data (2)'!E164</f>
        <v>57</v>
      </c>
      <c r="D164" s="448">
        <f>+'Summary Data (2)'!I164</f>
        <v>0</v>
      </c>
      <c r="E164" s="448">
        <f>+'Summary Data (2)'!M164</f>
        <v>2</v>
      </c>
      <c r="F164" s="448">
        <f>+'Summary Data (2)'!Q164</f>
        <v>6</v>
      </c>
      <c r="G164" s="448">
        <f>+'Summary Data (2)'!U164</f>
        <v>1</v>
      </c>
      <c r="H164" s="448">
        <f>+'Summary Data (2)'!Y164</f>
        <v>35</v>
      </c>
      <c r="I164" s="448">
        <f>+'Summary Data (2)'!AC164</f>
        <v>5</v>
      </c>
      <c r="J164" s="448">
        <f>+'Summary Data (2)'!AG164</f>
        <v>2</v>
      </c>
      <c r="K164" s="448">
        <f>+'Summary Data (2)'!AK164</f>
        <v>206</v>
      </c>
      <c r="L164" s="448">
        <f>+'Summary Data (2)'!AO164</f>
        <v>27</v>
      </c>
      <c r="M164" s="448">
        <f>+'Summary Data (2)'!AS164</f>
        <v>193</v>
      </c>
      <c r="N164" s="448">
        <f>+'Summary Data (2)'!AW164</f>
        <v>185</v>
      </c>
      <c r="O164" s="448">
        <f>+'Summary Data (2)'!BA164</f>
        <v>0</v>
      </c>
      <c r="P164" s="448">
        <f>+'Summary Data (2)'!BE164</f>
        <v>2</v>
      </c>
      <c r="Q164" s="448">
        <f>+'Summary Data (2)'!BI164</f>
        <v>2</v>
      </c>
      <c r="R164" s="448">
        <f>+'Summary Data (2)'!BM164</f>
        <v>20</v>
      </c>
      <c r="S164" s="448">
        <f>+'Summary Data (2)'!BQ164</f>
        <v>13</v>
      </c>
      <c r="T164" s="448">
        <f>+'Summary Data (2)'!BU164</f>
        <v>4</v>
      </c>
      <c r="U164" s="448">
        <f>+'Summary Data (2)'!BY164</f>
        <v>760</v>
      </c>
      <c r="X164" s="448">
        <f t="shared" si="28"/>
        <v>57</v>
      </c>
      <c r="Y164" s="448">
        <f t="shared" si="28"/>
        <v>0</v>
      </c>
      <c r="Z164" s="448">
        <f t="shared" si="29"/>
        <v>2</v>
      </c>
      <c r="AA164" s="448">
        <f t="shared" si="30"/>
        <v>51</v>
      </c>
      <c r="AB164" s="448">
        <f t="shared" si="31"/>
        <v>37</v>
      </c>
      <c r="AC164" s="448">
        <f t="shared" si="32"/>
        <v>613</v>
      </c>
      <c r="AD164" s="489">
        <f t="shared" si="33"/>
        <v>0</v>
      </c>
      <c r="AG164" s="487">
        <f t="shared" si="34"/>
        <v>7.4999999999999997E-2</v>
      </c>
      <c r="AH164" s="487">
        <f t="shared" si="35"/>
        <v>0</v>
      </c>
      <c r="AI164" s="487">
        <f t="shared" si="36"/>
        <v>2.631578947368421E-3</v>
      </c>
      <c r="AJ164" s="487">
        <f t="shared" si="37"/>
        <v>6.7105263157894737E-2</v>
      </c>
      <c r="AK164" s="487">
        <f t="shared" si="38"/>
        <v>4.8684210526315788E-2</v>
      </c>
      <c r="AL164" s="487">
        <f t="shared" si="39"/>
        <v>0.80657894736842106</v>
      </c>
      <c r="AN164" s="487">
        <f t="shared" si="40"/>
        <v>9.2985318107667206E-2</v>
      </c>
    </row>
    <row r="165" spans="1:40" x14ac:dyDescent="0.2">
      <c r="A165" s="640"/>
      <c r="B165" s="449" t="str">
        <f>+'Summary Data (2)'!B165</f>
        <v>April, 2014</v>
      </c>
      <c r="C165" s="451">
        <f>+'Summary Data (2)'!E165</f>
        <v>81</v>
      </c>
      <c r="D165" s="451">
        <f>+'Summary Data (2)'!I165</f>
        <v>164</v>
      </c>
      <c r="E165" s="451">
        <f>+'Summary Data (2)'!M165</f>
        <v>1</v>
      </c>
      <c r="F165" s="451">
        <f>+'Summary Data (2)'!Q165</f>
        <v>4</v>
      </c>
      <c r="G165" s="451">
        <f>+'Summary Data (2)'!U165</f>
        <v>0</v>
      </c>
      <c r="H165" s="451">
        <f>+'Summary Data (2)'!Y165</f>
        <v>71</v>
      </c>
      <c r="I165" s="451">
        <f>+'Summary Data (2)'!AC165</f>
        <v>5</v>
      </c>
      <c r="J165" s="451">
        <f>+'Summary Data (2)'!AG165</f>
        <v>6</v>
      </c>
      <c r="K165" s="451">
        <f>+'Summary Data (2)'!AK165</f>
        <v>235</v>
      </c>
      <c r="L165" s="451">
        <f>+'Summary Data (2)'!AO165</f>
        <v>27</v>
      </c>
      <c r="M165" s="451">
        <f>+'Summary Data (2)'!AS165</f>
        <v>231</v>
      </c>
      <c r="N165" s="451">
        <f>+'Summary Data (2)'!AW165</f>
        <v>235</v>
      </c>
      <c r="O165" s="451">
        <f>+'Summary Data (2)'!BA165</f>
        <v>1</v>
      </c>
      <c r="P165" s="451">
        <f>+'Summary Data (2)'!BE165</f>
        <v>1</v>
      </c>
      <c r="Q165" s="451">
        <f>+'Summary Data (2)'!BI165</f>
        <v>3</v>
      </c>
      <c r="R165" s="451">
        <f>+'Summary Data (2)'!BM165</f>
        <v>11</v>
      </c>
      <c r="S165" s="451">
        <f>+'Summary Data (2)'!BQ165</f>
        <v>10</v>
      </c>
      <c r="T165" s="451">
        <f>+'Summary Data (2)'!BU165</f>
        <v>4</v>
      </c>
      <c r="U165" s="451">
        <f>+'Summary Data (2)'!BY165</f>
        <v>1090</v>
      </c>
      <c r="X165" s="451">
        <f t="shared" si="28"/>
        <v>81</v>
      </c>
      <c r="Y165" s="451">
        <f t="shared" si="28"/>
        <v>164</v>
      </c>
      <c r="Z165" s="451">
        <f t="shared" si="29"/>
        <v>3</v>
      </c>
      <c r="AA165" s="451">
        <f t="shared" si="30"/>
        <v>87</v>
      </c>
      <c r="AB165" s="451">
        <f t="shared" si="31"/>
        <v>25</v>
      </c>
      <c r="AC165" s="451">
        <f t="shared" si="32"/>
        <v>730</v>
      </c>
      <c r="AD165" s="489">
        <f t="shared" si="33"/>
        <v>0</v>
      </c>
      <c r="AG165" s="486">
        <f t="shared" si="34"/>
        <v>7.4311926605504591E-2</v>
      </c>
      <c r="AH165" s="486">
        <f t="shared" si="35"/>
        <v>0.15045871559633028</v>
      </c>
      <c r="AI165" s="486">
        <f t="shared" si="36"/>
        <v>2.7522935779816515E-3</v>
      </c>
      <c r="AJ165" s="486">
        <f t="shared" si="37"/>
        <v>7.9816513761467894E-2</v>
      </c>
      <c r="AK165" s="486">
        <f t="shared" si="38"/>
        <v>2.2935779816513763E-2</v>
      </c>
      <c r="AL165" s="486">
        <f t="shared" si="39"/>
        <v>0.66972477064220182</v>
      </c>
      <c r="AN165" s="486">
        <f t="shared" si="40"/>
        <v>0.11095890410958904</v>
      </c>
    </row>
    <row r="166" spans="1:40" x14ac:dyDescent="0.2">
      <c r="A166" s="640"/>
      <c r="B166" s="442" t="str">
        <f>+'Summary Data (2)'!B166</f>
        <v>May, 2014</v>
      </c>
      <c r="C166" s="448">
        <f>+'Summary Data (2)'!E166</f>
        <v>61</v>
      </c>
      <c r="D166" s="448">
        <f>+'Summary Data (2)'!I166</f>
        <v>24</v>
      </c>
      <c r="E166" s="448">
        <f>+'Summary Data (2)'!M166</f>
        <v>1</v>
      </c>
      <c r="F166" s="448">
        <f>+'Summary Data (2)'!Q166</f>
        <v>7</v>
      </c>
      <c r="G166" s="448">
        <f>+'Summary Data (2)'!U166</f>
        <v>1</v>
      </c>
      <c r="H166" s="448">
        <f>+'Summary Data (2)'!Y166</f>
        <v>147</v>
      </c>
      <c r="I166" s="448">
        <f>+'Summary Data (2)'!AC166</f>
        <v>3</v>
      </c>
      <c r="J166" s="448">
        <f>+'Summary Data (2)'!AG166</f>
        <v>1</v>
      </c>
      <c r="K166" s="448">
        <f>+'Summary Data (2)'!AK166</f>
        <v>209</v>
      </c>
      <c r="L166" s="448">
        <f>+'Summary Data (2)'!AO166</f>
        <v>32</v>
      </c>
      <c r="M166" s="448">
        <f>+'Summary Data (2)'!AS166</f>
        <v>212</v>
      </c>
      <c r="N166" s="448">
        <f>+'Summary Data (2)'!AW166</f>
        <v>213</v>
      </c>
      <c r="O166" s="448">
        <f>+'Summary Data (2)'!BA166</f>
        <v>7</v>
      </c>
      <c r="P166" s="448">
        <f>+'Summary Data (2)'!BE166</f>
        <v>0</v>
      </c>
      <c r="Q166" s="448">
        <f>+'Summary Data (2)'!BI166</f>
        <v>3</v>
      </c>
      <c r="R166" s="448">
        <f>+'Summary Data (2)'!BM166</f>
        <v>18</v>
      </c>
      <c r="S166" s="448">
        <f>+'Summary Data (2)'!BQ166</f>
        <v>9</v>
      </c>
      <c r="T166" s="448">
        <f>+'Summary Data (2)'!BU166</f>
        <v>5</v>
      </c>
      <c r="U166" s="448">
        <f>+'Summary Data (2)'!BY166</f>
        <v>953</v>
      </c>
      <c r="X166" s="448">
        <f t="shared" si="28"/>
        <v>61</v>
      </c>
      <c r="Y166" s="448">
        <f t="shared" si="28"/>
        <v>24</v>
      </c>
      <c r="Z166" s="448">
        <f t="shared" si="29"/>
        <v>3</v>
      </c>
      <c r="AA166" s="448">
        <f t="shared" si="30"/>
        <v>160</v>
      </c>
      <c r="AB166" s="448">
        <f t="shared" si="31"/>
        <v>32</v>
      </c>
      <c r="AC166" s="448">
        <f t="shared" si="32"/>
        <v>673</v>
      </c>
      <c r="AD166" s="489">
        <f t="shared" si="33"/>
        <v>0</v>
      </c>
      <c r="AG166" s="487">
        <f t="shared" si="34"/>
        <v>6.400839454354669E-2</v>
      </c>
      <c r="AH166" s="487">
        <f t="shared" si="35"/>
        <v>2.5183630640083946E-2</v>
      </c>
      <c r="AI166" s="487">
        <f t="shared" si="36"/>
        <v>3.1479538300104933E-3</v>
      </c>
      <c r="AJ166" s="487">
        <f t="shared" si="37"/>
        <v>0.16789087093389296</v>
      </c>
      <c r="AK166" s="487">
        <f t="shared" si="38"/>
        <v>3.3578174186778595E-2</v>
      </c>
      <c r="AL166" s="487">
        <f t="shared" si="39"/>
        <v>0.70619097586568735</v>
      </c>
      <c r="AN166" s="487">
        <f t="shared" si="40"/>
        <v>9.0638930163447248E-2</v>
      </c>
    </row>
    <row r="167" spans="1:40" x14ac:dyDescent="0.2">
      <c r="A167" s="640"/>
      <c r="B167" s="449" t="str">
        <f>+'Summary Data (2)'!B167</f>
        <v>June, 2014</v>
      </c>
      <c r="C167" s="451">
        <f>+'Summary Data (2)'!E167</f>
        <v>60</v>
      </c>
      <c r="D167" s="451">
        <f>+'Summary Data (2)'!I167</f>
        <v>52</v>
      </c>
      <c r="E167" s="451">
        <f>+'Summary Data (2)'!M167</f>
        <v>0</v>
      </c>
      <c r="F167" s="451">
        <f>+'Summary Data (2)'!Q167</f>
        <v>6</v>
      </c>
      <c r="G167" s="451">
        <f>+'Summary Data (2)'!U167</f>
        <v>0</v>
      </c>
      <c r="H167" s="451">
        <f>+'Summary Data (2)'!Y167</f>
        <v>100</v>
      </c>
      <c r="I167" s="451">
        <f>+'Summary Data (2)'!AC167</f>
        <v>2</v>
      </c>
      <c r="J167" s="451">
        <f>+'Summary Data (2)'!AG167</f>
        <v>1</v>
      </c>
      <c r="K167" s="451">
        <f>+'Summary Data (2)'!AK167</f>
        <v>207</v>
      </c>
      <c r="L167" s="451">
        <f>+'Summary Data (2)'!AO167</f>
        <v>24</v>
      </c>
      <c r="M167" s="451">
        <f>+'Summary Data (2)'!AS167</f>
        <v>248</v>
      </c>
      <c r="N167" s="451">
        <f>+'Summary Data (2)'!AW167</f>
        <v>212</v>
      </c>
      <c r="O167" s="451">
        <f>+'Summary Data (2)'!BA167</f>
        <v>1</v>
      </c>
      <c r="P167" s="451">
        <f>+'Summary Data (2)'!BE167</f>
        <v>1</v>
      </c>
      <c r="Q167" s="451">
        <f>+'Summary Data (2)'!BI167</f>
        <v>10</v>
      </c>
      <c r="R167" s="451">
        <f>+'Summary Data (2)'!BM167</f>
        <v>22</v>
      </c>
      <c r="S167" s="451">
        <f>+'Summary Data (2)'!BQ167</f>
        <v>10</v>
      </c>
      <c r="T167" s="451">
        <f>+'Summary Data (2)'!BU167</f>
        <v>8</v>
      </c>
      <c r="U167" s="451">
        <f>+'Summary Data (2)'!BY167</f>
        <v>964</v>
      </c>
      <c r="X167" s="451">
        <f t="shared" si="28"/>
        <v>60</v>
      </c>
      <c r="Y167" s="451">
        <f t="shared" si="28"/>
        <v>52</v>
      </c>
      <c r="Z167" s="451">
        <f t="shared" si="29"/>
        <v>10</v>
      </c>
      <c r="AA167" s="451">
        <f t="shared" si="30"/>
        <v>109</v>
      </c>
      <c r="AB167" s="451">
        <f t="shared" si="31"/>
        <v>40</v>
      </c>
      <c r="AC167" s="451">
        <f t="shared" si="32"/>
        <v>693</v>
      </c>
      <c r="AD167" s="489">
        <f t="shared" si="33"/>
        <v>0</v>
      </c>
      <c r="AG167" s="486">
        <f t="shared" si="34"/>
        <v>6.2240663900414939E-2</v>
      </c>
      <c r="AH167" s="486">
        <f t="shared" si="35"/>
        <v>5.3941908713692949E-2</v>
      </c>
      <c r="AI167" s="486">
        <f t="shared" si="36"/>
        <v>1.0373443983402489E-2</v>
      </c>
      <c r="AJ167" s="486">
        <f t="shared" si="37"/>
        <v>0.11307053941908714</v>
      </c>
      <c r="AK167" s="486">
        <f t="shared" si="38"/>
        <v>4.1493775933609957E-2</v>
      </c>
      <c r="AL167" s="486">
        <f t="shared" si="39"/>
        <v>0.71887966804979253</v>
      </c>
      <c r="AN167" s="486">
        <f t="shared" si="40"/>
        <v>8.6580086580086577E-2</v>
      </c>
    </row>
    <row r="168" spans="1:40" x14ac:dyDescent="0.2">
      <c r="A168" s="640"/>
      <c r="B168" s="442" t="str">
        <f>+'Summary Data (2)'!B168</f>
        <v>July, 2014</v>
      </c>
      <c r="C168" s="448">
        <f>+'Summary Data (2)'!E168</f>
        <v>63</v>
      </c>
      <c r="D168" s="448">
        <f>+'Summary Data (2)'!I168</f>
        <v>44</v>
      </c>
      <c r="E168" s="448">
        <f>+'Summary Data (2)'!M168</f>
        <v>0</v>
      </c>
      <c r="F168" s="448">
        <f>+'Summary Data (2)'!Q168</f>
        <v>8</v>
      </c>
      <c r="G168" s="448">
        <f>+'Summary Data (2)'!U168</f>
        <v>2</v>
      </c>
      <c r="H168" s="448">
        <f>+'Summary Data (2)'!Y168</f>
        <v>125</v>
      </c>
      <c r="I168" s="448">
        <f>+'Summary Data (2)'!AC168</f>
        <v>2</v>
      </c>
      <c r="J168" s="448">
        <f>+'Summary Data (2)'!AG168</f>
        <v>3</v>
      </c>
      <c r="K168" s="448">
        <f>+'Summary Data (2)'!AK168</f>
        <v>216</v>
      </c>
      <c r="L168" s="448">
        <f>+'Summary Data (2)'!AO168</f>
        <v>29</v>
      </c>
      <c r="M168" s="448">
        <f>+'Summary Data (2)'!AS168</f>
        <v>256</v>
      </c>
      <c r="N168" s="448">
        <f>+'Summary Data (2)'!AW168</f>
        <v>199</v>
      </c>
      <c r="O168" s="448">
        <f>+'Summary Data (2)'!BA168</f>
        <v>18</v>
      </c>
      <c r="P168" s="448">
        <f>+'Summary Data (2)'!BE168</f>
        <v>0</v>
      </c>
      <c r="Q168" s="448">
        <f>+'Summary Data (2)'!BI168</f>
        <v>5</v>
      </c>
      <c r="R168" s="448">
        <f>+'Summary Data (2)'!BM168</f>
        <v>14</v>
      </c>
      <c r="S168" s="448">
        <f>+'Summary Data (2)'!BQ168</f>
        <v>15</v>
      </c>
      <c r="T168" s="448">
        <f>+'Summary Data (2)'!BU168</f>
        <v>9</v>
      </c>
      <c r="U168" s="448">
        <f>+'Summary Data (2)'!BY168</f>
        <v>1008</v>
      </c>
      <c r="X168" s="448">
        <f t="shared" si="28"/>
        <v>63</v>
      </c>
      <c r="Y168" s="448">
        <f t="shared" si="28"/>
        <v>44</v>
      </c>
      <c r="Z168" s="448">
        <f t="shared" si="29"/>
        <v>5</v>
      </c>
      <c r="AA168" s="448">
        <f t="shared" si="30"/>
        <v>140</v>
      </c>
      <c r="AB168" s="448">
        <f t="shared" si="31"/>
        <v>38</v>
      </c>
      <c r="AC168" s="448">
        <f t="shared" si="32"/>
        <v>718</v>
      </c>
      <c r="AD168" s="489">
        <f t="shared" si="33"/>
        <v>0</v>
      </c>
      <c r="AG168" s="487">
        <f t="shared" si="34"/>
        <v>6.25E-2</v>
      </c>
      <c r="AH168" s="487">
        <f t="shared" si="35"/>
        <v>4.3650793650793648E-2</v>
      </c>
      <c r="AI168" s="487">
        <f t="shared" si="36"/>
        <v>4.96031746031746E-3</v>
      </c>
      <c r="AJ168" s="487">
        <f t="shared" si="37"/>
        <v>0.1388888888888889</v>
      </c>
      <c r="AK168" s="487">
        <f t="shared" si="38"/>
        <v>3.7698412698412696E-2</v>
      </c>
      <c r="AL168" s="487">
        <f t="shared" si="39"/>
        <v>0.71230158730158732</v>
      </c>
      <c r="AN168" s="487">
        <f t="shared" si="40"/>
        <v>8.7743732590529241E-2</v>
      </c>
    </row>
    <row r="169" spans="1:40" x14ac:dyDescent="0.2">
      <c r="A169" s="640"/>
      <c r="B169" s="449" t="str">
        <f>+'Summary Data (2)'!B169</f>
        <v>August, 2014</v>
      </c>
      <c r="C169" s="451">
        <f>+'Summary Data (2)'!E169</f>
        <v>77</v>
      </c>
      <c r="D169" s="451">
        <f>+'Summary Data (2)'!I169</f>
        <v>40</v>
      </c>
      <c r="E169" s="451">
        <f>+'Summary Data (2)'!M169</f>
        <v>0</v>
      </c>
      <c r="F169" s="451">
        <f>+'Summary Data (2)'!Q169</f>
        <v>4</v>
      </c>
      <c r="G169" s="451">
        <f>+'Summary Data (2)'!U169</f>
        <v>2</v>
      </c>
      <c r="H169" s="451">
        <f>+'Summary Data (2)'!Y169</f>
        <v>150</v>
      </c>
      <c r="I169" s="451">
        <f>+'Summary Data (2)'!AC169</f>
        <v>7</v>
      </c>
      <c r="J169" s="451">
        <f>+'Summary Data (2)'!AG169</f>
        <v>3</v>
      </c>
      <c r="K169" s="451">
        <f>+'Summary Data (2)'!AK169</f>
        <v>220</v>
      </c>
      <c r="L169" s="451">
        <f>+'Summary Data (2)'!AO169</f>
        <v>29</v>
      </c>
      <c r="M169" s="451">
        <f>+'Summary Data (2)'!AS169</f>
        <v>241</v>
      </c>
      <c r="N169" s="451">
        <f>+'Summary Data (2)'!AW169</f>
        <v>213</v>
      </c>
      <c r="O169" s="451">
        <f>+'Summary Data (2)'!BA169</f>
        <v>1</v>
      </c>
      <c r="P169" s="451">
        <f>+'Summary Data (2)'!BE169</f>
        <v>2</v>
      </c>
      <c r="Q169" s="451">
        <f>+'Summary Data (2)'!BI169</f>
        <v>4</v>
      </c>
      <c r="R169" s="451">
        <f>+'Summary Data (2)'!BM169</f>
        <v>17</v>
      </c>
      <c r="S169" s="451">
        <f>+'Summary Data (2)'!BQ169</f>
        <v>19</v>
      </c>
      <c r="T169" s="451">
        <f>+'Summary Data (2)'!BU169</f>
        <v>3</v>
      </c>
      <c r="U169" s="451">
        <f>+'Summary Data (2)'!BY169</f>
        <v>1032</v>
      </c>
      <c r="X169" s="451">
        <f t="shared" si="28"/>
        <v>77</v>
      </c>
      <c r="Y169" s="451">
        <f t="shared" si="28"/>
        <v>40</v>
      </c>
      <c r="Z169" s="451">
        <f t="shared" si="29"/>
        <v>4</v>
      </c>
      <c r="AA169" s="451">
        <f t="shared" si="30"/>
        <v>166</v>
      </c>
      <c r="AB169" s="451">
        <f t="shared" si="31"/>
        <v>39</v>
      </c>
      <c r="AC169" s="451">
        <f t="shared" si="32"/>
        <v>706</v>
      </c>
      <c r="AD169" s="489">
        <f t="shared" si="33"/>
        <v>0</v>
      </c>
      <c r="AG169" s="486">
        <f t="shared" si="34"/>
        <v>7.4612403100775188E-2</v>
      </c>
      <c r="AH169" s="486">
        <f t="shared" si="35"/>
        <v>3.875968992248062E-2</v>
      </c>
      <c r="AI169" s="486">
        <f t="shared" si="36"/>
        <v>3.875968992248062E-3</v>
      </c>
      <c r="AJ169" s="486">
        <f t="shared" si="37"/>
        <v>0.16085271317829458</v>
      </c>
      <c r="AK169" s="486">
        <f t="shared" si="38"/>
        <v>3.7790697674418602E-2</v>
      </c>
      <c r="AL169" s="486">
        <f t="shared" si="39"/>
        <v>0.68410852713178294</v>
      </c>
      <c r="AN169" s="486">
        <f t="shared" si="40"/>
        <v>0.10906515580736544</v>
      </c>
    </row>
    <row r="170" spans="1:40" x14ac:dyDescent="0.2">
      <c r="A170" s="641"/>
      <c r="B170" s="442" t="str">
        <f>+'Summary Data (2)'!B170</f>
        <v>September, 2014</v>
      </c>
      <c r="C170" s="448">
        <f>+'Summary Data (2)'!E170</f>
        <v>71</v>
      </c>
      <c r="D170" s="448">
        <f>+'Summary Data (2)'!I170</f>
        <v>68</v>
      </c>
      <c r="E170" s="448">
        <f>+'Summary Data (2)'!M170</f>
        <v>1</v>
      </c>
      <c r="F170" s="448">
        <f>+'Summary Data (2)'!Q170</f>
        <v>8</v>
      </c>
      <c r="G170" s="448">
        <f>+'Summary Data (2)'!U170</f>
        <v>1</v>
      </c>
      <c r="H170" s="448">
        <f>+'Summary Data (2)'!Y170</f>
        <v>172</v>
      </c>
      <c r="I170" s="448">
        <f>+'Summary Data (2)'!AC170</f>
        <v>4</v>
      </c>
      <c r="J170" s="448">
        <f>+'Summary Data (2)'!AG170</f>
        <v>2</v>
      </c>
      <c r="K170" s="448">
        <f>+'Summary Data (2)'!AK170</f>
        <v>232</v>
      </c>
      <c r="L170" s="448">
        <f>+'Summary Data (2)'!AO170</f>
        <v>36</v>
      </c>
      <c r="M170" s="448">
        <f>+'Summary Data (2)'!AS170</f>
        <v>220</v>
      </c>
      <c r="N170" s="448">
        <f>+'Summary Data (2)'!AW170</f>
        <v>224</v>
      </c>
      <c r="O170" s="448">
        <f>+'Summary Data (2)'!BA170</f>
        <v>1</v>
      </c>
      <c r="P170" s="448">
        <f>+'Summary Data (2)'!BE170</f>
        <v>0</v>
      </c>
      <c r="Q170" s="448">
        <f>+'Summary Data (2)'!BI170</f>
        <v>5</v>
      </c>
      <c r="R170" s="448">
        <f>+'Summary Data (2)'!BM170</f>
        <v>11</v>
      </c>
      <c r="S170" s="448">
        <f>+'Summary Data (2)'!BQ170</f>
        <v>16</v>
      </c>
      <c r="T170" s="448">
        <f>+'Summary Data (2)'!BU170</f>
        <v>4</v>
      </c>
      <c r="U170" s="448">
        <f>+'Summary Data (2)'!BY170</f>
        <v>1076</v>
      </c>
      <c r="X170" s="448">
        <f t="shared" si="28"/>
        <v>71</v>
      </c>
      <c r="Y170" s="448">
        <f t="shared" si="28"/>
        <v>68</v>
      </c>
      <c r="Z170" s="448">
        <f t="shared" si="29"/>
        <v>5</v>
      </c>
      <c r="AA170" s="448">
        <f t="shared" si="30"/>
        <v>188</v>
      </c>
      <c r="AB170" s="448">
        <f t="shared" si="31"/>
        <v>31</v>
      </c>
      <c r="AC170" s="448">
        <f t="shared" si="32"/>
        <v>713</v>
      </c>
      <c r="AD170" s="489">
        <f t="shared" si="33"/>
        <v>0</v>
      </c>
      <c r="AG170" s="487">
        <f t="shared" si="34"/>
        <v>6.5985130111524168E-2</v>
      </c>
      <c r="AH170" s="487">
        <f t="shared" si="35"/>
        <v>6.3197026022304828E-2</v>
      </c>
      <c r="AI170" s="487">
        <f t="shared" si="36"/>
        <v>4.646840148698885E-3</v>
      </c>
      <c r="AJ170" s="487">
        <f t="shared" si="37"/>
        <v>0.17472118959107807</v>
      </c>
      <c r="AK170" s="487">
        <f t="shared" si="38"/>
        <v>2.8810408921933085E-2</v>
      </c>
      <c r="AL170" s="487">
        <f t="shared" si="39"/>
        <v>0.66263940520446096</v>
      </c>
      <c r="AN170" s="487">
        <f t="shared" si="40"/>
        <v>9.957924263674614E-2</v>
      </c>
    </row>
    <row r="171" spans="1:40" x14ac:dyDescent="0.2">
      <c r="A171" s="639" t="s">
        <v>304</v>
      </c>
      <c r="B171" s="449" t="str">
        <f>+'Summary Data (2)'!B171</f>
        <v>October, 2014</v>
      </c>
      <c r="C171" s="451">
        <f>+'Summary Data (2)'!E171</f>
        <v>66</v>
      </c>
      <c r="D171" s="451">
        <f>+'Summary Data (2)'!I171</f>
        <v>24</v>
      </c>
      <c r="E171" s="451">
        <f>+'Summary Data (2)'!M171</f>
        <v>1</v>
      </c>
      <c r="F171" s="451">
        <f>+'Summary Data (2)'!Q171</f>
        <v>13</v>
      </c>
      <c r="G171" s="451">
        <f>+'Summary Data (2)'!U171</f>
        <v>0</v>
      </c>
      <c r="H171" s="451">
        <f>+'Summary Data (2)'!Y171</f>
        <v>125</v>
      </c>
      <c r="I171" s="451">
        <f>+'Summary Data (2)'!AC171</f>
        <v>4</v>
      </c>
      <c r="J171" s="451">
        <f>+'Summary Data (2)'!AG171</f>
        <v>4</v>
      </c>
      <c r="K171" s="451">
        <f>+'Summary Data (2)'!AK171</f>
        <v>255</v>
      </c>
      <c r="L171" s="451">
        <f>+'Summary Data (2)'!AO171</f>
        <v>35</v>
      </c>
      <c r="M171" s="451">
        <f>+'Summary Data (2)'!AS171</f>
        <v>244</v>
      </c>
      <c r="N171" s="451">
        <f>+'Summary Data (2)'!AW171</f>
        <v>225</v>
      </c>
      <c r="O171" s="451">
        <f>+'Summary Data (2)'!BA171</f>
        <v>4</v>
      </c>
      <c r="P171" s="451">
        <f>+'Summary Data (2)'!BE171</f>
        <v>4</v>
      </c>
      <c r="Q171" s="451">
        <f>+'Summary Data (2)'!BI171</f>
        <v>7</v>
      </c>
      <c r="R171" s="451">
        <f>+'Summary Data (2)'!BM171</f>
        <v>17</v>
      </c>
      <c r="S171" s="451">
        <f>+'Summary Data (2)'!BQ171</f>
        <v>15</v>
      </c>
      <c r="T171" s="451">
        <f>+'Summary Data (2)'!BU171</f>
        <v>6</v>
      </c>
      <c r="U171" s="451">
        <f>+'Summary Data (2)'!BY171</f>
        <v>1049</v>
      </c>
      <c r="X171" s="451">
        <f t="shared" si="28"/>
        <v>66</v>
      </c>
      <c r="Y171" s="451">
        <f t="shared" si="28"/>
        <v>24</v>
      </c>
      <c r="Z171" s="451">
        <f t="shared" si="29"/>
        <v>7</v>
      </c>
      <c r="AA171" s="451">
        <f t="shared" si="30"/>
        <v>147</v>
      </c>
      <c r="AB171" s="451">
        <f t="shared" si="31"/>
        <v>38</v>
      </c>
      <c r="AC171" s="451">
        <f t="shared" si="32"/>
        <v>767</v>
      </c>
      <c r="AD171" s="489">
        <f t="shared" si="33"/>
        <v>0</v>
      </c>
      <c r="AG171" s="486">
        <f t="shared" si="34"/>
        <v>6.2917063870352716E-2</v>
      </c>
      <c r="AH171" s="486">
        <f t="shared" si="35"/>
        <v>2.2878932316491896E-2</v>
      </c>
      <c r="AI171" s="486">
        <f t="shared" si="36"/>
        <v>6.6730219256434702E-3</v>
      </c>
      <c r="AJ171" s="486">
        <f t="shared" si="37"/>
        <v>0.14013346043851288</v>
      </c>
      <c r="AK171" s="486">
        <f t="shared" si="38"/>
        <v>3.6224976167778838E-2</v>
      </c>
      <c r="AL171" s="486">
        <f t="shared" si="39"/>
        <v>0.73117254528122022</v>
      </c>
      <c r="AN171" s="486">
        <f t="shared" si="40"/>
        <v>8.6049543676662316E-2</v>
      </c>
    </row>
    <row r="172" spans="1:40" x14ac:dyDescent="0.2">
      <c r="A172" s="640"/>
      <c r="B172" s="442" t="str">
        <f>+'Summary Data (2)'!B172</f>
        <v>November, 2014</v>
      </c>
      <c r="C172" s="448">
        <f>+'Summary Data (2)'!E172</f>
        <v>65</v>
      </c>
      <c r="D172" s="448">
        <f>+'Summary Data (2)'!I172</f>
        <v>8</v>
      </c>
      <c r="E172" s="448">
        <f>+'Summary Data (2)'!M172</f>
        <v>0</v>
      </c>
      <c r="F172" s="448">
        <f>+'Summary Data (2)'!Q172</f>
        <v>4</v>
      </c>
      <c r="G172" s="448">
        <f>+'Summary Data (2)'!U172</f>
        <v>0</v>
      </c>
      <c r="H172" s="448">
        <f>+'Summary Data (2)'!Y172</f>
        <v>46</v>
      </c>
      <c r="I172" s="448">
        <f>+'Summary Data (2)'!AC172</f>
        <v>2</v>
      </c>
      <c r="J172" s="448">
        <f>+'Summary Data (2)'!AG172</f>
        <v>1</v>
      </c>
      <c r="K172" s="448">
        <f>+'Summary Data (2)'!AK172</f>
        <v>149</v>
      </c>
      <c r="L172" s="448">
        <f>+'Summary Data (2)'!AO172</f>
        <v>15</v>
      </c>
      <c r="M172" s="448">
        <f>+'Summary Data (2)'!AS172</f>
        <v>187</v>
      </c>
      <c r="N172" s="448">
        <f>+'Summary Data (2)'!AW172</f>
        <v>175</v>
      </c>
      <c r="O172" s="448">
        <f>+'Summary Data (2)'!BA172</f>
        <v>4</v>
      </c>
      <c r="P172" s="448">
        <f>+'Summary Data (2)'!BE172</f>
        <v>1</v>
      </c>
      <c r="Q172" s="448">
        <f>+'Summary Data (2)'!BI172</f>
        <v>4</v>
      </c>
      <c r="R172" s="448">
        <f>+'Summary Data (2)'!BM172</f>
        <v>14</v>
      </c>
      <c r="S172" s="448">
        <f>+'Summary Data (2)'!BQ172</f>
        <v>14</v>
      </c>
      <c r="T172" s="448">
        <f>+'Summary Data (2)'!BU172</f>
        <v>3</v>
      </c>
      <c r="U172" s="448">
        <f>+'Summary Data (2)'!BY172</f>
        <v>692</v>
      </c>
      <c r="X172" s="448">
        <f t="shared" si="28"/>
        <v>65</v>
      </c>
      <c r="Y172" s="448">
        <f t="shared" si="28"/>
        <v>8</v>
      </c>
      <c r="Z172" s="448">
        <f t="shared" si="29"/>
        <v>4</v>
      </c>
      <c r="AA172" s="448">
        <f t="shared" si="30"/>
        <v>53</v>
      </c>
      <c r="AB172" s="448">
        <f t="shared" si="31"/>
        <v>31</v>
      </c>
      <c r="AC172" s="448">
        <f t="shared" si="32"/>
        <v>531</v>
      </c>
      <c r="AD172" s="489">
        <f t="shared" si="33"/>
        <v>0</v>
      </c>
      <c r="AG172" s="487">
        <f t="shared" si="34"/>
        <v>9.3930635838150284E-2</v>
      </c>
      <c r="AH172" s="487">
        <f t="shared" si="35"/>
        <v>1.1560693641618497E-2</v>
      </c>
      <c r="AI172" s="487">
        <f t="shared" si="36"/>
        <v>5.7803468208092483E-3</v>
      </c>
      <c r="AJ172" s="487">
        <f t="shared" si="37"/>
        <v>7.6589595375722547E-2</v>
      </c>
      <c r="AK172" s="487">
        <f t="shared" si="38"/>
        <v>4.4797687861271675E-2</v>
      </c>
      <c r="AL172" s="487">
        <f t="shared" si="39"/>
        <v>0.76734104046242779</v>
      </c>
      <c r="AN172" s="487">
        <f t="shared" si="40"/>
        <v>0.1224105461393597</v>
      </c>
    </row>
    <row r="173" spans="1:40" x14ac:dyDescent="0.2">
      <c r="A173" s="640"/>
      <c r="B173" s="449" t="str">
        <f>+'Summary Data (2)'!B173</f>
        <v>December, 2014</v>
      </c>
      <c r="C173" s="451">
        <f>+'Summary Data (2)'!E173</f>
        <v>48</v>
      </c>
      <c r="D173" s="451">
        <f>+'Summary Data (2)'!I173</f>
        <v>4</v>
      </c>
      <c r="E173" s="451">
        <f>+'Summary Data (2)'!M173</f>
        <v>1</v>
      </c>
      <c r="F173" s="451">
        <f>+'Summary Data (2)'!Q173</f>
        <v>6</v>
      </c>
      <c r="G173" s="451">
        <f>+'Summary Data (2)'!U173</f>
        <v>1</v>
      </c>
      <c r="H173" s="451">
        <f>+'Summary Data (2)'!Y173</f>
        <v>43</v>
      </c>
      <c r="I173" s="451">
        <f>+'Summary Data (2)'!AC173</f>
        <v>2</v>
      </c>
      <c r="J173" s="451">
        <f>+'Summary Data (2)'!AG173</f>
        <v>0</v>
      </c>
      <c r="K173" s="451">
        <f>+'Summary Data (2)'!AK173</f>
        <v>207</v>
      </c>
      <c r="L173" s="451">
        <f>+'Summary Data (2)'!AO173</f>
        <v>26</v>
      </c>
      <c r="M173" s="451">
        <f>+'Summary Data (2)'!AS173</f>
        <v>205</v>
      </c>
      <c r="N173" s="451">
        <f>+'Summary Data (2)'!AW173</f>
        <v>212</v>
      </c>
      <c r="O173" s="451">
        <f>+'Summary Data (2)'!BA173</f>
        <v>22</v>
      </c>
      <c r="P173" s="451">
        <f>+'Summary Data (2)'!BE173</f>
        <v>1</v>
      </c>
      <c r="Q173" s="451">
        <f>+'Summary Data (2)'!BI173</f>
        <v>8</v>
      </c>
      <c r="R173" s="451">
        <f>+'Summary Data (2)'!BM173</f>
        <v>21</v>
      </c>
      <c r="S173" s="451">
        <f>+'Summary Data (2)'!BQ173</f>
        <v>9</v>
      </c>
      <c r="T173" s="451">
        <f>+'Summary Data (2)'!BU173</f>
        <v>4</v>
      </c>
      <c r="U173" s="451">
        <f>+'Summary Data (2)'!BY173</f>
        <v>820</v>
      </c>
      <c r="X173" s="451">
        <f t="shared" si="28"/>
        <v>48</v>
      </c>
      <c r="Y173" s="451">
        <f t="shared" si="28"/>
        <v>4</v>
      </c>
      <c r="Z173" s="451">
        <f t="shared" si="29"/>
        <v>8</v>
      </c>
      <c r="AA173" s="451">
        <f t="shared" si="30"/>
        <v>53</v>
      </c>
      <c r="AB173" s="451">
        <f t="shared" si="31"/>
        <v>34</v>
      </c>
      <c r="AC173" s="451">
        <f t="shared" si="32"/>
        <v>673</v>
      </c>
      <c r="AD173" s="489">
        <f t="shared" si="33"/>
        <v>0</v>
      </c>
      <c r="AG173" s="486">
        <f t="shared" si="34"/>
        <v>5.8536585365853662E-2</v>
      </c>
      <c r="AH173" s="486">
        <f t="shared" si="35"/>
        <v>4.8780487804878049E-3</v>
      </c>
      <c r="AI173" s="486">
        <f t="shared" si="36"/>
        <v>9.7560975609756097E-3</v>
      </c>
      <c r="AJ173" s="486">
        <f t="shared" si="37"/>
        <v>6.4634146341463417E-2</v>
      </c>
      <c r="AK173" s="486">
        <f t="shared" si="38"/>
        <v>4.1463414634146344E-2</v>
      </c>
      <c r="AL173" s="486">
        <f t="shared" si="39"/>
        <v>0.82073170731707312</v>
      </c>
      <c r="AN173" s="486">
        <f t="shared" si="40"/>
        <v>7.1322436849925702E-2</v>
      </c>
    </row>
    <row r="174" spans="1:40" x14ac:dyDescent="0.2">
      <c r="A174" s="640"/>
      <c r="B174" s="442" t="str">
        <f>+'Summary Data (2)'!B174</f>
        <v>January, 2015</v>
      </c>
      <c r="C174" s="448">
        <f>+'Summary Data (2)'!E174</f>
        <v>61</v>
      </c>
      <c r="D174" s="448">
        <f>+'Summary Data (2)'!I174</f>
        <v>20</v>
      </c>
      <c r="E174" s="448">
        <f>+'Summary Data (2)'!M174</f>
        <v>0</v>
      </c>
      <c r="F174" s="448">
        <f>+'Summary Data (2)'!Q174</f>
        <v>1</v>
      </c>
      <c r="G174" s="448">
        <f>+'Summary Data (2)'!U174</f>
        <v>2</v>
      </c>
      <c r="H174" s="448">
        <f>+'Summary Data (2)'!Y174</f>
        <v>26</v>
      </c>
      <c r="I174" s="448">
        <f>+'Summary Data (2)'!AC174</f>
        <v>2</v>
      </c>
      <c r="J174" s="448">
        <f>+'Summary Data (2)'!AG174</f>
        <v>0</v>
      </c>
      <c r="K174" s="448">
        <f>+'Summary Data (2)'!AK174</f>
        <v>184</v>
      </c>
      <c r="L174" s="448">
        <f>+'Summary Data (2)'!AO174</f>
        <v>17</v>
      </c>
      <c r="M174" s="448">
        <f>+'Summary Data (2)'!AS174</f>
        <v>183</v>
      </c>
      <c r="N174" s="448">
        <f>+'Summary Data (2)'!AW174</f>
        <v>197</v>
      </c>
      <c r="O174" s="448">
        <f>+'Summary Data (2)'!BA174</f>
        <v>1</v>
      </c>
      <c r="P174" s="448">
        <f>+'Summary Data (2)'!BE174</f>
        <v>1</v>
      </c>
      <c r="Q174" s="448">
        <f>+'Summary Data (2)'!BI174</f>
        <v>0</v>
      </c>
      <c r="R174" s="448">
        <f>+'Summary Data (2)'!BM174</f>
        <v>11</v>
      </c>
      <c r="S174" s="448">
        <f>+'Summary Data (2)'!BQ174</f>
        <v>10</v>
      </c>
      <c r="T174" s="448">
        <f>+'Summary Data (2)'!BU174</f>
        <v>3</v>
      </c>
      <c r="U174" s="448">
        <f>+'Summary Data (2)'!BY174</f>
        <v>719</v>
      </c>
      <c r="X174" s="448">
        <f t="shared" si="28"/>
        <v>61</v>
      </c>
      <c r="Y174" s="448">
        <f t="shared" si="28"/>
        <v>20</v>
      </c>
      <c r="Z174" s="448">
        <f t="shared" si="29"/>
        <v>0</v>
      </c>
      <c r="AA174" s="448">
        <f t="shared" si="30"/>
        <v>31</v>
      </c>
      <c r="AB174" s="448">
        <f t="shared" si="31"/>
        <v>24</v>
      </c>
      <c r="AC174" s="448">
        <f t="shared" si="32"/>
        <v>583</v>
      </c>
      <c r="AD174" s="489">
        <f t="shared" si="33"/>
        <v>0</v>
      </c>
      <c r="AG174" s="487">
        <f t="shared" si="34"/>
        <v>8.4840055632823361E-2</v>
      </c>
      <c r="AH174" s="487">
        <f t="shared" si="35"/>
        <v>2.7816411682892908E-2</v>
      </c>
      <c r="AI174" s="487">
        <f t="shared" si="36"/>
        <v>0</v>
      </c>
      <c r="AJ174" s="487">
        <f t="shared" si="37"/>
        <v>4.3115438108484005E-2</v>
      </c>
      <c r="AK174" s="487">
        <f t="shared" si="38"/>
        <v>3.3379694019471488E-2</v>
      </c>
      <c r="AL174" s="487">
        <f t="shared" si="39"/>
        <v>0.81084840055632823</v>
      </c>
      <c r="AN174" s="487">
        <f t="shared" si="40"/>
        <v>0.10463121783876501</v>
      </c>
    </row>
    <row r="175" spans="1:40" x14ac:dyDescent="0.2">
      <c r="A175" s="640"/>
      <c r="B175" s="449" t="str">
        <f>+'Summary Data (2)'!B175</f>
        <v>February, 2015</v>
      </c>
      <c r="C175" s="451">
        <f>+'Summary Data (2)'!E175</f>
        <v>62</v>
      </c>
      <c r="D175" s="451">
        <f>+'Summary Data (2)'!I175</f>
        <v>40</v>
      </c>
      <c r="E175" s="451">
        <f>+'Summary Data (2)'!M175</f>
        <v>0</v>
      </c>
      <c r="F175" s="451">
        <f>+'Summary Data (2)'!Q175</f>
        <v>1</v>
      </c>
      <c r="G175" s="451">
        <f>+'Summary Data (2)'!U175</f>
        <v>1</v>
      </c>
      <c r="H175" s="451">
        <f>+'Summary Data (2)'!Y175</f>
        <v>55</v>
      </c>
      <c r="I175" s="451">
        <f>+'Summary Data (2)'!AC175</f>
        <v>2</v>
      </c>
      <c r="J175" s="451">
        <f>+'Summary Data (2)'!AG175</f>
        <v>0</v>
      </c>
      <c r="K175" s="451">
        <f>+'Summary Data (2)'!AK175</f>
        <v>201</v>
      </c>
      <c r="L175" s="451">
        <f>+'Summary Data (2)'!AO175</f>
        <v>19</v>
      </c>
      <c r="M175" s="451">
        <f>+'Summary Data (2)'!AS175</f>
        <v>162</v>
      </c>
      <c r="N175" s="451">
        <f>+'Summary Data (2)'!AW175</f>
        <v>256</v>
      </c>
      <c r="O175" s="451">
        <f>+'Summary Data (2)'!BA175</f>
        <v>1</v>
      </c>
      <c r="P175" s="451">
        <f>+'Summary Data (2)'!BE175</f>
        <v>0</v>
      </c>
      <c r="Q175" s="451">
        <f>+'Summary Data (2)'!BI175</f>
        <v>5</v>
      </c>
      <c r="R175" s="451">
        <f>+'Summary Data (2)'!BM175</f>
        <v>12</v>
      </c>
      <c r="S175" s="451">
        <f>+'Summary Data (2)'!BQ175</f>
        <v>10</v>
      </c>
      <c r="T175" s="451">
        <f>+'Summary Data (2)'!BU175</f>
        <v>4</v>
      </c>
      <c r="U175" s="451">
        <f>+'Summary Data (2)'!BY175</f>
        <v>831</v>
      </c>
      <c r="X175" s="451">
        <f t="shared" si="28"/>
        <v>62</v>
      </c>
      <c r="Y175" s="451">
        <f t="shared" si="28"/>
        <v>40</v>
      </c>
      <c r="Z175" s="451">
        <f t="shared" si="29"/>
        <v>5</v>
      </c>
      <c r="AA175" s="451">
        <f t="shared" si="30"/>
        <v>59</v>
      </c>
      <c r="AB175" s="451">
        <f t="shared" si="31"/>
        <v>26</v>
      </c>
      <c r="AC175" s="451">
        <f t="shared" si="32"/>
        <v>639</v>
      </c>
      <c r="AD175" s="489">
        <f t="shared" si="33"/>
        <v>0</v>
      </c>
      <c r="AG175" s="486">
        <f t="shared" si="34"/>
        <v>7.4608904933814682E-2</v>
      </c>
      <c r="AH175" s="486">
        <f t="shared" si="35"/>
        <v>4.8134777376654635E-2</v>
      </c>
      <c r="AI175" s="486">
        <f t="shared" si="36"/>
        <v>6.0168471720818293E-3</v>
      </c>
      <c r="AJ175" s="486">
        <f t="shared" si="37"/>
        <v>7.0998796630565589E-2</v>
      </c>
      <c r="AK175" s="486">
        <f t="shared" si="38"/>
        <v>3.1287605294825514E-2</v>
      </c>
      <c r="AL175" s="486">
        <f t="shared" si="39"/>
        <v>0.76895306859205781</v>
      </c>
      <c r="AN175" s="486">
        <f t="shared" si="40"/>
        <v>9.7026604068857589E-2</v>
      </c>
    </row>
    <row r="176" spans="1:40" x14ac:dyDescent="0.2">
      <c r="A176" s="640"/>
      <c r="B176" s="442" t="str">
        <f>+'Summary Data (2)'!B176</f>
        <v>March, 2015</v>
      </c>
      <c r="C176" s="448">
        <f>+'Summary Data (2)'!E176</f>
        <v>113</v>
      </c>
      <c r="D176" s="448">
        <f>+'Summary Data (2)'!I176</f>
        <v>24</v>
      </c>
      <c r="E176" s="448">
        <f>+'Summary Data (2)'!M176</f>
        <v>0</v>
      </c>
      <c r="F176" s="448">
        <f>+'Summary Data (2)'!Q176</f>
        <v>3</v>
      </c>
      <c r="G176" s="448">
        <f>+'Summary Data (2)'!U176</f>
        <v>1</v>
      </c>
      <c r="H176" s="448">
        <f>+'Summary Data (2)'!Y176</f>
        <v>93</v>
      </c>
      <c r="I176" s="448">
        <f>+'Summary Data (2)'!AC176</f>
        <v>6</v>
      </c>
      <c r="J176" s="448">
        <f>+'Summary Data (2)'!AG176</f>
        <v>2</v>
      </c>
      <c r="K176" s="448">
        <f>+'Summary Data (2)'!AK176</f>
        <v>257</v>
      </c>
      <c r="L176" s="448">
        <f>+'Summary Data (2)'!AO176</f>
        <v>34</v>
      </c>
      <c r="M176" s="448">
        <f>+'Summary Data (2)'!AS176</f>
        <v>265</v>
      </c>
      <c r="N176" s="448">
        <f>+'Summary Data (2)'!AW176</f>
        <v>312</v>
      </c>
      <c r="O176" s="448">
        <f>+'Summary Data (2)'!BA176</f>
        <v>2</v>
      </c>
      <c r="P176" s="448">
        <f>+'Summary Data (2)'!BE176</f>
        <v>1</v>
      </c>
      <c r="Q176" s="448">
        <f>+'Summary Data (2)'!BI176</f>
        <v>5</v>
      </c>
      <c r="R176" s="448">
        <f>+'Summary Data (2)'!BM176</f>
        <v>11</v>
      </c>
      <c r="S176" s="448">
        <f>+'Summary Data (2)'!BQ176</f>
        <v>7</v>
      </c>
      <c r="T176" s="448">
        <f>+'Summary Data (2)'!BU176</f>
        <v>3</v>
      </c>
      <c r="U176" s="448">
        <f>+'Summary Data (2)'!BY176</f>
        <v>1139</v>
      </c>
      <c r="X176" s="448">
        <f t="shared" si="28"/>
        <v>113</v>
      </c>
      <c r="Y176" s="448">
        <f t="shared" si="28"/>
        <v>24</v>
      </c>
      <c r="Z176" s="448">
        <f t="shared" si="29"/>
        <v>5</v>
      </c>
      <c r="AA176" s="448">
        <f t="shared" si="30"/>
        <v>105</v>
      </c>
      <c r="AB176" s="448">
        <f t="shared" si="31"/>
        <v>21</v>
      </c>
      <c r="AC176" s="448">
        <f t="shared" si="32"/>
        <v>871</v>
      </c>
      <c r="AD176" s="489">
        <f t="shared" si="33"/>
        <v>0</v>
      </c>
      <c r="AG176" s="487">
        <f t="shared" si="34"/>
        <v>9.9209833187006144E-2</v>
      </c>
      <c r="AH176" s="487">
        <f t="shared" si="35"/>
        <v>2.1071115013169446E-2</v>
      </c>
      <c r="AI176" s="487">
        <f t="shared" si="36"/>
        <v>4.3898156277436349E-3</v>
      </c>
      <c r="AJ176" s="487">
        <f t="shared" si="37"/>
        <v>9.2186128182616331E-2</v>
      </c>
      <c r="AK176" s="487">
        <f t="shared" si="38"/>
        <v>1.8437225636523266E-2</v>
      </c>
      <c r="AL176" s="487">
        <f t="shared" si="39"/>
        <v>0.76470588235294112</v>
      </c>
      <c r="AN176" s="487">
        <f t="shared" si="40"/>
        <v>0.12973593570608496</v>
      </c>
    </row>
    <row r="177" spans="1:40" x14ac:dyDescent="0.2">
      <c r="A177" s="640"/>
      <c r="B177" s="449" t="str">
        <f>+'Summary Data (2)'!B177</f>
        <v>April, 2015</v>
      </c>
      <c r="C177" s="451">
        <f>+'Summary Data (2)'!E177</f>
        <v>109</v>
      </c>
      <c r="D177" s="451">
        <f>+'Summary Data (2)'!I177</f>
        <v>12</v>
      </c>
      <c r="E177" s="451">
        <f>+'Summary Data (2)'!M177</f>
        <v>1</v>
      </c>
      <c r="F177" s="451">
        <f>+'Summary Data (2)'!Q177</f>
        <v>5</v>
      </c>
      <c r="G177" s="451">
        <f>+'Summary Data (2)'!U177</f>
        <v>0</v>
      </c>
      <c r="H177" s="451">
        <f>+'Summary Data (2)'!Y177</f>
        <v>88</v>
      </c>
      <c r="I177" s="451">
        <f>+'Summary Data (2)'!AC177</f>
        <v>5</v>
      </c>
      <c r="J177" s="451">
        <f>+'Summary Data (2)'!AG177</f>
        <v>1</v>
      </c>
      <c r="K177" s="451">
        <f>+'Summary Data (2)'!AK177</f>
        <v>301</v>
      </c>
      <c r="L177" s="451">
        <f>+'Summary Data (2)'!AO177</f>
        <v>22</v>
      </c>
      <c r="M177" s="451">
        <f>+'Summary Data (2)'!AS177</f>
        <v>265</v>
      </c>
      <c r="N177" s="451">
        <f>+'Summary Data (2)'!AW177</f>
        <v>312</v>
      </c>
      <c r="O177" s="451">
        <f>+'Summary Data (2)'!BA177</f>
        <v>5</v>
      </c>
      <c r="P177" s="451">
        <f>+'Summary Data (2)'!BE177</f>
        <v>3</v>
      </c>
      <c r="Q177" s="451">
        <f>+'Summary Data (2)'!BI177</f>
        <v>4</v>
      </c>
      <c r="R177" s="451">
        <f>+'Summary Data (2)'!BM177</f>
        <v>17</v>
      </c>
      <c r="S177" s="451">
        <f>+'Summary Data (2)'!BQ177</f>
        <v>13</v>
      </c>
      <c r="T177" s="451">
        <f>+'Summary Data (2)'!BU177</f>
        <v>4</v>
      </c>
      <c r="U177" s="451">
        <f>+'Summary Data (2)'!BY177</f>
        <v>1167</v>
      </c>
      <c r="X177" s="451">
        <f t="shared" si="28"/>
        <v>109</v>
      </c>
      <c r="Y177" s="451">
        <f t="shared" si="28"/>
        <v>12</v>
      </c>
      <c r="Z177" s="451">
        <f t="shared" si="29"/>
        <v>4</v>
      </c>
      <c r="AA177" s="451">
        <f t="shared" si="30"/>
        <v>100</v>
      </c>
      <c r="AB177" s="451">
        <f t="shared" si="31"/>
        <v>34</v>
      </c>
      <c r="AC177" s="451">
        <f t="shared" si="32"/>
        <v>908</v>
      </c>
      <c r="AD177" s="489">
        <f t="shared" si="33"/>
        <v>0</v>
      </c>
      <c r="AG177" s="486">
        <f t="shared" si="34"/>
        <v>9.3401885175664098E-2</v>
      </c>
      <c r="AH177" s="486">
        <f t="shared" si="35"/>
        <v>1.0282776349614395E-2</v>
      </c>
      <c r="AI177" s="486">
        <f t="shared" si="36"/>
        <v>3.4275921165381321E-3</v>
      </c>
      <c r="AJ177" s="486">
        <f t="shared" si="37"/>
        <v>8.5689802913453295E-2</v>
      </c>
      <c r="AK177" s="486">
        <f t="shared" si="38"/>
        <v>2.913453299057412E-2</v>
      </c>
      <c r="AL177" s="486">
        <f t="shared" si="39"/>
        <v>0.77806341045415595</v>
      </c>
      <c r="AN177" s="486">
        <f t="shared" si="40"/>
        <v>0.12004405286343613</v>
      </c>
    </row>
    <row r="178" spans="1:40" x14ac:dyDescent="0.2">
      <c r="A178" s="640"/>
      <c r="B178" s="442" t="str">
        <f>+'Summary Data (2)'!B178</f>
        <v>May, 2015</v>
      </c>
      <c r="C178" s="448">
        <f>+'Summary Data (2)'!E178</f>
        <v>96</v>
      </c>
      <c r="D178" s="448">
        <f>+'Summary Data (2)'!I178</f>
        <v>128</v>
      </c>
      <c r="E178" s="448">
        <f>+'Summary Data (2)'!M178</f>
        <v>0</v>
      </c>
      <c r="F178" s="448">
        <f>+'Summary Data (2)'!Q178</f>
        <v>9</v>
      </c>
      <c r="G178" s="448">
        <f>+'Summary Data (2)'!U178</f>
        <v>2</v>
      </c>
      <c r="H178" s="448">
        <f>+'Summary Data (2)'!Y178</f>
        <v>112</v>
      </c>
      <c r="I178" s="448">
        <f>+'Summary Data (2)'!AC178</f>
        <v>4</v>
      </c>
      <c r="J178" s="448">
        <f>+'Summary Data (2)'!AG178</f>
        <v>2</v>
      </c>
      <c r="K178" s="448">
        <f>+'Summary Data (2)'!AK178</f>
        <v>264</v>
      </c>
      <c r="L178" s="448">
        <f>+'Summary Data (2)'!AO178</f>
        <v>18</v>
      </c>
      <c r="M178" s="448">
        <f>+'Summary Data (2)'!AS178</f>
        <v>235</v>
      </c>
      <c r="N178" s="448">
        <f>+'Summary Data (2)'!AW178</f>
        <v>338</v>
      </c>
      <c r="O178" s="448">
        <f>+'Summary Data (2)'!BA178</f>
        <v>10</v>
      </c>
      <c r="P178" s="448">
        <f>+'Summary Data (2)'!BE178</f>
        <v>1</v>
      </c>
      <c r="Q178" s="448">
        <f>+'Summary Data (2)'!BI178</f>
        <v>10</v>
      </c>
      <c r="R178" s="448">
        <f>+'Summary Data (2)'!BM178</f>
        <v>18</v>
      </c>
      <c r="S178" s="448">
        <f>+'Summary Data (2)'!BQ178</f>
        <v>15</v>
      </c>
      <c r="T178" s="448">
        <f>+'Summary Data (2)'!BU178</f>
        <v>4</v>
      </c>
      <c r="U178" s="448">
        <f>+'Summary Data (2)'!BY178</f>
        <v>1266</v>
      </c>
      <c r="X178" s="448">
        <f t="shared" si="28"/>
        <v>96</v>
      </c>
      <c r="Y178" s="448">
        <f t="shared" si="28"/>
        <v>128</v>
      </c>
      <c r="Z178" s="448">
        <f t="shared" si="29"/>
        <v>10</v>
      </c>
      <c r="AA178" s="448">
        <f t="shared" si="30"/>
        <v>129</v>
      </c>
      <c r="AB178" s="448">
        <f t="shared" si="31"/>
        <v>37</v>
      </c>
      <c r="AC178" s="448">
        <f t="shared" si="32"/>
        <v>866</v>
      </c>
      <c r="AD178" s="489">
        <f t="shared" si="33"/>
        <v>0</v>
      </c>
      <c r="AG178" s="487">
        <f t="shared" si="34"/>
        <v>7.582938388625593E-2</v>
      </c>
      <c r="AH178" s="487">
        <f t="shared" si="35"/>
        <v>0.10110584518167456</v>
      </c>
      <c r="AI178" s="487">
        <f t="shared" si="36"/>
        <v>7.8988941548183249E-3</v>
      </c>
      <c r="AJ178" s="487">
        <f t="shared" si="37"/>
        <v>0.1018957345971564</v>
      </c>
      <c r="AK178" s="487">
        <f t="shared" si="38"/>
        <v>2.9225908372827805E-2</v>
      </c>
      <c r="AL178" s="487">
        <f t="shared" si="39"/>
        <v>0.68404423380726698</v>
      </c>
      <c r="AN178" s="487">
        <f t="shared" si="40"/>
        <v>0.11085450346420324</v>
      </c>
    </row>
    <row r="179" spans="1:40" x14ac:dyDescent="0.2">
      <c r="A179" s="640"/>
      <c r="B179" s="449" t="str">
        <f>+'Summary Data (2)'!B179</f>
        <v>June, 2015</v>
      </c>
      <c r="C179" s="451">
        <f>+'Summary Data (2)'!E179</f>
        <v>91</v>
      </c>
      <c r="D179" s="451">
        <f>+'Summary Data (2)'!I179</f>
        <v>30</v>
      </c>
      <c r="E179" s="451">
        <f>+'Summary Data (2)'!M179</f>
        <v>0</v>
      </c>
      <c r="F179" s="451">
        <f>+'Summary Data (2)'!Q179</f>
        <v>10</v>
      </c>
      <c r="G179" s="451">
        <f>+'Summary Data (2)'!U179</f>
        <v>3</v>
      </c>
      <c r="H179" s="451">
        <f>+'Summary Data (2)'!Y179</f>
        <v>134</v>
      </c>
      <c r="I179" s="451">
        <f>+'Summary Data (2)'!AC179</f>
        <v>5</v>
      </c>
      <c r="J179" s="451">
        <f>+'Summary Data (2)'!AG179</f>
        <v>4</v>
      </c>
      <c r="K179" s="451">
        <f>+'Summary Data (2)'!AK179</f>
        <v>448</v>
      </c>
      <c r="L179" s="451">
        <f>+'Summary Data (2)'!AO179</f>
        <v>49</v>
      </c>
      <c r="M179" s="451">
        <f>+'Summary Data (2)'!AS179</f>
        <v>514</v>
      </c>
      <c r="N179" s="451">
        <f>+'Summary Data (2)'!AW179</f>
        <v>450</v>
      </c>
      <c r="O179" s="451">
        <f>+'Summary Data (2)'!BA179</f>
        <v>2</v>
      </c>
      <c r="P179" s="451">
        <f>+'Summary Data (2)'!BE179</f>
        <v>3</v>
      </c>
      <c r="Q179" s="451">
        <f>+'Summary Data (2)'!BI179</f>
        <v>9</v>
      </c>
      <c r="R179" s="451">
        <f>+'Summary Data (2)'!BM179</f>
        <v>17</v>
      </c>
      <c r="S179" s="451">
        <f>+'Summary Data (2)'!BQ179</f>
        <v>12</v>
      </c>
      <c r="T179" s="451">
        <f>+'Summary Data (2)'!BU179</f>
        <v>5</v>
      </c>
      <c r="U179" s="451">
        <f>+'Summary Data (2)'!BY179</f>
        <v>1786</v>
      </c>
      <c r="X179" s="451">
        <f t="shared" si="28"/>
        <v>91</v>
      </c>
      <c r="Y179" s="451">
        <f t="shared" si="28"/>
        <v>30</v>
      </c>
      <c r="Z179" s="451">
        <f t="shared" si="29"/>
        <v>9</v>
      </c>
      <c r="AA179" s="451">
        <f t="shared" si="30"/>
        <v>156</v>
      </c>
      <c r="AB179" s="451">
        <f t="shared" si="31"/>
        <v>34</v>
      </c>
      <c r="AC179" s="451">
        <f t="shared" si="32"/>
        <v>1466</v>
      </c>
      <c r="AD179" s="489">
        <f t="shared" si="33"/>
        <v>0</v>
      </c>
      <c r="AG179" s="486">
        <f t="shared" si="34"/>
        <v>5.0951847704367302E-2</v>
      </c>
      <c r="AH179" s="486">
        <f t="shared" si="35"/>
        <v>1.6797312430011199E-2</v>
      </c>
      <c r="AI179" s="486">
        <f t="shared" si="36"/>
        <v>5.0391937290033594E-3</v>
      </c>
      <c r="AJ179" s="486">
        <f t="shared" si="37"/>
        <v>8.7346024636058228E-2</v>
      </c>
      <c r="AK179" s="486">
        <f t="shared" si="38"/>
        <v>1.9036954087346025E-2</v>
      </c>
      <c r="AL179" s="486">
        <f t="shared" si="39"/>
        <v>0.82082866741321392</v>
      </c>
      <c r="AN179" s="486">
        <f t="shared" si="40"/>
        <v>6.207366984993179E-2</v>
      </c>
    </row>
    <row r="180" spans="1:40" x14ac:dyDescent="0.2">
      <c r="A180" s="640"/>
      <c r="B180" s="442" t="str">
        <f>+'Summary Data (2)'!B180</f>
        <v>July, 2015</v>
      </c>
      <c r="C180" s="448">
        <f>+'Summary Data (2)'!E180</f>
        <v>84</v>
      </c>
      <c r="D180" s="448">
        <f>+'Summary Data (2)'!I180</f>
        <v>160</v>
      </c>
      <c r="E180" s="448">
        <f>+'Summary Data (2)'!M180</f>
        <v>0</v>
      </c>
      <c r="F180" s="448">
        <f>+'Summary Data (2)'!Q180</f>
        <v>8</v>
      </c>
      <c r="G180" s="448">
        <f>+'Summary Data (2)'!U180</f>
        <v>1</v>
      </c>
      <c r="H180" s="448">
        <f>+'Summary Data (2)'!Y180</f>
        <v>116</v>
      </c>
      <c r="I180" s="448">
        <f>+'Summary Data (2)'!AC180</f>
        <v>4</v>
      </c>
      <c r="J180" s="448">
        <f>+'Summary Data (2)'!AG180</f>
        <v>3</v>
      </c>
      <c r="K180" s="448">
        <f>+'Summary Data (2)'!AK180</f>
        <v>389</v>
      </c>
      <c r="L180" s="448">
        <f>+'Summary Data (2)'!AO180</f>
        <v>27</v>
      </c>
      <c r="M180" s="448">
        <f>+'Summary Data (2)'!AS180</f>
        <v>449</v>
      </c>
      <c r="N180" s="448">
        <f>+'Summary Data (2)'!AW180</f>
        <v>402</v>
      </c>
      <c r="O180" s="448">
        <f>+'Summary Data (2)'!BA180</f>
        <v>1</v>
      </c>
      <c r="P180" s="448">
        <f>+'Summary Data (2)'!BE180</f>
        <v>1</v>
      </c>
      <c r="Q180" s="448">
        <f>+'Summary Data (2)'!BI180</f>
        <v>2</v>
      </c>
      <c r="R180" s="448">
        <f>+'Summary Data (2)'!BM180</f>
        <v>24</v>
      </c>
      <c r="S180" s="448">
        <f>+'Summary Data (2)'!BQ180</f>
        <v>12</v>
      </c>
      <c r="T180" s="448">
        <f>+'Summary Data (2)'!BU180</f>
        <v>7</v>
      </c>
      <c r="U180" s="448">
        <f>+'Summary Data (2)'!BY180</f>
        <v>1690</v>
      </c>
      <c r="X180" s="448">
        <f t="shared" si="28"/>
        <v>84</v>
      </c>
      <c r="Y180" s="448">
        <f t="shared" si="28"/>
        <v>160</v>
      </c>
      <c r="Z180" s="448">
        <f t="shared" si="29"/>
        <v>2</v>
      </c>
      <c r="AA180" s="448">
        <f t="shared" si="30"/>
        <v>132</v>
      </c>
      <c r="AB180" s="448">
        <f t="shared" si="31"/>
        <v>43</v>
      </c>
      <c r="AC180" s="448">
        <f t="shared" si="32"/>
        <v>1269</v>
      </c>
      <c r="AD180" s="489">
        <f t="shared" si="33"/>
        <v>0</v>
      </c>
      <c r="AG180" s="487">
        <f t="shared" si="34"/>
        <v>4.9704142011834318E-2</v>
      </c>
      <c r="AH180" s="487">
        <f t="shared" si="35"/>
        <v>9.4674556213017749E-2</v>
      </c>
      <c r="AI180" s="487">
        <f t="shared" si="36"/>
        <v>1.1834319526627219E-3</v>
      </c>
      <c r="AJ180" s="487">
        <f t="shared" si="37"/>
        <v>7.8106508875739639E-2</v>
      </c>
      <c r="AK180" s="487">
        <f t="shared" si="38"/>
        <v>2.5443786982248522E-2</v>
      </c>
      <c r="AL180" s="487">
        <f t="shared" si="39"/>
        <v>0.75088757396449701</v>
      </c>
      <c r="AN180" s="487">
        <f t="shared" si="40"/>
        <v>6.6193853427895979E-2</v>
      </c>
    </row>
    <row r="181" spans="1:40" x14ac:dyDescent="0.2">
      <c r="A181" s="640"/>
      <c r="B181" s="449" t="str">
        <f>+'Summary Data (2)'!B181</f>
        <v>August, 2015</v>
      </c>
      <c r="C181" s="451">
        <f>+'Summary Data (2)'!E181</f>
        <v>114</v>
      </c>
      <c r="D181" s="451">
        <f>+'Summary Data (2)'!I181</f>
        <v>0</v>
      </c>
      <c r="E181" s="451">
        <f>+'Summary Data (2)'!M181</f>
        <v>0</v>
      </c>
      <c r="F181" s="451">
        <f>+'Summary Data (2)'!Q181</f>
        <v>11</v>
      </c>
      <c r="G181" s="451">
        <f>+'Summary Data (2)'!U181</f>
        <v>1</v>
      </c>
      <c r="H181" s="451">
        <f>+'Summary Data (2)'!Y181</f>
        <v>85</v>
      </c>
      <c r="I181" s="451">
        <f>+'Summary Data (2)'!AC181</f>
        <v>2</v>
      </c>
      <c r="J181" s="451">
        <f>+'Summary Data (2)'!AG181</f>
        <v>1</v>
      </c>
      <c r="K181" s="451">
        <f>+'Summary Data (2)'!AK181</f>
        <v>329</v>
      </c>
      <c r="L181" s="451">
        <f>+'Summary Data (2)'!AO181</f>
        <v>32</v>
      </c>
      <c r="M181" s="451">
        <f>+'Summary Data (2)'!AS181</f>
        <v>353</v>
      </c>
      <c r="N181" s="451">
        <f>+'Summary Data (2)'!AW181</f>
        <v>345</v>
      </c>
      <c r="O181" s="451">
        <f>+'Summary Data (2)'!BA181</f>
        <v>13</v>
      </c>
      <c r="P181" s="451">
        <f>+'Summary Data (2)'!BE181</f>
        <v>0</v>
      </c>
      <c r="Q181" s="451">
        <f>+'Summary Data (2)'!BI181</f>
        <v>7</v>
      </c>
      <c r="R181" s="451">
        <f>+'Summary Data (2)'!BM181</f>
        <v>10</v>
      </c>
      <c r="S181" s="451">
        <f>+'Summary Data (2)'!BQ181</f>
        <v>20</v>
      </c>
      <c r="T181" s="451">
        <f>+'Summary Data (2)'!BU181</f>
        <v>4</v>
      </c>
      <c r="U181" s="451">
        <f>+'Summary Data (2)'!BY181</f>
        <v>1327</v>
      </c>
      <c r="X181" s="451">
        <f t="shared" si="28"/>
        <v>114</v>
      </c>
      <c r="Y181" s="451">
        <f t="shared" si="28"/>
        <v>0</v>
      </c>
      <c r="Z181" s="451">
        <f t="shared" si="29"/>
        <v>7</v>
      </c>
      <c r="AA181" s="451">
        <f t="shared" si="30"/>
        <v>100</v>
      </c>
      <c r="AB181" s="451">
        <f t="shared" si="31"/>
        <v>34</v>
      </c>
      <c r="AC181" s="451">
        <f t="shared" si="32"/>
        <v>1072</v>
      </c>
      <c r="AD181" s="489">
        <f t="shared" si="33"/>
        <v>0</v>
      </c>
      <c r="AG181" s="486">
        <f t="shared" si="34"/>
        <v>8.5908063300678225E-2</v>
      </c>
      <c r="AH181" s="486">
        <f t="shared" si="35"/>
        <v>0</v>
      </c>
      <c r="AI181" s="486">
        <f t="shared" si="36"/>
        <v>5.2750565184626974E-3</v>
      </c>
      <c r="AJ181" s="486">
        <f t="shared" si="37"/>
        <v>7.5357950263752832E-2</v>
      </c>
      <c r="AK181" s="486">
        <f t="shared" si="38"/>
        <v>2.562170308967596E-2</v>
      </c>
      <c r="AL181" s="486">
        <f t="shared" si="39"/>
        <v>0.80783722682743031</v>
      </c>
      <c r="AN181" s="486">
        <f t="shared" si="40"/>
        <v>0.10634328358208955</v>
      </c>
    </row>
    <row r="182" spans="1:40" x14ac:dyDescent="0.2">
      <c r="A182" s="641"/>
      <c r="B182" s="442" t="str">
        <f>+'Summary Data (2)'!B182</f>
        <v>September, 2015</v>
      </c>
      <c r="C182" s="448">
        <f>+'Summary Data (2)'!E182</f>
        <v>81</v>
      </c>
      <c r="D182" s="448">
        <f>+'Summary Data (2)'!I182</f>
        <v>0</v>
      </c>
      <c r="E182" s="448">
        <f>+'Summary Data (2)'!M182</f>
        <v>0</v>
      </c>
      <c r="F182" s="448">
        <f>+'Summary Data (2)'!Q182</f>
        <v>3</v>
      </c>
      <c r="G182" s="448">
        <f>+'Summary Data (2)'!U182</f>
        <v>0</v>
      </c>
      <c r="H182" s="448">
        <f>+'Summary Data (2)'!Y182</f>
        <v>71</v>
      </c>
      <c r="I182" s="448">
        <f>+'Summary Data (2)'!AC182</f>
        <v>2</v>
      </c>
      <c r="J182" s="448">
        <f>+'Summary Data (2)'!AG182</f>
        <v>0</v>
      </c>
      <c r="K182" s="448">
        <f>+'Summary Data (2)'!AK182</f>
        <v>410</v>
      </c>
      <c r="L182" s="448">
        <f>+'Summary Data (2)'!AO182</f>
        <v>37</v>
      </c>
      <c r="M182" s="448">
        <f>+'Summary Data (2)'!AS182</f>
        <v>364</v>
      </c>
      <c r="N182" s="448">
        <f>+'Summary Data (2)'!AW182</f>
        <v>365</v>
      </c>
      <c r="O182" s="448">
        <f>+'Summary Data (2)'!BA182</f>
        <v>1</v>
      </c>
      <c r="P182" s="448">
        <f>+'Summary Data (2)'!BE182</f>
        <v>0</v>
      </c>
      <c r="Q182" s="448">
        <f>+'Summary Data (2)'!BI182</f>
        <v>7</v>
      </c>
      <c r="R182" s="448">
        <f>+'Summary Data (2)'!BM182</f>
        <v>1</v>
      </c>
      <c r="S182" s="448">
        <f>+'Summary Data (2)'!BQ182</f>
        <v>11</v>
      </c>
      <c r="T182" s="448">
        <f>+'Summary Data (2)'!BU182</f>
        <v>7</v>
      </c>
      <c r="U182" s="448">
        <f>+'Summary Data (2)'!BY182</f>
        <v>1360</v>
      </c>
      <c r="X182" s="448">
        <f t="shared" si="28"/>
        <v>81</v>
      </c>
      <c r="Y182" s="448">
        <f t="shared" si="28"/>
        <v>0</v>
      </c>
      <c r="Z182" s="448">
        <f t="shared" si="29"/>
        <v>7</v>
      </c>
      <c r="AA182" s="448">
        <f t="shared" si="30"/>
        <v>76</v>
      </c>
      <c r="AB182" s="448">
        <f t="shared" si="31"/>
        <v>19</v>
      </c>
      <c r="AC182" s="448">
        <f t="shared" si="32"/>
        <v>1177</v>
      </c>
      <c r="AD182" s="489">
        <f t="shared" si="33"/>
        <v>0</v>
      </c>
      <c r="AG182" s="487">
        <f t="shared" si="34"/>
        <v>5.9558823529411761E-2</v>
      </c>
      <c r="AH182" s="487">
        <f t="shared" si="35"/>
        <v>0</v>
      </c>
      <c r="AI182" s="487">
        <f t="shared" si="36"/>
        <v>5.1470588235294117E-3</v>
      </c>
      <c r="AJ182" s="487">
        <f t="shared" si="37"/>
        <v>5.5882352941176473E-2</v>
      </c>
      <c r="AK182" s="487">
        <f t="shared" si="38"/>
        <v>1.3970588235294118E-2</v>
      </c>
      <c r="AL182" s="487">
        <f t="shared" si="39"/>
        <v>0.86544117647058827</v>
      </c>
      <c r="AN182" s="487">
        <f t="shared" si="40"/>
        <v>6.881903143585387E-2</v>
      </c>
    </row>
    <row r="183" spans="1:40" x14ac:dyDescent="0.2">
      <c r="A183" s="639" t="s">
        <v>347</v>
      </c>
      <c r="B183" s="449" t="str">
        <f>+'Summary Data (2)'!B183</f>
        <v>October, 2015</v>
      </c>
      <c r="C183" s="451">
        <f>+'Summary Data (2)'!E183</f>
        <v>96</v>
      </c>
      <c r="D183" s="451">
        <f>+'Summary Data (2)'!I183</f>
        <v>0</v>
      </c>
      <c r="E183" s="451">
        <f>+'Summary Data (2)'!M183</f>
        <v>0</v>
      </c>
      <c r="F183" s="451">
        <f>+'Summary Data (2)'!Q183</f>
        <v>10</v>
      </c>
      <c r="G183" s="451">
        <f>+'Summary Data (2)'!U183</f>
        <v>1</v>
      </c>
      <c r="H183" s="451">
        <f>+'Summary Data (2)'!Y183</f>
        <v>47</v>
      </c>
      <c r="I183" s="451">
        <f>+'Summary Data (2)'!AC183</f>
        <v>4</v>
      </c>
      <c r="J183" s="451">
        <f>+'Summary Data (2)'!AG183</f>
        <v>2</v>
      </c>
      <c r="K183" s="451">
        <f>+'Summary Data (2)'!AK183</f>
        <v>447</v>
      </c>
      <c r="L183" s="451">
        <f>+'Summary Data (2)'!AO183</f>
        <v>22</v>
      </c>
      <c r="M183" s="451">
        <f>+'Summary Data (2)'!AS183</f>
        <v>400</v>
      </c>
      <c r="N183" s="451">
        <f>+'Summary Data (2)'!AW183</f>
        <v>398</v>
      </c>
      <c r="O183" s="451">
        <f>+'Summary Data (2)'!BA183</f>
        <v>1</v>
      </c>
      <c r="P183" s="451">
        <f>+'Summary Data (2)'!BE183</f>
        <v>0</v>
      </c>
      <c r="Q183" s="451">
        <f>+'Summary Data (2)'!BI183</f>
        <v>3</v>
      </c>
      <c r="R183" s="451">
        <f>+'Summary Data (2)'!BM183</f>
        <v>0</v>
      </c>
      <c r="S183" s="451">
        <f>+'Summary Data (2)'!BQ183</f>
        <v>13</v>
      </c>
      <c r="T183" s="451">
        <f>+'Summary Data (2)'!BU183</f>
        <v>11</v>
      </c>
      <c r="U183" s="451">
        <f>+'Summary Data (2)'!BY183</f>
        <v>1455</v>
      </c>
      <c r="X183" s="451">
        <f t="shared" si="28"/>
        <v>96</v>
      </c>
      <c r="Y183" s="451">
        <f t="shared" si="28"/>
        <v>0</v>
      </c>
      <c r="Z183" s="451">
        <f t="shared" si="29"/>
        <v>3</v>
      </c>
      <c r="AA183" s="451">
        <f t="shared" si="30"/>
        <v>64</v>
      </c>
      <c r="AB183" s="451">
        <f t="shared" si="31"/>
        <v>24</v>
      </c>
      <c r="AC183" s="451">
        <f t="shared" si="32"/>
        <v>1268</v>
      </c>
      <c r="AD183" s="489">
        <f t="shared" si="33"/>
        <v>0</v>
      </c>
      <c r="AG183" s="486">
        <f t="shared" si="34"/>
        <v>6.5979381443298971E-2</v>
      </c>
      <c r="AH183" s="486">
        <f t="shared" si="35"/>
        <v>0</v>
      </c>
      <c r="AI183" s="486">
        <f t="shared" si="36"/>
        <v>2.0618556701030928E-3</v>
      </c>
      <c r="AJ183" s="486">
        <f t="shared" si="37"/>
        <v>4.3986254295532649E-2</v>
      </c>
      <c r="AK183" s="486">
        <f t="shared" si="38"/>
        <v>1.6494845360824743E-2</v>
      </c>
      <c r="AL183" s="486">
        <f t="shared" si="39"/>
        <v>0.87147766323024056</v>
      </c>
      <c r="AN183" s="486">
        <f t="shared" si="40"/>
        <v>7.5709779179810727E-2</v>
      </c>
    </row>
    <row r="184" spans="1:40" x14ac:dyDescent="0.2">
      <c r="A184" s="640"/>
      <c r="B184" s="442" t="str">
        <f>+'Summary Data (2)'!B184</f>
        <v>November, 2015</v>
      </c>
      <c r="C184" s="448">
        <f>+'Summary Data (2)'!E184</f>
        <v>83</v>
      </c>
      <c r="D184" s="448">
        <f>+'Summary Data (2)'!I184</f>
        <v>0</v>
      </c>
      <c r="E184" s="448">
        <f>+'Summary Data (2)'!M184</f>
        <v>1</v>
      </c>
      <c r="F184" s="448">
        <f>+'Summary Data (2)'!Q184</f>
        <v>13</v>
      </c>
      <c r="G184" s="448">
        <f>+'Summary Data (2)'!U184</f>
        <v>0</v>
      </c>
      <c r="H184" s="448">
        <f>+'Summary Data (2)'!Y184</f>
        <v>18</v>
      </c>
      <c r="I184" s="448">
        <f>+'Summary Data (2)'!AC184</f>
        <v>1</v>
      </c>
      <c r="J184" s="448">
        <f>+'Summary Data (2)'!AG184</f>
        <v>0</v>
      </c>
      <c r="K184" s="448">
        <f>+'Summary Data (2)'!AK184</f>
        <v>391</v>
      </c>
      <c r="L184" s="448">
        <f>+'Summary Data (2)'!AO184</f>
        <v>13</v>
      </c>
      <c r="M184" s="448">
        <f>+'Summary Data (2)'!AS184</f>
        <v>370</v>
      </c>
      <c r="N184" s="448">
        <f>+'Summary Data (2)'!AW184</f>
        <v>413</v>
      </c>
      <c r="O184" s="448">
        <f>+'Summary Data (2)'!BA184</f>
        <v>10</v>
      </c>
      <c r="P184" s="448">
        <f>+'Summary Data (2)'!BE184</f>
        <v>1</v>
      </c>
      <c r="Q184" s="448">
        <f>+'Summary Data (2)'!BI184</f>
        <v>14</v>
      </c>
      <c r="R184" s="448">
        <f>+'Summary Data (2)'!BM184</f>
        <v>1</v>
      </c>
      <c r="S184" s="448">
        <f>+'Summary Data (2)'!BQ184</f>
        <v>11</v>
      </c>
      <c r="T184" s="448">
        <f>+'Summary Data (2)'!BU184</f>
        <v>1</v>
      </c>
      <c r="U184" s="448">
        <f>+'Summary Data (2)'!BY184</f>
        <v>1341</v>
      </c>
      <c r="X184" s="448">
        <f t="shared" si="28"/>
        <v>83</v>
      </c>
      <c r="Y184" s="448">
        <f t="shared" si="28"/>
        <v>0</v>
      </c>
      <c r="Z184" s="448">
        <f t="shared" si="29"/>
        <v>14</v>
      </c>
      <c r="AA184" s="448">
        <f t="shared" si="30"/>
        <v>33</v>
      </c>
      <c r="AB184" s="448">
        <f t="shared" si="31"/>
        <v>13</v>
      </c>
      <c r="AC184" s="448">
        <f t="shared" si="32"/>
        <v>1198</v>
      </c>
      <c r="AD184" s="489">
        <f t="shared" si="33"/>
        <v>0</v>
      </c>
      <c r="AG184" s="487">
        <f t="shared" si="34"/>
        <v>6.1894108873974646E-2</v>
      </c>
      <c r="AH184" s="487">
        <f t="shared" si="35"/>
        <v>0</v>
      </c>
      <c r="AI184" s="487">
        <f t="shared" si="36"/>
        <v>1.0439970171513796E-2</v>
      </c>
      <c r="AJ184" s="487">
        <f t="shared" si="37"/>
        <v>2.4608501118568233E-2</v>
      </c>
      <c r="AK184" s="487">
        <f t="shared" si="38"/>
        <v>9.6942580164056675E-3</v>
      </c>
      <c r="AL184" s="487">
        <f t="shared" si="39"/>
        <v>0.89336316181953768</v>
      </c>
      <c r="AN184" s="487">
        <f t="shared" si="40"/>
        <v>6.9282136894824708E-2</v>
      </c>
    </row>
    <row r="185" spans="1:40" x14ac:dyDescent="0.2">
      <c r="A185" s="640"/>
      <c r="B185" s="449" t="str">
        <f>+'Summary Data (2)'!B185</f>
        <v>December, 2015</v>
      </c>
      <c r="C185" s="451">
        <f>+'Summary Data (2)'!E185</f>
        <v>66</v>
      </c>
      <c r="D185" s="451">
        <f>+'Summary Data (2)'!I185</f>
        <v>0</v>
      </c>
      <c r="E185" s="451">
        <f>+'Summary Data (2)'!M185</f>
        <v>0</v>
      </c>
      <c r="F185" s="451">
        <f>+'Summary Data (2)'!Q185</f>
        <v>10</v>
      </c>
      <c r="G185" s="451">
        <f>+'Summary Data (2)'!U185</f>
        <v>0</v>
      </c>
      <c r="H185" s="451">
        <f>+'Summary Data (2)'!Y185</f>
        <v>13</v>
      </c>
      <c r="I185" s="451">
        <f>+'Summary Data (2)'!AC185</f>
        <v>3</v>
      </c>
      <c r="J185" s="451">
        <f>+'Summary Data (2)'!AG185</f>
        <v>2</v>
      </c>
      <c r="K185" s="451">
        <f>+'Summary Data (2)'!AK185</f>
        <v>378</v>
      </c>
      <c r="L185" s="451">
        <f>+'Summary Data (2)'!AO185</f>
        <v>15</v>
      </c>
      <c r="M185" s="451">
        <f>+'Summary Data (2)'!AS185</f>
        <v>420</v>
      </c>
      <c r="N185" s="451">
        <f>+'Summary Data (2)'!AW185</f>
        <v>330</v>
      </c>
      <c r="O185" s="451">
        <f>+'Summary Data (2)'!BA185</f>
        <v>1</v>
      </c>
      <c r="P185" s="451">
        <f>+'Summary Data (2)'!BE185</f>
        <v>0</v>
      </c>
      <c r="Q185" s="451">
        <f>+'Summary Data (2)'!BI185</f>
        <v>9</v>
      </c>
      <c r="R185" s="451">
        <f>+'Summary Data (2)'!BM185</f>
        <v>3</v>
      </c>
      <c r="S185" s="451">
        <f>+'Summary Data (2)'!BQ185</f>
        <v>16</v>
      </c>
      <c r="T185" s="451">
        <f>+'Summary Data (2)'!BU185</f>
        <v>3</v>
      </c>
      <c r="U185" s="451">
        <f>+'Summary Data (2)'!BY185</f>
        <v>1269</v>
      </c>
      <c r="X185" s="451">
        <f t="shared" si="28"/>
        <v>66</v>
      </c>
      <c r="Y185" s="451">
        <f t="shared" si="28"/>
        <v>0</v>
      </c>
      <c r="Z185" s="451">
        <f t="shared" si="29"/>
        <v>9</v>
      </c>
      <c r="AA185" s="451">
        <f t="shared" si="30"/>
        <v>28</v>
      </c>
      <c r="AB185" s="451">
        <f t="shared" si="31"/>
        <v>22</v>
      </c>
      <c r="AC185" s="451">
        <f t="shared" si="32"/>
        <v>1144</v>
      </c>
      <c r="AD185" s="489">
        <f t="shared" si="33"/>
        <v>0</v>
      </c>
      <c r="AG185" s="486">
        <f t="shared" si="34"/>
        <v>5.2009456264775412E-2</v>
      </c>
      <c r="AH185" s="486">
        <f t="shared" si="35"/>
        <v>0</v>
      </c>
      <c r="AI185" s="486">
        <f t="shared" si="36"/>
        <v>7.0921985815602835E-3</v>
      </c>
      <c r="AJ185" s="486">
        <f t="shared" si="37"/>
        <v>2.2064617809298661E-2</v>
      </c>
      <c r="AK185" s="486">
        <f t="shared" si="38"/>
        <v>1.7336485421591805E-2</v>
      </c>
      <c r="AL185" s="486">
        <f t="shared" si="39"/>
        <v>0.90149724192277381</v>
      </c>
      <c r="AN185" s="486">
        <f t="shared" si="40"/>
        <v>5.7692307692307696E-2</v>
      </c>
    </row>
    <row r="186" spans="1:40" x14ac:dyDescent="0.2">
      <c r="A186" s="640"/>
      <c r="B186" s="442" t="str">
        <f>+'Summary Data (2)'!B186</f>
        <v>January, 2016</v>
      </c>
      <c r="C186" s="448">
        <f>+'Summary Data (2)'!E186</f>
        <v>94</v>
      </c>
      <c r="D186" s="448">
        <f>+'Summary Data (2)'!I186</f>
        <v>80</v>
      </c>
      <c r="E186" s="448">
        <f>+'Summary Data (2)'!M186</f>
        <v>0</v>
      </c>
      <c r="F186" s="448">
        <f>+'Summary Data (2)'!Q186</f>
        <v>14</v>
      </c>
      <c r="G186" s="448">
        <f>+'Summary Data (2)'!U186</f>
        <v>2</v>
      </c>
      <c r="H186" s="448">
        <f>+'Summary Data (2)'!Y186</f>
        <v>7</v>
      </c>
      <c r="I186" s="448">
        <f>+'Summary Data (2)'!AC186</f>
        <v>1</v>
      </c>
      <c r="J186" s="448">
        <f>+'Summary Data (2)'!AG186</f>
        <v>2</v>
      </c>
      <c r="K186" s="448">
        <f>+'Summary Data (2)'!AK186</f>
        <v>366</v>
      </c>
      <c r="L186" s="448">
        <f>+'Summary Data (2)'!AO186</f>
        <v>13</v>
      </c>
      <c r="M186" s="448">
        <f>+'Summary Data (2)'!AS186</f>
        <v>364</v>
      </c>
      <c r="N186" s="448">
        <f>+'Summary Data (2)'!AW186</f>
        <v>382</v>
      </c>
      <c r="O186" s="448">
        <f>+'Summary Data (2)'!BA186</f>
        <v>3</v>
      </c>
      <c r="P186" s="448">
        <f>+'Summary Data (2)'!BE186</f>
        <v>1</v>
      </c>
      <c r="Q186" s="448">
        <f>+'Summary Data (2)'!BI186</f>
        <v>1</v>
      </c>
      <c r="R186" s="448">
        <f>+'Summary Data (2)'!BM186</f>
        <v>14</v>
      </c>
      <c r="S186" s="448">
        <f>+'Summary Data (2)'!BQ186</f>
        <v>6</v>
      </c>
      <c r="T186" s="448">
        <f>+'Summary Data (2)'!BU186</f>
        <v>12</v>
      </c>
      <c r="U186" s="448">
        <f>+'Summary Data (2)'!BY186</f>
        <v>1362</v>
      </c>
      <c r="X186" s="448">
        <f t="shared" si="28"/>
        <v>94</v>
      </c>
      <c r="Y186" s="448">
        <f t="shared" si="28"/>
        <v>80</v>
      </c>
      <c r="Z186" s="448">
        <f t="shared" si="29"/>
        <v>1</v>
      </c>
      <c r="AA186" s="448">
        <f t="shared" si="30"/>
        <v>26</v>
      </c>
      <c r="AB186" s="448">
        <f t="shared" si="31"/>
        <v>32</v>
      </c>
      <c r="AC186" s="448">
        <f t="shared" si="32"/>
        <v>1129</v>
      </c>
      <c r="AD186" s="489">
        <f t="shared" si="33"/>
        <v>0</v>
      </c>
      <c r="AG186" s="487">
        <f t="shared" si="34"/>
        <v>6.901615271659324E-2</v>
      </c>
      <c r="AH186" s="487">
        <f t="shared" si="35"/>
        <v>5.8737151248164463E-2</v>
      </c>
      <c r="AI186" s="487">
        <f t="shared" si="36"/>
        <v>7.3421439060205576E-4</v>
      </c>
      <c r="AJ186" s="487">
        <f t="shared" si="37"/>
        <v>1.908957415565345E-2</v>
      </c>
      <c r="AK186" s="487">
        <f t="shared" si="38"/>
        <v>2.3494860499265784E-2</v>
      </c>
      <c r="AL186" s="487">
        <f t="shared" si="39"/>
        <v>0.828928046989721</v>
      </c>
      <c r="AN186" s="487">
        <f t="shared" si="40"/>
        <v>8.3259521700620023E-2</v>
      </c>
    </row>
    <row r="187" spans="1:40" x14ac:dyDescent="0.2">
      <c r="A187" s="640"/>
      <c r="B187" s="449" t="str">
        <f>+'Summary Data (2)'!B187</f>
        <v>February, 2016</v>
      </c>
      <c r="C187" s="451">
        <f>+'Summary Data (2)'!E187</f>
        <v>95</v>
      </c>
      <c r="D187" s="451">
        <f>+'Summary Data (2)'!I187</f>
        <v>16</v>
      </c>
      <c r="E187" s="451">
        <f>+'Summary Data (2)'!M187</f>
        <v>0</v>
      </c>
      <c r="F187" s="451">
        <f>+'Summary Data (2)'!Q187</f>
        <v>8</v>
      </c>
      <c r="G187" s="451">
        <f>+'Summary Data (2)'!U187</f>
        <v>2</v>
      </c>
      <c r="H187" s="451">
        <f>+'Summary Data (2)'!Y187</f>
        <v>25</v>
      </c>
      <c r="I187" s="451">
        <f>+'Summary Data (2)'!AC187</f>
        <v>2</v>
      </c>
      <c r="J187" s="451">
        <f>+'Summary Data (2)'!AG187</f>
        <v>2</v>
      </c>
      <c r="K187" s="451">
        <f>+'Summary Data (2)'!AK187</f>
        <v>470</v>
      </c>
      <c r="L187" s="451">
        <f>+'Summary Data (2)'!AO187</f>
        <v>39</v>
      </c>
      <c r="M187" s="451">
        <f>+'Summary Data (2)'!AS187</f>
        <v>434</v>
      </c>
      <c r="N187" s="451">
        <f>+'Summary Data (2)'!AW187</f>
        <v>425</v>
      </c>
      <c r="O187" s="451">
        <f>+'Summary Data (2)'!BA187</f>
        <v>2</v>
      </c>
      <c r="P187" s="451">
        <f>+'Summary Data (2)'!BE187</f>
        <v>0</v>
      </c>
      <c r="Q187" s="451">
        <f>+'Summary Data (2)'!BI187</f>
        <v>4</v>
      </c>
      <c r="R187" s="451">
        <f>+'Summary Data (2)'!BM187</f>
        <v>10</v>
      </c>
      <c r="S187" s="451">
        <f>+'Summary Data (2)'!BQ187</f>
        <v>16</v>
      </c>
      <c r="T187" s="451">
        <f>+'Summary Data (2)'!BU187</f>
        <v>2</v>
      </c>
      <c r="U187" s="451">
        <f>+'Summary Data (2)'!BY187</f>
        <v>1552</v>
      </c>
      <c r="X187" s="451">
        <f t="shared" si="28"/>
        <v>95</v>
      </c>
      <c r="Y187" s="451">
        <f t="shared" si="28"/>
        <v>16</v>
      </c>
      <c r="Z187" s="451">
        <f t="shared" si="29"/>
        <v>4</v>
      </c>
      <c r="AA187" s="451">
        <f t="shared" si="30"/>
        <v>39</v>
      </c>
      <c r="AB187" s="451">
        <f t="shared" si="31"/>
        <v>28</v>
      </c>
      <c r="AC187" s="451">
        <f t="shared" si="32"/>
        <v>1370</v>
      </c>
      <c r="AD187" s="489">
        <f t="shared" si="33"/>
        <v>0</v>
      </c>
      <c r="AG187" s="486">
        <f t="shared" si="34"/>
        <v>6.1211340206185565E-2</v>
      </c>
      <c r="AH187" s="486">
        <f t="shared" si="35"/>
        <v>1.0309278350515464E-2</v>
      </c>
      <c r="AI187" s="486">
        <f t="shared" si="36"/>
        <v>2.5773195876288659E-3</v>
      </c>
      <c r="AJ187" s="486">
        <f t="shared" si="37"/>
        <v>2.5128865979381444E-2</v>
      </c>
      <c r="AK187" s="486">
        <f t="shared" si="38"/>
        <v>1.804123711340206E-2</v>
      </c>
      <c r="AL187" s="486">
        <f t="shared" si="39"/>
        <v>0.88273195876288657</v>
      </c>
      <c r="AN187" s="486">
        <f t="shared" si="40"/>
        <v>6.9343065693430656E-2</v>
      </c>
    </row>
    <row r="188" spans="1:40" x14ac:dyDescent="0.2">
      <c r="A188" s="640"/>
      <c r="B188" s="442" t="str">
        <f>+'Summary Data (2)'!B188</f>
        <v>March, 2016</v>
      </c>
      <c r="C188" s="448">
        <f>+'Summary Data (2)'!E188</f>
        <v>136</v>
      </c>
      <c r="D188" s="448">
        <f>+'Summary Data (2)'!I188</f>
        <v>24</v>
      </c>
      <c r="E188" s="448">
        <f>+'Summary Data (2)'!M188</f>
        <v>0</v>
      </c>
      <c r="F188" s="448">
        <f>+'Summary Data (2)'!Q188</f>
        <v>8</v>
      </c>
      <c r="G188" s="448">
        <f>+'Summary Data (2)'!U188</f>
        <v>0</v>
      </c>
      <c r="H188" s="448">
        <f>+'Summary Data (2)'!Y188</f>
        <v>40</v>
      </c>
      <c r="I188" s="448">
        <f>+'Summary Data (2)'!AC188</f>
        <v>3</v>
      </c>
      <c r="J188" s="448">
        <f>+'Summary Data (2)'!AG188</f>
        <v>1</v>
      </c>
      <c r="K188" s="448">
        <f>+'Summary Data (2)'!AK188</f>
        <v>392</v>
      </c>
      <c r="L188" s="448">
        <f>+'Summary Data (2)'!AO188</f>
        <v>42</v>
      </c>
      <c r="M188" s="448">
        <f>+'Summary Data (2)'!AS188</f>
        <v>294</v>
      </c>
      <c r="N188" s="448">
        <f>+'Summary Data (2)'!AW188</f>
        <v>364</v>
      </c>
      <c r="O188" s="448">
        <f>+'Summary Data (2)'!BA188</f>
        <v>3</v>
      </c>
      <c r="P188" s="448">
        <f>+'Summary Data (2)'!BE188</f>
        <v>3</v>
      </c>
      <c r="Q188" s="448">
        <f>+'Summary Data (2)'!BI188</f>
        <v>5</v>
      </c>
      <c r="R188" s="448">
        <f>+'Summary Data (2)'!BM188</f>
        <v>21</v>
      </c>
      <c r="S188" s="448">
        <f>+'Summary Data (2)'!BQ188</f>
        <v>13</v>
      </c>
      <c r="T188" s="448">
        <f>+'Summary Data (2)'!BU188</f>
        <v>6</v>
      </c>
      <c r="U188" s="448">
        <f>+'Summary Data (2)'!BY188</f>
        <v>1355</v>
      </c>
      <c r="X188" s="448">
        <f t="shared" si="28"/>
        <v>136</v>
      </c>
      <c r="Y188" s="448">
        <f t="shared" si="28"/>
        <v>24</v>
      </c>
      <c r="Z188" s="448">
        <f t="shared" si="29"/>
        <v>5</v>
      </c>
      <c r="AA188" s="448">
        <f t="shared" si="30"/>
        <v>52</v>
      </c>
      <c r="AB188" s="448">
        <f t="shared" si="31"/>
        <v>40</v>
      </c>
      <c r="AC188" s="448">
        <f t="shared" si="32"/>
        <v>1098</v>
      </c>
      <c r="AD188" s="489">
        <f t="shared" si="33"/>
        <v>0</v>
      </c>
      <c r="AG188" s="487">
        <f t="shared" si="34"/>
        <v>0.1003690036900369</v>
      </c>
      <c r="AH188" s="487">
        <f t="shared" si="35"/>
        <v>1.7712177121771217E-2</v>
      </c>
      <c r="AI188" s="487">
        <f t="shared" si="36"/>
        <v>3.6900369003690036E-3</v>
      </c>
      <c r="AJ188" s="487">
        <f t="shared" si="37"/>
        <v>3.8376383763837639E-2</v>
      </c>
      <c r="AK188" s="487">
        <f t="shared" si="38"/>
        <v>2.9520295202952029E-2</v>
      </c>
      <c r="AL188" s="487">
        <f t="shared" si="39"/>
        <v>0.81033210332103323</v>
      </c>
      <c r="AN188" s="487">
        <f t="shared" si="40"/>
        <v>0.12386156648451731</v>
      </c>
    </row>
    <row r="189" spans="1:40" x14ac:dyDescent="0.2">
      <c r="A189" s="640"/>
      <c r="B189" s="449" t="str">
        <f>+'Summary Data (2)'!B189</f>
        <v>April, 2016</v>
      </c>
      <c r="C189" s="451">
        <f>+'Summary Data (2)'!E189</f>
        <v>145</v>
      </c>
      <c r="D189" s="451">
        <f>+'Summary Data (2)'!I189</f>
        <v>0</v>
      </c>
      <c r="E189" s="451">
        <f>+'Summary Data (2)'!M189</f>
        <v>0</v>
      </c>
      <c r="F189" s="451">
        <f>+'Summary Data (2)'!Q189</f>
        <v>11</v>
      </c>
      <c r="G189" s="451">
        <f>+'Summary Data (2)'!U189</f>
        <v>2</v>
      </c>
      <c r="H189" s="451">
        <f>+'Summary Data (2)'!Y189</f>
        <v>47</v>
      </c>
      <c r="I189" s="451">
        <f>+'Summary Data (2)'!AC189</f>
        <v>6</v>
      </c>
      <c r="J189" s="451">
        <f>+'Summary Data (2)'!AG189</f>
        <v>2</v>
      </c>
      <c r="K189" s="451">
        <f>+'Summary Data (2)'!AK189</f>
        <v>328</v>
      </c>
      <c r="L189" s="451">
        <f>+'Summary Data (2)'!AO189</f>
        <v>20</v>
      </c>
      <c r="M189" s="451">
        <f>+'Summary Data (2)'!AS189</f>
        <v>298</v>
      </c>
      <c r="N189" s="451">
        <f>+'Summary Data (2)'!AW189</f>
        <v>343</v>
      </c>
      <c r="O189" s="451">
        <f>+'Summary Data (2)'!BA189</f>
        <v>1</v>
      </c>
      <c r="P189" s="451">
        <f>+'Summary Data (2)'!BE189</f>
        <v>1</v>
      </c>
      <c r="Q189" s="451">
        <f>+'Summary Data (2)'!BI189</f>
        <v>2</v>
      </c>
      <c r="R189" s="451">
        <f>+'Summary Data (2)'!BM189</f>
        <v>17</v>
      </c>
      <c r="S189" s="451">
        <f>+'Summary Data (2)'!BQ189</f>
        <v>11</v>
      </c>
      <c r="T189" s="451">
        <f>+'Summary Data (2)'!BU189</f>
        <v>12</v>
      </c>
      <c r="U189" s="451">
        <f>+'Summary Data (2)'!BY189</f>
        <v>1246</v>
      </c>
      <c r="X189" s="451">
        <f t="shared" si="28"/>
        <v>145</v>
      </c>
      <c r="Y189" s="451">
        <f t="shared" si="28"/>
        <v>0</v>
      </c>
      <c r="Z189" s="451">
        <f t="shared" si="29"/>
        <v>2</v>
      </c>
      <c r="AA189" s="451">
        <f t="shared" si="30"/>
        <v>68</v>
      </c>
      <c r="AB189" s="451">
        <f t="shared" si="31"/>
        <v>40</v>
      </c>
      <c r="AC189" s="451">
        <f t="shared" si="32"/>
        <v>991</v>
      </c>
      <c r="AD189" s="489">
        <f t="shared" si="33"/>
        <v>0</v>
      </c>
      <c r="AG189" s="486">
        <f t="shared" si="34"/>
        <v>0.11637239165329052</v>
      </c>
      <c r="AH189" s="486">
        <f t="shared" si="35"/>
        <v>0</v>
      </c>
      <c r="AI189" s="486">
        <f t="shared" si="36"/>
        <v>1.6051364365971107E-3</v>
      </c>
      <c r="AJ189" s="486">
        <f t="shared" si="37"/>
        <v>5.4574638844301769E-2</v>
      </c>
      <c r="AK189" s="486">
        <f t="shared" si="38"/>
        <v>3.2102728731942212E-2</v>
      </c>
      <c r="AL189" s="486">
        <f t="shared" si="39"/>
        <v>0.7953451043338684</v>
      </c>
      <c r="AN189" s="486">
        <f t="shared" si="40"/>
        <v>0.14631685166498487</v>
      </c>
    </row>
    <row r="190" spans="1:40" x14ac:dyDescent="0.2">
      <c r="A190" s="640"/>
      <c r="B190" s="442" t="str">
        <f>+'Summary Data (2)'!B190</f>
        <v>May, 2016</v>
      </c>
      <c r="C190" s="448">
        <f>+'Summary Data (2)'!E190</f>
        <v>145</v>
      </c>
      <c r="D190" s="448">
        <f>+'Summary Data (2)'!I190</f>
        <v>44</v>
      </c>
      <c r="E190" s="448">
        <f>+'Summary Data (2)'!M190</f>
        <v>0</v>
      </c>
      <c r="F190" s="448">
        <f>+'Summary Data (2)'!Q190</f>
        <v>15</v>
      </c>
      <c r="G190" s="448">
        <f>+'Summary Data (2)'!U190</f>
        <v>1</v>
      </c>
      <c r="H190" s="448">
        <f>+'Summary Data (2)'!Y190</f>
        <v>46</v>
      </c>
      <c r="I190" s="448">
        <f>+'Summary Data (2)'!AC190</f>
        <v>7</v>
      </c>
      <c r="J190" s="448">
        <f>+'Summary Data (2)'!AG190</f>
        <v>0</v>
      </c>
      <c r="K190" s="448">
        <f>+'Summary Data (2)'!AK190</f>
        <v>364</v>
      </c>
      <c r="L190" s="448">
        <f>+'Summary Data (2)'!AO190</f>
        <v>24</v>
      </c>
      <c r="M190" s="448">
        <f>+'Summary Data (2)'!AS190</f>
        <v>319</v>
      </c>
      <c r="N190" s="448">
        <f>+'Summary Data (2)'!AW190</f>
        <v>376</v>
      </c>
      <c r="O190" s="448">
        <f>+'Summary Data (2)'!BA190</f>
        <v>3</v>
      </c>
      <c r="P190" s="448">
        <f>+'Summary Data (2)'!BE190</f>
        <v>2</v>
      </c>
      <c r="Q190" s="448">
        <f>+'Summary Data (2)'!BI190</f>
        <v>3</v>
      </c>
      <c r="R190" s="448">
        <f>+'Summary Data (2)'!BM190</f>
        <v>15</v>
      </c>
      <c r="S190" s="448">
        <f>+'Summary Data (2)'!BQ190</f>
        <v>7</v>
      </c>
      <c r="T190" s="448">
        <f>+'Summary Data (2)'!BU190</f>
        <v>5</v>
      </c>
      <c r="U190" s="448">
        <f>+'Summary Data (2)'!BY190</f>
        <v>1376</v>
      </c>
      <c r="X190" s="448">
        <f t="shared" si="28"/>
        <v>145</v>
      </c>
      <c r="Y190" s="448">
        <f t="shared" si="28"/>
        <v>44</v>
      </c>
      <c r="Z190" s="448">
        <f t="shared" si="29"/>
        <v>3</v>
      </c>
      <c r="AA190" s="448">
        <f t="shared" si="30"/>
        <v>69</v>
      </c>
      <c r="AB190" s="448">
        <f t="shared" si="31"/>
        <v>27</v>
      </c>
      <c r="AC190" s="448">
        <f t="shared" si="32"/>
        <v>1088</v>
      </c>
      <c r="AD190" s="489">
        <f t="shared" si="33"/>
        <v>0</v>
      </c>
      <c r="AG190" s="487">
        <f t="shared" si="34"/>
        <v>0.10537790697674419</v>
      </c>
      <c r="AH190" s="487">
        <f t="shared" si="35"/>
        <v>3.1976744186046513E-2</v>
      </c>
      <c r="AI190" s="487">
        <f t="shared" si="36"/>
        <v>2.1802325581395349E-3</v>
      </c>
      <c r="AJ190" s="487">
        <f t="shared" si="37"/>
        <v>5.0145348837209301E-2</v>
      </c>
      <c r="AK190" s="487">
        <f t="shared" si="38"/>
        <v>1.9622093023255814E-2</v>
      </c>
      <c r="AL190" s="487">
        <f t="shared" si="39"/>
        <v>0.79069767441860461</v>
      </c>
      <c r="AN190" s="487">
        <f t="shared" si="40"/>
        <v>0.13327205882352941</v>
      </c>
    </row>
    <row r="191" spans="1:40" x14ac:dyDescent="0.2">
      <c r="A191" s="640"/>
      <c r="B191" s="449" t="str">
        <f>+'Summary Data (2)'!B191</f>
        <v>June, 2016</v>
      </c>
      <c r="C191" s="451">
        <f>+'Summary Data (2)'!E191</f>
        <v>126</v>
      </c>
      <c r="D191" s="451">
        <f>+'Summary Data (2)'!I191</f>
        <v>0</v>
      </c>
      <c r="E191" s="451">
        <f>+'Summary Data (2)'!M191</f>
        <v>1</v>
      </c>
      <c r="F191" s="451">
        <f>+'Summary Data (2)'!Q191</f>
        <v>5</v>
      </c>
      <c r="G191" s="451">
        <f>+'Summary Data (2)'!U191</f>
        <v>3</v>
      </c>
      <c r="H191" s="451">
        <f>+'Summary Data (2)'!Y191</f>
        <v>36</v>
      </c>
      <c r="I191" s="451">
        <f>+'Summary Data (2)'!AC191</f>
        <v>6</v>
      </c>
      <c r="J191" s="451">
        <f>+'Summary Data (2)'!AG191</f>
        <v>1</v>
      </c>
      <c r="K191" s="451">
        <f>+'Summary Data (2)'!AK191</f>
        <v>353</v>
      </c>
      <c r="L191" s="451">
        <f>+'Summary Data (2)'!AO191</f>
        <v>30</v>
      </c>
      <c r="M191" s="451">
        <f>+'Summary Data (2)'!AS191</f>
        <v>313</v>
      </c>
      <c r="N191" s="451">
        <f>+'Summary Data (2)'!AW191</f>
        <v>401</v>
      </c>
      <c r="O191" s="451">
        <f>+'Summary Data (2)'!BA191</f>
        <v>3</v>
      </c>
      <c r="P191" s="451">
        <f>+'Summary Data (2)'!BE191</f>
        <v>4</v>
      </c>
      <c r="Q191" s="451">
        <f>+'Summary Data (2)'!BI191</f>
        <v>6</v>
      </c>
      <c r="R191" s="451">
        <f>+'Summary Data (2)'!BM191</f>
        <v>26</v>
      </c>
      <c r="S191" s="451">
        <f>+'Summary Data (2)'!BQ191</f>
        <v>26</v>
      </c>
      <c r="T191" s="451">
        <f>+'Summary Data (2)'!BU191</f>
        <v>8</v>
      </c>
      <c r="U191" s="451">
        <f>+'Summary Data (2)'!BY191</f>
        <v>1348</v>
      </c>
      <c r="X191" s="451">
        <f t="shared" si="28"/>
        <v>126</v>
      </c>
      <c r="Y191" s="451">
        <f t="shared" si="28"/>
        <v>0</v>
      </c>
      <c r="Z191" s="451">
        <f t="shared" si="29"/>
        <v>6</v>
      </c>
      <c r="AA191" s="451">
        <f t="shared" si="30"/>
        <v>52</v>
      </c>
      <c r="AB191" s="451">
        <f t="shared" si="31"/>
        <v>60</v>
      </c>
      <c r="AC191" s="451">
        <f t="shared" si="32"/>
        <v>1104</v>
      </c>
      <c r="AD191" s="489">
        <f t="shared" si="33"/>
        <v>0</v>
      </c>
      <c r="AG191" s="486">
        <f t="shared" si="34"/>
        <v>9.3471810089020765E-2</v>
      </c>
      <c r="AH191" s="486">
        <f t="shared" si="35"/>
        <v>0</v>
      </c>
      <c r="AI191" s="486">
        <f t="shared" si="36"/>
        <v>4.4510385756676559E-3</v>
      </c>
      <c r="AJ191" s="486">
        <f t="shared" si="37"/>
        <v>3.857566765578635E-2</v>
      </c>
      <c r="AK191" s="486">
        <f t="shared" si="38"/>
        <v>4.4510385756676561E-2</v>
      </c>
      <c r="AL191" s="486">
        <f t="shared" si="39"/>
        <v>0.81899109792284863</v>
      </c>
      <c r="AN191" s="486">
        <f t="shared" si="40"/>
        <v>0.11413043478260869</v>
      </c>
    </row>
    <row r="192" spans="1:40" x14ac:dyDescent="0.2">
      <c r="A192" s="640"/>
      <c r="B192" s="442" t="str">
        <f>+'Summary Data (2)'!B192</f>
        <v>July, 2016</v>
      </c>
      <c r="C192" s="448">
        <f>+'Summary Data (2)'!E192</f>
        <v>116</v>
      </c>
      <c r="D192" s="448">
        <f>+'Summary Data (2)'!I192</f>
        <v>0</v>
      </c>
      <c r="E192" s="448">
        <f>+'Summary Data (2)'!M192</f>
        <v>0</v>
      </c>
      <c r="F192" s="448">
        <f>+'Summary Data (2)'!Q192</f>
        <v>5</v>
      </c>
      <c r="G192" s="448">
        <f>+'Summary Data (2)'!U192</f>
        <v>0</v>
      </c>
      <c r="H192" s="448">
        <f>+'Summary Data (2)'!Y192</f>
        <v>48</v>
      </c>
      <c r="I192" s="448">
        <f>+'Summary Data (2)'!AC192</f>
        <v>5</v>
      </c>
      <c r="J192" s="448">
        <f>+'Summary Data (2)'!AG192</f>
        <v>0</v>
      </c>
      <c r="K192" s="448">
        <f>+'Summary Data (2)'!AK192</f>
        <v>358</v>
      </c>
      <c r="L192" s="448">
        <f>+'Summary Data (2)'!AO192</f>
        <v>33</v>
      </c>
      <c r="M192" s="448">
        <f>+'Summary Data (2)'!AS192</f>
        <v>313</v>
      </c>
      <c r="N192" s="448">
        <f>+'Summary Data (2)'!AW192</f>
        <v>336</v>
      </c>
      <c r="O192" s="448">
        <f>+'Summary Data (2)'!BA192</f>
        <v>3</v>
      </c>
      <c r="P192" s="448">
        <f>+'Summary Data (2)'!BE192</f>
        <v>2</v>
      </c>
      <c r="Q192" s="448">
        <f>+'Summary Data (2)'!BI192</f>
        <v>5</v>
      </c>
      <c r="R192" s="448">
        <f>+'Summary Data (2)'!BM192</f>
        <v>16</v>
      </c>
      <c r="S192" s="448">
        <f>+'Summary Data (2)'!BQ192</f>
        <v>9</v>
      </c>
      <c r="T192" s="448">
        <f>+'Summary Data (2)'!BU192</f>
        <v>16</v>
      </c>
      <c r="U192" s="448">
        <f>+'Summary Data (2)'!BY192</f>
        <v>1265</v>
      </c>
      <c r="X192" s="448">
        <f t="shared" si="28"/>
        <v>116</v>
      </c>
      <c r="Y192" s="448">
        <f t="shared" si="28"/>
        <v>0</v>
      </c>
      <c r="Z192" s="448">
        <f t="shared" si="29"/>
        <v>5</v>
      </c>
      <c r="AA192" s="448">
        <f t="shared" si="30"/>
        <v>58</v>
      </c>
      <c r="AB192" s="448">
        <f t="shared" si="31"/>
        <v>41</v>
      </c>
      <c r="AC192" s="448">
        <f t="shared" si="32"/>
        <v>1045</v>
      </c>
      <c r="AD192" s="489">
        <f t="shared" si="33"/>
        <v>0</v>
      </c>
      <c r="AG192" s="487">
        <f t="shared" si="34"/>
        <v>9.1699604743083002E-2</v>
      </c>
      <c r="AH192" s="487">
        <f t="shared" si="35"/>
        <v>0</v>
      </c>
      <c r="AI192" s="487">
        <f t="shared" si="36"/>
        <v>3.952569169960474E-3</v>
      </c>
      <c r="AJ192" s="487">
        <f t="shared" si="37"/>
        <v>4.5849802371541501E-2</v>
      </c>
      <c r="AK192" s="487">
        <f t="shared" si="38"/>
        <v>3.241106719367589E-2</v>
      </c>
      <c r="AL192" s="487">
        <f t="shared" si="39"/>
        <v>0.82608695652173914</v>
      </c>
      <c r="AN192" s="487">
        <f t="shared" si="40"/>
        <v>0.11100478468899522</v>
      </c>
    </row>
    <row r="193" spans="1:40" x14ac:dyDescent="0.2">
      <c r="A193" s="640"/>
      <c r="B193" s="449" t="str">
        <f>+'Summary Data (2)'!B193</f>
        <v>August, 2016</v>
      </c>
      <c r="C193" s="451">
        <f>+'Summary Data (2)'!E193</f>
        <v>139</v>
      </c>
      <c r="D193" s="451">
        <f>+'Summary Data (2)'!I193</f>
        <v>0</v>
      </c>
      <c r="E193" s="451">
        <f>+'Summary Data (2)'!M193</f>
        <v>0</v>
      </c>
      <c r="F193" s="451">
        <f>+'Summary Data (2)'!Q193</f>
        <v>14</v>
      </c>
      <c r="G193" s="451">
        <f>+'Summary Data (2)'!U193</f>
        <v>1</v>
      </c>
      <c r="H193" s="451">
        <f>+'Summary Data (2)'!Y193</f>
        <v>36</v>
      </c>
      <c r="I193" s="451">
        <f>+'Summary Data (2)'!AC193</f>
        <v>3</v>
      </c>
      <c r="J193" s="451">
        <f>+'Summary Data (2)'!AG193</f>
        <v>0</v>
      </c>
      <c r="K193" s="451">
        <f>+'Summary Data (2)'!AK193</f>
        <v>366</v>
      </c>
      <c r="L193" s="451">
        <f>+'Summary Data (2)'!AO193</f>
        <v>31</v>
      </c>
      <c r="M193" s="451">
        <f>+'Summary Data (2)'!AS193</f>
        <v>282</v>
      </c>
      <c r="N193" s="451">
        <f>+'Summary Data (2)'!AW193</f>
        <v>326</v>
      </c>
      <c r="O193" s="451">
        <f>+'Summary Data (2)'!BA193</f>
        <v>3</v>
      </c>
      <c r="P193" s="451">
        <f>+'Summary Data (2)'!BE193</f>
        <v>1</v>
      </c>
      <c r="Q193" s="451">
        <f>+'Summary Data (2)'!BI193</f>
        <v>7</v>
      </c>
      <c r="R193" s="451">
        <f>+'Summary Data (2)'!BM193</f>
        <v>28</v>
      </c>
      <c r="S193" s="451">
        <f>+'Summary Data (2)'!BQ193</f>
        <v>10</v>
      </c>
      <c r="T193" s="451">
        <f>+'Summary Data (2)'!BU193</f>
        <v>4</v>
      </c>
      <c r="U193" s="451">
        <f>+'Summary Data (2)'!BY193</f>
        <v>1251</v>
      </c>
      <c r="X193" s="451">
        <f t="shared" si="28"/>
        <v>139</v>
      </c>
      <c r="Y193" s="451">
        <f t="shared" si="28"/>
        <v>0</v>
      </c>
      <c r="Z193" s="451">
        <f t="shared" si="29"/>
        <v>7</v>
      </c>
      <c r="AA193" s="451">
        <f t="shared" si="30"/>
        <v>54</v>
      </c>
      <c r="AB193" s="451">
        <f t="shared" si="31"/>
        <v>42</v>
      </c>
      <c r="AC193" s="451">
        <f t="shared" si="32"/>
        <v>1009</v>
      </c>
      <c r="AD193" s="489">
        <f t="shared" si="33"/>
        <v>0</v>
      </c>
      <c r="AG193" s="486">
        <f t="shared" si="34"/>
        <v>0.1111111111111111</v>
      </c>
      <c r="AH193" s="486">
        <f t="shared" si="35"/>
        <v>0</v>
      </c>
      <c r="AI193" s="486">
        <f t="shared" si="36"/>
        <v>5.5955235811350921E-3</v>
      </c>
      <c r="AJ193" s="486">
        <f t="shared" si="37"/>
        <v>4.3165467625899283E-2</v>
      </c>
      <c r="AK193" s="486">
        <f t="shared" si="38"/>
        <v>3.3573141486810551E-2</v>
      </c>
      <c r="AL193" s="486">
        <f t="shared" si="39"/>
        <v>0.80655475619504402</v>
      </c>
      <c r="AN193" s="486">
        <f t="shared" si="40"/>
        <v>0.1377601585728444</v>
      </c>
    </row>
    <row r="194" spans="1:40" x14ac:dyDescent="0.2">
      <c r="A194" s="641"/>
      <c r="B194" s="442" t="str">
        <f>+'Summary Data (2)'!B194</f>
        <v>September, 2016</v>
      </c>
      <c r="C194" s="448">
        <f>+'Summary Data (2)'!E194</f>
        <v>127</v>
      </c>
      <c r="D194" s="448">
        <f>+'Summary Data (2)'!I194</f>
        <v>24</v>
      </c>
      <c r="E194" s="448">
        <f>+'Summary Data (2)'!M194</f>
        <v>0</v>
      </c>
      <c r="F194" s="448">
        <f>+'Summary Data (2)'!Q194</f>
        <v>7</v>
      </c>
      <c r="G194" s="448">
        <f>+'Summary Data (2)'!U194</f>
        <v>1</v>
      </c>
      <c r="H194" s="448">
        <f>+'Summary Data (2)'!Y194</f>
        <v>24</v>
      </c>
      <c r="I194" s="448">
        <f>+'Summary Data (2)'!AC194</f>
        <v>7</v>
      </c>
      <c r="J194" s="448">
        <f>+'Summary Data (2)'!AG194</f>
        <v>0</v>
      </c>
      <c r="K194" s="448">
        <f>+'Summary Data (2)'!AK194</f>
        <v>321</v>
      </c>
      <c r="L194" s="448">
        <f>+'Summary Data (2)'!AO194</f>
        <v>18</v>
      </c>
      <c r="M194" s="448">
        <f>+'Summary Data (2)'!AS194</f>
        <v>268</v>
      </c>
      <c r="N194" s="448">
        <f>+'Summary Data (2)'!AW194</f>
        <v>334</v>
      </c>
      <c r="O194" s="448">
        <f>+'Summary Data (2)'!BA194</f>
        <v>5</v>
      </c>
      <c r="P194" s="448">
        <f>+'Summary Data (2)'!BE194</f>
        <v>0</v>
      </c>
      <c r="Q194" s="448">
        <f>+'Summary Data (2)'!BI194</f>
        <v>7</v>
      </c>
      <c r="R194" s="448">
        <f>+'Summary Data (2)'!BM194</f>
        <v>18</v>
      </c>
      <c r="S194" s="448">
        <f>+'Summary Data (2)'!BQ194</f>
        <v>18</v>
      </c>
      <c r="T194" s="448">
        <f>+'Summary Data (2)'!BU194</f>
        <v>4</v>
      </c>
      <c r="U194" s="448">
        <f>+'Summary Data (2)'!BY194</f>
        <v>1183</v>
      </c>
      <c r="X194" s="448">
        <f t="shared" si="28"/>
        <v>127</v>
      </c>
      <c r="Y194" s="448">
        <f t="shared" si="28"/>
        <v>24</v>
      </c>
      <c r="Z194" s="448">
        <f t="shared" si="29"/>
        <v>7</v>
      </c>
      <c r="AA194" s="448">
        <f t="shared" si="30"/>
        <v>39</v>
      </c>
      <c r="AB194" s="448">
        <f t="shared" si="31"/>
        <v>40</v>
      </c>
      <c r="AC194" s="448">
        <f t="shared" si="32"/>
        <v>946</v>
      </c>
      <c r="AD194" s="489">
        <f t="shared" si="33"/>
        <v>0</v>
      </c>
      <c r="AG194" s="487">
        <f t="shared" si="34"/>
        <v>0.10735418427726121</v>
      </c>
      <c r="AH194" s="487">
        <f t="shared" si="35"/>
        <v>2.0287404902789519E-2</v>
      </c>
      <c r="AI194" s="487">
        <f t="shared" si="36"/>
        <v>5.9171597633136093E-3</v>
      </c>
      <c r="AJ194" s="487">
        <f t="shared" si="37"/>
        <v>3.2967032967032968E-2</v>
      </c>
      <c r="AK194" s="487">
        <f t="shared" si="38"/>
        <v>3.38123415046492E-2</v>
      </c>
      <c r="AL194" s="487">
        <f t="shared" si="39"/>
        <v>0.79966187658495347</v>
      </c>
      <c r="AN194" s="487">
        <f t="shared" si="40"/>
        <v>0.13424947145877378</v>
      </c>
    </row>
    <row r="195" spans="1:40" x14ac:dyDescent="0.2">
      <c r="A195" s="639" t="s">
        <v>369</v>
      </c>
      <c r="B195" s="449" t="str">
        <f>+'Summary Data (2)'!B195</f>
        <v>October, 2016</v>
      </c>
      <c r="C195" s="451">
        <f>+'Summary Data (2)'!E195</f>
        <v>121</v>
      </c>
      <c r="D195" s="451">
        <f>+'Summary Data (2)'!I195</f>
        <v>138</v>
      </c>
      <c r="E195" s="451">
        <f>+'Summary Data (2)'!M195</f>
        <v>0</v>
      </c>
      <c r="F195" s="451">
        <f>+'Summary Data (2)'!Q195</f>
        <v>3</v>
      </c>
      <c r="G195" s="451">
        <f>+'Summary Data (2)'!U195</f>
        <v>1</v>
      </c>
      <c r="H195" s="451">
        <f>+'Summary Data (2)'!Y195</f>
        <v>35</v>
      </c>
      <c r="I195" s="451">
        <f>+'Summary Data (2)'!AC195</f>
        <v>1</v>
      </c>
      <c r="J195" s="451">
        <f>+'Summary Data (2)'!AG195</f>
        <v>1</v>
      </c>
      <c r="K195" s="451">
        <f>+'Summary Data (2)'!AK195</f>
        <v>345</v>
      </c>
      <c r="L195" s="451">
        <f>+'Summary Data (2)'!AO195</f>
        <v>34</v>
      </c>
      <c r="M195" s="451">
        <f>+'Summary Data (2)'!AS195</f>
        <v>290</v>
      </c>
      <c r="N195" s="451">
        <f>+'Summary Data (2)'!AW195</f>
        <v>323</v>
      </c>
      <c r="O195" s="451">
        <f>+'Summary Data (2)'!BA195</f>
        <v>1</v>
      </c>
      <c r="P195" s="451">
        <f>+'Summary Data (2)'!BE195</f>
        <v>2</v>
      </c>
      <c r="Q195" s="451">
        <f>+'Summary Data (2)'!BI195</f>
        <v>3</v>
      </c>
      <c r="R195" s="451">
        <f>+'Summary Data (2)'!BM195</f>
        <v>10</v>
      </c>
      <c r="S195" s="451">
        <f>+'Summary Data (2)'!BQ195</f>
        <v>12</v>
      </c>
      <c r="T195" s="451">
        <f>+'Summary Data (2)'!BU195</f>
        <v>7</v>
      </c>
      <c r="U195" s="451">
        <f>+'Summary Data (2)'!BY195</f>
        <v>1327</v>
      </c>
      <c r="X195" s="451">
        <f t="shared" si="28"/>
        <v>121</v>
      </c>
      <c r="Y195" s="451">
        <f t="shared" si="28"/>
        <v>138</v>
      </c>
      <c r="Z195" s="451">
        <f t="shared" si="29"/>
        <v>3</v>
      </c>
      <c r="AA195" s="451">
        <f t="shared" si="30"/>
        <v>41</v>
      </c>
      <c r="AB195" s="451">
        <f t="shared" si="31"/>
        <v>29</v>
      </c>
      <c r="AC195" s="451">
        <f t="shared" si="32"/>
        <v>995</v>
      </c>
      <c r="AD195" s="489">
        <f t="shared" si="33"/>
        <v>0</v>
      </c>
      <c r="AG195" s="486">
        <f t="shared" si="34"/>
        <v>9.1183119819140915E-2</v>
      </c>
      <c r="AH195" s="486">
        <f t="shared" si="35"/>
        <v>0.10399397136397889</v>
      </c>
      <c r="AI195" s="486">
        <f t="shared" si="36"/>
        <v>2.2607385079125848E-3</v>
      </c>
      <c r="AJ195" s="486">
        <f t="shared" si="37"/>
        <v>3.089675960813866E-2</v>
      </c>
      <c r="AK195" s="486">
        <f t="shared" si="38"/>
        <v>2.1853805576488319E-2</v>
      </c>
      <c r="AL195" s="486">
        <f t="shared" si="39"/>
        <v>0.74981160512434064</v>
      </c>
      <c r="AN195" s="486">
        <f t="shared" si="40"/>
        <v>0.12160804020100502</v>
      </c>
    </row>
    <row r="196" spans="1:40" x14ac:dyDescent="0.2">
      <c r="A196" s="640"/>
      <c r="B196" s="442" t="str">
        <f>+'Summary Data (2)'!B196</f>
        <v>November, 2016</v>
      </c>
      <c r="C196" s="448">
        <f>+'Summary Data (2)'!E196</f>
        <v>96</v>
      </c>
      <c r="D196" s="448">
        <f>+'Summary Data (2)'!I196</f>
        <v>0</v>
      </c>
      <c r="E196" s="448">
        <f>+'Summary Data (2)'!M196</f>
        <v>1</v>
      </c>
      <c r="F196" s="448">
        <f>+'Summary Data (2)'!Q196</f>
        <v>5</v>
      </c>
      <c r="G196" s="448">
        <f>+'Summary Data (2)'!U196</f>
        <v>1</v>
      </c>
      <c r="H196" s="448">
        <f>+'Summary Data (2)'!Y196</f>
        <v>10</v>
      </c>
      <c r="I196" s="448">
        <f>+'Summary Data (2)'!AC196</f>
        <v>5</v>
      </c>
      <c r="J196" s="448">
        <f>+'Summary Data (2)'!AG196</f>
        <v>2</v>
      </c>
      <c r="K196" s="448">
        <f>+'Summary Data (2)'!AK196</f>
        <v>289</v>
      </c>
      <c r="L196" s="448">
        <f>+'Summary Data (2)'!AO196</f>
        <v>23</v>
      </c>
      <c r="M196" s="448">
        <f>+'Summary Data (2)'!AS196</f>
        <v>285</v>
      </c>
      <c r="N196" s="448">
        <f>+'Summary Data (2)'!AW196</f>
        <v>321</v>
      </c>
      <c r="O196" s="448">
        <f>+'Summary Data (2)'!BA196</f>
        <v>3</v>
      </c>
      <c r="P196" s="448">
        <f>+'Summary Data (2)'!BE196</f>
        <v>1</v>
      </c>
      <c r="Q196" s="448">
        <f>+'Summary Data (2)'!BI196</f>
        <v>6</v>
      </c>
      <c r="R196" s="448">
        <f>+'Summary Data (2)'!BM196</f>
        <v>10</v>
      </c>
      <c r="S196" s="448">
        <f>+'Summary Data (2)'!BQ196</f>
        <v>3</v>
      </c>
      <c r="T196" s="448">
        <f>+'Summary Data (2)'!BU196</f>
        <v>2</v>
      </c>
      <c r="U196" s="448">
        <f>+'Summary Data (2)'!BY196</f>
        <v>1063</v>
      </c>
      <c r="X196" s="448">
        <f t="shared" ref="X196:Y259" si="41">+C196</f>
        <v>96</v>
      </c>
      <c r="Y196" s="448">
        <f t="shared" si="41"/>
        <v>0</v>
      </c>
      <c r="Z196" s="448">
        <f t="shared" ref="Z196:Z259" si="42">+Q196</f>
        <v>6</v>
      </c>
      <c r="AA196" s="448">
        <f t="shared" ref="AA196:AA259" si="43">+E196+F196+G196+H196+I196+J196</f>
        <v>24</v>
      </c>
      <c r="AB196" s="448">
        <f t="shared" ref="AB196:AB259" si="44">+R196+S196+T196</f>
        <v>15</v>
      </c>
      <c r="AC196" s="448">
        <f t="shared" ref="AC196:AC259" si="45">+K196+L196+M196+N196+O196+P196</f>
        <v>922</v>
      </c>
      <c r="AD196" s="489">
        <f t="shared" ref="AD196:AD259" si="46">+SUM(X196:AC196)-U196</f>
        <v>0</v>
      </c>
      <c r="AG196" s="487">
        <f t="shared" ref="AG196:AG259" si="47">+X196/$U196</f>
        <v>9.0310442144873007E-2</v>
      </c>
      <c r="AH196" s="487">
        <f t="shared" ref="AH196:AH259" si="48">+Y196/$U196</f>
        <v>0</v>
      </c>
      <c r="AI196" s="487">
        <f t="shared" ref="AI196:AI259" si="49">+Z196/$U196</f>
        <v>5.6444026340545629E-3</v>
      </c>
      <c r="AJ196" s="487">
        <f t="shared" ref="AJ196:AJ259" si="50">+AA196/$U196</f>
        <v>2.2577610536218252E-2</v>
      </c>
      <c r="AK196" s="487">
        <f t="shared" ref="AK196:AK259" si="51">+AB196/$U196</f>
        <v>1.4111006585136407E-2</v>
      </c>
      <c r="AL196" s="487">
        <f t="shared" ref="AL196:AL259" si="52">+AC196/$U196</f>
        <v>0.8673565380997178</v>
      </c>
      <c r="AN196" s="487">
        <f t="shared" ref="AN196:AN230" si="53">+X196/AC196</f>
        <v>0.10412147505422993</v>
      </c>
    </row>
    <row r="197" spans="1:40" x14ac:dyDescent="0.2">
      <c r="A197" s="640"/>
      <c r="B197" s="449" t="str">
        <f>+'Summary Data (2)'!B197</f>
        <v>December, 2016</v>
      </c>
      <c r="C197" s="451">
        <f>+'Summary Data (2)'!E197</f>
        <v>61</v>
      </c>
      <c r="D197" s="451">
        <f>+'Summary Data (2)'!I197</f>
        <v>0</v>
      </c>
      <c r="E197" s="451">
        <f>+'Summary Data (2)'!M197</f>
        <v>0</v>
      </c>
      <c r="F197" s="451">
        <f>+'Summary Data (2)'!Q197</f>
        <v>3</v>
      </c>
      <c r="G197" s="451">
        <f>+'Summary Data (2)'!U197</f>
        <v>1</v>
      </c>
      <c r="H197" s="451">
        <f>+'Summary Data (2)'!Y197</f>
        <v>13</v>
      </c>
      <c r="I197" s="451">
        <f>+'Summary Data (2)'!AC197</f>
        <v>1</v>
      </c>
      <c r="J197" s="451">
        <f>+'Summary Data (2)'!AG197</f>
        <v>0</v>
      </c>
      <c r="K197" s="451">
        <f>+'Summary Data (2)'!AK197</f>
        <v>214</v>
      </c>
      <c r="L197" s="451">
        <f>+'Summary Data (2)'!AO197</f>
        <v>56</v>
      </c>
      <c r="M197" s="451">
        <f>+'Summary Data (2)'!AS197</f>
        <v>236</v>
      </c>
      <c r="N197" s="451">
        <f>+'Summary Data (2)'!AW197</f>
        <v>219</v>
      </c>
      <c r="O197" s="451">
        <f>+'Summary Data (2)'!BA197</f>
        <v>1</v>
      </c>
      <c r="P197" s="451">
        <f>+'Summary Data (2)'!BE197</f>
        <v>1</v>
      </c>
      <c r="Q197" s="451">
        <f>+'Summary Data (2)'!BI197</f>
        <v>2</v>
      </c>
      <c r="R197" s="451">
        <f>+'Summary Data (2)'!BM197</f>
        <v>19</v>
      </c>
      <c r="S197" s="451">
        <f>+'Summary Data (2)'!BQ197</f>
        <v>20</v>
      </c>
      <c r="T197" s="451">
        <f>+'Summary Data (2)'!BU197</f>
        <v>2</v>
      </c>
      <c r="U197" s="451">
        <f>+'Summary Data (2)'!BY197</f>
        <v>849</v>
      </c>
      <c r="X197" s="451">
        <f t="shared" si="41"/>
        <v>61</v>
      </c>
      <c r="Y197" s="451">
        <f t="shared" si="41"/>
        <v>0</v>
      </c>
      <c r="Z197" s="451">
        <f t="shared" si="42"/>
        <v>2</v>
      </c>
      <c r="AA197" s="451">
        <f t="shared" si="43"/>
        <v>18</v>
      </c>
      <c r="AB197" s="451">
        <f t="shared" si="44"/>
        <v>41</v>
      </c>
      <c r="AC197" s="451">
        <f t="shared" si="45"/>
        <v>727</v>
      </c>
      <c r="AD197" s="489">
        <f t="shared" si="46"/>
        <v>0</v>
      </c>
      <c r="AG197" s="486">
        <f t="shared" si="47"/>
        <v>7.1849234393404002E-2</v>
      </c>
      <c r="AH197" s="486">
        <f t="shared" si="48"/>
        <v>0</v>
      </c>
      <c r="AI197" s="486">
        <f t="shared" si="49"/>
        <v>2.3557126030624262E-3</v>
      </c>
      <c r="AJ197" s="486">
        <f t="shared" si="50"/>
        <v>2.1201413427561839E-2</v>
      </c>
      <c r="AK197" s="486">
        <f t="shared" si="51"/>
        <v>4.8292108362779744E-2</v>
      </c>
      <c r="AL197" s="486">
        <f t="shared" si="52"/>
        <v>0.85630153121319197</v>
      </c>
      <c r="AN197" s="486">
        <f t="shared" si="53"/>
        <v>8.3906464924346627E-2</v>
      </c>
    </row>
    <row r="198" spans="1:40" x14ac:dyDescent="0.2">
      <c r="A198" s="640"/>
      <c r="B198" s="442" t="str">
        <f>+'Summary Data (2)'!B198</f>
        <v>January, 2017</v>
      </c>
      <c r="C198" s="448">
        <f>+'Summary Data (2)'!E198</f>
        <v>80</v>
      </c>
      <c r="D198" s="448">
        <f>+'Summary Data (2)'!I198</f>
        <v>0</v>
      </c>
      <c r="E198" s="448">
        <f>+'Summary Data (2)'!M198</f>
        <v>0</v>
      </c>
      <c r="F198" s="448">
        <f>+'Summary Data (2)'!Q198</f>
        <v>4</v>
      </c>
      <c r="G198" s="448">
        <f>+'Summary Data (2)'!U198</f>
        <v>0</v>
      </c>
      <c r="H198" s="448">
        <f>+'Summary Data (2)'!Y198</f>
        <v>1</v>
      </c>
      <c r="I198" s="448">
        <f>+'Summary Data (2)'!AC198</f>
        <v>1</v>
      </c>
      <c r="J198" s="448">
        <f>+'Summary Data (2)'!AG198</f>
        <v>0</v>
      </c>
      <c r="K198" s="448">
        <f>+'Summary Data (2)'!AK198</f>
        <v>198</v>
      </c>
      <c r="L198" s="448">
        <f>+'Summary Data (2)'!AO198</f>
        <v>15</v>
      </c>
      <c r="M198" s="448">
        <f>+'Summary Data (2)'!AS198</f>
        <v>192</v>
      </c>
      <c r="N198" s="448">
        <f>+'Summary Data (2)'!AW198</f>
        <v>172</v>
      </c>
      <c r="O198" s="448">
        <f>+'Summary Data (2)'!BA198</f>
        <v>1</v>
      </c>
      <c r="P198" s="448">
        <f>+'Summary Data (2)'!BE198</f>
        <v>1</v>
      </c>
      <c r="Q198" s="448">
        <f>+'Summary Data (2)'!BI198</f>
        <v>6</v>
      </c>
      <c r="R198" s="448">
        <f>+'Summary Data (2)'!BM198</f>
        <v>18</v>
      </c>
      <c r="S198" s="448">
        <f>+'Summary Data (2)'!BQ198</f>
        <v>12</v>
      </c>
      <c r="T198" s="448">
        <f>+'Summary Data (2)'!BU198</f>
        <v>3</v>
      </c>
      <c r="U198" s="448">
        <f>+'Summary Data (2)'!BY198</f>
        <v>704</v>
      </c>
      <c r="X198" s="448">
        <f t="shared" si="41"/>
        <v>80</v>
      </c>
      <c r="Y198" s="448">
        <f t="shared" si="41"/>
        <v>0</v>
      </c>
      <c r="Z198" s="448">
        <f t="shared" si="42"/>
        <v>6</v>
      </c>
      <c r="AA198" s="448">
        <f t="shared" si="43"/>
        <v>6</v>
      </c>
      <c r="AB198" s="448">
        <f t="shared" si="44"/>
        <v>33</v>
      </c>
      <c r="AC198" s="448">
        <f t="shared" si="45"/>
        <v>579</v>
      </c>
      <c r="AD198" s="489">
        <f t="shared" si="46"/>
        <v>0</v>
      </c>
      <c r="AG198" s="487">
        <f t="shared" si="47"/>
        <v>0.11363636363636363</v>
      </c>
      <c r="AH198" s="487">
        <f t="shared" si="48"/>
        <v>0</v>
      </c>
      <c r="AI198" s="487">
        <f t="shared" si="49"/>
        <v>8.5227272727272721E-3</v>
      </c>
      <c r="AJ198" s="487">
        <f t="shared" si="50"/>
        <v>8.5227272727272721E-3</v>
      </c>
      <c r="AK198" s="487">
        <f t="shared" si="51"/>
        <v>4.6875E-2</v>
      </c>
      <c r="AL198" s="487">
        <f t="shared" si="52"/>
        <v>0.82244318181818177</v>
      </c>
      <c r="AN198" s="487">
        <f t="shared" si="53"/>
        <v>0.1381692573402418</v>
      </c>
    </row>
    <row r="199" spans="1:40" x14ac:dyDescent="0.2">
      <c r="A199" s="640"/>
      <c r="B199" s="449" t="str">
        <f>+'Summary Data (2)'!B199</f>
        <v>February, 2017</v>
      </c>
      <c r="C199" s="451">
        <f>+'Summary Data (2)'!E199</f>
        <v>130</v>
      </c>
      <c r="D199" s="451">
        <f>+'Summary Data (2)'!I199</f>
        <v>84</v>
      </c>
      <c r="E199" s="451">
        <f>+'Summary Data (2)'!M199</f>
        <v>0</v>
      </c>
      <c r="F199" s="451">
        <f>+'Summary Data (2)'!Q199</f>
        <v>9</v>
      </c>
      <c r="G199" s="451">
        <f>+'Summary Data (2)'!U199</f>
        <v>0</v>
      </c>
      <c r="H199" s="451">
        <f>+'Summary Data (2)'!Y199</f>
        <v>14</v>
      </c>
      <c r="I199" s="451">
        <f>+'Summary Data (2)'!AC199</f>
        <v>3</v>
      </c>
      <c r="J199" s="451">
        <f>+'Summary Data (2)'!AG199</f>
        <v>0</v>
      </c>
      <c r="K199" s="451">
        <f>+'Summary Data (2)'!AK199</f>
        <v>296</v>
      </c>
      <c r="L199" s="451">
        <f>+'Summary Data (2)'!AO199</f>
        <v>18</v>
      </c>
      <c r="M199" s="451">
        <f>+'Summary Data (2)'!AS199</f>
        <v>208</v>
      </c>
      <c r="N199" s="451">
        <f>+'Summary Data (2)'!AW199</f>
        <v>338</v>
      </c>
      <c r="O199" s="451">
        <f>+'Summary Data (2)'!BA199</f>
        <v>0</v>
      </c>
      <c r="P199" s="451">
        <f>+'Summary Data (2)'!BE199</f>
        <v>1</v>
      </c>
      <c r="Q199" s="451">
        <f>+'Summary Data (2)'!BI199</f>
        <v>5</v>
      </c>
      <c r="R199" s="451">
        <f>+'Summary Data (2)'!BM199</f>
        <v>16</v>
      </c>
      <c r="S199" s="451">
        <f>+'Summary Data (2)'!BQ199</f>
        <v>12</v>
      </c>
      <c r="T199" s="451">
        <f>+'Summary Data (2)'!BU199</f>
        <v>4</v>
      </c>
      <c r="U199" s="451">
        <f>+'Summary Data (2)'!BY199</f>
        <v>1138</v>
      </c>
      <c r="X199" s="451">
        <f t="shared" si="41"/>
        <v>130</v>
      </c>
      <c r="Y199" s="451">
        <f t="shared" si="41"/>
        <v>84</v>
      </c>
      <c r="Z199" s="451">
        <f t="shared" si="42"/>
        <v>5</v>
      </c>
      <c r="AA199" s="451">
        <f t="shared" si="43"/>
        <v>26</v>
      </c>
      <c r="AB199" s="451">
        <f t="shared" si="44"/>
        <v>32</v>
      </c>
      <c r="AC199" s="451">
        <f t="shared" si="45"/>
        <v>861</v>
      </c>
      <c r="AD199" s="489">
        <f t="shared" si="46"/>
        <v>0</v>
      </c>
      <c r="AG199" s="486">
        <f t="shared" si="47"/>
        <v>0.11423550087873462</v>
      </c>
      <c r="AH199" s="486">
        <f t="shared" si="48"/>
        <v>7.3813708260105443E-2</v>
      </c>
      <c r="AI199" s="486">
        <f t="shared" si="49"/>
        <v>4.3936731107205628E-3</v>
      </c>
      <c r="AJ199" s="486">
        <f t="shared" si="50"/>
        <v>2.2847100175746926E-2</v>
      </c>
      <c r="AK199" s="486">
        <f t="shared" si="51"/>
        <v>2.8119507908611598E-2</v>
      </c>
      <c r="AL199" s="486">
        <f t="shared" si="52"/>
        <v>0.75659050966608088</v>
      </c>
      <c r="AN199" s="486">
        <f t="shared" si="53"/>
        <v>0.15098722415795587</v>
      </c>
    </row>
    <row r="200" spans="1:40" x14ac:dyDescent="0.2">
      <c r="A200" s="640"/>
      <c r="B200" s="442" t="str">
        <f>+'Summary Data (2)'!B200</f>
        <v>March, 2017</v>
      </c>
      <c r="C200" s="448">
        <f>+'Summary Data (2)'!E200</f>
        <v>123</v>
      </c>
      <c r="D200" s="448">
        <f>+'Summary Data (2)'!I200</f>
        <v>12</v>
      </c>
      <c r="E200" s="448">
        <f>+'Summary Data (2)'!M200</f>
        <v>0</v>
      </c>
      <c r="F200" s="448">
        <f>+'Summary Data (2)'!Q200</f>
        <v>9</v>
      </c>
      <c r="G200" s="448">
        <f>+'Summary Data (2)'!U200</f>
        <v>3</v>
      </c>
      <c r="H200" s="448">
        <f>+'Summary Data (2)'!Y200</f>
        <v>37</v>
      </c>
      <c r="I200" s="448">
        <f>+'Summary Data (2)'!AC200</f>
        <v>5</v>
      </c>
      <c r="J200" s="448">
        <f>+'Summary Data (2)'!AG200</f>
        <v>1</v>
      </c>
      <c r="K200" s="448">
        <f>+'Summary Data (2)'!AK200</f>
        <v>347</v>
      </c>
      <c r="L200" s="448">
        <f>+'Summary Data (2)'!AO200</f>
        <v>26</v>
      </c>
      <c r="M200" s="448">
        <f>+'Summary Data (2)'!AS200</f>
        <v>316</v>
      </c>
      <c r="N200" s="448">
        <f>+'Summary Data (2)'!AW200</f>
        <v>400</v>
      </c>
      <c r="O200" s="448">
        <f>+'Summary Data (2)'!BA200</f>
        <v>2</v>
      </c>
      <c r="P200" s="448">
        <f>+'Summary Data (2)'!BE200</f>
        <v>1</v>
      </c>
      <c r="Q200" s="448">
        <f>+'Summary Data (2)'!BI200</f>
        <v>11</v>
      </c>
      <c r="R200" s="448">
        <f>+'Summary Data (2)'!BM200</f>
        <v>17</v>
      </c>
      <c r="S200" s="448">
        <f>+'Summary Data (2)'!BQ200</f>
        <v>11</v>
      </c>
      <c r="T200" s="448">
        <f>+'Summary Data (2)'!BU200</f>
        <v>7</v>
      </c>
      <c r="U200" s="448">
        <f>+'Summary Data (2)'!BY200</f>
        <v>1328</v>
      </c>
      <c r="X200" s="448">
        <f t="shared" si="41"/>
        <v>123</v>
      </c>
      <c r="Y200" s="448">
        <f t="shared" si="41"/>
        <v>12</v>
      </c>
      <c r="Z200" s="448">
        <f t="shared" si="42"/>
        <v>11</v>
      </c>
      <c r="AA200" s="448">
        <f t="shared" si="43"/>
        <v>55</v>
      </c>
      <c r="AB200" s="448">
        <f t="shared" si="44"/>
        <v>35</v>
      </c>
      <c r="AC200" s="448">
        <f t="shared" si="45"/>
        <v>1092</v>
      </c>
      <c r="AD200" s="489">
        <f t="shared" si="46"/>
        <v>0</v>
      </c>
      <c r="AG200" s="487">
        <f t="shared" si="47"/>
        <v>9.2620481927710843E-2</v>
      </c>
      <c r="AH200" s="487">
        <f t="shared" si="48"/>
        <v>9.0361445783132526E-3</v>
      </c>
      <c r="AI200" s="487">
        <f t="shared" si="49"/>
        <v>8.2831325301204826E-3</v>
      </c>
      <c r="AJ200" s="487">
        <f t="shared" si="50"/>
        <v>4.1415662650602411E-2</v>
      </c>
      <c r="AK200" s="487">
        <f t="shared" si="51"/>
        <v>2.635542168674699E-2</v>
      </c>
      <c r="AL200" s="487">
        <f t="shared" si="52"/>
        <v>0.82228915662650603</v>
      </c>
      <c r="AN200" s="487">
        <f t="shared" si="53"/>
        <v>0.11263736263736264</v>
      </c>
    </row>
    <row r="201" spans="1:40" x14ac:dyDescent="0.2">
      <c r="A201" s="640"/>
      <c r="B201" s="449" t="str">
        <f>+'Summary Data (2)'!B201</f>
        <v>April, 2017</v>
      </c>
      <c r="C201" s="451">
        <f>+'Summary Data (2)'!E201</f>
        <v>111</v>
      </c>
      <c r="D201" s="451">
        <f>+'Summary Data (2)'!I201</f>
        <v>128</v>
      </c>
      <c r="E201" s="451">
        <f>+'Summary Data (2)'!M201</f>
        <v>1</v>
      </c>
      <c r="F201" s="451">
        <f>+'Summary Data (2)'!Q201</f>
        <v>8</v>
      </c>
      <c r="G201" s="451">
        <f>+'Summary Data (2)'!U201</f>
        <v>1</v>
      </c>
      <c r="H201" s="451">
        <f>+'Summary Data (2)'!Y201</f>
        <v>35</v>
      </c>
      <c r="I201" s="451">
        <f>+'Summary Data (2)'!AC201</f>
        <v>5</v>
      </c>
      <c r="J201" s="451">
        <f>+'Summary Data (2)'!AG201</f>
        <v>1</v>
      </c>
      <c r="K201" s="451">
        <f>+'Summary Data (2)'!AK201</f>
        <v>303</v>
      </c>
      <c r="L201" s="451">
        <f>+'Summary Data (2)'!AO201</f>
        <v>19</v>
      </c>
      <c r="M201" s="451">
        <f>+'Summary Data (2)'!AS201</f>
        <v>296</v>
      </c>
      <c r="N201" s="451">
        <f>+'Summary Data (2)'!AW201</f>
        <v>340</v>
      </c>
      <c r="O201" s="451">
        <f>+'Summary Data (2)'!BA201</f>
        <v>5</v>
      </c>
      <c r="P201" s="451">
        <f>+'Summary Data (2)'!BE201</f>
        <v>3</v>
      </c>
      <c r="Q201" s="451">
        <f>+'Summary Data (2)'!BI201</f>
        <v>4</v>
      </c>
      <c r="R201" s="451">
        <f>+'Summary Data (2)'!BM201</f>
        <v>15</v>
      </c>
      <c r="S201" s="451">
        <f>+'Summary Data (2)'!BQ201</f>
        <v>14</v>
      </c>
      <c r="T201" s="451">
        <f>+'Summary Data (2)'!BU201</f>
        <v>6</v>
      </c>
      <c r="U201" s="451">
        <f>+'Summary Data (2)'!BY201</f>
        <v>1295</v>
      </c>
      <c r="X201" s="451">
        <f t="shared" si="41"/>
        <v>111</v>
      </c>
      <c r="Y201" s="451">
        <f t="shared" si="41"/>
        <v>128</v>
      </c>
      <c r="Z201" s="451">
        <f t="shared" si="42"/>
        <v>4</v>
      </c>
      <c r="AA201" s="451">
        <f t="shared" si="43"/>
        <v>51</v>
      </c>
      <c r="AB201" s="451">
        <f t="shared" si="44"/>
        <v>35</v>
      </c>
      <c r="AC201" s="451">
        <f t="shared" si="45"/>
        <v>966</v>
      </c>
      <c r="AD201" s="489">
        <f t="shared" si="46"/>
        <v>0</v>
      </c>
      <c r="AG201" s="486">
        <f t="shared" si="47"/>
        <v>8.5714285714285715E-2</v>
      </c>
      <c r="AH201" s="486">
        <f t="shared" si="48"/>
        <v>9.8841698841698841E-2</v>
      </c>
      <c r="AI201" s="486">
        <f t="shared" si="49"/>
        <v>3.0888030888030888E-3</v>
      </c>
      <c r="AJ201" s="486">
        <f t="shared" si="50"/>
        <v>3.9382239382239385E-2</v>
      </c>
      <c r="AK201" s="486">
        <f t="shared" si="51"/>
        <v>2.7027027027027029E-2</v>
      </c>
      <c r="AL201" s="486">
        <f t="shared" si="52"/>
        <v>0.74594594594594599</v>
      </c>
      <c r="AN201" s="486">
        <f t="shared" si="53"/>
        <v>0.11490683229813664</v>
      </c>
    </row>
    <row r="202" spans="1:40" x14ac:dyDescent="0.2">
      <c r="A202" s="640"/>
      <c r="B202" s="442" t="str">
        <f>+'Summary Data (2)'!B202</f>
        <v>May, 2017</v>
      </c>
      <c r="C202" s="448">
        <f>+'Summary Data (2)'!E202</f>
        <v>125</v>
      </c>
      <c r="D202" s="448">
        <f>+'Summary Data (2)'!I202</f>
        <v>84</v>
      </c>
      <c r="E202" s="448">
        <f>+'Summary Data (2)'!M202</f>
        <v>2</v>
      </c>
      <c r="F202" s="448">
        <f>+'Summary Data (2)'!Q202</f>
        <v>17</v>
      </c>
      <c r="G202" s="448">
        <f>+'Summary Data (2)'!U202</f>
        <v>1</v>
      </c>
      <c r="H202" s="448">
        <f>+'Summary Data (2)'!Y202</f>
        <v>63</v>
      </c>
      <c r="I202" s="448">
        <f>+'Summary Data (2)'!AC202</f>
        <v>5</v>
      </c>
      <c r="J202" s="448">
        <f>+'Summary Data (2)'!AG202</f>
        <v>1</v>
      </c>
      <c r="K202" s="448">
        <f>+'Summary Data (2)'!AK202</f>
        <v>379</v>
      </c>
      <c r="L202" s="448">
        <f>+'Summary Data (2)'!AO202</f>
        <v>47</v>
      </c>
      <c r="M202" s="448">
        <f>+'Summary Data (2)'!AS202</f>
        <v>333</v>
      </c>
      <c r="N202" s="448">
        <f>+'Summary Data (2)'!AW202</f>
        <v>393</v>
      </c>
      <c r="O202" s="448">
        <f>+'Summary Data (2)'!BA202</f>
        <v>1</v>
      </c>
      <c r="P202" s="448">
        <f>+'Summary Data (2)'!BE202</f>
        <v>2</v>
      </c>
      <c r="Q202" s="448">
        <f>+'Summary Data (2)'!BI202</f>
        <v>8</v>
      </c>
      <c r="R202" s="448">
        <f>+'Summary Data (2)'!BM202</f>
        <v>28</v>
      </c>
      <c r="S202" s="448">
        <f>+'Summary Data (2)'!BQ202</f>
        <v>28</v>
      </c>
      <c r="T202" s="448">
        <f>+'Summary Data (2)'!BU202</f>
        <v>9</v>
      </c>
      <c r="U202" s="448">
        <f>+'Summary Data (2)'!BY202</f>
        <v>1526</v>
      </c>
      <c r="X202" s="448">
        <f t="shared" si="41"/>
        <v>125</v>
      </c>
      <c r="Y202" s="448">
        <f t="shared" si="41"/>
        <v>84</v>
      </c>
      <c r="Z202" s="448">
        <f t="shared" si="42"/>
        <v>8</v>
      </c>
      <c r="AA202" s="448">
        <f t="shared" si="43"/>
        <v>89</v>
      </c>
      <c r="AB202" s="448">
        <f t="shared" si="44"/>
        <v>65</v>
      </c>
      <c r="AC202" s="448">
        <f t="shared" si="45"/>
        <v>1155</v>
      </c>
      <c r="AD202" s="489">
        <f t="shared" si="46"/>
        <v>0</v>
      </c>
      <c r="AG202" s="487">
        <f t="shared" si="47"/>
        <v>8.1913499344692012E-2</v>
      </c>
      <c r="AH202" s="487">
        <f t="shared" si="48"/>
        <v>5.5045871559633031E-2</v>
      </c>
      <c r="AI202" s="487">
        <f t="shared" si="49"/>
        <v>5.2424639580602884E-3</v>
      </c>
      <c r="AJ202" s="487">
        <f t="shared" si="50"/>
        <v>5.8322411533420708E-2</v>
      </c>
      <c r="AK202" s="487">
        <f t="shared" si="51"/>
        <v>4.2595019659239841E-2</v>
      </c>
      <c r="AL202" s="487">
        <f t="shared" si="52"/>
        <v>0.75688073394495414</v>
      </c>
      <c r="AN202" s="487">
        <f t="shared" si="53"/>
        <v>0.10822510822510822</v>
      </c>
    </row>
    <row r="203" spans="1:40" x14ac:dyDescent="0.2">
      <c r="A203" s="640"/>
      <c r="B203" s="449" t="str">
        <f>+'Summary Data (2)'!B203</f>
        <v>June, 2017</v>
      </c>
      <c r="C203" s="451">
        <f>+'Summary Data (2)'!E203</f>
        <v>158</v>
      </c>
      <c r="D203" s="451">
        <f>+'Summary Data (2)'!I203</f>
        <v>60</v>
      </c>
      <c r="E203" s="451">
        <f>+'Summary Data (2)'!M203</f>
        <v>0</v>
      </c>
      <c r="F203" s="451">
        <f>+'Summary Data (2)'!Q203</f>
        <v>16</v>
      </c>
      <c r="G203" s="451">
        <f>+'Summary Data (2)'!U203</f>
        <v>2</v>
      </c>
      <c r="H203" s="451">
        <f>+'Summary Data (2)'!Y203</f>
        <v>54</v>
      </c>
      <c r="I203" s="451">
        <f>+'Summary Data (2)'!AC203</f>
        <v>8</v>
      </c>
      <c r="J203" s="451">
        <f>+'Summary Data (2)'!AG203</f>
        <v>0</v>
      </c>
      <c r="K203" s="451">
        <f>+'Summary Data (2)'!AK203</f>
        <v>361</v>
      </c>
      <c r="L203" s="451">
        <f>+'Summary Data (2)'!AO203</f>
        <v>24</v>
      </c>
      <c r="M203" s="451">
        <f>+'Summary Data (2)'!AS203</f>
        <v>369</v>
      </c>
      <c r="N203" s="451">
        <f>+'Summary Data (2)'!AW203</f>
        <v>362</v>
      </c>
      <c r="O203" s="451">
        <f>+'Summary Data (2)'!BA203</f>
        <v>0</v>
      </c>
      <c r="P203" s="451">
        <f>+'Summary Data (2)'!BE203</f>
        <v>2</v>
      </c>
      <c r="Q203" s="451">
        <f>+'Summary Data (2)'!BI203</f>
        <v>23</v>
      </c>
      <c r="R203" s="451">
        <f>+'Summary Data (2)'!BM203</f>
        <v>15</v>
      </c>
      <c r="S203" s="451">
        <f>+'Summary Data (2)'!BQ203</f>
        <v>15</v>
      </c>
      <c r="T203" s="451">
        <f>+'Summary Data (2)'!BU203</f>
        <v>10</v>
      </c>
      <c r="U203" s="451">
        <f>+'Summary Data (2)'!BY203</f>
        <v>1479</v>
      </c>
      <c r="X203" s="451">
        <f t="shared" si="41"/>
        <v>158</v>
      </c>
      <c r="Y203" s="451">
        <f t="shared" si="41"/>
        <v>60</v>
      </c>
      <c r="Z203" s="451">
        <f t="shared" si="42"/>
        <v>23</v>
      </c>
      <c r="AA203" s="451">
        <f t="shared" si="43"/>
        <v>80</v>
      </c>
      <c r="AB203" s="451">
        <f t="shared" si="44"/>
        <v>40</v>
      </c>
      <c r="AC203" s="451">
        <f t="shared" si="45"/>
        <v>1118</v>
      </c>
      <c r="AD203" s="489">
        <f t="shared" si="46"/>
        <v>0</v>
      </c>
      <c r="AG203" s="486">
        <f t="shared" si="47"/>
        <v>0.1068289384719405</v>
      </c>
      <c r="AH203" s="486">
        <f t="shared" si="48"/>
        <v>4.0567951318458417E-2</v>
      </c>
      <c r="AI203" s="486">
        <f t="shared" si="49"/>
        <v>1.555104800540906E-2</v>
      </c>
      <c r="AJ203" s="486">
        <f t="shared" si="50"/>
        <v>5.4090601757944556E-2</v>
      </c>
      <c r="AK203" s="486">
        <f t="shared" si="51"/>
        <v>2.7045300878972278E-2</v>
      </c>
      <c r="AL203" s="486">
        <f t="shared" si="52"/>
        <v>0.7559161595672752</v>
      </c>
      <c r="AN203" s="486">
        <f t="shared" si="53"/>
        <v>0.14132379248658319</v>
      </c>
    </row>
    <row r="204" spans="1:40" x14ac:dyDescent="0.2">
      <c r="A204" s="640"/>
      <c r="B204" s="442" t="str">
        <f>+'Summary Data (2)'!B204</f>
        <v>July, 2017</v>
      </c>
      <c r="C204" s="448">
        <f>+'Summary Data (2)'!E204</f>
        <v>115</v>
      </c>
      <c r="D204" s="448">
        <f>+'Summary Data (2)'!I204</f>
        <v>24</v>
      </c>
      <c r="E204" s="448">
        <f>+'Summary Data (2)'!M204</f>
        <v>0</v>
      </c>
      <c r="F204" s="448">
        <f>+'Summary Data (2)'!Q204</f>
        <v>6</v>
      </c>
      <c r="G204" s="448">
        <f>+'Summary Data (2)'!U204</f>
        <v>1</v>
      </c>
      <c r="H204" s="448">
        <f>+'Summary Data (2)'!Y204</f>
        <v>43</v>
      </c>
      <c r="I204" s="448">
        <f>+'Summary Data (2)'!AC204</f>
        <v>6</v>
      </c>
      <c r="J204" s="448">
        <f>+'Summary Data (2)'!AG204</f>
        <v>0</v>
      </c>
      <c r="K204" s="448">
        <f>+'Summary Data (2)'!AK204</f>
        <v>320</v>
      </c>
      <c r="L204" s="448">
        <f>+'Summary Data (2)'!AO204</f>
        <v>17</v>
      </c>
      <c r="M204" s="448">
        <f>+'Summary Data (2)'!AS204</f>
        <v>368</v>
      </c>
      <c r="N204" s="448">
        <f>+'Summary Data (2)'!AW204</f>
        <v>350</v>
      </c>
      <c r="O204" s="448">
        <f>+'Summary Data (2)'!BA204</f>
        <v>0</v>
      </c>
      <c r="P204" s="448">
        <f>+'Summary Data (2)'!BE204</f>
        <v>1</v>
      </c>
      <c r="Q204" s="448">
        <f>+'Summary Data (2)'!BI204</f>
        <v>3</v>
      </c>
      <c r="R204" s="448">
        <f>+'Summary Data (2)'!BM204</f>
        <v>14</v>
      </c>
      <c r="S204" s="448">
        <f>+'Summary Data (2)'!BQ204</f>
        <v>9</v>
      </c>
      <c r="T204" s="448">
        <f>+'Summary Data (2)'!BU204</f>
        <v>5</v>
      </c>
      <c r="U204" s="448">
        <f>+'Summary Data (2)'!BY204</f>
        <v>1282</v>
      </c>
      <c r="X204" s="448">
        <f t="shared" si="41"/>
        <v>115</v>
      </c>
      <c r="Y204" s="448">
        <f t="shared" si="41"/>
        <v>24</v>
      </c>
      <c r="Z204" s="448">
        <f t="shared" si="42"/>
        <v>3</v>
      </c>
      <c r="AA204" s="448">
        <f t="shared" si="43"/>
        <v>56</v>
      </c>
      <c r="AB204" s="448">
        <f t="shared" si="44"/>
        <v>28</v>
      </c>
      <c r="AC204" s="448">
        <f t="shared" si="45"/>
        <v>1056</v>
      </c>
      <c r="AD204" s="489">
        <f t="shared" si="46"/>
        <v>0</v>
      </c>
      <c r="AG204" s="487">
        <f t="shared" si="47"/>
        <v>8.9703588143525748E-2</v>
      </c>
      <c r="AH204" s="487">
        <f t="shared" si="48"/>
        <v>1.8720748829953199E-2</v>
      </c>
      <c r="AI204" s="487">
        <f t="shared" si="49"/>
        <v>2.3400936037441498E-3</v>
      </c>
      <c r="AJ204" s="487">
        <f t="shared" si="50"/>
        <v>4.3681747269890797E-2</v>
      </c>
      <c r="AK204" s="487">
        <f t="shared" si="51"/>
        <v>2.1840873634945399E-2</v>
      </c>
      <c r="AL204" s="487">
        <f t="shared" si="52"/>
        <v>0.82371294851794075</v>
      </c>
      <c r="AN204" s="487">
        <f t="shared" si="53"/>
        <v>0.10890151515151515</v>
      </c>
    </row>
    <row r="205" spans="1:40" x14ac:dyDescent="0.2">
      <c r="A205" s="640"/>
      <c r="B205" s="449" t="str">
        <f>+'Summary Data (2)'!B205</f>
        <v>August, 2017</v>
      </c>
      <c r="C205" s="451">
        <f>+'Summary Data (2)'!E205</f>
        <v>193</v>
      </c>
      <c r="D205" s="451">
        <f>+'Summary Data (2)'!I205</f>
        <v>136</v>
      </c>
      <c r="E205" s="451">
        <f>+'Summary Data (2)'!M205</f>
        <v>1</v>
      </c>
      <c r="F205" s="451">
        <f>+'Summary Data (2)'!Q205</f>
        <v>8</v>
      </c>
      <c r="G205" s="451">
        <f>+'Summary Data (2)'!U205</f>
        <v>1</v>
      </c>
      <c r="H205" s="451">
        <f>+'Summary Data (2)'!Y205</f>
        <v>55</v>
      </c>
      <c r="I205" s="451">
        <f>+'Summary Data (2)'!AC205</f>
        <v>10</v>
      </c>
      <c r="J205" s="451">
        <f>+'Summary Data (2)'!AG205</f>
        <v>0</v>
      </c>
      <c r="K205" s="451">
        <f>+'Summary Data (2)'!AK205</f>
        <v>431</v>
      </c>
      <c r="L205" s="451">
        <f>+'Summary Data (2)'!AO205</f>
        <v>40</v>
      </c>
      <c r="M205" s="451">
        <f>+'Summary Data (2)'!AS205</f>
        <v>369</v>
      </c>
      <c r="N205" s="451">
        <f>+'Summary Data (2)'!AW205</f>
        <v>406</v>
      </c>
      <c r="O205" s="451">
        <f>+'Summary Data (2)'!BA205</f>
        <v>1</v>
      </c>
      <c r="P205" s="451">
        <f>+'Summary Data (2)'!BE205</f>
        <v>1</v>
      </c>
      <c r="Q205" s="451">
        <f>+'Summary Data (2)'!BI205</f>
        <v>4</v>
      </c>
      <c r="R205" s="451">
        <f>+'Summary Data (2)'!BM205</f>
        <v>16</v>
      </c>
      <c r="S205" s="451">
        <f>+'Summary Data (2)'!BQ205</f>
        <v>13</v>
      </c>
      <c r="T205" s="451">
        <f>+'Summary Data (2)'!BU205</f>
        <v>17</v>
      </c>
      <c r="U205" s="451">
        <f>+'Summary Data (2)'!BY205</f>
        <v>1702</v>
      </c>
      <c r="X205" s="451">
        <f t="shared" si="41"/>
        <v>193</v>
      </c>
      <c r="Y205" s="451">
        <f t="shared" si="41"/>
        <v>136</v>
      </c>
      <c r="Z205" s="451">
        <f t="shared" si="42"/>
        <v>4</v>
      </c>
      <c r="AA205" s="451">
        <f t="shared" si="43"/>
        <v>75</v>
      </c>
      <c r="AB205" s="451">
        <f t="shared" si="44"/>
        <v>46</v>
      </c>
      <c r="AC205" s="451">
        <f t="shared" si="45"/>
        <v>1248</v>
      </c>
      <c r="AD205" s="489">
        <f t="shared" si="46"/>
        <v>0</v>
      </c>
      <c r="AG205" s="486">
        <f t="shared" si="47"/>
        <v>0.11339600470035252</v>
      </c>
      <c r="AH205" s="486">
        <f t="shared" si="48"/>
        <v>7.9905992949471205E-2</v>
      </c>
      <c r="AI205" s="486">
        <f t="shared" si="49"/>
        <v>2.3501762632197414E-3</v>
      </c>
      <c r="AJ205" s="486">
        <f t="shared" si="50"/>
        <v>4.4065804935370149E-2</v>
      </c>
      <c r="AK205" s="486">
        <f t="shared" si="51"/>
        <v>2.7027027027027029E-2</v>
      </c>
      <c r="AL205" s="486">
        <f t="shared" si="52"/>
        <v>0.7332549941245593</v>
      </c>
      <c r="AN205" s="486">
        <f t="shared" si="53"/>
        <v>0.1546474358974359</v>
      </c>
    </row>
    <row r="206" spans="1:40" x14ac:dyDescent="0.2">
      <c r="A206" s="641"/>
      <c r="B206" s="442" t="str">
        <f>+'Summary Data (2)'!B206</f>
        <v>September, 2017</v>
      </c>
      <c r="C206" s="448">
        <f>+'Summary Data (2)'!E206</f>
        <v>115</v>
      </c>
      <c r="D206" s="448">
        <f>+'Summary Data (2)'!I206</f>
        <v>88</v>
      </c>
      <c r="E206" s="448">
        <f>+'Summary Data (2)'!M206</f>
        <v>2</v>
      </c>
      <c r="F206" s="448">
        <f>+'Summary Data (2)'!Q206</f>
        <v>9</v>
      </c>
      <c r="G206" s="448">
        <f>+'Summary Data (2)'!U206</f>
        <v>3</v>
      </c>
      <c r="H206" s="448">
        <f>+'Summary Data (2)'!Y206</f>
        <v>44</v>
      </c>
      <c r="I206" s="448">
        <f>+'Summary Data (2)'!AC206</f>
        <v>3</v>
      </c>
      <c r="J206" s="448">
        <f>+'Summary Data (2)'!AG206</f>
        <v>0</v>
      </c>
      <c r="K206" s="448">
        <f>+'Summary Data (2)'!AK206</f>
        <v>299</v>
      </c>
      <c r="L206" s="448">
        <f>+'Summary Data (2)'!AO206</f>
        <v>24</v>
      </c>
      <c r="M206" s="448">
        <f>+'Summary Data (2)'!AS206</f>
        <v>285</v>
      </c>
      <c r="N206" s="448">
        <f>+'Summary Data (2)'!AW206</f>
        <v>363</v>
      </c>
      <c r="O206" s="448">
        <f>+'Summary Data (2)'!BA206</f>
        <v>2</v>
      </c>
      <c r="P206" s="448">
        <f>+'Summary Data (2)'!BE206</f>
        <v>0</v>
      </c>
      <c r="Q206" s="448">
        <f>+'Summary Data (2)'!BI206</f>
        <v>4</v>
      </c>
      <c r="R206" s="448">
        <f>+'Summary Data (2)'!BM206</f>
        <v>13</v>
      </c>
      <c r="S206" s="448">
        <f>+'Summary Data (2)'!BQ206</f>
        <v>12</v>
      </c>
      <c r="T206" s="448">
        <f>+'Summary Data (2)'!BU206</f>
        <v>4</v>
      </c>
      <c r="U206" s="448">
        <f>+'Summary Data (2)'!BY206</f>
        <v>1270</v>
      </c>
      <c r="X206" s="448">
        <f t="shared" si="41"/>
        <v>115</v>
      </c>
      <c r="Y206" s="448">
        <f t="shared" si="41"/>
        <v>88</v>
      </c>
      <c r="Z206" s="448">
        <f t="shared" si="42"/>
        <v>4</v>
      </c>
      <c r="AA206" s="448">
        <f t="shared" si="43"/>
        <v>61</v>
      </c>
      <c r="AB206" s="448">
        <f t="shared" si="44"/>
        <v>29</v>
      </c>
      <c r="AC206" s="448">
        <f t="shared" si="45"/>
        <v>973</v>
      </c>
      <c r="AD206" s="489">
        <f t="shared" si="46"/>
        <v>0</v>
      </c>
      <c r="AG206" s="487">
        <f t="shared" si="47"/>
        <v>9.055118110236221E-2</v>
      </c>
      <c r="AH206" s="487">
        <f t="shared" si="48"/>
        <v>6.9291338582677164E-2</v>
      </c>
      <c r="AI206" s="487">
        <f t="shared" si="49"/>
        <v>3.1496062992125984E-3</v>
      </c>
      <c r="AJ206" s="487">
        <f t="shared" si="50"/>
        <v>4.8031496062992125E-2</v>
      </c>
      <c r="AK206" s="487">
        <f t="shared" si="51"/>
        <v>2.2834645669291338E-2</v>
      </c>
      <c r="AL206" s="487">
        <f t="shared" si="52"/>
        <v>0.7661417322834646</v>
      </c>
      <c r="AN206" s="487">
        <f t="shared" si="53"/>
        <v>0.11819116135662898</v>
      </c>
    </row>
    <row r="207" spans="1:40" x14ac:dyDescent="0.2">
      <c r="A207" s="639" t="s">
        <v>394</v>
      </c>
      <c r="B207" s="449" t="str">
        <f>+'Summary Data (2)'!B207</f>
        <v>October, 2017</v>
      </c>
      <c r="C207" s="451">
        <f>+'Summary Data (2)'!E207</f>
        <v>164</v>
      </c>
      <c r="D207" s="451">
        <f>+'Summary Data (2)'!I207</f>
        <v>172</v>
      </c>
      <c r="E207" s="451">
        <f>+'Summary Data (2)'!M207</f>
        <v>0</v>
      </c>
      <c r="F207" s="451">
        <f>+'Summary Data (2)'!Q207</f>
        <v>9</v>
      </c>
      <c r="G207" s="451">
        <f>+'Summary Data (2)'!U207</f>
        <v>0</v>
      </c>
      <c r="H207" s="451">
        <f>+'Summary Data (2)'!Y207</f>
        <v>36</v>
      </c>
      <c r="I207" s="451">
        <f>+'Summary Data (2)'!AC207</f>
        <v>5</v>
      </c>
      <c r="J207" s="451">
        <f>+'Summary Data (2)'!AG207</f>
        <v>1</v>
      </c>
      <c r="K207" s="451">
        <f>+'Summary Data (2)'!AK207</f>
        <v>411</v>
      </c>
      <c r="L207" s="451">
        <f>+'Summary Data (2)'!AO207</f>
        <v>28</v>
      </c>
      <c r="M207" s="451">
        <f>+'Summary Data (2)'!AS207</f>
        <v>297</v>
      </c>
      <c r="N207" s="451">
        <f>+'Summary Data (2)'!AW207</f>
        <v>382</v>
      </c>
      <c r="O207" s="451">
        <f>+'Summary Data (2)'!BA207</f>
        <v>17</v>
      </c>
      <c r="P207" s="451">
        <f>+'Summary Data (2)'!BE207</f>
        <v>1</v>
      </c>
      <c r="Q207" s="451">
        <f>+'Summary Data (2)'!BI207</f>
        <v>4</v>
      </c>
      <c r="R207" s="451">
        <f>+'Summary Data (2)'!BM207</f>
        <v>16</v>
      </c>
      <c r="S207" s="451">
        <f>+'Summary Data (2)'!BQ207</f>
        <v>19</v>
      </c>
      <c r="T207" s="451">
        <f>+'Summary Data (2)'!BU207</f>
        <v>9</v>
      </c>
      <c r="U207" s="451">
        <f>+'Summary Data (2)'!BY207</f>
        <v>1571</v>
      </c>
      <c r="X207" s="451">
        <f t="shared" si="41"/>
        <v>164</v>
      </c>
      <c r="Y207" s="451">
        <f t="shared" si="41"/>
        <v>172</v>
      </c>
      <c r="Z207" s="451">
        <f t="shared" si="42"/>
        <v>4</v>
      </c>
      <c r="AA207" s="451">
        <f t="shared" si="43"/>
        <v>51</v>
      </c>
      <c r="AB207" s="451">
        <f t="shared" si="44"/>
        <v>44</v>
      </c>
      <c r="AC207" s="451">
        <f t="shared" si="45"/>
        <v>1136</v>
      </c>
      <c r="AD207" s="489">
        <f t="shared" si="46"/>
        <v>0</v>
      </c>
      <c r="AG207" s="486">
        <f t="shared" si="47"/>
        <v>0.10439210693825589</v>
      </c>
      <c r="AH207" s="486">
        <f t="shared" si="48"/>
        <v>0.109484404837683</v>
      </c>
      <c r="AI207" s="486">
        <f t="shared" si="49"/>
        <v>2.546148949713558E-3</v>
      </c>
      <c r="AJ207" s="486">
        <f t="shared" si="50"/>
        <v>3.2463399108847865E-2</v>
      </c>
      <c r="AK207" s="486">
        <f t="shared" si="51"/>
        <v>2.8007638446849142E-2</v>
      </c>
      <c r="AL207" s="486">
        <f t="shared" si="52"/>
        <v>0.72310630171865053</v>
      </c>
      <c r="AN207" s="486">
        <f t="shared" si="53"/>
        <v>0.14436619718309859</v>
      </c>
    </row>
    <row r="208" spans="1:40" x14ac:dyDescent="0.2">
      <c r="A208" s="640"/>
      <c r="B208" s="442" t="str">
        <f>+'Summary Data (2)'!B208</f>
        <v>November, 2017</v>
      </c>
      <c r="C208" s="448">
        <f>+'Summary Data (2)'!E208</f>
        <v>132</v>
      </c>
      <c r="D208" s="448">
        <f>+'Summary Data (2)'!I208</f>
        <v>68</v>
      </c>
      <c r="E208" s="448">
        <f>+'Summary Data (2)'!M208</f>
        <v>0</v>
      </c>
      <c r="F208" s="448">
        <f>+'Summary Data (2)'!Q208</f>
        <v>11</v>
      </c>
      <c r="G208" s="448">
        <f>+'Summary Data (2)'!U208</f>
        <v>1</v>
      </c>
      <c r="H208" s="448">
        <f>+'Summary Data (2)'!Y208</f>
        <v>46</v>
      </c>
      <c r="I208" s="448">
        <f>+'Summary Data (2)'!AC208</f>
        <v>2</v>
      </c>
      <c r="J208" s="448">
        <f>+'Summary Data (2)'!AG208</f>
        <v>4</v>
      </c>
      <c r="K208" s="448">
        <f>+'Summary Data (2)'!AK208</f>
        <v>371</v>
      </c>
      <c r="L208" s="448">
        <f>+'Summary Data (2)'!AO208</f>
        <v>33</v>
      </c>
      <c r="M208" s="448">
        <f>+'Summary Data (2)'!AS208</f>
        <v>335</v>
      </c>
      <c r="N208" s="448">
        <f>+'Summary Data (2)'!AW208</f>
        <v>388</v>
      </c>
      <c r="O208" s="448">
        <f>+'Summary Data (2)'!BA208</f>
        <v>12</v>
      </c>
      <c r="P208" s="448">
        <f>+'Summary Data (2)'!BE208</f>
        <v>3</v>
      </c>
      <c r="Q208" s="448">
        <f>+'Summary Data (2)'!BI208</f>
        <v>5</v>
      </c>
      <c r="R208" s="448">
        <f>+'Summary Data (2)'!BM208</f>
        <v>13</v>
      </c>
      <c r="S208" s="448">
        <f>+'Summary Data (2)'!BQ208</f>
        <v>16</v>
      </c>
      <c r="T208" s="448">
        <f>+'Summary Data (2)'!BU208</f>
        <v>5</v>
      </c>
      <c r="U208" s="448">
        <f>+'Summary Data (2)'!BY208</f>
        <v>1445</v>
      </c>
      <c r="X208" s="448">
        <f t="shared" si="41"/>
        <v>132</v>
      </c>
      <c r="Y208" s="448">
        <f t="shared" si="41"/>
        <v>68</v>
      </c>
      <c r="Z208" s="448">
        <f t="shared" si="42"/>
        <v>5</v>
      </c>
      <c r="AA208" s="448">
        <f t="shared" si="43"/>
        <v>64</v>
      </c>
      <c r="AB208" s="448">
        <f t="shared" si="44"/>
        <v>34</v>
      </c>
      <c r="AC208" s="448">
        <f t="shared" si="45"/>
        <v>1142</v>
      </c>
      <c r="AD208" s="489">
        <f t="shared" si="46"/>
        <v>0</v>
      </c>
      <c r="AG208" s="487">
        <f t="shared" si="47"/>
        <v>9.1349480968858129E-2</v>
      </c>
      <c r="AH208" s="487">
        <f t="shared" si="48"/>
        <v>4.7058823529411764E-2</v>
      </c>
      <c r="AI208" s="487">
        <f t="shared" si="49"/>
        <v>3.4602076124567475E-3</v>
      </c>
      <c r="AJ208" s="487">
        <f t="shared" si="50"/>
        <v>4.4290657439446365E-2</v>
      </c>
      <c r="AK208" s="487">
        <f t="shared" si="51"/>
        <v>2.3529411764705882E-2</v>
      </c>
      <c r="AL208" s="487">
        <f t="shared" si="52"/>
        <v>0.79031141868512111</v>
      </c>
      <c r="AN208" s="487">
        <f t="shared" si="53"/>
        <v>0.11558669001751314</v>
      </c>
    </row>
    <row r="209" spans="1:40" x14ac:dyDescent="0.2">
      <c r="A209" s="640"/>
      <c r="B209" s="449" t="str">
        <f>+'Summary Data (2)'!B209</f>
        <v>December, 2017</v>
      </c>
      <c r="C209" s="451">
        <f>+'Summary Data (2)'!E209</f>
        <v>100</v>
      </c>
      <c r="D209" s="451">
        <f>+'Summary Data (2)'!I209</f>
        <v>12</v>
      </c>
      <c r="E209" s="451">
        <f>+'Summary Data (2)'!M209</f>
        <v>1</v>
      </c>
      <c r="F209" s="451">
        <f>+'Summary Data (2)'!Q209</f>
        <v>7</v>
      </c>
      <c r="G209" s="451">
        <f>+'Summary Data (2)'!U209</f>
        <v>0</v>
      </c>
      <c r="H209" s="451">
        <f>+'Summary Data (2)'!Y209</f>
        <v>23</v>
      </c>
      <c r="I209" s="451">
        <f>+'Summary Data (2)'!AC209</f>
        <v>2</v>
      </c>
      <c r="J209" s="451">
        <f>+'Summary Data (2)'!AG209</f>
        <v>0</v>
      </c>
      <c r="K209" s="451">
        <f>+'Summary Data (2)'!AK209</f>
        <v>325</v>
      </c>
      <c r="L209" s="451">
        <f>+'Summary Data (2)'!AO209</f>
        <v>37</v>
      </c>
      <c r="M209" s="451">
        <f>+'Summary Data (2)'!AS209</f>
        <v>233</v>
      </c>
      <c r="N209" s="451">
        <f>+'Summary Data (2)'!AW209</f>
        <v>321</v>
      </c>
      <c r="O209" s="451">
        <f>+'Summary Data (2)'!BA209</f>
        <v>0</v>
      </c>
      <c r="P209" s="451">
        <f>+'Summary Data (2)'!BE209</f>
        <v>0</v>
      </c>
      <c r="Q209" s="451">
        <f>+'Summary Data (2)'!BI209</f>
        <v>3</v>
      </c>
      <c r="R209" s="451">
        <f>+'Summary Data (2)'!BM209</f>
        <v>21</v>
      </c>
      <c r="S209" s="451">
        <f>+'Summary Data (2)'!BQ209</f>
        <v>12</v>
      </c>
      <c r="T209" s="451">
        <f>+'Summary Data (2)'!BU209</f>
        <v>2</v>
      </c>
      <c r="U209" s="451">
        <f>+'Summary Data (2)'!BY209</f>
        <v>1099</v>
      </c>
      <c r="X209" s="451">
        <f t="shared" si="41"/>
        <v>100</v>
      </c>
      <c r="Y209" s="451">
        <f t="shared" si="41"/>
        <v>12</v>
      </c>
      <c r="Z209" s="451">
        <f t="shared" si="42"/>
        <v>3</v>
      </c>
      <c r="AA209" s="451">
        <f t="shared" si="43"/>
        <v>33</v>
      </c>
      <c r="AB209" s="451">
        <f t="shared" si="44"/>
        <v>35</v>
      </c>
      <c r="AC209" s="451">
        <f t="shared" si="45"/>
        <v>916</v>
      </c>
      <c r="AD209" s="489">
        <f t="shared" si="46"/>
        <v>0</v>
      </c>
      <c r="AG209" s="486">
        <f t="shared" si="47"/>
        <v>9.0991810737033663E-2</v>
      </c>
      <c r="AH209" s="486">
        <f t="shared" si="48"/>
        <v>1.0919017288444041E-2</v>
      </c>
      <c r="AI209" s="486">
        <f t="shared" si="49"/>
        <v>2.7297543221110102E-3</v>
      </c>
      <c r="AJ209" s="486">
        <f t="shared" si="50"/>
        <v>3.0027297543221108E-2</v>
      </c>
      <c r="AK209" s="486">
        <f t="shared" si="51"/>
        <v>3.1847133757961783E-2</v>
      </c>
      <c r="AL209" s="486">
        <f t="shared" si="52"/>
        <v>0.83348498635122836</v>
      </c>
      <c r="AN209" s="486">
        <f t="shared" si="53"/>
        <v>0.1091703056768559</v>
      </c>
    </row>
    <row r="210" spans="1:40" x14ac:dyDescent="0.2">
      <c r="A210" s="640"/>
      <c r="B210" s="442" t="str">
        <f>+'Summary Data (2)'!B210</f>
        <v>January, 2018</v>
      </c>
      <c r="C210" s="448">
        <f>+'Summary Data (2)'!E210</f>
        <v>97</v>
      </c>
      <c r="D210" s="448">
        <f>+'Summary Data (2)'!I210</f>
        <v>0</v>
      </c>
      <c r="E210" s="448">
        <f>+'Summary Data (2)'!M210</f>
        <v>0</v>
      </c>
      <c r="F210" s="448">
        <f>+'Summary Data (2)'!Q210</f>
        <v>5</v>
      </c>
      <c r="G210" s="448">
        <f>+'Summary Data (2)'!U210</f>
        <v>0</v>
      </c>
      <c r="H210" s="448">
        <f>+'Summary Data (2)'!Y210</f>
        <v>20</v>
      </c>
      <c r="I210" s="448">
        <f>+'Summary Data (2)'!AC210</f>
        <v>3</v>
      </c>
      <c r="J210" s="448">
        <f>+'Summary Data (2)'!AG210</f>
        <v>1</v>
      </c>
      <c r="K210" s="448">
        <f>+'Summary Data (2)'!AK210</f>
        <v>318</v>
      </c>
      <c r="L210" s="448">
        <f>+'Summary Data (2)'!AO210</f>
        <v>25</v>
      </c>
      <c r="M210" s="448">
        <f>+'Summary Data (2)'!AS210</f>
        <v>356</v>
      </c>
      <c r="N210" s="448">
        <f>+'Summary Data (2)'!AW210</f>
        <v>315</v>
      </c>
      <c r="O210" s="448">
        <f>+'Summary Data (2)'!BA210</f>
        <v>1</v>
      </c>
      <c r="P210" s="448">
        <f>+'Summary Data (2)'!BE210</f>
        <v>0</v>
      </c>
      <c r="Q210" s="448">
        <f>+'Summary Data (2)'!BI210</f>
        <v>5</v>
      </c>
      <c r="R210" s="448">
        <f>+'Summary Data (2)'!BM210</f>
        <v>20</v>
      </c>
      <c r="S210" s="448">
        <f>+'Summary Data (2)'!BQ210</f>
        <v>13</v>
      </c>
      <c r="T210" s="448">
        <f>+'Summary Data (2)'!BU210</f>
        <v>4</v>
      </c>
      <c r="U210" s="448">
        <f>+'Summary Data (2)'!BY210</f>
        <v>1183</v>
      </c>
      <c r="X210" s="448">
        <f t="shared" si="41"/>
        <v>97</v>
      </c>
      <c r="Y210" s="448">
        <f t="shared" si="41"/>
        <v>0</v>
      </c>
      <c r="Z210" s="448">
        <f t="shared" si="42"/>
        <v>5</v>
      </c>
      <c r="AA210" s="448">
        <f t="shared" si="43"/>
        <v>29</v>
      </c>
      <c r="AB210" s="448">
        <f t="shared" si="44"/>
        <v>37</v>
      </c>
      <c r="AC210" s="448">
        <f t="shared" si="45"/>
        <v>1015</v>
      </c>
      <c r="AD210" s="489">
        <f t="shared" si="46"/>
        <v>0</v>
      </c>
      <c r="AG210" s="487">
        <f t="shared" si="47"/>
        <v>8.1994928148774307E-2</v>
      </c>
      <c r="AH210" s="487">
        <f t="shared" si="48"/>
        <v>0</v>
      </c>
      <c r="AI210" s="487">
        <f t="shared" si="49"/>
        <v>4.22654268808115E-3</v>
      </c>
      <c r="AJ210" s="487">
        <f t="shared" si="50"/>
        <v>2.4513947590870666E-2</v>
      </c>
      <c r="AK210" s="487">
        <f t="shared" si="51"/>
        <v>3.127641589180051E-2</v>
      </c>
      <c r="AL210" s="487">
        <f t="shared" si="52"/>
        <v>0.85798816568047342</v>
      </c>
      <c r="AN210" s="487">
        <f t="shared" si="53"/>
        <v>9.556650246305419E-2</v>
      </c>
    </row>
    <row r="211" spans="1:40" x14ac:dyDescent="0.2">
      <c r="A211" s="640"/>
      <c r="B211" s="449" t="str">
        <f>+'Summary Data (2)'!B211</f>
        <v>February, 2018</v>
      </c>
      <c r="C211" s="451">
        <f>+'Summary Data (2)'!E211</f>
        <v>134</v>
      </c>
      <c r="D211" s="451">
        <f>+'Summary Data (2)'!I211</f>
        <v>0</v>
      </c>
      <c r="E211" s="451">
        <f>+'Summary Data (2)'!M211</f>
        <v>0</v>
      </c>
      <c r="F211" s="451">
        <f>+'Summary Data (2)'!Q211</f>
        <v>10</v>
      </c>
      <c r="G211" s="451">
        <f>+'Summary Data (2)'!U211</f>
        <v>0</v>
      </c>
      <c r="H211" s="451">
        <f>+'Summary Data (2)'!Y211</f>
        <v>22</v>
      </c>
      <c r="I211" s="451">
        <f>+'Summary Data (2)'!AC211</f>
        <v>7</v>
      </c>
      <c r="J211" s="451">
        <f>+'Summary Data (2)'!AG211</f>
        <v>0</v>
      </c>
      <c r="K211" s="451">
        <f>+'Summary Data (2)'!AK211</f>
        <v>346</v>
      </c>
      <c r="L211" s="451">
        <f>+'Summary Data (2)'!AO211</f>
        <v>26</v>
      </c>
      <c r="M211" s="451">
        <f>+'Summary Data (2)'!AS211</f>
        <v>262</v>
      </c>
      <c r="N211" s="451">
        <f>+'Summary Data (2)'!AW211</f>
        <v>325</v>
      </c>
      <c r="O211" s="451">
        <f>+'Summary Data (2)'!BA211</f>
        <v>3</v>
      </c>
      <c r="P211" s="451">
        <f>+'Summary Data (2)'!BE211</f>
        <v>4</v>
      </c>
      <c r="Q211" s="451">
        <f>+'Summary Data (2)'!BI211</f>
        <v>12</v>
      </c>
      <c r="R211" s="451">
        <f>+'Summary Data (2)'!BM211</f>
        <v>15</v>
      </c>
      <c r="S211" s="451">
        <f>+'Summary Data (2)'!BQ211</f>
        <v>11</v>
      </c>
      <c r="T211" s="451">
        <f>+'Summary Data (2)'!BU211</f>
        <v>4</v>
      </c>
      <c r="U211" s="451">
        <f>+'Summary Data (2)'!BY211</f>
        <v>1181</v>
      </c>
      <c r="X211" s="451">
        <f t="shared" si="41"/>
        <v>134</v>
      </c>
      <c r="Y211" s="451">
        <f t="shared" si="41"/>
        <v>0</v>
      </c>
      <c r="Z211" s="451">
        <f t="shared" si="42"/>
        <v>12</v>
      </c>
      <c r="AA211" s="451">
        <f t="shared" si="43"/>
        <v>39</v>
      </c>
      <c r="AB211" s="451">
        <f t="shared" si="44"/>
        <v>30</v>
      </c>
      <c r="AC211" s="451">
        <f t="shared" si="45"/>
        <v>966</v>
      </c>
      <c r="AD211" s="489">
        <f t="shared" si="46"/>
        <v>0</v>
      </c>
      <c r="AG211" s="486">
        <f t="shared" si="47"/>
        <v>0.11346316680779001</v>
      </c>
      <c r="AH211" s="486">
        <f t="shared" si="48"/>
        <v>0</v>
      </c>
      <c r="AI211" s="486">
        <f t="shared" si="49"/>
        <v>1.0160880609652836E-2</v>
      </c>
      <c r="AJ211" s="486">
        <f t="shared" si="50"/>
        <v>3.3022861981371721E-2</v>
      </c>
      <c r="AK211" s="486">
        <f t="shared" si="51"/>
        <v>2.5402201524132091E-2</v>
      </c>
      <c r="AL211" s="486">
        <f t="shared" si="52"/>
        <v>0.81795088907705338</v>
      </c>
      <c r="AN211" s="486">
        <f t="shared" si="53"/>
        <v>0.13871635610766045</v>
      </c>
    </row>
    <row r="212" spans="1:40" x14ac:dyDescent="0.2">
      <c r="A212" s="640"/>
      <c r="B212" s="442" t="str">
        <f>+'Summary Data (2)'!B212</f>
        <v>March, 2018</v>
      </c>
      <c r="C212" s="448">
        <f>+'Summary Data (2)'!E212</f>
        <v>161</v>
      </c>
      <c r="D212" s="448">
        <f>+'Summary Data (2)'!I212</f>
        <v>212</v>
      </c>
      <c r="E212" s="448">
        <f>+'Summary Data (2)'!M212</f>
        <v>0</v>
      </c>
      <c r="F212" s="448">
        <f>+'Summary Data (2)'!Q212</f>
        <v>11</v>
      </c>
      <c r="G212" s="448">
        <f>+'Summary Data (2)'!U212</f>
        <v>0</v>
      </c>
      <c r="H212" s="448">
        <f>+'Summary Data (2)'!Y212</f>
        <v>35</v>
      </c>
      <c r="I212" s="448">
        <f>+'Summary Data (2)'!AC212</f>
        <v>2</v>
      </c>
      <c r="J212" s="448">
        <f>+'Summary Data (2)'!AG212</f>
        <v>0</v>
      </c>
      <c r="K212" s="448">
        <f>+'Summary Data (2)'!AK212</f>
        <v>388</v>
      </c>
      <c r="L212" s="448">
        <f>+'Summary Data (2)'!AO212</f>
        <v>28</v>
      </c>
      <c r="M212" s="448">
        <f>+'Summary Data (2)'!AS212</f>
        <v>317</v>
      </c>
      <c r="N212" s="448">
        <f>+'Summary Data (2)'!AW212</f>
        <v>462</v>
      </c>
      <c r="O212" s="448">
        <f>+'Summary Data (2)'!BA212</f>
        <v>32</v>
      </c>
      <c r="P212" s="448">
        <f>+'Summary Data (2)'!BE212</f>
        <v>3</v>
      </c>
      <c r="Q212" s="448">
        <f>+'Summary Data (2)'!BI212</f>
        <v>15</v>
      </c>
      <c r="R212" s="448">
        <f>+'Summary Data (2)'!BM212</f>
        <v>18</v>
      </c>
      <c r="S212" s="448">
        <f>+'Summary Data (2)'!BQ212</f>
        <v>17</v>
      </c>
      <c r="T212" s="448">
        <f>+'Summary Data (2)'!BU212</f>
        <v>14</v>
      </c>
      <c r="U212" s="448">
        <f>+'Summary Data (2)'!BY212</f>
        <v>1715</v>
      </c>
      <c r="X212" s="448">
        <f t="shared" si="41"/>
        <v>161</v>
      </c>
      <c r="Y212" s="448">
        <f t="shared" si="41"/>
        <v>212</v>
      </c>
      <c r="Z212" s="448">
        <f t="shared" si="42"/>
        <v>15</v>
      </c>
      <c r="AA212" s="448">
        <f t="shared" si="43"/>
        <v>48</v>
      </c>
      <c r="AB212" s="448">
        <f t="shared" si="44"/>
        <v>49</v>
      </c>
      <c r="AC212" s="448">
        <f t="shared" si="45"/>
        <v>1230</v>
      </c>
      <c r="AD212" s="489">
        <f t="shared" si="46"/>
        <v>0</v>
      </c>
      <c r="AG212" s="487">
        <f t="shared" si="47"/>
        <v>9.3877551020408165E-2</v>
      </c>
      <c r="AH212" s="487">
        <f t="shared" si="48"/>
        <v>0.12361516034985423</v>
      </c>
      <c r="AI212" s="487">
        <f t="shared" si="49"/>
        <v>8.7463556851311956E-3</v>
      </c>
      <c r="AJ212" s="487">
        <f t="shared" si="50"/>
        <v>2.7988338192419825E-2</v>
      </c>
      <c r="AK212" s="487">
        <f t="shared" si="51"/>
        <v>2.8571428571428571E-2</v>
      </c>
      <c r="AL212" s="487">
        <f t="shared" si="52"/>
        <v>0.71720116618075802</v>
      </c>
      <c r="AN212" s="487">
        <f t="shared" si="53"/>
        <v>0.13089430894308943</v>
      </c>
    </row>
    <row r="213" spans="1:40" x14ac:dyDescent="0.2">
      <c r="A213" s="640"/>
      <c r="B213" s="449" t="str">
        <f>+'Summary Data (2)'!B213</f>
        <v>April, 2018</v>
      </c>
      <c r="C213" s="451">
        <f>+'Summary Data (2)'!E213</f>
        <v>165</v>
      </c>
      <c r="D213" s="451">
        <f>+'Summary Data (2)'!I213</f>
        <v>12</v>
      </c>
      <c r="E213" s="451">
        <f>+'Summary Data (2)'!M213</f>
        <v>2</v>
      </c>
      <c r="F213" s="451">
        <f>+'Summary Data (2)'!Q213</f>
        <v>8</v>
      </c>
      <c r="G213" s="451">
        <f>+'Summary Data (2)'!U213</f>
        <v>1</v>
      </c>
      <c r="H213" s="451">
        <f>+'Summary Data (2)'!Y213</f>
        <v>38</v>
      </c>
      <c r="I213" s="451">
        <f>+'Summary Data (2)'!AC213</f>
        <v>8</v>
      </c>
      <c r="J213" s="451">
        <f>+'Summary Data (2)'!AG213</f>
        <v>0</v>
      </c>
      <c r="K213" s="451">
        <f>+'Summary Data (2)'!AK213</f>
        <v>485</v>
      </c>
      <c r="L213" s="451">
        <f>+'Summary Data (2)'!AO213</f>
        <v>26</v>
      </c>
      <c r="M213" s="451">
        <f>+'Summary Data (2)'!AS213</f>
        <v>371</v>
      </c>
      <c r="N213" s="451">
        <f>+'Summary Data (2)'!AW213</f>
        <v>512</v>
      </c>
      <c r="O213" s="451">
        <f>+'Summary Data (2)'!BA213</f>
        <v>1</v>
      </c>
      <c r="P213" s="451">
        <f>+'Summary Data (2)'!BE213</f>
        <v>3</v>
      </c>
      <c r="Q213" s="451">
        <f>+'Summary Data (2)'!BI213</f>
        <v>9</v>
      </c>
      <c r="R213" s="451">
        <f>+'Summary Data (2)'!BM213</f>
        <v>27</v>
      </c>
      <c r="S213" s="451">
        <f>+'Summary Data (2)'!BQ213</f>
        <v>10</v>
      </c>
      <c r="T213" s="451">
        <f>+'Summary Data (2)'!BU213</f>
        <v>4</v>
      </c>
      <c r="U213" s="451">
        <f>+'Summary Data (2)'!BY213</f>
        <v>1682</v>
      </c>
      <c r="X213" s="451">
        <f t="shared" si="41"/>
        <v>165</v>
      </c>
      <c r="Y213" s="451">
        <f t="shared" si="41"/>
        <v>12</v>
      </c>
      <c r="Z213" s="451">
        <f t="shared" si="42"/>
        <v>9</v>
      </c>
      <c r="AA213" s="451">
        <f t="shared" si="43"/>
        <v>57</v>
      </c>
      <c r="AB213" s="451">
        <f t="shared" si="44"/>
        <v>41</v>
      </c>
      <c r="AC213" s="451">
        <f t="shared" si="45"/>
        <v>1398</v>
      </c>
      <c r="AD213" s="489">
        <f t="shared" si="46"/>
        <v>0</v>
      </c>
      <c r="AG213" s="486">
        <f t="shared" si="47"/>
        <v>9.8097502972651601E-2</v>
      </c>
      <c r="AH213" s="486">
        <f t="shared" si="48"/>
        <v>7.1343638525564806E-3</v>
      </c>
      <c r="AI213" s="486">
        <f t="shared" si="49"/>
        <v>5.3507728894173602E-3</v>
      </c>
      <c r="AJ213" s="486">
        <f t="shared" si="50"/>
        <v>3.3888228299643282E-2</v>
      </c>
      <c r="AK213" s="486">
        <f t="shared" si="51"/>
        <v>2.4375743162901309E-2</v>
      </c>
      <c r="AL213" s="486">
        <f t="shared" si="52"/>
        <v>0.83115338882282996</v>
      </c>
      <c r="AN213" s="486">
        <f t="shared" si="53"/>
        <v>0.11802575107296137</v>
      </c>
    </row>
    <row r="214" spans="1:40" x14ac:dyDescent="0.2">
      <c r="A214" s="640"/>
      <c r="B214" s="442" t="str">
        <f>+'Summary Data (2)'!B214</f>
        <v>May, 2018</v>
      </c>
      <c r="C214" s="448">
        <f>+'Summary Data (2)'!E214</f>
        <v>198</v>
      </c>
      <c r="D214" s="448">
        <f>+'Summary Data (2)'!I214</f>
        <v>24</v>
      </c>
      <c r="E214" s="448">
        <f>+'Summary Data (2)'!M214</f>
        <v>2</v>
      </c>
      <c r="F214" s="448">
        <f>+'Summary Data (2)'!Q214</f>
        <v>14</v>
      </c>
      <c r="G214" s="448">
        <f>+'Summary Data (2)'!U214</f>
        <v>1</v>
      </c>
      <c r="H214" s="448">
        <f>+'Summary Data (2)'!Y214</f>
        <v>45</v>
      </c>
      <c r="I214" s="448">
        <f>+'Summary Data (2)'!AC214</f>
        <v>9</v>
      </c>
      <c r="J214" s="448">
        <f>+'Summary Data (2)'!AG214</f>
        <v>0</v>
      </c>
      <c r="K214" s="448">
        <f>+'Summary Data (2)'!AK214</f>
        <v>483</v>
      </c>
      <c r="L214" s="448">
        <f>+'Summary Data (2)'!AO214</f>
        <v>33</v>
      </c>
      <c r="M214" s="448">
        <f>+'Summary Data (2)'!AS214</f>
        <v>453</v>
      </c>
      <c r="N214" s="448">
        <f>+'Summary Data (2)'!AW214</f>
        <v>504</v>
      </c>
      <c r="O214" s="448">
        <f>+'Summary Data (2)'!BA214</f>
        <v>2</v>
      </c>
      <c r="P214" s="448">
        <f>+'Summary Data (2)'!BE214</f>
        <v>3</v>
      </c>
      <c r="Q214" s="448">
        <f>+'Summary Data (2)'!BI214</f>
        <v>5</v>
      </c>
      <c r="R214" s="448">
        <f>+'Summary Data (2)'!BM214</f>
        <v>22</v>
      </c>
      <c r="S214" s="448">
        <f>+'Summary Data (2)'!BQ214</f>
        <v>15</v>
      </c>
      <c r="T214" s="448">
        <f>+'Summary Data (2)'!BU214</f>
        <v>7</v>
      </c>
      <c r="U214" s="448">
        <f>+'Summary Data (2)'!BY214</f>
        <v>1820</v>
      </c>
      <c r="X214" s="448">
        <f t="shared" si="41"/>
        <v>198</v>
      </c>
      <c r="Y214" s="448">
        <f t="shared" si="41"/>
        <v>24</v>
      </c>
      <c r="Z214" s="448">
        <f t="shared" si="42"/>
        <v>5</v>
      </c>
      <c r="AA214" s="448">
        <f t="shared" si="43"/>
        <v>71</v>
      </c>
      <c r="AB214" s="448">
        <f t="shared" si="44"/>
        <v>44</v>
      </c>
      <c r="AC214" s="448">
        <f t="shared" si="45"/>
        <v>1478</v>
      </c>
      <c r="AD214" s="489">
        <f t="shared" si="46"/>
        <v>0</v>
      </c>
      <c r="AG214" s="487">
        <f t="shared" si="47"/>
        <v>0.10879120879120879</v>
      </c>
      <c r="AH214" s="487">
        <f t="shared" si="48"/>
        <v>1.3186813186813187E-2</v>
      </c>
      <c r="AI214" s="487">
        <f t="shared" si="49"/>
        <v>2.7472527472527475E-3</v>
      </c>
      <c r="AJ214" s="487">
        <f t="shared" si="50"/>
        <v>3.9010989010989011E-2</v>
      </c>
      <c r="AK214" s="487">
        <f t="shared" si="51"/>
        <v>2.4175824175824177E-2</v>
      </c>
      <c r="AL214" s="487">
        <f t="shared" si="52"/>
        <v>0.81208791208791209</v>
      </c>
      <c r="AN214" s="487">
        <f t="shared" si="53"/>
        <v>0.13396481732070364</v>
      </c>
    </row>
    <row r="215" spans="1:40" x14ac:dyDescent="0.2">
      <c r="A215" s="640"/>
      <c r="B215" s="449" t="str">
        <f>+'Summary Data (2)'!B215</f>
        <v>June, 2018</v>
      </c>
      <c r="C215" s="451">
        <f>+'Summary Data (2)'!E215</f>
        <v>195</v>
      </c>
      <c r="D215" s="451">
        <f>+'Summary Data (2)'!I215</f>
        <v>72</v>
      </c>
      <c r="E215" s="451">
        <f>+'Summary Data (2)'!M215</f>
        <v>0</v>
      </c>
      <c r="F215" s="451">
        <f>+'Summary Data (2)'!Q215</f>
        <v>6</v>
      </c>
      <c r="G215" s="451">
        <f>+'Summary Data (2)'!U215</f>
        <v>0</v>
      </c>
      <c r="H215" s="451">
        <f>+'Summary Data (2)'!Y215</f>
        <v>54</v>
      </c>
      <c r="I215" s="451">
        <f>+'Summary Data (2)'!AC215</f>
        <v>8</v>
      </c>
      <c r="J215" s="451">
        <f>+'Summary Data (2)'!AG215</f>
        <v>0</v>
      </c>
      <c r="K215" s="451">
        <f>+'Summary Data (2)'!AK215</f>
        <v>438</v>
      </c>
      <c r="L215" s="451">
        <f>+'Summary Data (2)'!AO215</f>
        <v>31</v>
      </c>
      <c r="M215" s="451">
        <f>+'Summary Data (2)'!AS215</f>
        <v>411</v>
      </c>
      <c r="N215" s="451">
        <f>+'Summary Data (2)'!AW215</f>
        <v>425</v>
      </c>
      <c r="O215" s="451">
        <f>+'Summary Data (2)'!BA215</f>
        <v>20</v>
      </c>
      <c r="P215" s="451">
        <f>+'Summary Data (2)'!BE215</f>
        <v>0</v>
      </c>
      <c r="Q215" s="451">
        <f>+'Summary Data (2)'!BI215</f>
        <v>4</v>
      </c>
      <c r="R215" s="451">
        <f>+'Summary Data (2)'!BM215</f>
        <v>23</v>
      </c>
      <c r="S215" s="451">
        <f>+'Summary Data (2)'!BQ215</f>
        <v>10</v>
      </c>
      <c r="T215" s="451">
        <f>+'Summary Data (2)'!BU215</f>
        <v>3</v>
      </c>
      <c r="U215" s="451">
        <f>+'Summary Data (2)'!BY215</f>
        <v>1700</v>
      </c>
      <c r="X215" s="451">
        <f t="shared" si="41"/>
        <v>195</v>
      </c>
      <c r="Y215" s="451">
        <f t="shared" si="41"/>
        <v>72</v>
      </c>
      <c r="Z215" s="451">
        <f t="shared" si="42"/>
        <v>4</v>
      </c>
      <c r="AA215" s="451">
        <f t="shared" si="43"/>
        <v>68</v>
      </c>
      <c r="AB215" s="451">
        <f t="shared" si="44"/>
        <v>36</v>
      </c>
      <c r="AC215" s="451">
        <f t="shared" si="45"/>
        <v>1325</v>
      </c>
      <c r="AD215" s="489">
        <f t="shared" si="46"/>
        <v>0</v>
      </c>
      <c r="AG215" s="486">
        <f t="shared" si="47"/>
        <v>0.11470588235294117</v>
      </c>
      <c r="AH215" s="486">
        <f t="shared" si="48"/>
        <v>4.2352941176470586E-2</v>
      </c>
      <c r="AI215" s="486">
        <f t="shared" si="49"/>
        <v>2.352941176470588E-3</v>
      </c>
      <c r="AJ215" s="486">
        <f t="shared" si="50"/>
        <v>0.04</v>
      </c>
      <c r="AK215" s="486">
        <f t="shared" si="51"/>
        <v>2.1176470588235293E-2</v>
      </c>
      <c r="AL215" s="486">
        <f t="shared" si="52"/>
        <v>0.77941176470588236</v>
      </c>
      <c r="AN215" s="486">
        <f t="shared" si="53"/>
        <v>0.14716981132075471</v>
      </c>
    </row>
    <row r="216" spans="1:40" x14ac:dyDescent="0.2">
      <c r="A216" s="640"/>
      <c r="B216" s="442" t="str">
        <f>+'Summary Data (2)'!B216</f>
        <v>July, 2018</v>
      </c>
      <c r="C216" s="448">
        <f>+'Summary Data (2)'!E216</f>
        <v>134</v>
      </c>
      <c r="D216" s="448">
        <f>+'Summary Data (2)'!I216</f>
        <v>188</v>
      </c>
      <c r="E216" s="448">
        <f>+'Summary Data (2)'!M216</f>
        <v>0</v>
      </c>
      <c r="F216" s="448">
        <f>+'Summary Data (2)'!Q216</f>
        <v>5</v>
      </c>
      <c r="G216" s="448">
        <f>+'Summary Data (2)'!U216</f>
        <v>0</v>
      </c>
      <c r="H216" s="448">
        <f>+'Summary Data (2)'!Y216</f>
        <v>49</v>
      </c>
      <c r="I216" s="448">
        <f>+'Summary Data (2)'!AC216</f>
        <v>7</v>
      </c>
      <c r="J216" s="448">
        <f>+'Summary Data (2)'!AG216</f>
        <v>0</v>
      </c>
      <c r="K216" s="448">
        <f>+'Summary Data (2)'!AK216</f>
        <v>465</v>
      </c>
      <c r="L216" s="448">
        <f>+'Summary Data (2)'!AO216</f>
        <v>34</v>
      </c>
      <c r="M216" s="448">
        <f>+'Summary Data (2)'!AS216</f>
        <v>460</v>
      </c>
      <c r="N216" s="448">
        <f>+'Summary Data (2)'!AW216</f>
        <v>483</v>
      </c>
      <c r="O216" s="448">
        <f>+'Summary Data (2)'!BA216</f>
        <v>1</v>
      </c>
      <c r="P216" s="448">
        <f>+'Summary Data (2)'!BE216</f>
        <v>3</v>
      </c>
      <c r="Q216" s="448">
        <f>+'Summary Data (2)'!BI216</f>
        <v>5</v>
      </c>
      <c r="R216" s="448">
        <f>+'Summary Data (2)'!BM216</f>
        <v>11</v>
      </c>
      <c r="S216" s="448">
        <f>+'Summary Data (2)'!BQ216</f>
        <v>34</v>
      </c>
      <c r="T216" s="448">
        <f>+'Summary Data (2)'!BU216</f>
        <v>5</v>
      </c>
      <c r="U216" s="448">
        <f>+'Summary Data (2)'!BY216</f>
        <v>1884</v>
      </c>
      <c r="X216" s="448">
        <f t="shared" si="41"/>
        <v>134</v>
      </c>
      <c r="Y216" s="448">
        <f t="shared" si="41"/>
        <v>188</v>
      </c>
      <c r="Z216" s="448">
        <f t="shared" si="42"/>
        <v>5</v>
      </c>
      <c r="AA216" s="448">
        <f t="shared" si="43"/>
        <v>61</v>
      </c>
      <c r="AB216" s="448">
        <f t="shared" si="44"/>
        <v>50</v>
      </c>
      <c r="AC216" s="448">
        <f t="shared" si="45"/>
        <v>1446</v>
      </c>
      <c r="AD216" s="489">
        <f t="shared" si="46"/>
        <v>0</v>
      </c>
      <c r="AG216" s="487">
        <f t="shared" si="47"/>
        <v>7.1125265392781314E-2</v>
      </c>
      <c r="AH216" s="487">
        <f t="shared" si="48"/>
        <v>9.9787685774946927E-2</v>
      </c>
      <c r="AI216" s="487">
        <f t="shared" si="49"/>
        <v>2.6539278131634818E-3</v>
      </c>
      <c r="AJ216" s="487">
        <f t="shared" si="50"/>
        <v>3.237791932059448E-2</v>
      </c>
      <c r="AK216" s="487">
        <f t="shared" si="51"/>
        <v>2.6539278131634821E-2</v>
      </c>
      <c r="AL216" s="487">
        <f t="shared" si="52"/>
        <v>0.76751592356687903</v>
      </c>
      <c r="AN216" s="487">
        <f t="shared" si="53"/>
        <v>9.2669432918395578E-2</v>
      </c>
    </row>
    <row r="217" spans="1:40" x14ac:dyDescent="0.2">
      <c r="A217" s="640"/>
      <c r="B217" s="449" t="str">
        <f>+'Summary Data (2)'!B217</f>
        <v>August, 2018</v>
      </c>
      <c r="C217" s="451">
        <f>+'Summary Data (2)'!E217</f>
        <v>200</v>
      </c>
      <c r="D217" s="451">
        <f>+'Summary Data (2)'!I217</f>
        <v>180</v>
      </c>
      <c r="E217" s="451">
        <f>+'Summary Data (2)'!M217</f>
        <v>2</v>
      </c>
      <c r="F217" s="451">
        <f>+'Summary Data (2)'!Q217</f>
        <v>12</v>
      </c>
      <c r="G217" s="451">
        <f>+'Summary Data (2)'!U217</f>
        <v>2</v>
      </c>
      <c r="H217" s="451">
        <f>+'Summary Data (2)'!Y217</f>
        <v>50</v>
      </c>
      <c r="I217" s="451">
        <f>+'Summary Data (2)'!AC217</f>
        <v>7</v>
      </c>
      <c r="J217" s="451">
        <f>+'Summary Data (2)'!AG217</f>
        <v>0</v>
      </c>
      <c r="K217" s="451">
        <f>+'Summary Data (2)'!AK217</f>
        <v>495</v>
      </c>
      <c r="L217" s="451">
        <f>+'Summary Data (2)'!AO217</f>
        <v>51</v>
      </c>
      <c r="M217" s="451">
        <f>+'Summary Data (2)'!AS217</f>
        <v>421</v>
      </c>
      <c r="N217" s="451">
        <f>+'Summary Data (2)'!AW217</f>
        <v>413</v>
      </c>
      <c r="O217" s="451">
        <f>+'Summary Data (2)'!BA217</f>
        <v>0</v>
      </c>
      <c r="P217" s="451">
        <f>+'Summary Data (2)'!BE217</f>
        <v>8</v>
      </c>
      <c r="Q217" s="451">
        <f>+'Summary Data (2)'!BI217</f>
        <v>11</v>
      </c>
      <c r="R217" s="451">
        <f>+'Summary Data (2)'!BM217</f>
        <v>30</v>
      </c>
      <c r="S217" s="451">
        <f>+'Summary Data (2)'!BQ217</f>
        <v>14</v>
      </c>
      <c r="T217" s="451">
        <f>+'Summary Data (2)'!BU217</f>
        <v>9</v>
      </c>
      <c r="U217" s="451">
        <f>+'Summary Data (2)'!BY217</f>
        <v>1905</v>
      </c>
      <c r="X217" s="451">
        <f t="shared" si="41"/>
        <v>200</v>
      </c>
      <c r="Y217" s="451">
        <f t="shared" si="41"/>
        <v>180</v>
      </c>
      <c r="Z217" s="451">
        <f t="shared" si="42"/>
        <v>11</v>
      </c>
      <c r="AA217" s="451">
        <f t="shared" si="43"/>
        <v>73</v>
      </c>
      <c r="AB217" s="451">
        <f t="shared" si="44"/>
        <v>53</v>
      </c>
      <c r="AC217" s="451">
        <f t="shared" si="45"/>
        <v>1388</v>
      </c>
      <c r="AD217" s="489">
        <f t="shared" si="46"/>
        <v>0</v>
      </c>
      <c r="AG217" s="486">
        <f t="shared" si="47"/>
        <v>0.10498687664041995</v>
      </c>
      <c r="AH217" s="486">
        <f t="shared" si="48"/>
        <v>9.4488188976377951E-2</v>
      </c>
      <c r="AI217" s="486">
        <f t="shared" si="49"/>
        <v>5.774278215223097E-3</v>
      </c>
      <c r="AJ217" s="486">
        <f t="shared" si="50"/>
        <v>3.832020997375328E-2</v>
      </c>
      <c r="AK217" s="486">
        <f t="shared" si="51"/>
        <v>2.7821522309711286E-2</v>
      </c>
      <c r="AL217" s="486">
        <f t="shared" si="52"/>
        <v>0.72860892388451448</v>
      </c>
      <c r="AN217" s="486">
        <f t="shared" si="53"/>
        <v>0.14409221902017291</v>
      </c>
    </row>
    <row r="218" spans="1:40" x14ac:dyDescent="0.2">
      <c r="A218" s="641"/>
      <c r="B218" s="442" t="str">
        <f>+'Summary Data (2)'!B218</f>
        <v>September, 2018</v>
      </c>
      <c r="C218" s="448">
        <f>+'Summary Data (2)'!E218</f>
        <v>132</v>
      </c>
      <c r="D218" s="448">
        <f>+'Summary Data (2)'!I218</f>
        <v>292</v>
      </c>
      <c r="E218" s="448">
        <f>+'Summary Data (2)'!M218</f>
        <v>1</v>
      </c>
      <c r="F218" s="448">
        <f>+'Summary Data (2)'!Q218</f>
        <v>4</v>
      </c>
      <c r="G218" s="448">
        <f>+'Summary Data (2)'!U218</f>
        <v>4</v>
      </c>
      <c r="H218" s="448">
        <f>+'Summary Data (2)'!Y218</f>
        <v>24</v>
      </c>
      <c r="I218" s="448">
        <f>+'Summary Data (2)'!AC218</f>
        <v>5</v>
      </c>
      <c r="J218" s="448">
        <f>+'Summary Data (2)'!AG218</f>
        <v>0</v>
      </c>
      <c r="K218" s="448">
        <f>+'Summary Data (2)'!AK218</f>
        <v>397</v>
      </c>
      <c r="L218" s="448">
        <f>+'Summary Data (2)'!AO218</f>
        <v>42</v>
      </c>
      <c r="M218" s="448">
        <f>+'Summary Data (2)'!AS218</f>
        <v>358</v>
      </c>
      <c r="N218" s="448">
        <f>+'Summary Data (2)'!AW218</f>
        <v>425</v>
      </c>
      <c r="O218" s="448">
        <f>+'Summary Data (2)'!BA218</f>
        <v>0</v>
      </c>
      <c r="P218" s="448">
        <f>+'Summary Data (2)'!BE218</f>
        <v>0</v>
      </c>
      <c r="Q218" s="448">
        <f>+'Summary Data (2)'!BI218</f>
        <v>1</v>
      </c>
      <c r="R218" s="448">
        <f>+'Summary Data (2)'!BM218</f>
        <v>17</v>
      </c>
      <c r="S218" s="448">
        <f>+'Summary Data (2)'!BQ218</f>
        <v>7</v>
      </c>
      <c r="T218" s="448">
        <f>+'Summary Data (2)'!BU218</f>
        <v>15</v>
      </c>
      <c r="U218" s="448">
        <f>+'Summary Data (2)'!BY218</f>
        <v>1724</v>
      </c>
      <c r="X218" s="448">
        <f t="shared" si="41"/>
        <v>132</v>
      </c>
      <c r="Y218" s="448">
        <f t="shared" si="41"/>
        <v>292</v>
      </c>
      <c r="Z218" s="448">
        <f t="shared" si="42"/>
        <v>1</v>
      </c>
      <c r="AA218" s="448">
        <f t="shared" si="43"/>
        <v>38</v>
      </c>
      <c r="AB218" s="448">
        <f t="shared" si="44"/>
        <v>39</v>
      </c>
      <c r="AC218" s="448">
        <f t="shared" si="45"/>
        <v>1222</v>
      </c>
      <c r="AD218" s="489">
        <f t="shared" si="46"/>
        <v>0</v>
      </c>
      <c r="AG218" s="487">
        <f t="shared" si="47"/>
        <v>7.6566125290023199E-2</v>
      </c>
      <c r="AH218" s="487">
        <f t="shared" si="48"/>
        <v>0.16937354988399073</v>
      </c>
      <c r="AI218" s="487">
        <f t="shared" si="49"/>
        <v>5.8004640371229696E-4</v>
      </c>
      <c r="AJ218" s="487">
        <f t="shared" si="50"/>
        <v>2.2041763341067284E-2</v>
      </c>
      <c r="AK218" s="487">
        <f t="shared" si="51"/>
        <v>2.2621809744779581E-2</v>
      </c>
      <c r="AL218" s="487">
        <f t="shared" si="52"/>
        <v>0.70881670533642693</v>
      </c>
      <c r="AN218" s="487">
        <f t="shared" si="53"/>
        <v>0.10801963993453355</v>
      </c>
    </row>
    <row r="219" spans="1:40" x14ac:dyDescent="0.2">
      <c r="A219" s="639" t="s">
        <v>419</v>
      </c>
      <c r="B219" s="449" t="str">
        <f>+'Summary Data (2)'!B219</f>
        <v>October, 2018</v>
      </c>
      <c r="C219" s="451">
        <f>+'Summary Data (2)'!E219</f>
        <v>145</v>
      </c>
      <c r="D219" s="451">
        <f>+'Summary Data (2)'!I219</f>
        <v>64</v>
      </c>
      <c r="E219" s="451">
        <f>+'Summary Data (2)'!M219</f>
        <v>1</v>
      </c>
      <c r="F219" s="451">
        <f>+'Summary Data (2)'!Q219</f>
        <v>6</v>
      </c>
      <c r="G219" s="451">
        <f>+'Summary Data (2)'!U219</f>
        <v>2</v>
      </c>
      <c r="H219" s="451">
        <f>+'Summary Data (2)'!Y219</f>
        <v>36</v>
      </c>
      <c r="I219" s="451">
        <f>+'Summary Data (2)'!AC219</f>
        <v>13</v>
      </c>
      <c r="J219" s="451">
        <f>+'Summary Data (2)'!AG219</f>
        <v>0</v>
      </c>
      <c r="K219" s="451">
        <f>+'Summary Data (2)'!AK219</f>
        <v>459</v>
      </c>
      <c r="L219" s="451">
        <f>+'Summary Data (2)'!AO219</f>
        <v>49</v>
      </c>
      <c r="M219" s="451">
        <f>+'Summary Data (2)'!AS219</f>
        <v>401</v>
      </c>
      <c r="N219" s="451">
        <f>+'Summary Data (2)'!AW219</f>
        <v>457</v>
      </c>
      <c r="O219" s="451">
        <f>+'Summary Data (2)'!BA219</f>
        <v>0</v>
      </c>
      <c r="P219" s="451">
        <f>+'Summary Data (2)'!BE219</f>
        <v>4</v>
      </c>
      <c r="Q219" s="451">
        <f>+'Summary Data (2)'!BI219</f>
        <v>19</v>
      </c>
      <c r="R219" s="451">
        <f>+'Summary Data (2)'!BM219</f>
        <v>19</v>
      </c>
      <c r="S219" s="451">
        <f>+'Summary Data (2)'!BQ219</f>
        <v>17</v>
      </c>
      <c r="T219" s="451">
        <f>+'Summary Data (2)'!BU219</f>
        <v>8</v>
      </c>
      <c r="U219" s="451">
        <f>+'Summary Data (2)'!BY219</f>
        <v>1700</v>
      </c>
      <c r="X219" s="451">
        <f t="shared" si="41"/>
        <v>145</v>
      </c>
      <c r="Y219" s="451">
        <f t="shared" si="41"/>
        <v>64</v>
      </c>
      <c r="Z219" s="451">
        <f t="shared" si="42"/>
        <v>19</v>
      </c>
      <c r="AA219" s="451">
        <f t="shared" si="43"/>
        <v>58</v>
      </c>
      <c r="AB219" s="451">
        <f t="shared" si="44"/>
        <v>44</v>
      </c>
      <c r="AC219" s="451">
        <f t="shared" si="45"/>
        <v>1370</v>
      </c>
      <c r="AD219" s="489">
        <f t="shared" si="46"/>
        <v>0</v>
      </c>
      <c r="AG219" s="486">
        <f t="shared" si="47"/>
        <v>8.5294117647058826E-2</v>
      </c>
      <c r="AH219" s="486">
        <f t="shared" si="48"/>
        <v>3.7647058823529408E-2</v>
      </c>
      <c r="AI219" s="486">
        <f t="shared" si="49"/>
        <v>1.1176470588235295E-2</v>
      </c>
      <c r="AJ219" s="486">
        <f t="shared" si="50"/>
        <v>3.411764705882353E-2</v>
      </c>
      <c r="AK219" s="486">
        <f t="shared" si="51"/>
        <v>2.5882352941176471E-2</v>
      </c>
      <c r="AL219" s="486">
        <f t="shared" si="52"/>
        <v>0.80588235294117649</v>
      </c>
      <c r="AN219" s="486">
        <f t="shared" si="53"/>
        <v>0.10583941605839416</v>
      </c>
    </row>
    <row r="220" spans="1:40" x14ac:dyDescent="0.2">
      <c r="A220" s="640"/>
      <c r="B220" s="442" t="str">
        <f>+'Summary Data (2)'!B220</f>
        <v>November, 2018</v>
      </c>
      <c r="C220" s="448">
        <f>+'Summary Data (2)'!E220</f>
        <v>146</v>
      </c>
      <c r="D220" s="448">
        <f>+'Summary Data (2)'!I220</f>
        <v>80</v>
      </c>
      <c r="E220" s="448">
        <f>+'Summary Data (2)'!M220</f>
        <v>1</v>
      </c>
      <c r="F220" s="448">
        <f>+'Summary Data (2)'!Q220</f>
        <v>7</v>
      </c>
      <c r="G220" s="448">
        <f>+'Summary Data (2)'!U220</f>
        <v>0</v>
      </c>
      <c r="H220" s="448">
        <f>+'Summary Data (2)'!Y220</f>
        <v>31</v>
      </c>
      <c r="I220" s="448">
        <f>+'Summary Data (2)'!AC220</f>
        <v>1</v>
      </c>
      <c r="J220" s="448">
        <f>+'Summary Data (2)'!AG220</f>
        <v>0</v>
      </c>
      <c r="K220" s="448">
        <f>+'Summary Data (2)'!AK220</f>
        <v>400</v>
      </c>
      <c r="L220" s="448">
        <f>+'Summary Data (2)'!AO220</f>
        <v>28</v>
      </c>
      <c r="M220" s="448">
        <f>+'Summary Data (2)'!AS220</f>
        <v>322</v>
      </c>
      <c r="N220" s="448">
        <f>+'Summary Data (2)'!AW220</f>
        <v>370</v>
      </c>
      <c r="O220" s="448">
        <f>+'Summary Data (2)'!BA220</f>
        <v>0</v>
      </c>
      <c r="P220" s="448">
        <f>+'Summary Data (2)'!BE220</f>
        <v>1</v>
      </c>
      <c r="Q220" s="448">
        <f>+'Summary Data (2)'!BI220</f>
        <v>12</v>
      </c>
      <c r="R220" s="448">
        <f>+'Summary Data (2)'!BM220</f>
        <v>18</v>
      </c>
      <c r="S220" s="448">
        <f>+'Summary Data (2)'!BQ220</f>
        <v>16</v>
      </c>
      <c r="T220" s="448">
        <f>+'Summary Data (2)'!BU220</f>
        <v>3</v>
      </c>
      <c r="U220" s="448">
        <f>+'Summary Data (2)'!BY220</f>
        <v>1436</v>
      </c>
      <c r="X220" s="448">
        <f t="shared" si="41"/>
        <v>146</v>
      </c>
      <c r="Y220" s="448">
        <f t="shared" si="41"/>
        <v>80</v>
      </c>
      <c r="Z220" s="448">
        <f t="shared" si="42"/>
        <v>12</v>
      </c>
      <c r="AA220" s="448">
        <f t="shared" si="43"/>
        <v>40</v>
      </c>
      <c r="AB220" s="448">
        <f t="shared" si="44"/>
        <v>37</v>
      </c>
      <c r="AC220" s="448">
        <f t="shared" si="45"/>
        <v>1121</v>
      </c>
      <c r="AD220" s="489">
        <f t="shared" si="46"/>
        <v>0</v>
      </c>
      <c r="AG220" s="487">
        <f t="shared" si="47"/>
        <v>0.10167130919220056</v>
      </c>
      <c r="AH220" s="487">
        <f t="shared" si="48"/>
        <v>5.5710306406685235E-2</v>
      </c>
      <c r="AI220" s="487">
        <f t="shared" si="49"/>
        <v>8.356545961002786E-3</v>
      </c>
      <c r="AJ220" s="487">
        <f t="shared" si="50"/>
        <v>2.7855153203342618E-2</v>
      </c>
      <c r="AK220" s="487">
        <f t="shared" si="51"/>
        <v>2.5766016713091922E-2</v>
      </c>
      <c r="AL220" s="487">
        <f t="shared" si="52"/>
        <v>0.78064066852367686</v>
      </c>
      <c r="AN220" s="487">
        <f t="shared" si="53"/>
        <v>0.13024085637823371</v>
      </c>
    </row>
    <row r="221" spans="1:40" x14ac:dyDescent="0.2">
      <c r="A221" s="640"/>
      <c r="B221" s="449" t="str">
        <f>+'Summary Data (2)'!B221</f>
        <v>December, 2018</v>
      </c>
      <c r="C221" s="451">
        <f>+'Summary Data (2)'!E221</f>
        <v>133</v>
      </c>
      <c r="D221" s="451">
        <f>+'Summary Data (2)'!I221</f>
        <v>177</v>
      </c>
      <c r="E221" s="451">
        <f>+'Summary Data (2)'!M221</f>
        <v>1</v>
      </c>
      <c r="F221" s="451">
        <f>+'Summary Data (2)'!Q221</f>
        <v>4</v>
      </c>
      <c r="G221" s="451">
        <f>+'Summary Data (2)'!U221</f>
        <v>1</v>
      </c>
      <c r="H221" s="451">
        <f>+'Summary Data (2)'!Y221</f>
        <v>10</v>
      </c>
      <c r="I221" s="451">
        <f>+'Summary Data (2)'!AC221</f>
        <v>2</v>
      </c>
      <c r="J221" s="451">
        <f>+'Summary Data (2)'!AG221</f>
        <v>0</v>
      </c>
      <c r="K221" s="451">
        <f>+'Summary Data (2)'!AK221</f>
        <v>332</v>
      </c>
      <c r="L221" s="451">
        <f>+'Summary Data (2)'!AO221</f>
        <v>45</v>
      </c>
      <c r="M221" s="451">
        <f>+'Summary Data (2)'!AS221</f>
        <v>303</v>
      </c>
      <c r="N221" s="451">
        <f>+'Summary Data (2)'!AW221</f>
        <v>351</v>
      </c>
      <c r="O221" s="451">
        <f>+'Summary Data (2)'!BA221</f>
        <v>0</v>
      </c>
      <c r="P221" s="451">
        <f>+'Summary Data (2)'!BE221</f>
        <v>1</v>
      </c>
      <c r="Q221" s="451">
        <f>+'Summary Data (2)'!BI221</f>
        <v>18</v>
      </c>
      <c r="R221" s="451">
        <f>+'Summary Data (2)'!BM221</f>
        <v>19</v>
      </c>
      <c r="S221" s="451">
        <f>+'Summary Data (2)'!BQ221</f>
        <v>19</v>
      </c>
      <c r="T221" s="451">
        <f>+'Summary Data (2)'!BU221</f>
        <v>4</v>
      </c>
      <c r="U221" s="451">
        <f>+'Summary Data (2)'!BY221</f>
        <v>1420</v>
      </c>
      <c r="X221" s="451">
        <f t="shared" si="41"/>
        <v>133</v>
      </c>
      <c r="Y221" s="451">
        <f t="shared" si="41"/>
        <v>177</v>
      </c>
      <c r="Z221" s="451">
        <f t="shared" si="42"/>
        <v>18</v>
      </c>
      <c r="AA221" s="451">
        <f t="shared" si="43"/>
        <v>18</v>
      </c>
      <c r="AB221" s="451">
        <f t="shared" si="44"/>
        <v>42</v>
      </c>
      <c r="AC221" s="451">
        <f t="shared" si="45"/>
        <v>1032</v>
      </c>
      <c r="AD221" s="489">
        <f t="shared" si="46"/>
        <v>0</v>
      </c>
      <c r="AG221" s="486">
        <f t="shared" si="47"/>
        <v>9.3661971830985916E-2</v>
      </c>
      <c r="AH221" s="486">
        <f t="shared" si="48"/>
        <v>0.12464788732394366</v>
      </c>
      <c r="AI221" s="486">
        <f t="shared" si="49"/>
        <v>1.2676056338028169E-2</v>
      </c>
      <c r="AJ221" s="486">
        <f t="shared" si="50"/>
        <v>1.2676056338028169E-2</v>
      </c>
      <c r="AK221" s="486">
        <f t="shared" si="51"/>
        <v>2.9577464788732393E-2</v>
      </c>
      <c r="AL221" s="486">
        <f t="shared" si="52"/>
        <v>0.72676056338028172</v>
      </c>
      <c r="AN221" s="486">
        <f t="shared" si="53"/>
        <v>0.12887596899224807</v>
      </c>
    </row>
    <row r="222" spans="1:40" x14ac:dyDescent="0.2">
      <c r="A222" s="640"/>
      <c r="B222" s="442" t="str">
        <f>+'Summary Data (2)'!B222</f>
        <v>January, 2019</v>
      </c>
      <c r="C222" s="448">
        <f>+'Summary Data (2)'!E222</f>
        <v>164</v>
      </c>
      <c r="D222" s="448">
        <f>+'Summary Data (2)'!I222</f>
        <v>68</v>
      </c>
      <c r="E222" s="448">
        <f>+'Summary Data (2)'!M222</f>
        <v>1</v>
      </c>
      <c r="F222" s="448">
        <f>+'Summary Data (2)'!Q222</f>
        <v>7</v>
      </c>
      <c r="G222" s="448">
        <f>+'Summary Data (2)'!U222</f>
        <v>3</v>
      </c>
      <c r="H222" s="448">
        <f>+'Summary Data (2)'!Y222</f>
        <v>10</v>
      </c>
      <c r="I222" s="448">
        <f>+'Summary Data (2)'!AC222</f>
        <v>2</v>
      </c>
      <c r="J222" s="448">
        <f>+'Summary Data (2)'!AG222</f>
        <v>1</v>
      </c>
      <c r="K222" s="448">
        <f>+'Summary Data (2)'!AK222</f>
        <v>431</v>
      </c>
      <c r="L222" s="448">
        <f>+'Summary Data (2)'!AO222</f>
        <v>57</v>
      </c>
      <c r="M222" s="448">
        <f>+'Summary Data (2)'!AS222</f>
        <v>383</v>
      </c>
      <c r="N222" s="448">
        <f>+'Summary Data (2)'!AW222</f>
        <v>473</v>
      </c>
      <c r="O222" s="448">
        <f>+'Summary Data (2)'!BA222</f>
        <v>0</v>
      </c>
      <c r="P222" s="448">
        <f>+'Summary Data (2)'!BE222</f>
        <v>0</v>
      </c>
      <c r="Q222" s="448">
        <f>+'Summary Data (2)'!BI222</f>
        <v>9</v>
      </c>
      <c r="R222" s="448">
        <f>+'Summary Data (2)'!BM222</f>
        <v>19</v>
      </c>
      <c r="S222" s="448">
        <f>+'Summary Data (2)'!BQ222</f>
        <v>17</v>
      </c>
      <c r="T222" s="448">
        <f>+'Summary Data (2)'!BU222</f>
        <v>7</v>
      </c>
      <c r="U222" s="448">
        <f>+'Summary Data (2)'!BY222</f>
        <v>1652</v>
      </c>
      <c r="X222" s="448">
        <f t="shared" si="41"/>
        <v>164</v>
      </c>
      <c r="Y222" s="448">
        <f t="shared" si="41"/>
        <v>68</v>
      </c>
      <c r="Z222" s="448">
        <f t="shared" si="42"/>
        <v>9</v>
      </c>
      <c r="AA222" s="448">
        <f t="shared" si="43"/>
        <v>24</v>
      </c>
      <c r="AB222" s="448">
        <f t="shared" si="44"/>
        <v>43</v>
      </c>
      <c r="AC222" s="448">
        <f t="shared" si="45"/>
        <v>1344</v>
      </c>
      <c r="AD222" s="489">
        <f t="shared" si="46"/>
        <v>0</v>
      </c>
      <c r="AG222" s="487">
        <f t="shared" si="47"/>
        <v>9.9273607748184015E-2</v>
      </c>
      <c r="AH222" s="487">
        <f t="shared" si="48"/>
        <v>4.1162227602905568E-2</v>
      </c>
      <c r="AI222" s="487">
        <f t="shared" si="49"/>
        <v>5.4479418886198543E-3</v>
      </c>
      <c r="AJ222" s="487">
        <f t="shared" si="50"/>
        <v>1.4527845036319613E-2</v>
      </c>
      <c r="AK222" s="487">
        <f t="shared" si="51"/>
        <v>2.602905569007264E-2</v>
      </c>
      <c r="AL222" s="487">
        <f t="shared" si="52"/>
        <v>0.81355932203389836</v>
      </c>
      <c r="AN222" s="487">
        <f t="shared" si="53"/>
        <v>0.12202380952380952</v>
      </c>
    </row>
    <row r="223" spans="1:40" x14ac:dyDescent="0.2">
      <c r="A223" s="640"/>
      <c r="B223" s="449" t="str">
        <f>+'Summary Data (2)'!B223</f>
        <v>February, 2019</v>
      </c>
      <c r="C223" s="451">
        <f>+'Summary Data (2)'!E223</f>
        <v>160</v>
      </c>
      <c r="D223" s="451">
        <f>+'Summary Data (2)'!I223</f>
        <v>44</v>
      </c>
      <c r="E223" s="451">
        <f>+'Summary Data (2)'!M223</f>
        <v>0</v>
      </c>
      <c r="F223" s="451">
        <f>+'Summary Data (2)'!Q223</f>
        <v>4</v>
      </c>
      <c r="G223" s="451">
        <f>+'Summary Data (2)'!U223</f>
        <v>0</v>
      </c>
      <c r="H223" s="451">
        <f>+'Summary Data (2)'!Y223</f>
        <v>15</v>
      </c>
      <c r="I223" s="451">
        <f>+'Summary Data (2)'!AC223</f>
        <v>5</v>
      </c>
      <c r="J223" s="451">
        <f>+'Summary Data (2)'!AG223</f>
        <v>0</v>
      </c>
      <c r="K223" s="451">
        <f>+'Summary Data (2)'!AK223</f>
        <v>378</v>
      </c>
      <c r="L223" s="451">
        <f>+'Summary Data (2)'!AO223</f>
        <v>39</v>
      </c>
      <c r="M223" s="451">
        <f>+'Summary Data (2)'!AS223</f>
        <v>284</v>
      </c>
      <c r="N223" s="451">
        <f>+'Summary Data (2)'!AW223</f>
        <v>381</v>
      </c>
      <c r="O223" s="451">
        <f>+'Summary Data (2)'!BA223</f>
        <v>0</v>
      </c>
      <c r="P223" s="451">
        <f>+'Summary Data (2)'!BE223</f>
        <v>0</v>
      </c>
      <c r="Q223" s="451">
        <f>+'Summary Data (2)'!BI223</f>
        <v>7</v>
      </c>
      <c r="R223" s="451">
        <f>+'Summary Data (2)'!BM223</f>
        <v>21</v>
      </c>
      <c r="S223" s="451">
        <f>+'Summary Data (2)'!BQ223</f>
        <v>13</v>
      </c>
      <c r="T223" s="451">
        <f>+'Summary Data (2)'!BU223</f>
        <v>2</v>
      </c>
      <c r="U223" s="451">
        <f>+'Summary Data (2)'!BY223</f>
        <v>1353</v>
      </c>
      <c r="X223" s="451">
        <f t="shared" si="41"/>
        <v>160</v>
      </c>
      <c r="Y223" s="451">
        <f t="shared" si="41"/>
        <v>44</v>
      </c>
      <c r="Z223" s="451">
        <f t="shared" si="42"/>
        <v>7</v>
      </c>
      <c r="AA223" s="451">
        <f t="shared" si="43"/>
        <v>24</v>
      </c>
      <c r="AB223" s="451">
        <f t="shared" si="44"/>
        <v>36</v>
      </c>
      <c r="AC223" s="451">
        <f t="shared" si="45"/>
        <v>1082</v>
      </c>
      <c r="AD223" s="489">
        <f t="shared" si="46"/>
        <v>0</v>
      </c>
      <c r="AG223" s="486">
        <f t="shared" si="47"/>
        <v>0.11825572801182557</v>
      </c>
      <c r="AH223" s="486">
        <f t="shared" si="48"/>
        <v>3.2520325203252036E-2</v>
      </c>
      <c r="AI223" s="486">
        <f t="shared" si="49"/>
        <v>5.1736881005173688E-3</v>
      </c>
      <c r="AJ223" s="486">
        <f t="shared" si="50"/>
        <v>1.7738359201773836E-2</v>
      </c>
      <c r="AK223" s="486">
        <f t="shared" si="51"/>
        <v>2.6607538802660754E-2</v>
      </c>
      <c r="AL223" s="486">
        <f t="shared" si="52"/>
        <v>0.79970436067997042</v>
      </c>
      <c r="AN223" s="486">
        <f t="shared" si="53"/>
        <v>0.1478743068391867</v>
      </c>
    </row>
    <row r="224" spans="1:40" x14ac:dyDescent="0.2">
      <c r="A224" s="640"/>
      <c r="B224" s="442" t="str">
        <f>+'Summary Data (2)'!B224</f>
        <v>March, 2019</v>
      </c>
      <c r="C224" s="448">
        <f>+'Summary Data (2)'!E224</f>
        <v>164</v>
      </c>
      <c r="D224" s="448">
        <f>+'Summary Data (2)'!I224</f>
        <v>0</v>
      </c>
      <c r="E224" s="448">
        <f>+'Summary Data (2)'!M224</f>
        <v>5</v>
      </c>
      <c r="F224" s="448">
        <f>+'Summary Data (2)'!Q224</f>
        <v>8</v>
      </c>
      <c r="G224" s="448">
        <f>+'Summary Data (2)'!U224</f>
        <v>0</v>
      </c>
      <c r="H224" s="448">
        <f>+'Summary Data (2)'!Y224</f>
        <v>41</v>
      </c>
      <c r="I224" s="448">
        <f>+'Summary Data (2)'!AC224</f>
        <v>5</v>
      </c>
      <c r="J224" s="448">
        <f>+'Summary Data (2)'!AG224</f>
        <v>0</v>
      </c>
      <c r="K224" s="448">
        <f>+'Summary Data (2)'!AK224</f>
        <v>429</v>
      </c>
      <c r="L224" s="448">
        <f>+'Summary Data (2)'!AO224</f>
        <v>36</v>
      </c>
      <c r="M224" s="448">
        <f>+'Summary Data (2)'!AS224</f>
        <v>262</v>
      </c>
      <c r="N224" s="448">
        <f>+'Summary Data (2)'!AW224</f>
        <v>488</v>
      </c>
      <c r="O224" s="448">
        <f>+'Summary Data (2)'!BA224</f>
        <v>0</v>
      </c>
      <c r="P224" s="448">
        <f>+'Summary Data (2)'!BE224</f>
        <v>3</v>
      </c>
      <c r="Q224" s="448">
        <f>+'Summary Data (2)'!BI224</f>
        <v>8</v>
      </c>
      <c r="R224" s="448">
        <f>+'Summary Data (2)'!BM224</f>
        <v>16</v>
      </c>
      <c r="S224" s="448">
        <f>+'Summary Data (2)'!BQ224</f>
        <v>11</v>
      </c>
      <c r="T224" s="448">
        <f>+'Summary Data (2)'!BU224</f>
        <v>20</v>
      </c>
      <c r="U224" s="448">
        <f>+'Summary Data (2)'!BY224</f>
        <v>1496</v>
      </c>
      <c r="X224" s="448">
        <f t="shared" si="41"/>
        <v>164</v>
      </c>
      <c r="Y224" s="448">
        <f t="shared" si="41"/>
        <v>0</v>
      </c>
      <c r="Z224" s="448">
        <f t="shared" si="42"/>
        <v>8</v>
      </c>
      <c r="AA224" s="448">
        <f t="shared" si="43"/>
        <v>59</v>
      </c>
      <c r="AB224" s="448">
        <f t="shared" si="44"/>
        <v>47</v>
      </c>
      <c r="AC224" s="448">
        <f t="shared" si="45"/>
        <v>1218</v>
      </c>
      <c r="AD224" s="489">
        <f t="shared" si="46"/>
        <v>0</v>
      </c>
      <c r="AG224" s="487">
        <f t="shared" si="47"/>
        <v>0.10962566844919786</v>
      </c>
      <c r="AH224" s="487">
        <f t="shared" si="48"/>
        <v>0</v>
      </c>
      <c r="AI224" s="487">
        <f t="shared" si="49"/>
        <v>5.3475935828877002E-3</v>
      </c>
      <c r="AJ224" s="487">
        <f t="shared" si="50"/>
        <v>3.9438502673796789E-2</v>
      </c>
      <c r="AK224" s="487">
        <f t="shared" si="51"/>
        <v>3.1417112299465241E-2</v>
      </c>
      <c r="AL224" s="487">
        <f t="shared" si="52"/>
        <v>0.81417112299465244</v>
      </c>
      <c r="AN224" s="487">
        <f t="shared" si="53"/>
        <v>0.13464696223316913</v>
      </c>
    </row>
    <row r="225" spans="1:40" x14ac:dyDescent="0.2">
      <c r="A225" s="640"/>
      <c r="B225" s="449" t="str">
        <f>+'Summary Data (2)'!B225</f>
        <v>April, 2019</v>
      </c>
      <c r="C225" s="451">
        <f>+'Summary Data (2)'!E225</f>
        <v>232</v>
      </c>
      <c r="D225" s="451">
        <f>+'Summary Data (2)'!I225</f>
        <v>79</v>
      </c>
      <c r="E225" s="451">
        <f>+'Summary Data (2)'!M225</f>
        <v>3</v>
      </c>
      <c r="F225" s="451">
        <f>+'Summary Data (2)'!Q225</f>
        <v>11</v>
      </c>
      <c r="G225" s="451">
        <f>+'Summary Data (2)'!U225</f>
        <v>2</v>
      </c>
      <c r="H225" s="451">
        <f>+'Summary Data (2)'!Y225</f>
        <v>42</v>
      </c>
      <c r="I225" s="451">
        <f>+'Summary Data (2)'!AC225</f>
        <v>9</v>
      </c>
      <c r="J225" s="451">
        <f>+'Summary Data (2)'!AG225</f>
        <v>0</v>
      </c>
      <c r="K225" s="451">
        <f>+'Summary Data (2)'!AK225</f>
        <v>535</v>
      </c>
      <c r="L225" s="451">
        <f>+'Summary Data (2)'!AO225</f>
        <v>40</v>
      </c>
      <c r="M225" s="451">
        <f>+'Summary Data (2)'!AS225</f>
        <v>153</v>
      </c>
      <c r="N225" s="451">
        <f>+'Summary Data (2)'!AW225</f>
        <v>496</v>
      </c>
      <c r="O225" s="451">
        <f>+'Summary Data (2)'!BA225</f>
        <v>0</v>
      </c>
      <c r="P225" s="451">
        <f>+'Summary Data (2)'!BE225</f>
        <v>4</v>
      </c>
      <c r="Q225" s="451">
        <f>+'Summary Data (2)'!BI225</f>
        <v>5</v>
      </c>
      <c r="R225" s="451">
        <f>+'Summary Data (2)'!BM225</f>
        <v>28</v>
      </c>
      <c r="S225" s="451">
        <f>+'Summary Data (2)'!BQ225</f>
        <v>12</v>
      </c>
      <c r="T225" s="451">
        <f>+'Summary Data (2)'!BU225</f>
        <v>3</v>
      </c>
      <c r="U225" s="451">
        <f>+'Summary Data (2)'!BY225</f>
        <v>1654</v>
      </c>
      <c r="X225" s="451">
        <f t="shared" si="41"/>
        <v>232</v>
      </c>
      <c r="Y225" s="451">
        <f t="shared" si="41"/>
        <v>79</v>
      </c>
      <c r="Z225" s="451">
        <f t="shared" si="42"/>
        <v>5</v>
      </c>
      <c r="AA225" s="451">
        <f t="shared" si="43"/>
        <v>67</v>
      </c>
      <c r="AB225" s="451">
        <f t="shared" si="44"/>
        <v>43</v>
      </c>
      <c r="AC225" s="451">
        <f t="shared" si="45"/>
        <v>1228</v>
      </c>
      <c r="AD225" s="489">
        <f t="shared" si="46"/>
        <v>0</v>
      </c>
      <c r="AG225" s="486">
        <f t="shared" si="47"/>
        <v>0.14026602176541716</v>
      </c>
      <c r="AH225" s="486">
        <f t="shared" si="48"/>
        <v>4.7762998790810154E-2</v>
      </c>
      <c r="AI225" s="486">
        <f t="shared" si="49"/>
        <v>3.0229746070133011E-3</v>
      </c>
      <c r="AJ225" s="486">
        <f t="shared" si="50"/>
        <v>4.0507859733978233E-2</v>
      </c>
      <c r="AK225" s="486">
        <f t="shared" si="51"/>
        <v>2.5997581620314389E-2</v>
      </c>
      <c r="AL225" s="486">
        <f t="shared" si="52"/>
        <v>0.74244256348246673</v>
      </c>
      <c r="AN225" s="486">
        <f t="shared" si="53"/>
        <v>0.18892508143322476</v>
      </c>
    </row>
    <row r="226" spans="1:40" x14ac:dyDescent="0.2">
      <c r="A226" s="640"/>
      <c r="B226" s="442" t="str">
        <f>+'Summary Data (2)'!B226</f>
        <v>May, 2019</v>
      </c>
      <c r="C226" s="448">
        <f>+'Summary Data (2)'!E226</f>
        <v>266</v>
      </c>
      <c r="D226" s="448">
        <f>+'Summary Data (2)'!I226</f>
        <v>52</v>
      </c>
      <c r="E226" s="448">
        <f>+'Summary Data (2)'!M226</f>
        <v>0</v>
      </c>
      <c r="F226" s="448">
        <f>+'Summary Data (2)'!Q226</f>
        <v>7</v>
      </c>
      <c r="G226" s="448">
        <f>+'Summary Data (2)'!U226</f>
        <v>0</v>
      </c>
      <c r="H226" s="448">
        <f>+'Summary Data (2)'!Y226</f>
        <v>48</v>
      </c>
      <c r="I226" s="448">
        <f>+'Summary Data (2)'!AC226</f>
        <v>8</v>
      </c>
      <c r="J226" s="448">
        <f>+'Summary Data (2)'!AG226</f>
        <v>2</v>
      </c>
      <c r="K226" s="448">
        <f>+'Summary Data (2)'!AK226</f>
        <v>498</v>
      </c>
      <c r="L226" s="448">
        <f>+'Summary Data (2)'!AO226</f>
        <v>47</v>
      </c>
      <c r="M226" s="448">
        <f>+'Summary Data (2)'!AS226</f>
        <v>138</v>
      </c>
      <c r="N226" s="448">
        <f>+'Summary Data (2)'!AW226</f>
        <v>576</v>
      </c>
      <c r="O226" s="448">
        <f>+'Summary Data (2)'!BA226</f>
        <v>0</v>
      </c>
      <c r="P226" s="448">
        <f>+'Summary Data (2)'!BE226</f>
        <v>2</v>
      </c>
      <c r="Q226" s="448">
        <f>+'Summary Data (2)'!BI226</f>
        <v>5</v>
      </c>
      <c r="R226" s="448">
        <f>+'Summary Data (2)'!BM226</f>
        <v>19</v>
      </c>
      <c r="S226" s="448">
        <f>+'Summary Data (2)'!BQ226</f>
        <v>0</v>
      </c>
      <c r="T226" s="448">
        <f>+'Summary Data (2)'!BU226</f>
        <v>0</v>
      </c>
      <c r="U226" s="448">
        <f>+'Summary Data (2)'!BY226</f>
        <v>1668</v>
      </c>
      <c r="X226" s="448">
        <f t="shared" si="41"/>
        <v>266</v>
      </c>
      <c r="Y226" s="448">
        <f t="shared" si="41"/>
        <v>52</v>
      </c>
      <c r="Z226" s="448">
        <f t="shared" si="42"/>
        <v>5</v>
      </c>
      <c r="AA226" s="448">
        <f t="shared" si="43"/>
        <v>65</v>
      </c>
      <c r="AB226" s="448">
        <f t="shared" si="44"/>
        <v>19</v>
      </c>
      <c r="AC226" s="448">
        <f t="shared" si="45"/>
        <v>1261</v>
      </c>
      <c r="AD226" s="489">
        <f t="shared" si="46"/>
        <v>0</v>
      </c>
      <c r="AG226" s="487">
        <f t="shared" si="47"/>
        <v>0.15947242206235013</v>
      </c>
      <c r="AH226" s="487">
        <f t="shared" si="48"/>
        <v>3.117505995203837E-2</v>
      </c>
      <c r="AI226" s="487">
        <f t="shared" si="49"/>
        <v>2.9976019184652278E-3</v>
      </c>
      <c r="AJ226" s="487">
        <f t="shared" si="50"/>
        <v>3.8968824940047962E-2</v>
      </c>
      <c r="AK226" s="487">
        <f t="shared" si="51"/>
        <v>1.1390887290167866E-2</v>
      </c>
      <c r="AL226" s="487">
        <f t="shared" si="52"/>
        <v>0.75599520383693042</v>
      </c>
      <c r="AN226" s="487">
        <f t="shared" si="53"/>
        <v>0.21094369547977795</v>
      </c>
    </row>
    <row r="227" spans="1:40" x14ac:dyDescent="0.2">
      <c r="A227" s="640"/>
      <c r="B227" s="449" t="str">
        <f>+'Summary Data (2)'!B227</f>
        <v>June, 2019</v>
      </c>
      <c r="C227" s="451">
        <f>+'Summary Data (2)'!E227</f>
        <v>142</v>
      </c>
      <c r="D227" s="451">
        <f>+'Summary Data (2)'!I227</f>
        <v>20</v>
      </c>
      <c r="E227" s="451">
        <f>+'Summary Data (2)'!M227</f>
        <v>0</v>
      </c>
      <c r="F227" s="451">
        <f>+'Summary Data (2)'!Q227</f>
        <v>7</v>
      </c>
      <c r="G227" s="451">
        <f>+'Summary Data (2)'!U227</f>
        <v>3</v>
      </c>
      <c r="H227" s="451">
        <f>+'Summary Data (2)'!Y227</f>
        <v>54</v>
      </c>
      <c r="I227" s="451">
        <f>+'Summary Data (2)'!AC227</f>
        <v>9</v>
      </c>
      <c r="J227" s="451">
        <f>+'Summary Data (2)'!AG227</f>
        <v>1</v>
      </c>
      <c r="K227" s="451">
        <f>+'Summary Data (2)'!AK227</f>
        <v>74</v>
      </c>
      <c r="L227" s="451">
        <f>+'Summary Data (2)'!AO227</f>
        <v>32</v>
      </c>
      <c r="M227" s="451">
        <f>+'Summary Data (2)'!AS227</f>
        <v>137</v>
      </c>
      <c r="N227" s="451">
        <f>+'Summary Data (2)'!AW227</f>
        <v>58</v>
      </c>
      <c r="O227" s="451">
        <f>+'Summary Data (2)'!BA227</f>
        <v>0</v>
      </c>
      <c r="P227" s="451">
        <f>+'Summary Data (2)'!BE227</f>
        <v>1</v>
      </c>
      <c r="Q227" s="451">
        <f>+'Summary Data (2)'!BI227</f>
        <v>7</v>
      </c>
      <c r="R227" s="451">
        <f>+'Summary Data (2)'!BM227</f>
        <v>12</v>
      </c>
      <c r="S227" s="451">
        <f>+'Summary Data (2)'!BQ227</f>
        <v>19</v>
      </c>
      <c r="T227" s="451">
        <f>+'Summary Data (2)'!BU227</f>
        <v>7</v>
      </c>
      <c r="U227" s="451">
        <f>+'Summary Data (2)'!BY227</f>
        <v>583</v>
      </c>
      <c r="X227" s="451">
        <f t="shared" si="41"/>
        <v>142</v>
      </c>
      <c r="Y227" s="451">
        <f t="shared" si="41"/>
        <v>20</v>
      </c>
      <c r="Z227" s="451">
        <f t="shared" si="42"/>
        <v>7</v>
      </c>
      <c r="AA227" s="451">
        <f t="shared" si="43"/>
        <v>74</v>
      </c>
      <c r="AB227" s="451">
        <f t="shared" si="44"/>
        <v>38</v>
      </c>
      <c r="AC227" s="451">
        <f t="shared" si="45"/>
        <v>302</v>
      </c>
      <c r="AD227" s="489">
        <f t="shared" si="46"/>
        <v>0</v>
      </c>
      <c r="AG227" s="486">
        <f t="shared" si="47"/>
        <v>0.24356775300171526</v>
      </c>
      <c r="AH227" s="486">
        <f t="shared" si="48"/>
        <v>3.430531732418525E-2</v>
      </c>
      <c r="AI227" s="486">
        <f t="shared" si="49"/>
        <v>1.2006861063464836E-2</v>
      </c>
      <c r="AJ227" s="486">
        <f t="shared" si="50"/>
        <v>0.12692967409948541</v>
      </c>
      <c r="AK227" s="486">
        <f t="shared" si="51"/>
        <v>6.5180102915951971E-2</v>
      </c>
      <c r="AL227" s="486">
        <f t="shared" si="52"/>
        <v>0.51801029159519729</v>
      </c>
      <c r="AN227" s="486">
        <f t="shared" si="53"/>
        <v>0.47019867549668876</v>
      </c>
    </row>
    <row r="228" spans="1:40" x14ac:dyDescent="0.2">
      <c r="A228" s="640"/>
      <c r="B228" s="442" t="str">
        <f>+'Summary Data (2)'!B228</f>
        <v>July, 2019</v>
      </c>
      <c r="C228" s="448">
        <f>+'Summary Data (2)'!E228</f>
        <v>241</v>
      </c>
      <c r="D228" s="448">
        <f>+'Summary Data (2)'!I228</f>
        <v>100</v>
      </c>
      <c r="E228" s="448">
        <f>+'Summary Data (2)'!M228</f>
        <v>0</v>
      </c>
      <c r="F228" s="448">
        <f>+'Summary Data (2)'!Q228</f>
        <v>9</v>
      </c>
      <c r="G228" s="448">
        <f>+'Summary Data (2)'!U228</f>
        <v>2</v>
      </c>
      <c r="H228" s="448">
        <f>+'Summary Data (2)'!Y228</f>
        <v>60</v>
      </c>
      <c r="I228" s="448">
        <f>+'Summary Data (2)'!AC228</f>
        <v>5</v>
      </c>
      <c r="J228" s="448">
        <f>+'Summary Data (2)'!AG228</f>
        <v>1</v>
      </c>
      <c r="K228" s="448">
        <f>+'Summary Data (2)'!AK228</f>
        <v>358</v>
      </c>
      <c r="L228" s="448">
        <f>+'Summary Data (2)'!AO228</f>
        <v>51</v>
      </c>
      <c r="M228" s="448">
        <f>+'Summary Data (2)'!AS228</f>
        <v>503</v>
      </c>
      <c r="N228" s="448">
        <f>+'Summary Data (2)'!AW228</f>
        <v>547</v>
      </c>
      <c r="O228" s="448">
        <f>+'Summary Data (2)'!BA228</f>
        <v>0</v>
      </c>
      <c r="P228" s="448">
        <f>+'Summary Data (2)'!BE228</f>
        <v>3</v>
      </c>
      <c r="Q228" s="448">
        <f>+'Summary Data (2)'!BI228</f>
        <v>6</v>
      </c>
      <c r="R228" s="448">
        <f>+'Summary Data (2)'!BM228</f>
        <v>20</v>
      </c>
      <c r="S228" s="448">
        <f>+'Summary Data (2)'!BQ228</f>
        <v>21</v>
      </c>
      <c r="T228" s="448">
        <f>+'Summary Data (2)'!BU228</f>
        <v>4</v>
      </c>
      <c r="U228" s="448">
        <f>+'Summary Data (2)'!BY228</f>
        <v>1931</v>
      </c>
      <c r="X228" s="448">
        <f t="shared" si="41"/>
        <v>241</v>
      </c>
      <c r="Y228" s="448">
        <f t="shared" si="41"/>
        <v>100</v>
      </c>
      <c r="Z228" s="448">
        <f t="shared" si="42"/>
        <v>6</v>
      </c>
      <c r="AA228" s="448">
        <f t="shared" si="43"/>
        <v>77</v>
      </c>
      <c r="AB228" s="448">
        <f t="shared" si="44"/>
        <v>45</v>
      </c>
      <c r="AC228" s="448">
        <f t="shared" si="45"/>
        <v>1462</v>
      </c>
      <c r="AD228" s="489">
        <f t="shared" si="46"/>
        <v>0</v>
      </c>
      <c r="AG228" s="487">
        <f t="shared" si="47"/>
        <v>0.12480580010357328</v>
      </c>
      <c r="AH228" s="487">
        <f t="shared" si="48"/>
        <v>5.178663904712584E-2</v>
      </c>
      <c r="AI228" s="487">
        <f t="shared" si="49"/>
        <v>3.1071983428275505E-3</v>
      </c>
      <c r="AJ228" s="487">
        <f t="shared" si="50"/>
        <v>3.98757120662869E-2</v>
      </c>
      <c r="AK228" s="487">
        <f t="shared" si="51"/>
        <v>2.3303987571206629E-2</v>
      </c>
      <c r="AL228" s="487">
        <f t="shared" si="52"/>
        <v>0.75712066286897983</v>
      </c>
      <c r="AN228" s="487">
        <f t="shared" si="53"/>
        <v>0.16484268125854992</v>
      </c>
    </row>
    <row r="229" spans="1:40" x14ac:dyDescent="0.2">
      <c r="A229" s="640"/>
      <c r="B229" s="449" t="str">
        <f>+'Summary Data (2)'!B229</f>
        <v>August, 2019</v>
      </c>
      <c r="C229" s="451">
        <f>+'Summary Data (2)'!E229</f>
        <v>167</v>
      </c>
      <c r="D229" s="451">
        <f>+'Summary Data (2)'!I229</f>
        <v>72</v>
      </c>
      <c r="E229" s="451">
        <f>+'Summary Data (2)'!M229</f>
        <v>2</v>
      </c>
      <c r="F229" s="451">
        <f>+'Summary Data (2)'!Q229</f>
        <v>12</v>
      </c>
      <c r="G229" s="451">
        <f>+'Summary Data (2)'!U229</f>
        <v>1</v>
      </c>
      <c r="H229" s="451">
        <f>+'Summary Data (2)'!Y229</f>
        <v>56</v>
      </c>
      <c r="I229" s="451">
        <f>+'Summary Data (2)'!AC229</f>
        <v>5</v>
      </c>
      <c r="J229" s="451">
        <f>+'Summary Data (2)'!AG229</f>
        <v>0</v>
      </c>
      <c r="K229" s="451">
        <f>+'Summary Data (2)'!AK229</f>
        <v>326</v>
      </c>
      <c r="L229" s="451">
        <f>+'Summary Data (2)'!AO229</f>
        <v>42</v>
      </c>
      <c r="M229" s="451">
        <f>+'Summary Data (2)'!AS229</f>
        <v>455</v>
      </c>
      <c r="N229" s="451">
        <f>+'Summary Data (2)'!AW229</f>
        <v>491</v>
      </c>
      <c r="O229" s="451">
        <f>+'Summary Data (2)'!BA229</f>
        <v>0</v>
      </c>
      <c r="P229" s="451">
        <f>+'Summary Data (2)'!BE229</f>
        <v>1</v>
      </c>
      <c r="Q229" s="451">
        <f>+'Summary Data (2)'!BI229</f>
        <v>9</v>
      </c>
      <c r="R229" s="451">
        <f>+'Summary Data (2)'!BM229</f>
        <v>23</v>
      </c>
      <c r="S229" s="451">
        <f>+'Summary Data (2)'!BQ229</f>
        <v>18</v>
      </c>
      <c r="T229" s="451">
        <f>+'Summary Data (2)'!BU229</f>
        <v>9</v>
      </c>
      <c r="U229" s="451">
        <f>+'Summary Data (2)'!BY229</f>
        <v>1689</v>
      </c>
      <c r="X229" s="451">
        <f t="shared" si="41"/>
        <v>167</v>
      </c>
      <c r="Y229" s="451">
        <f t="shared" si="41"/>
        <v>72</v>
      </c>
      <c r="Z229" s="451">
        <f t="shared" si="42"/>
        <v>9</v>
      </c>
      <c r="AA229" s="451">
        <f t="shared" si="43"/>
        <v>76</v>
      </c>
      <c r="AB229" s="451">
        <f t="shared" si="44"/>
        <v>50</v>
      </c>
      <c r="AC229" s="451">
        <f t="shared" si="45"/>
        <v>1315</v>
      </c>
      <c r="AD229" s="489">
        <f t="shared" si="46"/>
        <v>0</v>
      </c>
      <c r="AG229" s="486">
        <f t="shared" si="47"/>
        <v>9.8875074008288932E-2</v>
      </c>
      <c r="AH229" s="486">
        <f t="shared" si="48"/>
        <v>4.2628774422735348E-2</v>
      </c>
      <c r="AI229" s="486">
        <f t="shared" si="49"/>
        <v>5.3285968028419185E-3</v>
      </c>
      <c r="AJ229" s="486">
        <f t="shared" si="50"/>
        <v>4.4997039668442866E-2</v>
      </c>
      <c r="AK229" s="486">
        <f t="shared" si="51"/>
        <v>2.9603315571343991E-2</v>
      </c>
      <c r="AL229" s="486">
        <f t="shared" si="52"/>
        <v>0.7785671995263469</v>
      </c>
      <c r="AN229" s="486">
        <f t="shared" si="53"/>
        <v>0.12699619771863119</v>
      </c>
    </row>
    <row r="230" spans="1:40" x14ac:dyDescent="0.2">
      <c r="A230" s="641"/>
      <c r="B230" s="442" t="str">
        <f>+'Summary Data (2)'!B230</f>
        <v>September, 2019</v>
      </c>
      <c r="C230" s="448">
        <f>+'Summary Data (2)'!E230</f>
        <v>149</v>
      </c>
      <c r="D230" s="448">
        <f>+'Summary Data (2)'!I230</f>
        <v>84</v>
      </c>
      <c r="E230" s="448">
        <f>+'Summary Data (2)'!M230</f>
        <v>0</v>
      </c>
      <c r="F230" s="448">
        <f>+'Summary Data (2)'!Q230</f>
        <v>10</v>
      </c>
      <c r="G230" s="448">
        <f>+'Summary Data (2)'!U230</f>
        <v>1</v>
      </c>
      <c r="H230" s="448">
        <f>+'Summary Data (2)'!Y230</f>
        <v>50</v>
      </c>
      <c r="I230" s="448">
        <f>+'Summary Data (2)'!AC230</f>
        <v>5</v>
      </c>
      <c r="J230" s="448">
        <f>+'Summary Data (2)'!AG230</f>
        <v>0</v>
      </c>
      <c r="K230" s="448">
        <f>+'Summary Data (2)'!AK230</f>
        <v>313</v>
      </c>
      <c r="L230" s="448">
        <f>+'Summary Data (2)'!AO230</f>
        <v>33</v>
      </c>
      <c r="M230" s="448">
        <f>+'Summary Data (2)'!AS230</f>
        <v>395</v>
      </c>
      <c r="N230" s="448">
        <f>+'Summary Data (2)'!AW230</f>
        <v>494</v>
      </c>
      <c r="O230" s="448">
        <f>+'Summary Data (2)'!BA230</f>
        <v>0</v>
      </c>
      <c r="P230" s="448">
        <f>+'Summary Data (2)'!BE230</f>
        <v>3</v>
      </c>
      <c r="Q230" s="448">
        <f>+'Summary Data (2)'!BI230</f>
        <v>5</v>
      </c>
      <c r="R230" s="448">
        <f>+'Summary Data (2)'!BM230</f>
        <v>16</v>
      </c>
      <c r="S230" s="448">
        <f>+'Summary Data (2)'!BQ230</f>
        <v>22</v>
      </c>
      <c r="T230" s="448">
        <f>+'Summary Data (2)'!BU230</f>
        <v>5</v>
      </c>
      <c r="U230" s="448">
        <f>+'Summary Data (2)'!BY230</f>
        <v>1585</v>
      </c>
      <c r="X230" s="448">
        <f t="shared" si="41"/>
        <v>149</v>
      </c>
      <c r="Y230" s="448">
        <f t="shared" si="41"/>
        <v>84</v>
      </c>
      <c r="Z230" s="448">
        <f t="shared" si="42"/>
        <v>5</v>
      </c>
      <c r="AA230" s="448">
        <f t="shared" si="43"/>
        <v>66</v>
      </c>
      <c r="AB230" s="448">
        <f t="shared" si="44"/>
        <v>43</v>
      </c>
      <c r="AC230" s="448">
        <f t="shared" si="45"/>
        <v>1238</v>
      </c>
      <c r="AD230" s="489">
        <f t="shared" si="46"/>
        <v>0</v>
      </c>
      <c r="AG230" s="487">
        <f t="shared" si="47"/>
        <v>9.400630914826498E-2</v>
      </c>
      <c r="AH230" s="487">
        <f t="shared" si="48"/>
        <v>5.2996845425867509E-2</v>
      </c>
      <c r="AI230" s="487">
        <f t="shared" si="49"/>
        <v>3.1545741324921135E-3</v>
      </c>
      <c r="AJ230" s="487">
        <f t="shared" si="50"/>
        <v>4.16403785488959E-2</v>
      </c>
      <c r="AK230" s="487">
        <f t="shared" si="51"/>
        <v>2.7129337539432176E-2</v>
      </c>
      <c r="AL230" s="487">
        <f t="shared" si="52"/>
        <v>0.78107255520504737</v>
      </c>
      <c r="AN230" s="487">
        <f t="shared" si="53"/>
        <v>0.12035541195476575</v>
      </c>
    </row>
    <row r="231" spans="1:40" x14ac:dyDescent="0.2">
      <c r="B231" s="428">
        <f>+'Summary Data (2)'!B231</f>
        <v>0</v>
      </c>
      <c r="C231" s="431">
        <f>+'Summary Data (2)'!E231</f>
        <v>0</v>
      </c>
      <c r="D231" s="431">
        <f>+'Summary Data (2)'!I231</f>
        <v>0</v>
      </c>
      <c r="E231" s="431">
        <f>+'Summary Data (2)'!M231</f>
        <v>0</v>
      </c>
      <c r="F231" s="431">
        <f>+'Summary Data (2)'!Q231</f>
        <v>0</v>
      </c>
      <c r="G231" s="431">
        <f>+'Summary Data (2)'!U231</f>
        <v>0</v>
      </c>
      <c r="H231" s="431">
        <f>+'Summary Data (2)'!Y231</f>
        <v>0</v>
      </c>
      <c r="I231" s="431">
        <f>+'Summary Data (2)'!AC231</f>
        <v>0</v>
      </c>
      <c r="J231" s="431">
        <f>+'Summary Data (2)'!AG231</f>
        <v>0</v>
      </c>
      <c r="K231" s="431">
        <f>+'Summary Data (2)'!AK231</f>
        <v>0</v>
      </c>
      <c r="L231" s="431">
        <f>+'Summary Data (2)'!AO231</f>
        <v>0</v>
      </c>
      <c r="M231" s="431">
        <f>+'Summary Data (2)'!AS231</f>
        <v>0</v>
      </c>
      <c r="N231" s="431">
        <f>+'Summary Data (2)'!AW231</f>
        <v>0</v>
      </c>
      <c r="O231" s="431">
        <f>+'Summary Data (2)'!BA231</f>
        <v>0</v>
      </c>
      <c r="P231" s="431">
        <f>+'Summary Data (2)'!BE231</f>
        <v>0</v>
      </c>
      <c r="Q231" s="431">
        <f>+'Summary Data (2)'!BI231</f>
        <v>0</v>
      </c>
      <c r="R231" s="431">
        <f>+'Summary Data (2)'!BM231</f>
        <v>0</v>
      </c>
      <c r="S231" s="431">
        <f>+'Summary Data (2)'!BQ231</f>
        <v>0</v>
      </c>
      <c r="T231" s="431">
        <f>+'Summary Data (2)'!BU231</f>
        <v>0</v>
      </c>
      <c r="U231" s="431">
        <f>+'Summary Data (2)'!BY231</f>
        <v>0</v>
      </c>
      <c r="X231" s="432">
        <f t="shared" si="41"/>
        <v>0</v>
      </c>
      <c r="Y231" s="432">
        <f t="shared" si="41"/>
        <v>0</v>
      </c>
      <c r="Z231" s="432">
        <f t="shared" si="42"/>
        <v>0</v>
      </c>
      <c r="AA231" s="432">
        <f t="shared" si="43"/>
        <v>0</v>
      </c>
      <c r="AB231" s="432">
        <f t="shared" si="44"/>
        <v>0</v>
      </c>
      <c r="AC231" s="432">
        <f t="shared" si="45"/>
        <v>0</v>
      </c>
      <c r="AD231" s="489">
        <f t="shared" si="46"/>
        <v>0</v>
      </c>
      <c r="AG231" s="483" t="e">
        <f t="shared" si="47"/>
        <v>#DIV/0!</v>
      </c>
      <c r="AH231" s="483" t="e">
        <f t="shared" si="48"/>
        <v>#DIV/0!</v>
      </c>
      <c r="AI231" s="483" t="e">
        <f t="shared" si="49"/>
        <v>#DIV/0!</v>
      </c>
      <c r="AJ231" s="483" t="e">
        <f t="shared" si="50"/>
        <v>#DIV/0!</v>
      </c>
      <c r="AK231" s="483" t="e">
        <f t="shared" si="51"/>
        <v>#DIV/0!</v>
      </c>
      <c r="AL231" s="483" t="e">
        <f t="shared" si="52"/>
        <v>#DIV/0!</v>
      </c>
    </row>
    <row r="232" spans="1:40" x14ac:dyDescent="0.2">
      <c r="B232" s="428">
        <f>+'Summary Data (2)'!B232</f>
        <v>0</v>
      </c>
      <c r="C232" s="431">
        <f>+'Summary Data (2)'!E232</f>
        <v>0</v>
      </c>
      <c r="D232" s="431">
        <f>+'Summary Data (2)'!I232</f>
        <v>0</v>
      </c>
      <c r="E232" s="431">
        <f>+'Summary Data (2)'!M232</f>
        <v>0</v>
      </c>
      <c r="F232" s="431">
        <f>+'Summary Data (2)'!Q232</f>
        <v>0</v>
      </c>
      <c r="G232" s="431">
        <f>+'Summary Data (2)'!U232</f>
        <v>0</v>
      </c>
      <c r="H232" s="431">
        <f>+'Summary Data (2)'!Y232</f>
        <v>0</v>
      </c>
      <c r="I232" s="431">
        <f>+'Summary Data (2)'!AC232</f>
        <v>0</v>
      </c>
      <c r="J232" s="431">
        <f>+'Summary Data (2)'!AG232</f>
        <v>0</v>
      </c>
      <c r="K232" s="431">
        <f>+'Summary Data (2)'!AK232</f>
        <v>0</v>
      </c>
      <c r="L232" s="431">
        <f>+'Summary Data (2)'!AO232</f>
        <v>0</v>
      </c>
      <c r="M232" s="431">
        <f>+'Summary Data (2)'!AS232</f>
        <v>0</v>
      </c>
      <c r="N232" s="431">
        <f>+'Summary Data (2)'!AW232</f>
        <v>0</v>
      </c>
      <c r="O232" s="431">
        <f>+'Summary Data (2)'!BA232</f>
        <v>0</v>
      </c>
      <c r="P232" s="431">
        <f>+'Summary Data (2)'!BE232</f>
        <v>0</v>
      </c>
      <c r="Q232" s="431">
        <f>+'Summary Data (2)'!BI232</f>
        <v>0</v>
      </c>
      <c r="R232" s="431">
        <f>+'Summary Data (2)'!BM232</f>
        <v>0</v>
      </c>
      <c r="S232" s="431">
        <f>+'Summary Data (2)'!BQ232</f>
        <v>0</v>
      </c>
      <c r="T232" s="431">
        <f>+'Summary Data (2)'!BU232</f>
        <v>0</v>
      </c>
      <c r="U232" s="431">
        <f>+'Summary Data (2)'!BY232</f>
        <v>0</v>
      </c>
      <c r="X232" s="432">
        <f t="shared" si="41"/>
        <v>0</v>
      </c>
      <c r="Y232" s="432">
        <f t="shared" si="41"/>
        <v>0</v>
      </c>
      <c r="Z232" s="432">
        <f t="shared" si="42"/>
        <v>0</v>
      </c>
      <c r="AA232" s="432">
        <f t="shared" si="43"/>
        <v>0</v>
      </c>
      <c r="AB232" s="432">
        <f t="shared" si="44"/>
        <v>0</v>
      </c>
      <c r="AC232" s="432">
        <f t="shared" si="45"/>
        <v>0</v>
      </c>
      <c r="AD232" s="489">
        <f t="shared" si="46"/>
        <v>0</v>
      </c>
      <c r="AG232" s="483" t="e">
        <f t="shared" si="47"/>
        <v>#DIV/0!</v>
      </c>
      <c r="AH232" s="483" t="e">
        <f t="shared" si="48"/>
        <v>#DIV/0!</v>
      </c>
      <c r="AI232" s="483" t="e">
        <f t="shared" si="49"/>
        <v>#DIV/0!</v>
      </c>
      <c r="AJ232" s="483" t="e">
        <f t="shared" si="50"/>
        <v>#DIV/0!</v>
      </c>
      <c r="AK232" s="483" t="e">
        <f t="shared" si="51"/>
        <v>#DIV/0!</v>
      </c>
      <c r="AL232" s="483" t="e">
        <f t="shared" si="52"/>
        <v>#DIV/0!</v>
      </c>
    </row>
    <row r="233" spans="1:40" x14ac:dyDescent="0.2">
      <c r="B233" s="428">
        <f>+'Summary Data (2)'!B233</f>
        <v>0</v>
      </c>
      <c r="C233" s="431">
        <f>+'Summary Data (2)'!E233</f>
        <v>0</v>
      </c>
      <c r="D233" s="431">
        <f>+'Summary Data (2)'!I233</f>
        <v>0</v>
      </c>
      <c r="E233" s="431">
        <f>+'Summary Data (2)'!M233</f>
        <v>0</v>
      </c>
      <c r="F233" s="431">
        <f>+'Summary Data (2)'!Q233</f>
        <v>0</v>
      </c>
      <c r="G233" s="431">
        <f>+'Summary Data (2)'!U233</f>
        <v>0</v>
      </c>
      <c r="H233" s="431">
        <f>+'Summary Data (2)'!Y233</f>
        <v>0</v>
      </c>
      <c r="I233" s="431">
        <f>+'Summary Data (2)'!AC233</f>
        <v>0</v>
      </c>
      <c r="J233" s="431">
        <f>+'Summary Data (2)'!AG233</f>
        <v>0</v>
      </c>
      <c r="K233" s="431">
        <f>+'Summary Data (2)'!AK233</f>
        <v>0</v>
      </c>
      <c r="L233" s="431">
        <f>+'Summary Data (2)'!AO233</f>
        <v>0</v>
      </c>
      <c r="M233" s="431">
        <f>+'Summary Data (2)'!AS233</f>
        <v>0</v>
      </c>
      <c r="N233" s="431">
        <f>+'Summary Data (2)'!AW233</f>
        <v>0</v>
      </c>
      <c r="O233" s="431">
        <f>+'Summary Data (2)'!BA233</f>
        <v>0</v>
      </c>
      <c r="P233" s="431">
        <f>+'Summary Data (2)'!BE233</f>
        <v>0</v>
      </c>
      <c r="Q233" s="431">
        <f>+'Summary Data (2)'!BI233</f>
        <v>0</v>
      </c>
      <c r="R233" s="431">
        <f>+'Summary Data (2)'!BM233</f>
        <v>0</v>
      </c>
      <c r="S233" s="431">
        <f>+'Summary Data (2)'!BQ233</f>
        <v>0</v>
      </c>
      <c r="T233" s="431">
        <f>+'Summary Data (2)'!BU233</f>
        <v>0</v>
      </c>
      <c r="U233" s="431">
        <f>+'Summary Data (2)'!BY233</f>
        <v>0</v>
      </c>
      <c r="X233" s="432">
        <f t="shared" si="41"/>
        <v>0</v>
      </c>
      <c r="Y233" s="432">
        <f t="shared" si="41"/>
        <v>0</v>
      </c>
      <c r="Z233" s="432">
        <f t="shared" si="42"/>
        <v>0</v>
      </c>
      <c r="AA233" s="432">
        <f t="shared" si="43"/>
        <v>0</v>
      </c>
      <c r="AB233" s="432">
        <f t="shared" si="44"/>
        <v>0</v>
      </c>
      <c r="AC233" s="432">
        <f t="shared" si="45"/>
        <v>0</v>
      </c>
      <c r="AD233" s="489">
        <f t="shared" si="46"/>
        <v>0</v>
      </c>
      <c r="AG233" s="483" t="e">
        <f t="shared" si="47"/>
        <v>#DIV/0!</v>
      </c>
      <c r="AH233" s="483" t="e">
        <f t="shared" si="48"/>
        <v>#DIV/0!</v>
      </c>
      <c r="AI233" s="483" t="e">
        <f t="shared" si="49"/>
        <v>#DIV/0!</v>
      </c>
      <c r="AJ233" s="483" t="e">
        <f t="shared" si="50"/>
        <v>#DIV/0!</v>
      </c>
      <c r="AK233" s="483" t="e">
        <f t="shared" si="51"/>
        <v>#DIV/0!</v>
      </c>
      <c r="AL233" s="483" t="e">
        <f t="shared" si="52"/>
        <v>#DIV/0!</v>
      </c>
    </row>
    <row r="234" spans="1:40" x14ac:dyDescent="0.2">
      <c r="B234" s="428">
        <f>+'Summary Data (2)'!B234</f>
        <v>0</v>
      </c>
      <c r="C234" s="431">
        <f>+'Summary Data (2)'!E234</f>
        <v>0</v>
      </c>
      <c r="D234" s="431">
        <f>+'Summary Data (2)'!I234</f>
        <v>0</v>
      </c>
      <c r="E234" s="431">
        <f>+'Summary Data (2)'!M234</f>
        <v>0</v>
      </c>
      <c r="F234" s="431">
        <f>+'Summary Data (2)'!Q234</f>
        <v>0</v>
      </c>
      <c r="G234" s="431">
        <f>+'Summary Data (2)'!U234</f>
        <v>0</v>
      </c>
      <c r="H234" s="431">
        <f>+'Summary Data (2)'!Y234</f>
        <v>0</v>
      </c>
      <c r="I234" s="431">
        <f>+'Summary Data (2)'!AC234</f>
        <v>0</v>
      </c>
      <c r="J234" s="431">
        <f>+'Summary Data (2)'!AG234</f>
        <v>0</v>
      </c>
      <c r="K234" s="431">
        <f>+'Summary Data (2)'!AK234</f>
        <v>0</v>
      </c>
      <c r="L234" s="431">
        <f>+'Summary Data (2)'!AO234</f>
        <v>0</v>
      </c>
      <c r="M234" s="431">
        <f>+'Summary Data (2)'!AS234</f>
        <v>0</v>
      </c>
      <c r="N234" s="431">
        <f>+'Summary Data (2)'!AW234</f>
        <v>0</v>
      </c>
      <c r="O234" s="431">
        <f>+'Summary Data (2)'!BA234</f>
        <v>0</v>
      </c>
      <c r="P234" s="431">
        <f>+'Summary Data (2)'!BE234</f>
        <v>0</v>
      </c>
      <c r="Q234" s="431">
        <f>+'Summary Data (2)'!BI234</f>
        <v>0</v>
      </c>
      <c r="R234" s="431">
        <f>+'Summary Data (2)'!BM234</f>
        <v>0</v>
      </c>
      <c r="S234" s="431">
        <f>+'Summary Data (2)'!BQ234</f>
        <v>0</v>
      </c>
      <c r="T234" s="431">
        <f>+'Summary Data (2)'!BU234</f>
        <v>0</v>
      </c>
      <c r="U234" s="431">
        <f>+'Summary Data (2)'!BY234</f>
        <v>0</v>
      </c>
      <c r="X234" s="432">
        <f t="shared" si="41"/>
        <v>0</v>
      </c>
      <c r="Y234" s="432">
        <f t="shared" si="41"/>
        <v>0</v>
      </c>
      <c r="Z234" s="432">
        <f t="shared" si="42"/>
        <v>0</v>
      </c>
      <c r="AA234" s="432">
        <f t="shared" si="43"/>
        <v>0</v>
      </c>
      <c r="AB234" s="432">
        <f t="shared" si="44"/>
        <v>0</v>
      </c>
      <c r="AC234" s="432">
        <f t="shared" si="45"/>
        <v>0</v>
      </c>
      <c r="AD234" s="489">
        <f t="shared" si="46"/>
        <v>0</v>
      </c>
      <c r="AG234" s="483" t="e">
        <f t="shared" si="47"/>
        <v>#DIV/0!</v>
      </c>
      <c r="AH234" s="483" t="e">
        <f t="shared" si="48"/>
        <v>#DIV/0!</v>
      </c>
      <c r="AI234" s="483" t="e">
        <f t="shared" si="49"/>
        <v>#DIV/0!</v>
      </c>
      <c r="AJ234" s="483" t="e">
        <f t="shared" si="50"/>
        <v>#DIV/0!</v>
      </c>
      <c r="AK234" s="483" t="e">
        <f t="shared" si="51"/>
        <v>#DIV/0!</v>
      </c>
      <c r="AL234" s="483" t="e">
        <f t="shared" si="52"/>
        <v>#DIV/0!</v>
      </c>
    </row>
    <row r="235" spans="1:40" x14ac:dyDescent="0.2">
      <c r="B235" s="428">
        <f>+'Summary Data (2)'!B235</f>
        <v>0</v>
      </c>
      <c r="C235" s="431">
        <f>+'Summary Data (2)'!E235</f>
        <v>0</v>
      </c>
      <c r="D235" s="431">
        <f>+'Summary Data (2)'!I235</f>
        <v>0</v>
      </c>
      <c r="E235" s="431">
        <f>+'Summary Data (2)'!M235</f>
        <v>0</v>
      </c>
      <c r="F235" s="431">
        <f>+'Summary Data (2)'!Q235</f>
        <v>0</v>
      </c>
      <c r="G235" s="431">
        <f>+'Summary Data (2)'!U235</f>
        <v>0</v>
      </c>
      <c r="H235" s="431">
        <f>+'Summary Data (2)'!Y235</f>
        <v>0</v>
      </c>
      <c r="I235" s="431">
        <f>+'Summary Data (2)'!AC235</f>
        <v>0</v>
      </c>
      <c r="J235" s="431">
        <f>+'Summary Data (2)'!AG235</f>
        <v>0</v>
      </c>
      <c r="K235" s="431">
        <f>+'Summary Data (2)'!AK235</f>
        <v>0</v>
      </c>
      <c r="L235" s="431">
        <f>+'Summary Data (2)'!AO235</f>
        <v>0</v>
      </c>
      <c r="M235" s="431">
        <f>+'Summary Data (2)'!AS235</f>
        <v>0</v>
      </c>
      <c r="N235" s="431">
        <f>+'Summary Data (2)'!AW235</f>
        <v>0</v>
      </c>
      <c r="O235" s="431">
        <f>+'Summary Data (2)'!BA235</f>
        <v>0</v>
      </c>
      <c r="P235" s="431">
        <f>+'Summary Data (2)'!BE235</f>
        <v>0</v>
      </c>
      <c r="Q235" s="431">
        <f>+'Summary Data (2)'!BI235</f>
        <v>0</v>
      </c>
      <c r="R235" s="431">
        <f>+'Summary Data (2)'!BM235</f>
        <v>0</v>
      </c>
      <c r="S235" s="431">
        <f>+'Summary Data (2)'!BQ235</f>
        <v>0</v>
      </c>
      <c r="T235" s="431">
        <f>+'Summary Data (2)'!BU235</f>
        <v>0</v>
      </c>
      <c r="U235" s="431">
        <f>+'Summary Data (2)'!BY235</f>
        <v>0</v>
      </c>
      <c r="X235" s="432">
        <f t="shared" si="41"/>
        <v>0</v>
      </c>
      <c r="Y235" s="432">
        <f t="shared" si="41"/>
        <v>0</v>
      </c>
      <c r="Z235" s="432">
        <f t="shared" si="42"/>
        <v>0</v>
      </c>
      <c r="AA235" s="432">
        <f t="shared" si="43"/>
        <v>0</v>
      </c>
      <c r="AB235" s="432">
        <f t="shared" si="44"/>
        <v>0</v>
      </c>
      <c r="AC235" s="432">
        <f t="shared" si="45"/>
        <v>0</v>
      </c>
      <c r="AD235" s="489">
        <f t="shared" si="46"/>
        <v>0</v>
      </c>
      <c r="AG235" s="483" t="e">
        <f t="shared" si="47"/>
        <v>#DIV/0!</v>
      </c>
      <c r="AH235" s="483" t="e">
        <f t="shared" si="48"/>
        <v>#DIV/0!</v>
      </c>
      <c r="AI235" s="483" t="e">
        <f t="shared" si="49"/>
        <v>#DIV/0!</v>
      </c>
      <c r="AJ235" s="483" t="e">
        <f t="shared" si="50"/>
        <v>#DIV/0!</v>
      </c>
      <c r="AK235" s="483" t="e">
        <f t="shared" si="51"/>
        <v>#DIV/0!</v>
      </c>
      <c r="AL235" s="483" t="e">
        <f t="shared" si="52"/>
        <v>#DIV/0!</v>
      </c>
    </row>
    <row r="236" spans="1:40" x14ac:dyDescent="0.2">
      <c r="B236" s="428">
        <f>+'Summary Data (2)'!B236</f>
        <v>0</v>
      </c>
      <c r="C236" s="431">
        <f>+'Summary Data (2)'!E236</f>
        <v>0</v>
      </c>
      <c r="D236" s="431">
        <f>+'Summary Data (2)'!I236</f>
        <v>0</v>
      </c>
      <c r="E236" s="431">
        <f>+'Summary Data (2)'!M236</f>
        <v>0</v>
      </c>
      <c r="F236" s="431">
        <f>+'Summary Data (2)'!Q236</f>
        <v>0</v>
      </c>
      <c r="G236" s="431">
        <f>+'Summary Data (2)'!U236</f>
        <v>0</v>
      </c>
      <c r="H236" s="431">
        <f>+'Summary Data (2)'!Y236</f>
        <v>0</v>
      </c>
      <c r="I236" s="431">
        <f>+'Summary Data (2)'!AC236</f>
        <v>0</v>
      </c>
      <c r="J236" s="431">
        <f>+'Summary Data (2)'!AG236</f>
        <v>0</v>
      </c>
      <c r="K236" s="431">
        <f>+'Summary Data (2)'!AK236</f>
        <v>0</v>
      </c>
      <c r="L236" s="431">
        <f>+'Summary Data (2)'!AO236</f>
        <v>0</v>
      </c>
      <c r="M236" s="431">
        <f>+'Summary Data (2)'!AS236</f>
        <v>0</v>
      </c>
      <c r="N236" s="431">
        <f>+'Summary Data (2)'!AW236</f>
        <v>0</v>
      </c>
      <c r="O236" s="431">
        <f>+'Summary Data (2)'!BA236</f>
        <v>0</v>
      </c>
      <c r="P236" s="431">
        <f>+'Summary Data (2)'!BE236</f>
        <v>0</v>
      </c>
      <c r="Q236" s="431">
        <f>+'Summary Data (2)'!BI236</f>
        <v>0</v>
      </c>
      <c r="R236" s="431">
        <f>+'Summary Data (2)'!BM236</f>
        <v>0</v>
      </c>
      <c r="S236" s="431">
        <f>+'Summary Data (2)'!BQ236</f>
        <v>0</v>
      </c>
      <c r="T236" s="431">
        <f>+'Summary Data (2)'!BU236</f>
        <v>0</v>
      </c>
      <c r="U236" s="431">
        <f>+'Summary Data (2)'!BY236</f>
        <v>0</v>
      </c>
      <c r="X236" s="432">
        <f t="shared" si="41"/>
        <v>0</v>
      </c>
      <c r="Y236" s="432">
        <f t="shared" si="41"/>
        <v>0</v>
      </c>
      <c r="Z236" s="432">
        <f t="shared" si="42"/>
        <v>0</v>
      </c>
      <c r="AA236" s="432">
        <f t="shared" si="43"/>
        <v>0</v>
      </c>
      <c r="AB236" s="432">
        <f t="shared" si="44"/>
        <v>0</v>
      </c>
      <c r="AC236" s="432">
        <f t="shared" si="45"/>
        <v>0</v>
      </c>
      <c r="AD236" s="489">
        <f t="shared" si="46"/>
        <v>0</v>
      </c>
      <c r="AG236" s="483" t="e">
        <f t="shared" si="47"/>
        <v>#DIV/0!</v>
      </c>
      <c r="AH236" s="483" t="e">
        <f t="shared" si="48"/>
        <v>#DIV/0!</v>
      </c>
      <c r="AI236" s="483" t="e">
        <f t="shared" si="49"/>
        <v>#DIV/0!</v>
      </c>
      <c r="AJ236" s="483" t="e">
        <f t="shared" si="50"/>
        <v>#DIV/0!</v>
      </c>
      <c r="AK236" s="483" t="e">
        <f t="shared" si="51"/>
        <v>#DIV/0!</v>
      </c>
      <c r="AL236" s="483" t="e">
        <f t="shared" si="52"/>
        <v>#DIV/0!</v>
      </c>
    </row>
    <row r="237" spans="1:40" x14ac:dyDescent="0.2">
      <c r="B237" s="428">
        <f>+'Summary Data (2)'!B237</f>
        <v>0</v>
      </c>
      <c r="C237" s="431">
        <f>+'Summary Data (2)'!E237</f>
        <v>0</v>
      </c>
      <c r="D237" s="431">
        <f>+'Summary Data (2)'!I237</f>
        <v>0</v>
      </c>
      <c r="E237" s="431">
        <f>+'Summary Data (2)'!M237</f>
        <v>0</v>
      </c>
      <c r="F237" s="431">
        <f>+'Summary Data (2)'!Q237</f>
        <v>0</v>
      </c>
      <c r="G237" s="431">
        <f>+'Summary Data (2)'!U237</f>
        <v>0</v>
      </c>
      <c r="H237" s="431">
        <f>+'Summary Data (2)'!Y237</f>
        <v>0</v>
      </c>
      <c r="I237" s="431">
        <f>+'Summary Data (2)'!AC237</f>
        <v>0</v>
      </c>
      <c r="J237" s="431">
        <f>+'Summary Data (2)'!AG237</f>
        <v>0</v>
      </c>
      <c r="K237" s="431">
        <f>+'Summary Data (2)'!AK237</f>
        <v>0</v>
      </c>
      <c r="L237" s="431">
        <f>+'Summary Data (2)'!AO237</f>
        <v>0</v>
      </c>
      <c r="M237" s="431">
        <f>+'Summary Data (2)'!AS237</f>
        <v>0</v>
      </c>
      <c r="N237" s="431">
        <f>+'Summary Data (2)'!AW237</f>
        <v>0</v>
      </c>
      <c r="O237" s="431">
        <f>+'Summary Data (2)'!BA237</f>
        <v>0</v>
      </c>
      <c r="P237" s="431">
        <f>+'Summary Data (2)'!BE237</f>
        <v>0</v>
      </c>
      <c r="Q237" s="431">
        <f>+'Summary Data (2)'!BI237</f>
        <v>0</v>
      </c>
      <c r="R237" s="431">
        <f>+'Summary Data (2)'!BM237</f>
        <v>0</v>
      </c>
      <c r="S237" s="431">
        <f>+'Summary Data (2)'!BQ237</f>
        <v>0</v>
      </c>
      <c r="T237" s="431">
        <f>+'Summary Data (2)'!BU237</f>
        <v>0</v>
      </c>
      <c r="U237" s="431">
        <f>+'Summary Data (2)'!BY237</f>
        <v>0</v>
      </c>
      <c r="X237" s="432">
        <f t="shared" si="41"/>
        <v>0</v>
      </c>
      <c r="Y237" s="432">
        <f t="shared" si="41"/>
        <v>0</v>
      </c>
      <c r="Z237" s="432">
        <f t="shared" si="42"/>
        <v>0</v>
      </c>
      <c r="AA237" s="432">
        <f t="shared" si="43"/>
        <v>0</v>
      </c>
      <c r="AB237" s="432">
        <f t="shared" si="44"/>
        <v>0</v>
      </c>
      <c r="AC237" s="432">
        <f t="shared" si="45"/>
        <v>0</v>
      </c>
      <c r="AD237" s="489">
        <f t="shared" si="46"/>
        <v>0</v>
      </c>
      <c r="AG237" s="483" t="e">
        <f t="shared" si="47"/>
        <v>#DIV/0!</v>
      </c>
      <c r="AH237" s="483" t="e">
        <f t="shared" si="48"/>
        <v>#DIV/0!</v>
      </c>
      <c r="AI237" s="483" t="e">
        <f t="shared" si="49"/>
        <v>#DIV/0!</v>
      </c>
      <c r="AJ237" s="483" t="e">
        <f t="shared" si="50"/>
        <v>#DIV/0!</v>
      </c>
      <c r="AK237" s="483" t="e">
        <f t="shared" si="51"/>
        <v>#DIV/0!</v>
      </c>
      <c r="AL237" s="483" t="e">
        <f t="shared" si="52"/>
        <v>#DIV/0!</v>
      </c>
    </row>
    <row r="238" spans="1:40" x14ac:dyDescent="0.2">
      <c r="B238" s="428">
        <f>+'Summary Data (2)'!B238</f>
        <v>0</v>
      </c>
      <c r="C238" s="431">
        <f>+'Summary Data (2)'!E238</f>
        <v>0</v>
      </c>
      <c r="D238" s="431">
        <f>+'Summary Data (2)'!I238</f>
        <v>0</v>
      </c>
      <c r="E238" s="431">
        <f>+'Summary Data (2)'!M238</f>
        <v>0</v>
      </c>
      <c r="F238" s="431">
        <f>+'Summary Data (2)'!Q238</f>
        <v>0</v>
      </c>
      <c r="G238" s="431">
        <f>+'Summary Data (2)'!U238</f>
        <v>0</v>
      </c>
      <c r="H238" s="431">
        <f>+'Summary Data (2)'!Y238</f>
        <v>0</v>
      </c>
      <c r="I238" s="431">
        <f>+'Summary Data (2)'!AC238</f>
        <v>0</v>
      </c>
      <c r="J238" s="431">
        <f>+'Summary Data (2)'!AG238</f>
        <v>0</v>
      </c>
      <c r="K238" s="431">
        <f>+'Summary Data (2)'!AK238</f>
        <v>0</v>
      </c>
      <c r="L238" s="431">
        <f>+'Summary Data (2)'!AO238</f>
        <v>0</v>
      </c>
      <c r="M238" s="431">
        <f>+'Summary Data (2)'!AS238</f>
        <v>0</v>
      </c>
      <c r="N238" s="431">
        <f>+'Summary Data (2)'!AW238</f>
        <v>0</v>
      </c>
      <c r="O238" s="431">
        <f>+'Summary Data (2)'!BA238</f>
        <v>0</v>
      </c>
      <c r="P238" s="431">
        <f>+'Summary Data (2)'!BE238</f>
        <v>0</v>
      </c>
      <c r="Q238" s="431">
        <f>+'Summary Data (2)'!BI238</f>
        <v>0</v>
      </c>
      <c r="R238" s="431">
        <f>+'Summary Data (2)'!BM238</f>
        <v>0</v>
      </c>
      <c r="S238" s="431">
        <f>+'Summary Data (2)'!BQ238</f>
        <v>0</v>
      </c>
      <c r="T238" s="431">
        <f>+'Summary Data (2)'!BU238</f>
        <v>0</v>
      </c>
      <c r="U238" s="431">
        <f>+'Summary Data (2)'!BY238</f>
        <v>0</v>
      </c>
      <c r="X238" s="432">
        <f t="shared" si="41"/>
        <v>0</v>
      </c>
      <c r="Y238" s="432">
        <f t="shared" si="41"/>
        <v>0</v>
      </c>
      <c r="Z238" s="432">
        <f t="shared" si="42"/>
        <v>0</v>
      </c>
      <c r="AA238" s="432">
        <f t="shared" si="43"/>
        <v>0</v>
      </c>
      <c r="AB238" s="432">
        <f t="shared" si="44"/>
        <v>0</v>
      </c>
      <c r="AC238" s="432">
        <f t="shared" si="45"/>
        <v>0</v>
      </c>
      <c r="AD238" s="489">
        <f t="shared" si="46"/>
        <v>0</v>
      </c>
      <c r="AG238" s="483" t="e">
        <f t="shared" si="47"/>
        <v>#DIV/0!</v>
      </c>
      <c r="AH238" s="483" t="e">
        <f t="shared" si="48"/>
        <v>#DIV/0!</v>
      </c>
      <c r="AI238" s="483" t="e">
        <f t="shared" si="49"/>
        <v>#DIV/0!</v>
      </c>
      <c r="AJ238" s="483" t="e">
        <f t="shared" si="50"/>
        <v>#DIV/0!</v>
      </c>
      <c r="AK238" s="483" t="e">
        <f t="shared" si="51"/>
        <v>#DIV/0!</v>
      </c>
      <c r="AL238" s="483" t="e">
        <f t="shared" si="52"/>
        <v>#DIV/0!</v>
      </c>
    </row>
    <row r="239" spans="1:40" x14ac:dyDescent="0.2">
      <c r="B239" s="428">
        <f>+'Summary Data (2)'!B239</f>
        <v>0</v>
      </c>
      <c r="C239" s="431">
        <f>+'Summary Data (2)'!E239</f>
        <v>0</v>
      </c>
      <c r="D239" s="431">
        <f>+'Summary Data (2)'!I239</f>
        <v>0</v>
      </c>
      <c r="E239" s="431">
        <f>+'Summary Data (2)'!M239</f>
        <v>0</v>
      </c>
      <c r="F239" s="431">
        <f>+'Summary Data (2)'!Q239</f>
        <v>0</v>
      </c>
      <c r="G239" s="431">
        <f>+'Summary Data (2)'!U239</f>
        <v>0</v>
      </c>
      <c r="H239" s="431">
        <f>+'Summary Data (2)'!Y239</f>
        <v>0</v>
      </c>
      <c r="I239" s="431">
        <f>+'Summary Data (2)'!AC239</f>
        <v>0</v>
      </c>
      <c r="J239" s="431">
        <f>+'Summary Data (2)'!AG239</f>
        <v>0</v>
      </c>
      <c r="K239" s="431">
        <f>+'Summary Data (2)'!AK239</f>
        <v>0</v>
      </c>
      <c r="L239" s="431">
        <f>+'Summary Data (2)'!AO239</f>
        <v>0</v>
      </c>
      <c r="M239" s="431">
        <f>+'Summary Data (2)'!AS239</f>
        <v>0</v>
      </c>
      <c r="N239" s="431">
        <f>+'Summary Data (2)'!AW239</f>
        <v>0</v>
      </c>
      <c r="O239" s="431">
        <f>+'Summary Data (2)'!BA239</f>
        <v>0</v>
      </c>
      <c r="P239" s="431">
        <f>+'Summary Data (2)'!BE239</f>
        <v>0</v>
      </c>
      <c r="Q239" s="431">
        <f>+'Summary Data (2)'!BI239</f>
        <v>0</v>
      </c>
      <c r="R239" s="431">
        <f>+'Summary Data (2)'!BM239</f>
        <v>0</v>
      </c>
      <c r="S239" s="431">
        <f>+'Summary Data (2)'!BQ239</f>
        <v>0</v>
      </c>
      <c r="T239" s="431">
        <f>+'Summary Data (2)'!BU239</f>
        <v>0</v>
      </c>
      <c r="U239" s="431">
        <f>+'Summary Data (2)'!BY239</f>
        <v>0</v>
      </c>
      <c r="X239" s="432">
        <f t="shared" si="41"/>
        <v>0</v>
      </c>
      <c r="Y239" s="432">
        <f t="shared" si="41"/>
        <v>0</v>
      </c>
      <c r="Z239" s="432">
        <f t="shared" si="42"/>
        <v>0</v>
      </c>
      <c r="AA239" s="432">
        <f t="shared" si="43"/>
        <v>0</v>
      </c>
      <c r="AB239" s="432">
        <f t="shared" si="44"/>
        <v>0</v>
      </c>
      <c r="AC239" s="432">
        <f t="shared" si="45"/>
        <v>0</v>
      </c>
      <c r="AD239" s="489">
        <f t="shared" si="46"/>
        <v>0</v>
      </c>
      <c r="AG239" s="483" t="e">
        <f t="shared" si="47"/>
        <v>#DIV/0!</v>
      </c>
      <c r="AH239" s="483" t="e">
        <f t="shared" si="48"/>
        <v>#DIV/0!</v>
      </c>
      <c r="AI239" s="483" t="e">
        <f t="shared" si="49"/>
        <v>#DIV/0!</v>
      </c>
      <c r="AJ239" s="483" t="e">
        <f t="shared" si="50"/>
        <v>#DIV/0!</v>
      </c>
      <c r="AK239" s="483" t="e">
        <f t="shared" si="51"/>
        <v>#DIV/0!</v>
      </c>
      <c r="AL239" s="483" t="e">
        <f t="shared" si="52"/>
        <v>#DIV/0!</v>
      </c>
    </row>
    <row r="240" spans="1:40" x14ac:dyDescent="0.2">
      <c r="B240" s="428">
        <f>+'Summary Data (2)'!B240</f>
        <v>0</v>
      </c>
      <c r="C240" s="431">
        <f>+'Summary Data (2)'!E240</f>
        <v>0</v>
      </c>
      <c r="D240" s="431">
        <f>+'Summary Data (2)'!I240</f>
        <v>0</v>
      </c>
      <c r="E240" s="431">
        <f>+'Summary Data (2)'!M240</f>
        <v>0</v>
      </c>
      <c r="F240" s="431">
        <f>+'Summary Data (2)'!Q240</f>
        <v>0</v>
      </c>
      <c r="G240" s="431">
        <f>+'Summary Data (2)'!U240</f>
        <v>0</v>
      </c>
      <c r="H240" s="431">
        <f>+'Summary Data (2)'!Y240</f>
        <v>0</v>
      </c>
      <c r="I240" s="431">
        <f>+'Summary Data (2)'!AC240</f>
        <v>0</v>
      </c>
      <c r="J240" s="431">
        <f>+'Summary Data (2)'!AG240</f>
        <v>0</v>
      </c>
      <c r="K240" s="431">
        <f>+'Summary Data (2)'!AK240</f>
        <v>0</v>
      </c>
      <c r="L240" s="431">
        <f>+'Summary Data (2)'!AO240</f>
        <v>0</v>
      </c>
      <c r="M240" s="431">
        <f>+'Summary Data (2)'!AS240</f>
        <v>0</v>
      </c>
      <c r="N240" s="431">
        <f>+'Summary Data (2)'!AW240</f>
        <v>0</v>
      </c>
      <c r="O240" s="431">
        <f>+'Summary Data (2)'!BA240</f>
        <v>0</v>
      </c>
      <c r="P240" s="431">
        <f>+'Summary Data (2)'!BE240</f>
        <v>0</v>
      </c>
      <c r="Q240" s="431">
        <f>+'Summary Data (2)'!BI240</f>
        <v>0</v>
      </c>
      <c r="R240" s="431">
        <f>+'Summary Data (2)'!BM240</f>
        <v>0</v>
      </c>
      <c r="S240" s="431">
        <f>+'Summary Data (2)'!BQ240</f>
        <v>0</v>
      </c>
      <c r="T240" s="431">
        <f>+'Summary Data (2)'!BU240</f>
        <v>0</v>
      </c>
      <c r="U240" s="431">
        <f>+'Summary Data (2)'!BY240</f>
        <v>0</v>
      </c>
      <c r="X240" s="432">
        <f t="shared" si="41"/>
        <v>0</v>
      </c>
      <c r="Y240" s="432">
        <f t="shared" si="41"/>
        <v>0</v>
      </c>
      <c r="Z240" s="432">
        <f t="shared" si="42"/>
        <v>0</v>
      </c>
      <c r="AA240" s="432">
        <f t="shared" si="43"/>
        <v>0</v>
      </c>
      <c r="AB240" s="432">
        <f t="shared" si="44"/>
        <v>0</v>
      </c>
      <c r="AC240" s="432">
        <f t="shared" si="45"/>
        <v>0</v>
      </c>
      <c r="AD240" s="489">
        <f t="shared" si="46"/>
        <v>0</v>
      </c>
      <c r="AG240" s="483" t="e">
        <f t="shared" si="47"/>
        <v>#DIV/0!</v>
      </c>
      <c r="AH240" s="483" t="e">
        <f t="shared" si="48"/>
        <v>#DIV/0!</v>
      </c>
      <c r="AI240" s="483" t="e">
        <f t="shared" si="49"/>
        <v>#DIV/0!</v>
      </c>
      <c r="AJ240" s="483" t="e">
        <f t="shared" si="50"/>
        <v>#DIV/0!</v>
      </c>
      <c r="AK240" s="483" t="e">
        <f t="shared" si="51"/>
        <v>#DIV/0!</v>
      </c>
      <c r="AL240" s="483" t="e">
        <f t="shared" si="52"/>
        <v>#DIV/0!</v>
      </c>
    </row>
    <row r="241" spans="2:38" x14ac:dyDescent="0.2">
      <c r="B241" s="428">
        <f>+'Summary Data (2)'!B241</f>
        <v>0</v>
      </c>
      <c r="C241" s="431">
        <f>+'Summary Data (2)'!E241</f>
        <v>0</v>
      </c>
      <c r="D241" s="431">
        <f>+'Summary Data (2)'!I241</f>
        <v>0</v>
      </c>
      <c r="E241" s="431">
        <f>+'Summary Data (2)'!M241</f>
        <v>0</v>
      </c>
      <c r="F241" s="431">
        <f>+'Summary Data (2)'!Q241</f>
        <v>0</v>
      </c>
      <c r="G241" s="431">
        <f>+'Summary Data (2)'!U241</f>
        <v>0</v>
      </c>
      <c r="H241" s="431">
        <f>+'Summary Data (2)'!Y241</f>
        <v>0</v>
      </c>
      <c r="I241" s="431">
        <f>+'Summary Data (2)'!AC241</f>
        <v>0</v>
      </c>
      <c r="J241" s="431">
        <f>+'Summary Data (2)'!AG241</f>
        <v>0</v>
      </c>
      <c r="K241" s="431">
        <f>+'Summary Data (2)'!AK241</f>
        <v>0</v>
      </c>
      <c r="L241" s="431">
        <f>+'Summary Data (2)'!AO241</f>
        <v>0</v>
      </c>
      <c r="M241" s="431">
        <f>+'Summary Data (2)'!AS241</f>
        <v>0</v>
      </c>
      <c r="N241" s="431">
        <f>+'Summary Data (2)'!AW241</f>
        <v>0</v>
      </c>
      <c r="O241" s="431">
        <f>+'Summary Data (2)'!BA241</f>
        <v>0</v>
      </c>
      <c r="P241" s="431">
        <f>+'Summary Data (2)'!BE241</f>
        <v>0</v>
      </c>
      <c r="Q241" s="431">
        <f>+'Summary Data (2)'!BI241</f>
        <v>0</v>
      </c>
      <c r="R241" s="431">
        <f>+'Summary Data (2)'!BM241</f>
        <v>0</v>
      </c>
      <c r="S241" s="431">
        <f>+'Summary Data (2)'!BQ241</f>
        <v>0</v>
      </c>
      <c r="T241" s="431">
        <f>+'Summary Data (2)'!BU241</f>
        <v>0</v>
      </c>
      <c r="U241" s="431">
        <f>+'Summary Data (2)'!BY241</f>
        <v>0</v>
      </c>
      <c r="X241" s="432">
        <f t="shared" si="41"/>
        <v>0</v>
      </c>
      <c r="Y241" s="432">
        <f t="shared" si="41"/>
        <v>0</v>
      </c>
      <c r="Z241" s="432">
        <f t="shared" si="42"/>
        <v>0</v>
      </c>
      <c r="AA241" s="432">
        <f t="shared" si="43"/>
        <v>0</v>
      </c>
      <c r="AB241" s="432">
        <f t="shared" si="44"/>
        <v>0</v>
      </c>
      <c r="AC241" s="432">
        <f t="shared" si="45"/>
        <v>0</v>
      </c>
      <c r="AD241" s="489">
        <f t="shared" si="46"/>
        <v>0</v>
      </c>
      <c r="AG241" s="483" t="e">
        <f t="shared" si="47"/>
        <v>#DIV/0!</v>
      </c>
      <c r="AH241" s="483" t="e">
        <f t="shared" si="48"/>
        <v>#DIV/0!</v>
      </c>
      <c r="AI241" s="483" t="e">
        <f t="shared" si="49"/>
        <v>#DIV/0!</v>
      </c>
      <c r="AJ241" s="483" t="e">
        <f t="shared" si="50"/>
        <v>#DIV/0!</v>
      </c>
      <c r="AK241" s="483" t="e">
        <f t="shared" si="51"/>
        <v>#DIV/0!</v>
      </c>
      <c r="AL241" s="483" t="e">
        <f t="shared" si="52"/>
        <v>#DIV/0!</v>
      </c>
    </row>
    <row r="242" spans="2:38" x14ac:dyDescent="0.2">
      <c r="B242" s="428">
        <f>+'Summary Data (2)'!B242</f>
        <v>0</v>
      </c>
      <c r="C242" s="431">
        <f>+'Summary Data (2)'!E242</f>
        <v>0</v>
      </c>
      <c r="D242" s="431">
        <f>+'Summary Data (2)'!I242</f>
        <v>0</v>
      </c>
      <c r="E242" s="431">
        <f>+'Summary Data (2)'!M242</f>
        <v>0</v>
      </c>
      <c r="F242" s="431">
        <f>+'Summary Data (2)'!Q242</f>
        <v>0</v>
      </c>
      <c r="G242" s="431">
        <f>+'Summary Data (2)'!U242</f>
        <v>0</v>
      </c>
      <c r="H242" s="431">
        <f>+'Summary Data (2)'!Y242</f>
        <v>0</v>
      </c>
      <c r="I242" s="431">
        <f>+'Summary Data (2)'!AC242</f>
        <v>0</v>
      </c>
      <c r="J242" s="431">
        <f>+'Summary Data (2)'!AG242</f>
        <v>0</v>
      </c>
      <c r="K242" s="431">
        <f>+'Summary Data (2)'!AK242</f>
        <v>0</v>
      </c>
      <c r="L242" s="431">
        <f>+'Summary Data (2)'!AO242</f>
        <v>0</v>
      </c>
      <c r="M242" s="431">
        <f>+'Summary Data (2)'!AS242</f>
        <v>0</v>
      </c>
      <c r="N242" s="431">
        <f>+'Summary Data (2)'!AW242</f>
        <v>0</v>
      </c>
      <c r="O242" s="431">
        <f>+'Summary Data (2)'!BA242</f>
        <v>0</v>
      </c>
      <c r="P242" s="431">
        <f>+'Summary Data (2)'!BE242</f>
        <v>0</v>
      </c>
      <c r="Q242" s="431">
        <f>+'Summary Data (2)'!BI242</f>
        <v>0</v>
      </c>
      <c r="R242" s="431">
        <f>+'Summary Data (2)'!BM242</f>
        <v>0</v>
      </c>
      <c r="S242" s="431">
        <f>+'Summary Data (2)'!BQ242</f>
        <v>0</v>
      </c>
      <c r="T242" s="431">
        <f>+'Summary Data (2)'!BU242</f>
        <v>0</v>
      </c>
      <c r="U242" s="431">
        <f>+'Summary Data (2)'!BY242</f>
        <v>0</v>
      </c>
      <c r="X242" s="432">
        <f t="shared" si="41"/>
        <v>0</v>
      </c>
      <c r="Y242" s="432">
        <f t="shared" si="41"/>
        <v>0</v>
      </c>
      <c r="Z242" s="432">
        <f t="shared" si="42"/>
        <v>0</v>
      </c>
      <c r="AA242" s="432">
        <f t="shared" si="43"/>
        <v>0</v>
      </c>
      <c r="AB242" s="432">
        <f t="shared" si="44"/>
        <v>0</v>
      </c>
      <c r="AC242" s="432">
        <f t="shared" si="45"/>
        <v>0</v>
      </c>
      <c r="AD242" s="489">
        <f t="shared" si="46"/>
        <v>0</v>
      </c>
      <c r="AG242" s="483" t="e">
        <f t="shared" si="47"/>
        <v>#DIV/0!</v>
      </c>
      <c r="AH242" s="483" t="e">
        <f t="shared" si="48"/>
        <v>#DIV/0!</v>
      </c>
      <c r="AI242" s="483" t="e">
        <f t="shared" si="49"/>
        <v>#DIV/0!</v>
      </c>
      <c r="AJ242" s="483" t="e">
        <f t="shared" si="50"/>
        <v>#DIV/0!</v>
      </c>
      <c r="AK242" s="483" t="e">
        <f t="shared" si="51"/>
        <v>#DIV/0!</v>
      </c>
      <c r="AL242" s="483" t="e">
        <f t="shared" si="52"/>
        <v>#DIV/0!</v>
      </c>
    </row>
    <row r="243" spans="2:38" x14ac:dyDescent="0.2">
      <c r="B243" s="428">
        <f>+'Summary Data (2)'!B243</f>
        <v>0</v>
      </c>
      <c r="C243" s="431">
        <f>+'Summary Data (2)'!E243</f>
        <v>0</v>
      </c>
      <c r="D243" s="431">
        <f>+'Summary Data (2)'!I243</f>
        <v>0</v>
      </c>
      <c r="E243" s="431">
        <f>+'Summary Data (2)'!M243</f>
        <v>0</v>
      </c>
      <c r="F243" s="431">
        <f>+'Summary Data (2)'!Q243</f>
        <v>0</v>
      </c>
      <c r="G243" s="431">
        <f>+'Summary Data (2)'!U243</f>
        <v>0</v>
      </c>
      <c r="H243" s="431">
        <f>+'Summary Data (2)'!Y243</f>
        <v>0</v>
      </c>
      <c r="I243" s="431">
        <f>+'Summary Data (2)'!AC243</f>
        <v>0</v>
      </c>
      <c r="J243" s="431">
        <f>+'Summary Data (2)'!AG243</f>
        <v>0</v>
      </c>
      <c r="K243" s="431">
        <f>+'Summary Data (2)'!AK243</f>
        <v>0</v>
      </c>
      <c r="L243" s="431">
        <f>+'Summary Data (2)'!AO243</f>
        <v>0</v>
      </c>
      <c r="M243" s="431">
        <f>+'Summary Data (2)'!AS243</f>
        <v>0</v>
      </c>
      <c r="N243" s="431">
        <f>+'Summary Data (2)'!AW243</f>
        <v>0</v>
      </c>
      <c r="O243" s="431">
        <f>+'Summary Data (2)'!BA243</f>
        <v>0</v>
      </c>
      <c r="P243" s="431">
        <f>+'Summary Data (2)'!BE243</f>
        <v>0</v>
      </c>
      <c r="Q243" s="431">
        <f>+'Summary Data (2)'!BI243</f>
        <v>0</v>
      </c>
      <c r="R243" s="431">
        <f>+'Summary Data (2)'!BM243</f>
        <v>0</v>
      </c>
      <c r="S243" s="431">
        <f>+'Summary Data (2)'!BQ243</f>
        <v>0</v>
      </c>
      <c r="T243" s="431">
        <f>+'Summary Data (2)'!BU243</f>
        <v>0</v>
      </c>
      <c r="U243" s="431">
        <f>+'Summary Data (2)'!BY243</f>
        <v>0</v>
      </c>
      <c r="X243" s="432">
        <f t="shared" si="41"/>
        <v>0</v>
      </c>
      <c r="Y243" s="432">
        <f t="shared" si="41"/>
        <v>0</v>
      </c>
      <c r="Z243" s="432">
        <f t="shared" si="42"/>
        <v>0</v>
      </c>
      <c r="AA243" s="432">
        <f t="shared" si="43"/>
        <v>0</v>
      </c>
      <c r="AB243" s="432">
        <f t="shared" si="44"/>
        <v>0</v>
      </c>
      <c r="AC243" s="432">
        <f t="shared" si="45"/>
        <v>0</v>
      </c>
      <c r="AD243" s="489">
        <f t="shared" si="46"/>
        <v>0</v>
      </c>
      <c r="AG243" s="483" t="e">
        <f t="shared" si="47"/>
        <v>#DIV/0!</v>
      </c>
      <c r="AH243" s="483" t="e">
        <f t="shared" si="48"/>
        <v>#DIV/0!</v>
      </c>
      <c r="AI243" s="483" t="e">
        <f t="shared" si="49"/>
        <v>#DIV/0!</v>
      </c>
      <c r="AJ243" s="483" t="e">
        <f t="shared" si="50"/>
        <v>#DIV/0!</v>
      </c>
      <c r="AK243" s="483" t="e">
        <f t="shared" si="51"/>
        <v>#DIV/0!</v>
      </c>
      <c r="AL243" s="483" t="e">
        <f t="shared" si="52"/>
        <v>#DIV/0!</v>
      </c>
    </row>
    <row r="244" spans="2:38" x14ac:dyDescent="0.2">
      <c r="B244" s="428">
        <f>+'Summary Data (2)'!B244</f>
        <v>0</v>
      </c>
      <c r="C244" s="431">
        <f>+'Summary Data (2)'!E244</f>
        <v>0</v>
      </c>
      <c r="D244" s="431">
        <f>+'Summary Data (2)'!I244</f>
        <v>0</v>
      </c>
      <c r="E244" s="431">
        <f>+'Summary Data (2)'!M244</f>
        <v>0</v>
      </c>
      <c r="F244" s="431">
        <f>+'Summary Data (2)'!Q244</f>
        <v>0</v>
      </c>
      <c r="G244" s="431">
        <f>+'Summary Data (2)'!U244</f>
        <v>0</v>
      </c>
      <c r="H244" s="431">
        <f>+'Summary Data (2)'!Y244</f>
        <v>0</v>
      </c>
      <c r="I244" s="431">
        <f>+'Summary Data (2)'!AC244</f>
        <v>0</v>
      </c>
      <c r="J244" s="431">
        <f>+'Summary Data (2)'!AG244</f>
        <v>0</v>
      </c>
      <c r="K244" s="431">
        <f>+'Summary Data (2)'!AK244</f>
        <v>0</v>
      </c>
      <c r="L244" s="431">
        <f>+'Summary Data (2)'!AO244</f>
        <v>0</v>
      </c>
      <c r="M244" s="431">
        <f>+'Summary Data (2)'!AS244</f>
        <v>0</v>
      </c>
      <c r="N244" s="431">
        <f>+'Summary Data (2)'!AW244</f>
        <v>0</v>
      </c>
      <c r="O244" s="431">
        <f>+'Summary Data (2)'!BA244</f>
        <v>0</v>
      </c>
      <c r="P244" s="431">
        <f>+'Summary Data (2)'!BE244</f>
        <v>0</v>
      </c>
      <c r="Q244" s="431">
        <f>+'Summary Data (2)'!BI244</f>
        <v>0</v>
      </c>
      <c r="R244" s="431">
        <f>+'Summary Data (2)'!BM244</f>
        <v>0</v>
      </c>
      <c r="S244" s="431">
        <f>+'Summary Data (2)'!BQ244</f>
        <v>0</v>
      </c>
      <c r="T244" s="431">
        <f>+'Summary Data (2)'!BU244</f>
        <v>0</v>
      </c>
      <c r="U244" s="431">
        <f>+'Summary Data (2)'!BY244</f>
        <v>0</v>
      </c>
      <c r="X244" s="432">
        <f t="shared" si="41"/>
        <v>0</v>
      </c>
      <c r="Y244" s="432">
        <f t="shared" si="41"/>
        <v>0</v>
      </c>
      <c r="Z244" s="432">
        <f t="shared" si="42"/>
        <v>0</v>
      </c>
      <c r="AA244" s="432">
        <f t="shared" si="43"/>
        <v>0</v>
      </c>
      <c r="AB244" s="432">
        <f t="shared" si="44"/>
        <v>0</v>
      </c>
      <c r="AC244" s="432">
        <f t="shared" si="45"/>
        <v>0</v>
      </c>
      <c r="AD244" s="489">
        <f t="shared" si="46"/>
        <v>0</v>
      </c>
      <c r="AG244" s="483" t="e">
        <f t="shared" si="47"/>
        <v>#DIV/0!</v>
      </c>
      <c r="AH244" s="483" t="e">
        <f t="shared" si="48"/>
        <v>#DIV/0!</v>
      </c>
      <c r="AI244" s="483" t="e">
        <f t="shared" si="49"/>
        <v>#DIV/0!</v>
      </c>
      <c r="AJ244" s="483" t="e">
        <f t="shared" si="50"/>
        <v>#DIV/0!</v>
      </c>
      <c r="AK244" s="483" t="e">
        <f t="shared" si="51"/>
        <v>#DIV/0!</v>
      </c>
      <c r="AL244" s="483" t="e">
        <f t="shared" si="52"/>
        <v>#DIV/0!</v>
      </c>
    </row>
    <row r="245" spans="2:38" x14ac:dyDescent="0.2">
      <c r="B245" s="428">
        <f>+'Summary Data (2)'!B245</f>
        <v>0</v>
      </c>
      <c r="C245" s="431">
        <f>+'Summary Data (2)'!E245</f>
        <v>0</v>
      </c>
      <c r="D245" s="431">
        <f>+'Summary Data (2)'!I245</f>
        <v>0</v>
      </c>
      <c r="E245" s="431">
        <f>+'Summary Data (2)'!M245</f>
        <v>0</v>
      </c>
      <c r="F245" s="431">
        <f>+'Summary Data (2)'!Q245</f>
        <v>0</v>
      </c>
      <c r="G245" s="431">
        <f>+'Summary Data (2)'!U245</f>
        <v>0</v>
      </c>
      <c r="H245" s="431">
        <f>+'Summary Data (2)'!Y245</f>
        <v>0</v>
      </c>
      <c r="I245" s="431">
        <f>+'Summary Data (2)'!AC245</f>
        <v>0</v>
      </c>
      <c r="J245" s="431">
        <f>+'Summary Data (2)'!AG245</f>
        <v>0</v>
      </c>
      <c r="K245" s="431">
        <f>+'Summary Data (2)'!AK245</f>
        <v>0</v>
      </c>
      <c r="L245" s="431">
        <f>+'Summary Data (2)'!AO245</f>
        <v>0</v>
      </c>
      <c r="M245" s="431">
        <f>+'Summary Data (2)'!AS245</f>
        <v>0</v>
      </c>
      <c r="N245" s="431">
        <f>+'Summary Data (2)'!AW245</f>
        <v>0</v>
      </c>
      <c r="O245" s="431">
        <f>+'Summary Data (2)'!BA245</f>
        <v>0</v>
      </c>
      <c r="P245" s="431">
        <f>+'Summary Data (2)'!BE245</f>
        <v>0</v>
      </c>
      <c r="Q245" s="431">
        <f>+'Summary Data (2)'!BI245</f>
        <v>0</v>
      </c>
      <c r="R245" s="431">
        <f>+'Summary Data (2)'!BM245</f>
        <v>0</v>
      </c>
      <c r="S245" s="431">
        <f>+'Summary Data (2)'!BQ245</f>
        <v>0</v>
      </c>
      <c r="T245" s="431">
        <f>+'Summary Data (2)'!BU245</f>
        <v>0</v>
      </c>
      <c r="U245" s="431">
        <f>+'Summary Data (2)'!BY245</f>
        <v>0</v>
      </c>
      <c r="X245" s="432">
        <f t="shared" si="41"/>
        <v>0</v>
      </c>
      <c r="Y245" s="432">
        <f t="shared" si="41"/>
        <v>0</v>
      </c>
      <c r="Z245" s="432">
        <f t="shared" si="42"/>
        <v>0</v>
      </c>
      <c r="AA245" s="432">
        <f t="shared" si="43"/>
        <v>0</v>
      </c>
      <c r="AB245" s="432">
        <f t="shared" si="44"/>
        <v>0</v>
      </c>
      <c r="AC245" s="432">
        <f t="shared" si="45"/>
        <v>0</v>
      </c>
      <c r="AD245" s="489">
        <f t="shared" si="46"/>
        <v>0</v>
      </c>
      <c r="AG245" s="483" t="e">
        <f t="shared" si="47"/>
        <v>#DIV/0!</v>
      </c>
      <c r="AH245" s="483" t="e">
        <f t="shared" si="48"/>
        <v>#DIV/0!</v>
      </c>
      <c r="AI245" s="483" t="e">
        <f t="shared" si="49"/>
        <v>#DIV/0!</v>
      </c>
      <c r="AJ245" s="483" t="e">
        <f t="shared" si="50"/>
        <v>#DIV/0!</v>
      </c>
      <c r="AK245" s="483" t="e">
        <f t="shared" si="51"/>
        <v>#DIV/0!</v>
      </c>
      <c r="AL245" s="483" t="e">
        <f t="shared" si="52"/>
        <v>#DIV/0!</v>
      </c>
    </row>
    <row r="246" spans="2:38" x14ac:dyDescent="0.2">
      <c r="B246" s="428">
        <f>+'Summary Data (2)'!B246</f>
        <v>0</v>
      </c>
      <c r="C246" s="431">
        <f>+'Summary Data (2)'!E246</f>
        <v>0</v>
      </c>
      <c r="D246" s="431">
        <f>+'Summary Data (2)'!I246</f>
        <v>0</v>
      </c>
      <c r="E246" s="431">
        <f>+'Summary Data (2)'!M246</f>
        <v>0</v>
      </c>
      <c r="F246" s="431">
        <f>+'Summary Data (2)'!Q246</f>
        <v>0</v>
      </c>
      <c r="G246" s="431">
        <f>+'Summary Data (2)'!U246</f>
        <v>0</v>
      </c>
      <c r="H246" s="431">
        <f>+'Summary Data (2)'!Y246</f>
        <v>0</v>
      </c>
      <c r="I246" s="431">
        <f>+'Summary Data (2)'!AC246</f>
        <v>0</v>
      </c>
      <c r="J246" s="431">
        <f>+'Summary Data (2)'!AG246</f>
        <v>0</v>
      </c>
      <c r="K246" s="431">
        <f>+'Summary Data (2)'!AK246</f>
        <v>0</v>
      </c>
      <c r="L246" s="431">
        <f>+'Summary Data (2)'!AO246</f>
        <v>0</v>
      </c>
      <c r="M246" s="431">
        <f>+'Summary Data (2)'!AS246</f>
        <v>0</v>
      </c>
      <c r="N246" s="431">
        <f>+'Summary Data (2)'!AW246</f>
        <v>0</v>
      </c>
      <c r="O246" s="431">
        <f>+'Summary Data (2)'!BA246</f>
        <v>0</v>
      </c>
      <c r="P246" s="431">
        <f>+'Summary Data (2)'!BE246</f>
        <v>0</v>
      </c>
      <c r="Q246" s="431">
        <f>+'Summary Data (2)'!BI246</f>
        <v>0</v>
      </c>
      <c r="R246" s="431">
        <f>+'Summary Data (2)'!BM246</f>
        <v>0</v>
      </c>
      <c r="S246" s="431">
        <f>+'Summary Data (2)'!BQ246</f>
        <v>0</v>
      </c>
      <c r="T246" s="431">
        <f>+'Summary Data (2)'!BU246</f>
        <v>0</v>
      </c>
      <c r="U246" s="431">
        <f>+'Summary Data (2)'!BY246</f>
        <v>0</v>
      </c>
      <c r="X246" s="432">
        <f t="shared" si="41"/>
        <v>0</v>
      </c>
      <c r="Y246" s="432">
        <f t="shared" si="41"/>
        <v>0</v>
      </c>
      <c r="Z246" s="432">
        <f t="shared" si="42"/>
        <v>0</v>
      </c>
      <c r="AA246" s="432">
        <f t="shared" si="43"/>
        <v>0</v>
      </c>
      <c r="AB246" s="432">
        <f t="shared" si="44"/>
        <v>0</v>
      </c>
      <c r="AC246" s="432">
        <f t="shared" si="45"/>
        <v>0</v>
      </c>
      <c r="AD246" s="489">
        <f t="shared" si="46"/>
        <v>0</v>
      </c>
      <c r="AG246" s="483" t="e">
        <f t="shared" si="47"/>
        <v>#DIV/0!</v>
      </c>
      <c r="AH246" s="483" t="e">
        <f t="shared" si="48"/>
        <v>#DIV/0!</v>
      </c>
      <c r="AI246" s="483" t="e">
        <f t="shared" si="49"/>
        <v>#DIV/0!</v>
      </c>
      <c r="AJ246" s="483" t="e">
        <f t="shared" si="50"/>
        <v>#DIV/0!</v>
      </c>
      <c r="AK246" s="483" t="e">
        <f t="shared" si="51"/>
        <v>#DIV/0!</v>
      </c>
      <c r="AL246" s="483" t="e">
        <f t="shared" si="52"/>
        <v>#DIV/0!</v>
      </c>
    </row>
    <row r="247" spans="2:38" x14ac:dyDescent="0.2">
      <c r="B247" s="428">
        <f>+'Summary Data (2)'!B247</f>
        <v>0</v>
      </c>
      <c r="C247" s="431">
        <f>+'Summary Data (2)'!E247</f>
        <v>0</v>
      </c>
      <c r="D247" s="431">
        <f>+'Summary Data (2)'!I247</f>
        <v>0</v>
      </c>
      <c r="E247" s="431">
        <f>+'Summary Data (2)'!M247</f>
        <v>0</v>
      </c>
      <c r="F247" s="431">
        <f>+'Summary Data (2)'!Q247</f>
        <v>0</v>
      </c>
      <c r="G247" s="431">
        <f>+'Summary Data (2)'!U247</f>
        <v>0</v>
      </c>
      <c r="H247" s="431">
        <f>+'Summary Data (2)'!Y247</f>
        <v>0</v>
      </c>
      <c r="I247" s="431">
        <f>+'Summary Data (2)'!AC247</f>
        <v>0</v>
      </c>
      <c r="J247" s="431">
        <f>+'Summary Data (2)'!AG247</f>
        <v>0</v>
      </c>
      <c r="K247" s="431">
        <f>+'Summary Data (2)'!AK247</f>
        <v>0</v>
      </c>
      <c r="L247" s="431">
        <f>+'Summary Data (2)'!AO247</f>
        <v>0</v>
      </c>
      <c r="M247" s="431">
        <f>+'Summary Data (2)'!AS247</f>
        <v>0</v>
      </c>
      <c r="N247" s="431">
        <f>+'Summary Data (2)'!AW247</f>
        <v>0</v>
      </c>
      <c r="O247" s="431">
        <f>+'Summary Data (2)'!BA247</f>
        <v>0</v>
      </c>
      <c r="P247" s="431">
        <f>+'Summary Data (2)'!BE247</f>
        <v>0</v>
      </c>
      <c r="Q247" s="431">
        <f>+'Summary Data (2)'!BI247</f>
        <v>0</v>
      </c>
      <c r="R247" s="431">
        <f>+'Summary Data (2)'!BM247</f>
        <v>0</v>
      </c>
      <c r="S247" s="431">
        <f>+'Summary Data (2)'!BQ247</f>
        <v>0</v>
      </c>
      <c r="T247" s="431">
        <f>+'Summary Data (2)'!BU247</f>
        <v>0</v>
      </c>
      <c r="U247" s="431">
        <f>+'Summary Data (2)'!BY247</f>
        <v>0</v>
      </c>
      <c r="X247" s="432">
        <f t="shared" si="41"/>
        <v>0</v>
      </c>
      <c r="Y247" s="432">
        <f t="shared" si="41"/>
        <v>0</v>
      </c>
      <c r="Z247" s="432">
        <f t="shared" si="42"/>
        <v>0</v>
      </c>
      <c r="AA247" s="432">
        <f t="shared" si="43"/>
        <v>0</v>
      </c>
      <c r="AB247" s="432">
        <f t="shared" si="44"/>
        <v>0</v>
      </c>
      <c r="AC247" s="432">
        <f t="shared" si="45"/>
        <v>0</v>
      </c>
      <c r="AD247" s="489">
        <f t="shared" si="46"/>
        <v>0</v>
      </c>
      <c r="AG247" s="483" t="e">
        <f t="shared" si="47"/>
        <v>#DIV/0!</v>
      </c>
      <c r="AH247" s="483" t="e">
        <f t="shared" si="48"/>
        <v>#DIV/0!</v>
      </c>
      <c r="AI247" s="483" t="e">
        <f t="shared" si="49"/>
        <v>#DIV/0!</v>
      </c>
      <c r="AJ247" s="483" t="e">
        <f t="shared" si="50"/>
        <v>#DIV/0!</v>
      </c>
      <c r="AK247" s="483" t="e">
        <f t="shared" si="51"/>
        <v>#DIV/0!</v>
      </c>
      <c r="AL247" s="483" t="e">
        <f t="shared" si="52"/>
        <v>#DIV/0!</v>
      </c>
    </row>
    <row r="248" spans="2:38" x14ac:dyDescent="0.2">
      <c r="B248" s="428">
        <f>+'Summary Data (2)'!B248</f>
        <v>0</v>
      </c>
      <c r="C248" s="431">
        <f>+'Summary Data (2)'!E248</f>
        <v>0</v>
      </c>
      <c r="D248" s="431">
        <f>+'Summary Data (2)'!I248</f>
        <v>0</v>
      </c>
      <c r="E248" s="431">
        <f>+'Summary Data (2)'!M248</f>
        <v>0</v>
      </c>
      <c r="F248" s="431">
        <f>+'Summary Data (2)'!Q248</f>
        <v>0</v>
      </c>
      <c r="G248" s="431">
        <f>+'Summary Data (2)'!U248</f>
        <v>0</v>
      </c>
      <c r="H248" s="431">
        <f>+'Summary Data (2)'!Y248</f>
        <v>0</v>
      </c>
      <c r="I248" s="431">
        <f>+'Summary Data (2)'!AC248</f>
        <v>0</v>
      </c>
      <c r="J248" s="431">
        <f>+'Summary Data (2)'!AG248</f>
        <v>0</v>
      </c>
      <c r="K248" s="431">
        <f>+'Summary Data (2)'!AK248</f>
        <v>0</v>
      </c>
      <c r="L248" s="431">
        <f>+'Summary Data (2)'!AO248</f>
        <v>0</v>
      </c>
      <c r="M248" s="431">
        <f>+'Summary Data (2)'!AS248</f>
        <v>0</v>
      </c>
      <c r="N248" s="431">
        <f>+'Summary Data (2)'!AW248</f>
        <v>0</v>
      </c>
      <c r="O248" s="431">
        <f>+'Summary Data (2)'!BA248</f>
        <v>0</v>
      </c>
      <c r="P248" s="431">
        <f>+'Summary Data (2)'!BE248</f>
        <v>0</v>
      </c>
      <c r="Q248" s="431">
        <f>+'Summary Data (2)'!BI248</f>
        <v>0</v>
      </c>
      <c r="R248" s="431">
        <f>+'Summary Data (2)'!BM248</f>
        <v>0</v>
      </c>
      <c r="S248" s="431">
        <f>+'Summary Data (2)'!BQ248</f>
        <v>0</v>
      </c>
      <c r="T248" s="431">
        <f>+'Summary Data (2)'!BU248</f>
        <v>0</v>
      </c>
      <c r="U248" s="431">
        <f>+'Summary Data (2)'!BY248</f>
        <v>0</v>
      </c>
      <c r="X248" s="432">
        <f t="shared" si="41"/>
        <v>0</v>
      </c>
      <c r="Y248" s="432">
        <f t="shared" si="41"/>
        <v>0</v>
      </c>
      <c r="Z248" s="432">
        <f t="shared" si="42"/>
        <v>0</v>
      </c>
      <c r="AA248" s="432">
        <f t="shared" si="43"/>
        <v>0</v>
      </c>
      <c r="AB248" s="432">
        <f t="shared" si="44"/>
        <v>0</v>
      </c>
      <c r="AC248" s="432">
        <f t="shared" si="45"/>
        <v>0</v>
      </c>
      <c r="AD248" s="489">
        <f t="shared" si="46"/>
        <v>0</v>
      </c>
      <c r="AG248" s="483" t="e">
        <f t="shared" si="47"/>
        <v>#DIV/0!</v>
      </c>
      <c r="AH248" s="483" t="e">
        <f t="shared" si="48"/>
        <v>#DIV/0!</v>
      </c>
      <c r="AI248" s="483" t="e">
        <f t="shared" si="49"/>
        <v>#DIV/0!</v>
      </c>
      <c r="AJ248" s="483" t="e">
        <f t="shared" si="50"/>
        <v>#DIV/0!</v>
      </c>
      <c r="AK248" s="483" t="e">
        <f t="shared" si="51"/>
        <v>#DIV/0!</v>
      </c>
      <c r="AL248" s="483" t="e">
        <f t="shared" si="52"/>
        <v>#DIV/0!</v>
      </c>
    </row>
    <row r="249" spans="2:38" x14ac:dyDescent="0.2">
      <c r="B249" s="428">
        <f>+'Summary Data (2)'!B249</f>
        <v>0</v>
      </c>
      <c r="C249" s="431">
        <f>+'Summary Data (2)'!E249</f>
        <v>0</v>
      </c>
      <c r="D249" s="431">
        <f>+'Summary Data (2)'!I249</f>
        <v>0</v>
      </c>
      <c r="E249" s="431">
        <f>+'Summary Data (2)'!M249</f>
        <v>0</v>
      </c>
      <c r="F249" s="431">
        <f>+'Summary Data (2)'!Q249</f>
        <v>0</v>
      </c>
      <c r="G249" s="431">
        <f>+'Summary Data (2)'!U249</f>
        <v>0</v>
      </c>
      <c r="H249" s="431">
        <f>+'Summary Data (2)'!Y249</f>
        <v>0</v>
      </c>
      <c r="I249" s="431">
        <f>+'Summary Data (2)'!AC249</f>
        <v>0</v>
      </c>
      <c r="J249" s="431">
        <f>+'Summary Data (2)'!AG249</f>
        <v>0</v>
      </c>
      <c r="K249" s="431">
        <f>+'Summary Data (2)'!AK249</f>
        <v>0</v>
      </c>
      <c r="L249" s="431">
        <f>+'Summary Data (2)'!AO249</f>
        <v>0</v>
      </c>
      <c r="M249" s="431">
        <f>+'Summary Data (2)'!AS249</f>
        <v>0</v>
      </c>
      <c r="N249" s="431">
        <f>+'Summary Data (2)'!AW249</f>
        <v>0</v>
      </c>
      <c r="O249" s="431">
        <f>+'Summary Data (2)'!BA249</f>
        <v>0</v>
      </c>
      <c r="P249" s="431">
        <f>+'Summary Data (2)'!BE249</f>
        <v>0</v>
      </c>
      <c r="Q249" s="431">
        <f>+'Summary Data (2)'!BI249</f>
        <v>0</v>
      </c>
      <c r="R249" s="431">
        <f>+'Summary Data (2)'!BM249</f>
        <v>0</v>
      </c>
      <c r="S249" s="431">
        <f>+'Summary Data (2)'!BQ249</f>
        <v>0</v>
      </c>
      <c r="T249" s="431">
        <f>+'Summary Data (2)'!BU249</f>
        <v>0</v>
      </c>
      <c r="U249" s="431">
        <f>+'Summary Data (2)'!BY249</f>
        <v>0</v>
      </c>
      <c r="X249" s="432">
        <f t="shared" si="41"/>
        <v>0</v>
      </c>
      <c r="Y249" s="432">
        <f t="shared" si="41"/>
        <v>0</v>
      </c>
      <c r="Z249" s="432">
        <f t="shared" si="42"/>
        <v>0</v>
      </c>
      <c r="AA249" s="432">
        <f t="shared" si="43"/>
        <v>0</v>
      </c>
      <c r="AB249" s="432">
        <f t="shared" si="44"/>
        <v>0</v>
      </c>
      <c r="AC249" s="432">
        <f t="shared" si="45"/>
        <v>0</v>
      </c>
      <c r="AD249" s="489">
        <f t="shared" si="46"/>
        <v>0</v>
      </c>
      <c r="AG249" s="483" t="e">
        <f t="shared" si="47"/>
        <v>#DIV/0!</v>
      </c>
      <c r="AH249" s="483" t="e">
        <f t="shared" si="48"/>
        <v>#DIV/0!</v>
      </c>
      <c r="AI249" s="483" t="e">
        <f t="shared" si="49"/>
        <v>#DIV/0!</v>
      </c>
      <c r="AJ249" s="483" t="e">
        <f t="shared" si="50"/>
        <v>#DIV/0!</v>
      </c>
      <c r="AK249" s="483" t="e">
        <f t="shared" si="51"/>
        <v>#DIV/0!</v>
      </c>
      <c r="AL249" s="483" t="e">
        <f t="shared" si="52"/>
        <v>#DIV/0!</v>
      </c>
    </row>
    <row r="250" spans="2:38" x14ac:dyDescent="0.2">
      <c r="B250" s="428">
        <f>+'Summary Data (2)'!B250</f>
        <v>0</v>
      </c>
      <c r="C250" s="431">
        <f>+'Summary Data (2)'!E250</f>
        <v>0</v>
      </c>
      <c r="D250" s="431">
        <f>+'Summary Data (2)'!I250</f>
        <v>0</v>
      </c>
      <c r="E250" s="431">
        <f>+'Summary Data (2)'!M250</f>
        <v>0</v>
      </c>
      <c r="F250" s="431">
        <f>+'Summary Data (2)'!Q250</f>
        <v>0</v>
      </c>
      <c r="G250" s="431">
        <f>+'Summary Data (2)'!U250</f>
        <v>0</v>
      </c>
      <c r="H250" s="431">
        <f>+'Summary Data (2)'!Y250</f>
        <v>0</v>
      </c>
      <c r="I250" s="431">
        <f>+'Summary Data (2)'!AC250</f>
        <v>0</v>
      </c>
      <c r="J250" s="431">
        <f>+'Summary Data (2)'!AG250</f>
        <v>0</v>
      </c>
      <c r="K250" s="431">
        <f>+'Summary Data (2)'!AK250</f>
        <v>0</v>
      </c>
      <c r="L250" s="431">
        <f>+'Summary Data (2)'!AO250</f>
        <v>0</v>
      </c>
      <c r="M250" s="431">
        <f>+'Summary Data (2)'!AS250</f>
        <v>0</v>
      </c>
      <c r="N250" s="431">
        <f>+'Summary Data (2)'!AW250</f>
        <v>0</v>
      </c>
      <c r="O250" s="431">
        <f>+'Summary Data (2)'!BA250</f>
        <v>0</v>
      </c>
      <c r="P250" s="431">
        <f>+'Summary Data (2)'!BE250</f>
        <v>0</v>
      </c>
      <c r="Q250" s="431">
        <f>+'Summary Data (2)'!BI250</f>
        <v>0</v>
      </c>
      <c r="R250" s="431">
        <f>+'Summary Data (2)'!BM250</f>
        <v>0</v>
      </c>
      <c r="S250" s="431">
        <f>+'Summary Data (2)'!BQ250</f>
        <v>0</v>
      </c>
      <c r="T250" s="431">
        <f>+'Summary Data (2)'!BU250</f>
        <v>0</v>
      </c>
      <c r="U250" s="431">
        <f>+'Summary Data (2)'!BY250</f>
        <v>0</v>
      </c>
      <c r="X250" s="432">
        <f t="shared" si="41"/>
        <v>0</v>
      </c>
      <c r="Y250" s="432">
        <f t="shared" si="41"/>
        <v>0</v>
      </c>
      <c r="Z250" s="432">
        <f t="shared" si="42"/>
        <v>0</v>
      </c>
      <c r="AA250" s="432">
        <f t="shared" si="43"/>
        <v>0</v>
      </c>
      <c r="AB250" s="432">
        <f t="shared" si="44"/>
        <v>0</v>
      </c>
      <c r="AC250" s="432">
        <f t="shared" si="45"/>
        <v>0</v>
      </c>
      <c r="AD250" s="489">
        <f t="shared" si="46"/>
        <v>0</v>
      </c>
      <c r="AG250" s="483" t="e">
        <f t="shared" si="47"/>
        <v>#DIV/0!</v>
      </c>
      <c r="AH250" s="483" t="e">
        <f t="shared" si="48"/>
        <v>#DIV/0!</v>
      </c>
      <c r="AI250" s="483" t="e">
        <f t="shared" si="49"/>
        <v>#DIV/0!</v>
      </c>
      <c r="AJ250" s="483" t="e">
        <f t="shared" si="50"/>
        <v>#DIV/0!</v>
      </c>
      <c r="AK250" s="483" t="e">
        <f t="shared" si="51"/>
        <v>#DIV/0!</v>
      </c>
      <c r="AL250" s="483" t="e">
        <f t="shared" si="52"/>
        <v>#DIV/0!</v>
      </c>
    </row>
    <row r="251" spans="2:38" x14ac:dyDescent="0.2">
      <c r="B251" s="428">
        <f>+'Summary Data (2)'!B251</f>
        <v>0</v>
      </c>
      <c r="C251" s="431">
        <f>+'Summary Data (2)'!E251</f>
        <v>0</v>
      </c>
      <c r="D251" s="431">
        <f>+'Summary Data (2)'!I251</f>
        <v>0</v>
      </c>
      <c r="E251" s="431">
        <f>+'Summary Data (2)'!M251</f>
        <v>0</v>
      </c>
      <c r="F251" s="431">
        <f>+'Summary Data (2)'!Q251</f>
        <v>0</v>
      </c>
      <c r="G251" s="431">
        <f>+'Summary Data (2)'!U251</f>
        <v>0</v>
      </c>
      <c r="H251" s="431">
        <f>+'Summary Data (2)'!Y251</f>
        <v>0</v>
      </c>
      <c r="I251" s="431">
        <f>+'Summary Data (2)'!AC251</f>
        <v>0</v>
      </c>
      <c r="J251" s="431">
        <f>+'Summary Data (2)'!AG251</f>
        <v>0</v>
      </c>
      <c r="K251" s="431">
        <f>+'Summary Data (2)'!AK251</f>
        <v>0</v>
      </c>
      <c r="L251" s="431">
        <f>+'Summary Data (2)'!AO251</f>
        <v>0</v>
      </c>
      <c r="M251" s="431">
        <f>+'Summary Data (2)'!AS251</f>
        <v>0</v>
      </c>
      <c r="N251" s="431">
        <f>+'Summary Data (2)'!AW251</f>
        <v>0</v>
      </c>
      <c r="O251" s="431">
        <f>+'Summary Data (2)'!BA251</f>
        <v>0</v>
      </c>
      <c r="P251" s="431">
        <f>+'Summary Data (2)'!BE251</f>
        <v>0</v>
      </c>
      <c r="Q251" s="431">
        <f>+'Summary Data (2)'!BI251</f>
        <v>0</v>
      </c>
      <c r="R251" s="431">
        <f>+'Summary Data (2)'!BM251</f>
        <v>0</v>
      </c>
      <c r="S251" s="431">
        <f>+'Summary Data (2)'!BQ251</f>
        <v>0</v>
      </c>
      <c r="T251" s="431">
        <f>+'Summary Data (2)'!BU251</f>
        <v>0</v>
      </c>
      <c r="U251" s="431">
        <f>+'Summary Data (2)'!BY251</f>
        <v>0</v>
      </c>
      <c r="X251" s="432">
        <f t="shared" si="41"/>
        <v>0</v>
      </c>
      <c r="Y251" s="432">
        <f t="shared" si="41"/>
        <v>0</v>
      </c>
      <c r="Z251" s="432">
        <f t="shared" si="42"/>
        <v>0</v>
      </c>
      <c r="AA251" s="432">
        <f t="shared" si="43"/>
        <v>0</v>
      </c>
      <c r="AB251" s="432">
        <f t="shared" si="44"/>
        <v>0</v>
      </c>
      <c r="AC251" s="432">
        <f t="shared" si="45"/>
        <v>0</v>
      </c>
      <c r="AD251" s="489">
        <f t="shared" si="46"/>
        <v>0</v>
      </c>
      <c r="AG251" s="483" t="e">
        <f t="shared" si="47"/>
        <v>#DIV/0!</v>
      </c>
      <c r="AH251" s="483" t="e">
        <f t="shared" si="48"/>
        <v>#DIV/0!</v>
      </c>
      <c r="AI251" s="483" t="e">
        <f t="shared" si="49"/>
        <v>#DIV/0!</v>
      </c>
      <c r="AJ251" s="483" t="e">
        <f t="shared" si="50"/>
        <v>#DIV/0!</v>
      </c>
      <c r="AK251" s="483" t="e">
        <f t="shared" si="51"/>
        <v>#DIV/0!</v>
      </c>
      <c r="AL251" s="483" t="e">
        <f t="shared" si="52"/>
        <v>#DIV/0!</v>
      </c>
    </row>
    <row r="252" spans="2:38" x14ac:dyDescent="0.2">
      <c r="B252" s="428">
        <f>+'Summary Data (2)'!B252</f>
        <v>0</v>
      </c>
      <c r="C252" s="431">
        <f>+'Summary Data (2)'!E252</f>
        <v>0</v>
      </c>
      <c r="D252" s="431">
        <f>+'Summary Data (2)'!I252</f>
        <v>0</v>
      </c>
      <c r="E252" s="431">
        <f>+'Summary Data (2)'!M252</f>
        <v>0</v>
      </c>
      <c r="F252" s="431">
        <f>+'Summary Data (2)'!Q252</f>
        <v>0</v>
      </c>
      <c r="G252" s="431">
        <f>+'Summary Data (2)'!U252</f>
        <v>0</v>
      </c>
      <c r="H252" s="431">
        <f>+'Summary Data (2)'!Y252</f>
        <v>0</v>
      </c>
      <c r="I252" s="431">
        <f>+'Summary Data (2)'!AC252</f>
        <v>0</v>
      </c>
      <c r="J252" s="431">
        <f>+'Summary Data (2)'!AG252</f>
        <v>0</v>
      </c>
      <c r="K252" s="431">
        <f>+'Summary Data (2)'!AK252</f>
        <v>0</v>
      </c>
      <c r="L252" s="431">
        <f>+'Summary Data (2)'!AO252</f>
        <v>0</v>
      </c>
      <c r="M252" s="431">
        <f>+'Summary Data (2)'!AS252</f>
        <v>0</v>
      </c>
      <c r="N252" s="431">
        <f>+'Summary Data (2)'!AW252</f>
        <v>0</v>
      </c>
      <c r="O252" s="431">
        <f>+'Summary Data (2)'!BA252</f>
        <v>0</v>
      </c>
      <c r="P252" s="431">
        <f>+'Summary Data (2)'!BE252</f>
        <v>0</v>
      </c>
      <c r="Q252" s="431">
        <f>+'Summary Data (2)'!BI252</f>
        <v>0</v>
      </c>
      <c r="R252" s="431">
        <f>+'Summary Data (2)'!BM252</f>
        <v>0</v>
      </c>
      <c r="S252" s="431">
        <f>+'Summary Data (2)'!BQ252</f>
        <v>0</v>
      </c>
      <c r="T252" s="431">
        <f>+'Summary Data (2)'!BU252</f>
        <v>0</v>
      </c>
      <c r="U252" s="431">
        <f>+'Summary Data (2)'!BY252</f>
        <v>0</v>
      </c>
      <c r="X252" s="432">
        <f t="shared" si="41"/>
        <v>0</v>
      </c>
      <c r="Y252" s="432">
        <f t="shared" si="41"/>
        <v>0</v>
      </c>
      <c r="Z252" s="432">
        <f t="shared" si="42"/>
        <v>0</v>
      </c>
      <c r="AA252" s="432">
        <f t="shared" si="43"/>
        <v>0</v>
      </c>
      <c r="AB252" s="432">
        <f t="shared" si="44"/>
        <v>0</v>
      </c>
      <c r="AC252" s="432">
        <f t="shared" si="45"/>
        <v>0</v>
      </c>
      <c r="AD252" s="489">
        <f t="shared" si="46"/>
        <v>0</v>
      </c>
      <c r="AG252" s="483" t="e">
        <f t="shared" si="47"/>
        <v>#DIV/0!</v>
      </c>
      <c r="AH252" s="483" t="e">
        <f t="shared" si="48"/>
        <v>#DIV/0!</v>
      </c>
      <c r="AI252" s="483" t="e">
        <f t="shared" si="49"/>
        <v>#DIV/0!</v>
      </c>
      <c r="AJ252" s="483" t="e">
        <f t="shared" si="50"/>
        <v>#DIV/0!</v>
      </c>
      <c r="AK252" s="483" t="e">
        <f t="shared" si="51"/>
        <v>#DIV/0!</v>
      </c>
      <c r="AL252" s="483" t="e">
        <f t="shared" si="52"/>
        <v>#DIV/0!</v>
      </c>
    </row>
    <row r="253" spans="2:38" x14ac:dyDescent="0.2">
      <c r="B253" s="428">
        <f>+'Summary Data (2)'!B253</f>
        <v>0</v>
      </c>
      <c r="C253" s="431">
        <f>+'Summary Data (2)'!E253</f>
        <v>0</v>
      </c>
      <c r="D253" s="431">
        <f>+'Summary Data (2)'!I253</f>
        <v>0</v>
      </c>
      <c r="E253" s="431">
        <f>+'Summary Data (2)'!M253</f>
        <v>0</v>
      </c>
      <c r="F253" s="431">
        <f>+'Summary Data (2)'!Q253</f>
        <v>0</v>
      </c>
      <c r="G253" s="431">
        <f>+'Summary Data (2)'!U253</f>
        <v>0</v>
      </c>
      <c r="H253" s="431">
        <f>+'Summary Data (2)'!Y253</f>
        <v>0</v>
      </c>
      <c r="I253" s="431">
        <f>+'Summary Data (2)'!AC253</f>
        <v>0</v>
      </c>
      <c r="J253" s="431">
        <f>+'Summary Data (2)'!AG253</f>
        <v>0</v>
      </c>
      <c r="K253" s="431">
        <f>+'Summary Data (2)'!AK253</f>
        <v>0</v>
      </c>
      <c r="L253" s="431">
        <f>+'Summary Data (2)'!AO253</f>
        <v>0</v>
      </c>
      <c r="M253" s="431">
        <f>+'Summary Data (2)'!AS253</f>
        <v>0</v>
      </c>
      <c r="N253" s="431">
        <f>+'Summary Data (2)'!AW253</f>
        <v>0</v>
      </c>
      <c r="O253" s="431">
        <f>+'Summary Data (2)'!BA253</f>
        <v>0</v>
      </c>
      <c r="P253" s="431">
        <f>+'Summary Data (2)'!BE253</f>
        <v>0</v>
      </c>
      <c r="Q253" s="431">
        <f>+'Summary Data (2)'!BI253</f>
        <v>0</v>
      </c>
      <c r="R253" s="431">
        <f>+'Summary Data (2)'!BM253</f>
        <v>0</v>
      </c>
      <c r="S253" s="431">
        <f>+'Summary Data (2)'!BQ253</f>
        <v>0</v>
      </c>
      <c r="T253" s="431">
        <f>+'Summary Data (2)'!BU253</f>
        <v>0</v>
      </c>
      <c r="U253" s="431">
        <f>+'Summary Data (2)'!BY253</f>
        <v>0</v>
      </c>
      <c r="X253" s="432">
        <f t="shared" si="41"/>
        <v>0</v>
      </c>
      <c r="Y253" s="432">
        <f t="shared" si="41"/>
        <v>0</v>
      </c>
      <c r="Z253" s="432">
        <f t="shared" si="42"/>
        <v>0</v>
      </c>
      <c r="AA253" s="432">
        <f t="shared" si="43"/>
        <v>0</v>
      </c>
      <c r="AB253" s="432">
        <f t="shared" si="44"/>
        <v>0</v>
      </c>
      <c r="AC253" s="432">
        <f t="shared" si="45"/>
        <v>0</v>
      </c>
      <c r="AD253" s="489">
        <f t="shared" si="46"/>
        <v>0</v>
      </c>
      <c r="AG253" s="483" t="e">
        <f t="shared" si="47"/>
        <v>#DIV/0!</v>
      </c>
      <c r="AH253" s="483" t="e">
        <f t="shared" si="48"/>
        <v>#DIV/0!</v>
      </c>
      <c r="AI253" s="483" t="e">
        <f t="shared" si="49"/>
        <v>#DIV/0!</v>
      </c>
      <c r="AJ253" s="483" t="e">
        <f t="shared" si="50"/>
        <v>#DIV/0!</v>
      </c>
      <c r="AK253" s="483" t="e">
        <f t="shared" si="51"/>
        <v>#DIV/0!</v>
      </c>
      <c r="AL253" s="483" t="e">
        <f t="shared" si="52"/>
        <v>#DIV/0!</v>
      </c>
    </row>
    <row r="254" spans="2:38" x14ac:dyDescent="0.2">
      <c r="B254" s="428">
        <f>+'Summary Data (2)'!B254</f>
        <v>0</v>
      </c>
      <c r="C254" s="431">
        <f>+'Summary Data (2)'!E254</f>
        <v>0</v>
      </c>
      <c r="D254" s="431">
        <f>+'Summary Data (2)'!I254</f>
        <v>0</v>
      </c>
      <c r="E254" s="431">
        <f>+'Summary Data (2)'!M254</f>
        <v>0</v>
      </c>
      <c r="F254" s="431">
        <f>+'Summary Data (2)'!Q254</f>
        <v>0</v>
      </c>
      <c r="G254" s="431">
        <f>+'Summary Data (2)'!U254</f>
        <v>0</v>
      </c>
      <c r="H254" s="431">
        <f>+'Summary Data (2)'!Y254</f>
        <v>0</v>
      </c>
      <c r="I254" s="431">
        <f>+'Summary Data (2)'!AC254</f>
        <v>0</v>
      </c>
      <c r="J254" s="431">
        <f>+'Summary Data (2)'!AG254</f>
        <v>0</v>
      </c>
      <c r="K254" s="431">
        <f>+'Summary Data (2)'!AK254</f>
        <v>0</v>
      </c>
      <c r="L254" s="431">
        <f>+'Summary Data (2)'!AO254</f>
        <v>0</v>
      </c>
      <c r="M254" s="431">
        <f>+'Summary Data (2)'!AS254</f>
        <v>0</v>
      </c>
      <c r="N254" s="431">
        <f>+'Summary Data (2)'!AW254</f>
        <v>0</v>
      </c>
      <c r="O254" s="431">
        <f>+'Summary Data (2)'!BA254</f>
        <v>0</v>
      </c>
      <c r="P254" s="431">
        <f>+'Summary Data (2)'!BE254</f>
        <v>0</v>
      </c>
      <c r="Q254" s="431">
        <f>+'Summary Data (2)'!BI254</f>
        <v>0</v>
      </c>
      <c r="R254" s="431">
        <f>+'Summary Data (2)'!BM254</f>
        <v>0</v>
      </c>
      <c r="S254" s="431">
        <f>+'Summary Data (2)'!BQ254</f>
        <v>0</v>
      </c>
      <c r="T254" s="431">
        <f>+'Summary Data (2)'!BU254</f>
        <v>0</v>
      </c>
      <c r="U254" s="431">
        <f>+'Summary Data (2)'!BY254</f>
        <v>0</v>
      </c>
      <c r="X254" s="432">
        <f t="shared" si="41"/>
        <v>0</v>
      </c>
      <c r="Y254" s="432">
        <f t="shared" si="41"/>
        <v>0</v>
      </c>
      <c r="Z254" s="432">
        <f t="shared" si="42"/>
        <v>0</v>
      </c>
      <c r="AA254" s="432">
        <f t="shared" si="43"/>
        <v>0</v>
      </c>
      <c r="AB254" s="432">
        <f t="shared" si="44"/>
        <v>0</v>
      </c>
      <c r="AC254" s="432">
        <f t="shared" si="45"/>
        <v>0</v>
      </c>
      <c r="AD254" s="489">
        <f t="shared" si="46"/>
        <v>0</v>
      </c>
      <c r="AG254" s="483" t="e">
        <f t="shared" si="47"/>
        <v>#DIV/0!</v>
      </c>
      <c r="AH254" s="483" t="e">
        <f t="shared" si="48"/>
        <v>#DIV/0!</v>
      </c>
      <c r="AI254" s="483" t="e">
        <f t="shared" si="49"/>
        <v>#DIV/0!</v>
      </c>
      <c r="AJ254" s="483" t="e">
        <f t="shared" si="50"/>
        <v>#DIV/0!</v>
      </c>
      <c r="AK254" s="483" t="e">
        <f t="shared" si="51"/>
        <v>#DIV/0!</v>
      </c>
      <c r="AL254" s="483" t="e">
        <f t="shared" si="52"/>
        <v>#DIV/0!</v>
      </c>
    </row>
    <row r="255" spans="2:38" x14ac:dyDescent="0.2">
      <c r="B255" s="428">
        <f>+'Summary Data (2)'!B255</f>
        <v>0</v>
      </c>
      <c r="C255" s="431">
        <f>+'Summary Data (2)'!E255</f>
        <v>0</v>
      </c>
      <c r="D255" s="431">
        <f>+'Summary Data (2)'!I255</f>
        <v>0</v>
      </c>
      <c r="E255" s="431">
        <f>+'Summary Data (2)'!M255</f>
        <v>0</v>
      </c>
      <c r="F255" s="431">
        <f>+'Summary Data (2)'!Q255</f>
        <v>0</v>
      </c>
      <c r="G255" s="431">
        <f>+'Summary Data (2)'!U255</f>
        <v>0</v>
      </c>
      <c r="H255" s="431">
        <f>+'Summary Data (2)'!Y255</f>
        <v>0</v>
      </c>
      <c r="I255" s="431">
        <f>+'Summary Data (2)'!AC255</f>
        <v>0</v>
      </c>
      <c r="J255" s="431">
        <f>+'Summary Data (2)'!AG255</f>
        <v>0</v>
      </c>
      <c r="K255" s="431">
        <f>+'Summary Data (2)'!AK255</f>
        <v>0</v>
      </c>
      <c r="L255" s="431">
        <f>+'Summary Data (2)'!AO255</f>
        <v>0</v>
      </c>
      <c r="M255" s="431">
        <f>+'Summary Data (2)'!AS255</f>
        <v>0</v>
      </c>
      <c r="N255" s="431">
        <f>+'Summary Data (2)'!AW255</f>
        <v>0</v>
      </c>
      <c r="O255" s="431">
        <f>+'Summary Data (2)'!BA255</f>
        <v>0</v>
      </c>
      <c r="P255" s="431">
        <f>+'Summary Data (2)'!BE255</f>
        <v>0</v>
      </c>
      <c r="Q255" s="431">
        <f>+'Summary Data (2)'!BI255</f>
        <v>0</v>
      </c>
      <c r="R255" s="431">
        <f>+'Summary Data (2)'!BM255</f>
        <v>0</v>
      </c>
      <c r="S255" s="431">
        <f>+'Summary Data (2)'!BQ255</f>
        <v>0</v>
      </c>
      <c r="T255" s="431">
        <f>+'Summary Data (2)'!BU255</f>
        <v>0</v>
      </c>
      <c r="U255" s="431">
        <f>+'Summary Data (2)'!BY255</f>
        <v>0</v>
      </c>
      <c r="X255" s="432">
        <f t="shared" si="41"/>
        <v>0</v>
      </c>
      <c r="Y255" s="432">
        <f t="shared" si="41"/>
        <v>0</v>
      </c>
      <c r="Z255" s="432">
        <f t="shared" si="42"/>
        <v>0</v>
      </c>
      <c r="AA255" s="432">
        <f t="shared" si="43"/>
        <v>0</v>
      </c>
      <c r="AB255" s="432">
        <f t="shared" si="44"/>
        <v>0</v>
      </c>
      <c r="AC255" s="432">
        <f t="shared" si="45"/>
        <v>0</v>
      </c>
      <c r="AD255" s="489">
        <f t="shared" si="46"/>
        <v>0</v>
      </c>
      <c r="AG255" s="483" t="e">
        <f t="shared" si="47"/>
        <v>#DIV/0!</v>
      </c>
      <c r="AH255" s="483" t="e">
        <f t="shared" si="48"/>
        <v>#DIV/0!</v>
      </c>
      <c r="AI255" s="483" t="e">
        <f t="shared" si="49"/>
        <v>#DIV/0!</v>
      </c>
      <c r="AJ255" s="483" t="e">
        <f t="shared" si="50"/>
        <v>#DIV/0!</v>
      </c>
      <c r="AK255" s="483" t="e">
        <f t="shared" si="51"/>
        <v>#DIV/0!</v>
      </c>
      <c r="AL255" s="483" t="e">
        <f t="shared" si="52"/>
        <v>#DIV/0!</v>
      </c>
    </row>
    <row r="256" spans="2:38" x14ac:dyDescent="0.2">
      <c r="B256" s="428">
        <f>+'Summary Data (2)'!B256</f>
        <v>0</v>
      </c>
      <c r="C256" s="431">
        <f>+'Summary Data (2)'!E256</f>
        <v>0</v>
      </c>
      <c r="D256" s="431">
        <f>+'Summary Data (2)'!I256</f>
        <v>0</v>
      </c>
      <c r="E256" s="431">
        <f>+'Summary Data (2)'!M256</f>
        <v>0</v>
      </c>
      <c r="F256" s="431">
        <f>+'Summary Data (2)'!Q256</f>
        <v>0</v>
      </c>
      <c r="G256" s="431">
        <f>+'Summary Data (2)'!U256</f>
        <v>0</v>
      </c>
      <c r="H256" s="431">
        <f>+'Summary Data (2)'!Y256</f>
        <v>0</v>
      </c>
      <c r="I256" s="431">
        <f>+'Summary Data (2)'!AC256</f>
        <v>0</v>
      </c>
      <c r="J256" s="431">
        <f>+'Summary Data (2)'!AG256</f>
        <v>0</v>
      </c>
      <c r="K256" s="431">
        <f>+'Summary Data (2)'!AK256</f>
        <v>0</v>
      </c>
      <c r="L256" s="431">
        <f>+'Summary Data (2)'!AO256</f>
        <v>0</v>
      </c>
      <c r="M256" s="431">
        <f>+'Summary Data (2)'!AS256</f>
        <v>0</v>
      </c>
      <c r="N256" s="431">
        <f>+'Summary Data (2)'!AW256</f>
        <v>0</v>
      </c>
      <c r="O256" s="431">
        <f>+'Summary Data (2)'!BA256</f>
        <v>0</v>
      </c>
      <c r="P256" s="431">
        <f>+'Summary Data (2)'!BE256</f>
        <v>0</v>
      </c>
      <c r="Q256" s="431">
        <f>+'Summary Data (2)'!BI256</f>
        <v>0</v>
      </c>
      <c r="R256" s="431">
        <f>+'Summary Data (2)'!BM256</f>
        <v>0</v>
      </c>
      <c r="S256" s="431">
        <f>+'Summary Data (2)'!BQ256</f>
        <v>0</v>
      </c>
      <c r="T256" s="431">
        <f>+'Summary Data (2)'!BU256</f>
        <v>0</v>
      </c>
      <c r="U256" s="431">
        <f>+'Summary Data (2)'!BY256</f>
        <v>0</v>
      </c>
      <c r="X256" s="432">
        <f t="shared" si="41"/>
        <v>0</v>
      </c>
      <c r="Y256" s="432">
        <f t="shared" si="41"/>
        <v>0</v>
      </c>
      <c r="Z256" s="432">
        <f t="shared" si="42"/>
        <v>0</v>
      </c>
      <c r="AA256" s="432">
        <f t="shared" si="43"/>
        <v>0</v>
      </c>
      <c r="AB256" s="432">
        <f t="shared" si="44"/>
        <v>0</v>
      </c>
      <c r="AC256" s="432">
        <f t="shared" si="45"/>
        <v>0</v>
      </c>
      <c r="AD256" s="489">
        <f t="shared" si="46"/>
        <v>0</v>
      </c>
      <c r="AG256" s="483" t="e">
        <f t="shared" si="47"/>
        <v>#DIV/0!</v>
      </c>
      <c r="AH256" s="483" t="e">
        <f t="shared" si="48"/>
        <v>#DIV/0!</v>
      </c>
      <c r="AI256" s="483" t="e">
        <f t="shared" si="49"/>
        <v>#DIV/0!</v>
      </c>
      <c r="AJ256" s="483" t="e">
        <f t="shared" si="50"/>
        <v>#DIV/0!</v>
      </c>
      <c r="AK256" s="483" t="e">
        <f t="shared" si="51"/>
        <v>#DIV/0!</v>
      </c>
      <c r="AL256" s="483" t="e">
        <f t="shared" si="52"/>
        <v>#DIV/0!</v>
      </c>
    </row>
    <row r="257" spans="2:38" x14ac:dyDescent="0.2">
      <c r="B257" s="428">
        <f>+'Summary Data (2)'!B257</f>
        <v>0</v>
      </c>
      <c r="C257" s="431">
        <f>+'Summary Data (2)'!E257</f>
        <v>0</v>
      </c>
      <c r="D257" s="431">
        <f>+'Summary Data (2)'!I257</f>
        <v>0</v>
      </c>
      <c r="E257" s="431">
        <f>+'Summary Data (2)'!M257</f>
        <v>0</v>
      </c>
      <c r="F257" s="431">
        <f>+'Summary Data (2)'!Q257</f>
        <v>0</v>
      </c>
      <c r="G257" s="431">
        <f>+'Summary Data (2)'!U257</f>
        <v>0</v>
      </c>
      <c r="H257" s="431">
        <f>+'Summary Data (2)'!Y257</f>
        <v>0</v>
      </c>
      <c r="I257" s="431">
        <f>+'Summary Data (2)'!AC257</f>
        <v>0</v>
      </c>
      <c r="J257" s="431">
        <f>+'Summary Data (2)'!AG257</f>
        <v>0</v>
      </c>
      <c r="K257" s="431">
        <f>+'Summary Data (2)'!AK257</f>
        <v>0</v>
      </c>
      <c r="L257" s="431">
        <f>+'Summary Data (2)'!AO257</f>
        <v>0</v>
      </c>
      <c r="M257" s="431">
        <f>+'Summary Data (2)'!AS257</f>
        <v>0</v>
      </c>
      <c r="N257" s="431">
        <f>+'Summary Data (2)'!AW257</f>
        <v>0</v>
      </c>
      <c r="O257" s="431">
        <f>+'Summary Data (2)'!BA257</f>
        <v>0</v>
      </c>
      <c r="P257" s="431">
        <f>+'Summary Data (2)'!BE257</f>
        <v>0</v>
      </c>
      <c r="Q257" s="431">
        <f>+'Summary Data (2)'!BI257</f>
        <v>0</v>
      </c>
      <c r="R257" s="431">
        <f>+'Summary Data (2)'!BM257</f>
        <v>0</v>
      </c>
      <c r="S257" s="431">
        <f>+'Summary Data (2)'!BQ257</f>
        <v>0</v>
      </c>
      <c r="T257" s="431">
        <f>+'Summary Data (2)'!BU257</f>
        <v>0</v>
      </c>
      <c r="U257" s="431">
        <f>+'Summary Data (2)'!BY257</f>
        <v>0</v>
      </c>
      <c r="X257" s="432">
        <f t="shared" si="41"/>
        <v>0</v>
      </c>
      <c r="Y257" s="432">
        <f t="shared" si="41"/>
        <v>0</v>
      </c>
      <c r="Z257" s="432">
        <f t="shared" si="42"/>
        <v>0</v>
      </c>
      <c r="AA257" s="432">
        <f t="shared" si="43"/>
        <v>0</v>
      </c>
      <c r="AB257" s="432">
        <f t="shared" si="44"/>
        <v>0</v>
      </c>
      <c r="AC257" s="432">
        <f t="shared" si="45"/>
        <v>0</v>
      </c>
      <c r="AD257" s="489">
        <f t="shared" si="46"/>
        <v>0</v>
      </c>
      <c r="AG257" s="483" t="e">
        <f t="shared" si="47"/>
        <v>#DIV/0!</v>
      </c>
      <c r="AH257" s="483" t="e">
        <f t="shared" si="48"/>
        <v>#DIV/0!</v>
      </c>
      <c r="AI257" s="483" t="e">
        <f t="shared" si="49"/>
        <v>#DIV/0!</v>
      </c>
      <c r="AJ257" s="483" t="e">
        <f t="shared" si="50"/>
        <v>#DIV/0!</v>
      </c>
      <c r="AK257" s="483" t="e">
        <f t="shared" si="51"/>
        <v>#DIV/0!</v>
      </c>
      <c r="AL257" s="483" t="e">
        <f t="shared" si="52"/>
        <v>#DIV/0!</v>
      </c>
    </row>
    <row r="258" spans="2:38" x14ac:dyDescent="0.2">
      <c r="B258" s="428">
        <f>+'Summary Data (2)'!B258</f>
        <v>0</v>
      </c>
      <c r="C258" s="431">
        <f>+'Summary Data (2)'!E258</f>
        <v>0</v>
      </c>
      <c r="D258" s="431">
        <f>+'Summary Data (2)'!I258</f>
        <v>0</v>
      </c>
      <c r="E258" s="431">
        <f>+'Summary Data (2)'!M258</f>
        <v>0</v>
      </c>
      <c r="F258" s="431">
        <f>+'Summary Data (2)'!Q258</f>
        <v>0</v>
      </c>
      <c r="G258" s="431">
        <f>+'Summary Data (2)'!U258</f>
        <v>0</v>
      </c>
      <c r="H258" s="431">
        <f>+'Summary Data (2)'!Y258</f>
        <v>0</v>
      </c>
      <c r="I258" s="431">
        <f>+'Summary Data (2)'!AC258</f>
        <v>0</v>
      </c>
      <c r="J258" s="431">
        <f>+'Summary Data (2)'!AG258</f>
        <v>0</v>
      </c>
      <c r="K258" s="431">
        <f>+'Summary Data (2)'!AK258</f>
        <v>0</v>
      </c>
      <c r="L258" s="431">
        <f>+'Summary Data (2)'!AO258</f>
        <v>0</v>
      </c>
      <c r="M258" s="431">
        <f>+'Summary Data (2)'!AS258</f>
        <v>0</v>
      </c>
      <c r="N258" s="431">
        <f>+'Summary Data (2)'!AW258</f>
        <v>0</v>
      </c>
      <c r="O258" s="431">
        <f>+'Summary Data (2)'!BA258</f>
        <v>0</v>
      </c>
      <c r="P258" s="431">
        <f>+'Summary Data (2)'!BE258</f>
        <v>0</v>
      </c>
      <c r="Q258" s="431">
        <f>+'Summary Data (2)'!BI258</f>
        <v>0</v>
      </c>
      <c r="R258" s="431">
        <f>+'Summary Data (2)'!BM258</f>
        <v>0</v>
      </c>
      <c r="S258" s="431">
        <f>+'Summary Data (2)'!BQ258</f>
        <v>0</v>
      </c>
      <c r="T258" s="431">
        <f>+'Summary Data (2)'!BU258</f>
        <v>0</v>
      </c>
      <c r="U258" s="431">
        <f>+'Summary Data (2)'!BY258</f>
        <v>0</v>
      </c>
      <c r="X258" s="432">
        <f t="shared" si="41"/>
        <v>0</v>
      </c>
      <c r="Y258" s="432">
        <f t="shared" si="41"/>
        <v>0</v>
      </c>
      <c r="Z258" s="432">
        <f t="shared" si="42"/>
        <v>0</v>
      </c>
      <c r="AA258" s="432">
        <f t="shared" si="43"/>
        <v>0</v>
      </c>
      <c r="AB258" s="432">
        <f t="shared" si="44"/>
        <v>0</v>
      </c>
      <c r="AC258" s="432">
        <f t="shared" si="45"/>
        <v>0</v>
      </c>
      <c r="AD258" s="489">
        <f t="shared" si="46"/>
        <v>0</v>
      </c>
      <c r="AG258" s="483" t="e">
        <f t="shared" si="47"/>
        <v>#DIV/0!</v>
      </c>
      <c r="AH258" s="483" t="e">
        <f t="shared" si="48"/>
        <v>#DIV/0!</v>
      </c>
      <c r="AI258" s="483" t="e">
        <f t="shared" si="49"/>
        <v>#DIV/0!</v>
      </c>
      <c r="AJ258" s="483" t="e">
        <f t="shared" si="50"/>
        <v>#DIV/0!</v>
      </c>
      <c r="AK258" s="483" t="e">
        <f t="shared" si="51"/>
        <v>#DIV/0!</v>
      </c>
      <c r="AL258" s="483" t="e">
        <f t="shared" si="52"/>
        <v>#DIV/0!</v>
      </c>
    </row>
    <row r="259" spans="2:38" x14ac:dyDescent="0.2">
      <c r="B259" s="428">
        <f>+'Summary Data (2)'!B259</f>
        <v>0</v>
      </c>
      <c r="C259" s="431">
        <f>+'Summary Data (2)'!E259</f>
        <v>0</v>
      </c>
      <c r="D259" s="431">
        <f>+'Summary Data (2)'!I259</f>
        <v>0</v>
      </c>
      <c r="E259" s="431">
        <f>+'Summary Data (2)'!M259</f>
        <v>0</v>
      </c>
      <c r="F259" s="431">
        <f>+'Summary Data (2)'!Q259</f>
        <v>0</v>
      </c>
      <c r="G259" s="431">
        <f>+'Summary Data (2)'!U259</f>
        <v>0</v>
      </c>
      <c r="H259" s="431">
        <f>+'Summary Data (2)'!Y259</f>
        <v>0</v>
      </c>
      <c r="I259" s="431">
        <f>+'Summary Data (2)'!AC259</f>
        <v>0</v>
      </c>
      <c r="J259" s="431">
        <f>+'Summary Data (2)'!AG259</f>
        <v>0</v>
      </c>
      <c r="K259" s="431">
        <f>+'Summary Data (2)'!AK259</f>
        <v>0</v>
      </c>
      <c r="L259" s="431">
        <f>+'Summary Data (2)'!AO259</f>
        <v>0</v>
      </c>
      <c r="M259" s="431">
        <f>+'Summary Data (2)'!AS259</f>
        <v>0</v>
      </c>
      <c r="N259" s="431">
        <f>+'Summary Data (2)'!AW259</f>
        <v>0</v>
      </c>
      <c r="O259" s="431">
        <f>+'Summary Data (2)'!BA259</f>
        <v>0</v>
      </c>
      <c r="P259" s="431">
        <f>+'Summary Data (2)'!BE259</f>
        <v>0</v>
      </c>
      <c r="Q259" s="431">
        <f>+'Summary Data (2)'!BI259</f>
        <v>0</v>
      </c>
      <c r="R259" s="431">
        <f>+'Summary Data (2)'!BM259</f>
        <v>0</v>
      </c>
      <c r="S259" s="431">
        <f>+'Summary Data (2)'!BQ259</f>
        <v>0</v>
      </c>
      <c r="T259" s="431">
        <f>+'Summary Data (2)'!BU259</f>
        <v>0</v>
      </c>
      <c r="U259" s="431">
        <f>+'Summary Data (2)'!BY259</f>
        <v>0</v>
      </c>
      <c r="X259" s="432">
        <f t="shared" si="41"/>
        <v>0</v>
      </c>
      <c r="Y259" s="432">
        <f t="shared" si="41"/>
        <v>0</v>
      </c>
      <c r="Z259" s="432">
        <f t="shared" si="42"/>
        <v>0</v>
      </c>
      <c r="AA259" s="432">
        <f t="shared" si="43"/>
        <v>0</v>
      </c>
      <c r="AB259" s="432">
        <f t="shared" si="44"/>
        <v>0</v>
      </c>
      <c r="AC259" s="432">
        <f t="shared" si="45"/>
        <v>0</v>
      </c>
      <c r="AD259" s="489">
        <f t="shared" si="46"/>
        <v>0</v>
      </c>
      <c r="AG259" s="483" t="e">
        <f t="shared" si="47"/>
        <v>#DIV/0!</v>
      </c>
      <c r="AH259" s="483" t="e">
        <f t="shared" si="48"/>
        <v>#DIV/0!</v>
      </c>
      <c r="AI259" s="483" t="e">
        <f t="shared" si="49"/>
        <v>#DIV/0!</v>
      </c>
      <c r="AJ259" s="483" t="e">
        <f t="shared" si="50"/>
        <v>#DIV/0!</v>
      </c>
      <c r="AK259" s="483" t="e">
        <f t="shared" si="51"/>
        <v>#DIV/0!</v>
      </c>
      <c r="AL259" s="483" t="e">
        <f t="shared" si="52"/>
        <v>#DIV/0!</v>
      </c>
    </row>
    <row r="260" spans="2:38" x14ac:dyDescent="0.2">
      <c r="B260" s="428">
        <f>+'Summary Data (2)'!B260</f>
        <v>0</v>
      </c>
      <c r="C260" s="431">
        <f>+'Summary Data (2)'!E260</f>
        <v>0</v>
      </c>
      <c r="D260" s="431">
        <f>+'Summary Data (2)'!I260</f>
        <v>0</v>
      </c>
      <c r="E260" s="431">
        <f>+'Summary Data (2)'!M260</f>
        <v>0</v>
      </c>
      <c r="F260" s="431">
        <f>+'Summary Data (2)'!Q260</f>
        <v>0</v>
      </c>
      <c r="G260" s="431">
        <f>+'Summary Data (2)'!U260</f>
        <v>0</v>
      </c>
      <c r="H260" s="431">
        <f>+'Summary Data (2)'!Y260</f>
        <v>0</v>
      </c>
      <c r="I260" s="431">
        <f>+'Summary Data (2)'!AC260</f>
        <v>0</v>
      </c>
      <c r="J260" s="431">
        <f>+'Summary Data (2)'!AG260</f>
        <v>0</v>
      </c>
      <c r="K260" s="431">
        <f>+'Summary Data (2)'!AK260</f>
        <v>0</v>
      </c>
      <c r="L260" s="431">
        <f>+'Summary Data (2)'!AO260</f>
        <v>0</v>
      </c>
      <c r="M260" s="431">
        <f>+'Summary Data (2)'!AS260</f>
        <v>0</v>
      </c>
      <c r="N260" s="431">
        <f>+'Summary Data (2)'!AW260</f>
        <v>0</v>
      </c>
      <c r="O260" s="431">
        <f>+'Summary Data (2)'!BA260</f>
        <v>0</v>
      </c>
      <c r="P260" s="431">
        <f>+'Summary Data (2)'!BE260</f>
        <v>0</v>
      </c>
      <c r="Q260" s="431">
        <f>+'Summary Data (2)'!BI260</f>
        <v>0</v>
      </c>
      <c r="R260" s="431">
        <f>+'Summary Data (2)'!BM260</f>
        <v>0</v>
      </c>
      <c r="S260" s="431">
        <f>+'Summary Data (2)'!BQ260</f>
        <v>0</v>
      </c>
      <c r="T260" s="431">
        <f>+'Summary Data (2)'!BU260</f>
        <v>0</v>
      </c>
      <c r="U260" s="431">
        <f>+'Summary Data (2)'!BY260</f>
        <v>0</v>
      </c>
      <c r="X260" s="432">
        <f t="shared" ref="X260:Y323" si="54">+C260</f>
        <v>0</v>
      </c>
      <c r="Y260" s="432">
        <f t="shared" si="54"/>
        <v>0</v>
      </c>
      <c r="Z260" s="432">
        <f t="shared" ref="Z260:Z323" si="55">+Q260</f>
        <v>0</v>
      </c>
      <c r="AA260" s="432">
        <f t="shared" ref="AA260:AA323" si="56">+E260+F260+G260+H260+I260+J260</f>
        <v>0</v>
      </c>
      <c r="AB260" s="432">
        <f t="shared" ref="AB260:AB323" si="57">+R260+S260+T260</f>
        <v>0</v>
      </c>
      <c r="AC260" s="432">
        <f t="shared" ref="AC260:AC323" si="58">+K260+L260+M260+N260+O260+P260</f>
        <v>0</v>
      </c>
      <c r="AD260" s="489">
        <f t="shared" ref="AD260:AD323" si="59">+SUM(X260:AC260)-U260</f>
        <v>0</v>
      </c>
      <c r="AG260" s="483" t="e">
        <f t="shared" ref="AG260:AG323" si="60">+X260/$U260</f>
        <v>#DIV/0!</v>
      </c>
      <c r="AH260" s="483" t="e">
        <f t="shared" ref="AH260:AH323" si="61">+Y260/$U260</f>
        <v>#DIV/0!</v>
      </c>
      <c r="AI260" s="483" t="e">
        <f t="shared" ref="AI260:AI323" si="62">+Z260/$U260</f>
        <v>#DIV/0!</v>
      </c>
      <c r="AJ260" s="483" t="e">
        <f t="shared" ref="AJ260:AJ323" si="63">+AA260/$U260</f>
        <v>#DIV/0!</v>
      </c>
      <c r="AK260" s="483" t="e">
        <f t="shared" ref="AK260:AK323" si="64">+AB260/$U260</f>
        <v>#DIV/0!</v>
      </c>
      <c r="AL260" s="483" t="e">
        <f t="shared" ref="AL260:AL323" si="65">+AC260/$U260</f>
        <v>#DIV/0!</v>
      </c>
    </row>
    <row r="261" spans="2:38" x14ac:dyDescent="0.2">
      <c r="B261" s="428">
        <f>+'Summary Data (2)'!B261</f>
        <v>0</v>
      </c>
      <c r="C261" s="431">
        <f>+'Summary Data (2)'!E261</f>
        <v>0</v>
      </c>
      <c r="D261" s="431">
        <f>+'Summary Data (2)'!I261</f>
        <v>0</v>
      </c>
      <c r="E261" s="431">
        <f>+'Summary Data (2)'!M261</f>
        <v>0</v>
      </c>
      <c r="F261" s="431">
        <f>+'Summary Data (2)'!Q261</f>
        <v>0</v>
      </c>
      <c r="G261" s="431">
        <f>+'Summary Data (2)'!U261</f>
        <v>0</v>
      </c>
      <c r="H261" s="431">
        <f>+'Summary Data (2)'!Y261</f>
        <v>0</v>
      </c>
      <c r="I261" s="431">
        <f>+'Summary Data (2)'!AC261</f>
        <v>0</v>
      </c>
      <c r="J261" s="431">
        <f>+'Summary Data (2)'!AG261</f>
        <v>0</v>
      </c>
      <c r="K261" s="431">
        <f>+'Summary Data (2)'!AK261</f>
        <v>0</v>
      </c>
      <c r="L261" s="431">
        <f>+'Summary Data (2)'!AO261</f>
        <v>0</v>
      </c>
      <c r="M261" s="431">
        <f>+'Summary Data (2)'!AS261</f>
        <v>0</v>
      </c>
      <c r="N261" s="431">
        <f>+'Summary Data (2)'!AW261</f>
        <v>0</v>
      </c>
      <c r="O261" s="431">
        <f>+'Summary Data (2)'!BA261</f>
        <v>0</v>
      </c>
      <c r="P261" s="431">
        <f>+'Summary Data (2)'!BE261</f>
        <v>0</v>
      </c>
      <c r="Q261" s="431">
        <f>+'Summary Data (2)'!BI261</f>
        <v>0</v>
      </c>
      <c r="R261" s="431">
        <f>+'Summary Data (2)'!BM261</f>
        <v>0</v>
      </c>
      <c r="S261" s="431">
        <f>+'Summary Data (2)'!BQ261</f>
        <v>0</v>
      </c>
      <c r="T261" s="431">
        <f>+'Summary Data (2)'!BU261</f>
        <v>0</v>
      </c>
      <c r="U261" s="431">
        <f>+'Summary Data (2)'!BY261</f>
        <v>0</v>
      </c>
      <c r="X261" s="432">
        <f t="shared" si="54"/>
        <v>0</v>
      </c>
      <c r="Y261" s="432">
        <f t="shared" si="54"/>
        <v>0</v>
      </c>
      <c r="Z261" s="432">
        <f t="shared" si="55"/>
        <v>0</v>
      </c>
      <c r="AA261" s="432">
        <f t="shared" si="56"/>
        <v>0</v>
      </c>
      <c r="AB261" s="432">
        <f t="shared" si="57"/>
        <v>0</v>
      </c>
      <c r="AC261" s="432">
        <f t="shared" si="58"/>
        <v>0</v>
      </c>
      <c r="AD261" s="489">
        <f t="shared" si="59"/>
        <v>0</v>
      </c>
      <c r="AG261" s="483" t="e">
        <f t="shared" si="60"/>
        <v>#DIV/0!</v>
      </c>
      <c r="AH261" s="483" t="e">
        <f t="shared" si="61"/>
        <v>#DIV/0!</v>
      </c>
      <c r="AI261" s="483" t="e">
        <f t="shared" si="62"/>
        <v>#DIV/0!</v>
      </c>
      <c r="AJ261" s="483" t="e">
        <f t="shared" si="63"/>
        <v>#DIV/0!</v>
      </c>
      <c r="AK261" s="483" t="e">
        <f t="shared" si="64"/>
        <v>#DIV/0!</v>
      </c>
      <c r="AL261" s="483" t="e">
        <f t="shared" si="65"/>
        <v>#DIV/0!</v>
      </c>
    </row>
    <row r="262" spans="2:38" x14ac:dyDescent="0.2">
      <c r="B262" s="428">
        <f>+'Summary Data (2)'!B262</f>
        <v>0</v>
      </c>
      <c r="C262" s="431">
        <f>+'Summary Data (2)'!E262</f>
        <v>0</v>
      </c>
      <c r="D262" s="431">
        <f>+'Summary Data (2)'!I262</f>
        <v>0</v>
      </c>
      <c r="E262" s="431">
        <f>+'Summary Data (2)'!M262</f>
        <v>0</v>
      </c>
      <c r="F262" s="431">
        <f>+'Summary Data (2)'!Q262</f>
        <v>0</v>
      </c>
      <c r="G262" s="431">
        <f>+'Summary Data (2)'!U262</f>
        <v>0</v>
      </c>
      <c r="H262" s="431">
        <f>+'Summary Data (2)'!Y262</f>
        <v>0</v>
      </c>
      <c r="I262" s="431">
        <f>+'Summary Data (2)'!AC262</f>
        <v>0</v>
      </c>
      <c r="J262" s="431">
        <f>+'Summary Data (2)'!AG262</f>
        <v>0</v>
      </c>
      <c r="K262" s="431">
        <f>+'Summary Data (2)'!AK262</f>
        <v>0</v>
      </c>
      <c r="L262" s="431">
        <f>+'Summary Data (2)'!AO262</f>
        <v>0</v>
      </c>
      <c r="M262" s="431">
        <f>+'Summary Data (2)'!AS262</f>
        <v>0</v>
      </c>
      <c r="N262" s="431">
        <f>+'Summary Data (2)'!AW262</f>
        <v>0</v>
      </c>
      <c r="O262" s="431">
        <f>+'Summary Data (2)'!BA262</f>
        <v>0</v>
      </c>
      <c r="P262" s="431">
        <f>+'Summary Data (2)'!BE262</f>
        <v>0</v>
      </c>
      <c r="Q262" s="431">
        <f>+'Summary Data (2)'!BI262</f>
        <v>0</v>
      </c>
      <c r="R262" s="431">
        <f>+'Summary Data (2)'!BM262</f>
        <v>0</v>
      </c>
      <c r="S262" s="431">
        <f>+'Summary Data (2)'!BQ262</f>
        <v>0</v>
      </c>
      <c r="T262" s="431">
        <f>+'Summary Data (2)'!BU262</f>
        <v>0</v>
      </c>
      <c r="U262" s="431">
        <f>+'Summary Data (2)'!BY262</f>
        <v>0</v>
      </c>
      <c r="X262" s="432">
        <f t="shared" si="54"/>
        <v>0</v>
      </c>
      <c r="Y262" s="432">
        <f t="shared" si="54"/>
        <v>0</v>
      </c>
      <c r="Z262" s="432">
        <f t="shared" si="55"/>
        <v>0</v>
      </c>
      <c r="AA262" s="432">
        <f t="shared" si="56"/>
        <v>0</v>
      </c>
      <c r="AB262" s="432">
        <f t="shared" si="57"/>
        <v>0</v>
      </c>
      <c r="AC262" s="432">
        <f t="shared" si="58"/>
        <v>0</v>
      </c>
      <c r="AD262" s="489">
        <f t="shared" si="59"/>
        <v>0</v>
      </c>
      <c r="AG262" s="483" t="e">
        <f t="shared" si="60"/>
        <v>#DIV/0!</v>
      </c>
      <c r="AH262" s="483" t="e">
        <f t="shared" si="61"/>
        <v>#DIV/0!</v>
      </c>
      <c r="AI262" s="483" t="e">
        <f t="shared" si="62"/>
        <v>#DIV/0!</v>
      </c>
      <c r="AJ262" s="483" t="e">
        <f t="shared" si="63"/>
        <v>#DIV/0!</v>
      </c>
      <c r="AK262" s="483" t="e">
        <f t="shared" si="64"/>
        <v>#DIV/0!</v>
      </c>
      <c r="AL262" s="483" t="e">
        <f t="shared" si="65"/>
        <v>#DIV/0!</v>
      </c>
    </row>
    <row r="263" spans="2:38" x14ac:dyDescent="0.2">
      <c r="B263" s="428">
        <f>+'Summary Data (2)'!B263</f>
        <v>0</v>
      </c>
      <c r="C263" s="431">
        <f>+'Summary Data (2)'!E263</f>
        <v>0</v>
      </c>
      <c r="D263" s="431">
        <f>+'Summary Data (2)'!I263</f>
        <v>0</v>
      </c>
      <c r="E263" s="431">
        <f>+'Summary Data (2)'!M263</f>
        <v>0</v>
      </c>
      <c r="F263" s="431">
        <f>+'Summary Data (2)'!Q263</f>
        <v>0</v>
      </c>
      <c r="G263" s="431">
        <f>+'Summary Data (2)'!U263</f>
        <v>0</v>
      </c>
      <c r="H263" s="431">
        <f>+'Summary Data (2)'!Y263</f>
        <v>0</v>
      </c>
      <c r="I263" s="431">
        <f>+'Summary Data (2)'!AC263</f>
        <v>0</v>
      </c>
      <c r="J263" s="431">
        <f>+'Summary Data (2)'!AG263</f>
        <v>0</v>
      </c>
      <c r="K263" s="431">
        <f>+'Summary Data (2)'!AK263</f>
        <v>0</v>
      </c>
      <c r="L263" s="431">
        <f>+'Summary Data (2)'!AO263</f>
        <v>0</v>
      </c>
      <c r="M263" s="431">
        <f>+'Summary Data (2)'!AS263</f>
        <v>0</v>
      </c>
      <c r="N263" s="431">
        <f>+'Summary Data (2)'!AW263</f>
        <v>0</v>
      </c>
      <c r="O263" s="431">
        <f>+'Summary Data (2)'!BA263</f>
        <v>0</v>
      </c>
      <c r="P263" s="431">
        <f>+'Summary Data (2)'!BE263</f>
        <v>0</v>
      </c>
      <c r="Q263" s="431">
        <f>+'Summary Data (2)'!BI263</f>
        <v>0</v>
      </c>
      <c r="R263" s="431">
        <f>+'Summary Data (2)'!BM263</f>
        <v>0</v>
      </c>
      <c r="S263" s="431">
        <f>+'Summary Data (2)'!BQ263</f>
        <v>0</v>
      </c>
      <c r="T263" s="431">
        <f>+'Summary Data (2)'!BU263</f>
        <v>0</v>
      </c>
      <c r="U263" s="431">
        <f>+'Summary Data (2)'!BY263</f>
        <v>0</v>
      </c>
      <c r="X263" s="432">
        <f t="shared" si="54"/>
        <v>0</v>
      </c>
      <c r="Y263" s="432">
        <f t="shared" si="54"/>
        <v>0</v>
      </c>
      <c r="Z263" s="432">
        <f t="shared" si="55"/>
        <v>0</v>
      </c>
      <c r="AA263" s="432">
        <f t="shared" si="56"/>
        <v>0</v>
      </c>
      <c r="AB263" s="432">
        <f t="shared" si="57"/>
        <v>0</v>
      </c>
      <c r="AC263" s="432">
        <f t="shared" si="58"/>
        <v>0</v>
      </c>
      <c r="AD263" s="489">
        <f t="shared" si="59"/>
        <v>0</v>
      </c>
      <c r="AG263" s="483" t="e">
        <f t="shared" si="60"/>
        <v>#DIV/0!</v>
      </c>
      <c r="AH263" s="483" t="e">
        <f t="shared" si="61"/>
        <v>#DIV/0!</v>
      </c>
      <c r="AI263" s="483" t="e">
        <f t="shared" si="62"/>
        <v>#DIV/0!</v>
      </c>
      <c r="AJ263" s="483" t="e">
        <f t="shared" si="63"/>
        <v>#DIV/0!</v>
      </c>
      <c r="AK263" s="483" t="e">
        <f t="shared" si="64"/>
        <v>#DIV/0!</v>
      </c>
      <c r="AL263" s="483" t="e">
        <f t="shared" si="65"/>
        <v>#DIV/0!</v>
      </c>
    </row>
    <row r="264" spans="2:38" x14ac:dyDescent="0.2">
      <c r="B264" s="428">
        <f>+'Summary Data (2)'!B264</f>
        <v>0</v>
      </c>
      <c r="C264" s="431">
        <f>+'Summary Data (2)'!E264</f>
        <v>0</v>
      </c>
      <c r="D264" s="431">
        <f>+'Summary Data (2)'!I264</f>
        <v>0</v>
      </c>
      <c r="E264" s="431">
        <f>+'Summary Data (2)'!M264</f>
        <v>0</v>
      </c>
      <c r="F264" s="431">
        <f>+'Summary Data (2)'!Q264</f>
        <v>0</v>
      </c>
      <c r="G264" s="431">
        <f>+'Summary Data (2)'!U264</f>
        <v>0</v>
      </c>
      <c r="H264" s="431">
        <f>+'Summary Data (2)'!Y264</f>
        <v>0</v>
      </c>
      <c r="I264" s="431">
        <f>+'Summary Data (2)'!AC264</f>
        <v>0</v>
      </c>
      <c r="J264" s="431">
        <f>+'Summary Data (2)'!AG264</f>
        <v>0</v>
      </c>
      <c r="K264" s="431">
        <f>+'Summary Data (2)'!AK264</f>
        <v>0</v>
      </c>
      <c r="L264" s="431">
        <f>+'Summary Data (2)'!AO264</f>
        <v>0</v>
      </c>
      <c r="M264" s="431">
        <f>+'Summary Data (2)'!AS264</f>
        <v>0</v>
      </c>
      <c r="N264" s="431">
        <f>+'Summary Data (2)'!AW264</f>
        <v>0</v>
      </c>
      <c r="O264" s="431">
        <f>+'Summary Data (2)'!BA264</f>
        <v>0</v>
      </c>
      <c r="P264" s="431">
        <f>+'Summary Data (2)'!BE264</f>
        <v>0</v>
      </c>
      <c r="Q264" s="431">
        <f>+'Summary Data (2)'!BI264</f>
        <v>0</v>
      </c>
      <c r="R264" s="431">
        <f>+'Summary Data (2)'!BM264</f>
        <v>0</v>
      </c>
      <c r="S264" s="431">
        <f>+'Summary Data (2)'!BQ264</f>
        <v>0</v>
      </c>
      <c r="T264" s="431">
        <f>+'Summary Data (2)'!BU264</f>
        <v>0</v>
      </c>
      <c r="U264" s="431">
        <f>+'Summary Data (2)'!BY264</f>
        <v>0</v>
      </c>
      <c r="X264" s="432">
        <f t="shared" si="54"/>
        <v>0</v>
      </c>
      <c r="Y264" s="432">
        <f t="shared" si="54"/>
        <v>0</v>
      </c>
      <c r="Z264" s="432">
        <f t="shared" si="55"/>
        <v>0</v>
      </c>
      <c r="AA264" s="432">
        <f t="shared" si="56"/>
        <v>0</v>
      </c>
      <c r="AB264" s="432">
        <f t="shared" si="57"/>
        <v>0</v>
      </c>
      <c r="AC264" s="432">
        <f t="shared" si="58"/>
        <v>0</v>
      </c>
      <c r="AD264" s="489">
        <f t="shared" si="59"/>
        <v>0</v>
      </c>
      <c r="AG264" s="483" t="e">
        <f t="shared" si="60"/>
        <v>#DIV/0!</v>
      </c>
      <c r="AH264" s="483" t="e">
        <f t="shared" si="61"/>
        <v>#DIV/0!</v>
      </c>
      <c r="AI264" s="483" t="e">
        <f t="shared" si="62"/>
        <v>#DIV/0!</v>
      </c>
      <c r="AJ264" s="483" t="e">
        <f t="shared" si="63"/>
        <v>#DIV/0!</v>
      </c>
      <c r="AK264" s="483" t="e">
        <f t="shared" si="64"/>
        <v>#DIV/0!</v>
      </c>
      <c r="AL264" s="483" t="e">
        <f t="shared" si="65"/>
        <v>#DIV/0!</v>
      </c>
    </row>
    <row r="265" spans="2:38" x14ac:dyDescent="0.2">
      <c r="B265" s="428">
        <f>+'Summary Data (2)'!B265</f>
        <v>0</v>
      </c>
      <c r="C265" s="431">
        <f>+'Summary Data (2)'!E265</f>
        <v>0</v>
      </c>
      <c r="D265" s="431">
        <f>+'Summary Data (2)'!I265</f>
        <v>0</v>
      </c>
      <c r="E265" s="431">
        <f>+'Summary Data (2)'!M265</f>
        <v>0</v>
      </c>
      <c r="F265" s="431">
        <f>+'Summary Data (2)'!Q265</f>
        <v>0</v>
      </c>
      <c r="G265" s="431">
        <f>+'Summary Data (2)'!U265</f>
        <v>0</v>
      </c>
      <c r="H265" s="431">
        <f>+'Summary Data (2)'!Y265</f>
        <v>0</v>
      </c>
      <c r="I265" s="431">
        <f>+'Summary Data (2)'!AC265</f>
        <v>0</v>
      </c>
      <c r="J265" s="431">
        <f>+'Summary Data (2)'!AG265</f>
        <v>0</v>
      </c>
      <c r="K265" s="431">
        <f>+'Summary Data (2)'!AK265</f>
        <v>0</v>
      </c>
      <c r="L265" s="431">
        <f>+'Summary Data (2)'!AO265</f>
        <v>0</v>
      </c>
      <c r="M265" s="431">
        <f>+'Summary Data (2)'!AS265</f>
        <v>0</v>
      </c>
      <c r="N265" s="431">
        <f>+'Summary Data (2)'!AW265</f>
        <v>0</v>
      </c>
      <c r="O265" s="431">
        <f>+'Summary Data (2)'!BA265</f>
        <v>0</v>
      </c>
      <c r="P265" s="431">
        <f>+'Summary Data (2)'!BE265</f>
        <v>0</v>
      </c>
      <c r="Q265" s="431">
        <f>+'Summary Data (2)'!BI265</f>
        <v>0</v>
      </c>
      <c r="R265" s="431">
        <f>+'Summary Data (2)'!BM265</f>
        <v>0</v>
      </c>
      <c r="S265" s="431">
        <f>+'Summary Data (2)'!BQ265</f>
        <v>0</v>
      </c>
      <c r="T265" s="431">
        <f>+'Summary Data (2)'!BU265</f>
        <v>0</v>
      </c>
      <c r="U265" s="431">
        <f>+'Summary Data (2)'!BY265</f>
        <v>0</v>
      </c>
      <c r="X265" s="432">
        <f t="shared" si="54"/>
        <v>0</v>
      </c>
      <c r="Y265" s="432">
        <f t="shared" si="54"/>
        <v>0</v>
      </c>
      <c r="Z265" s="432">
        <f t="shared" si="55"/>
        <v>0</v>
      </c>
      <c r="AA265" s="432">
        <f t="shared" si="56"/>
        <v>0</v>
      </c>
      <c r="AB265" s="432">
        <f t="shared" si="57"/>
        <v>0</v>
      </c>
      <c r="AC265" s="432">
        <f t="shared" si="58"/>
        <v>0</v>
      </c>
      <c r="AD265" s="489">
        <f t="shared" si="59"/>
        <v>0</v>
      </c>
      <c r="AG265" s="483" t="e">
        <f t="shared" si="60"/>
        <v>#DIV/0!</v>
      </c>
      <c r="AH265" s="483" t="e">
        <f t="shared" si="61"/>
        <v>#DIV/0!</v>
      </c>
      <c r="AI265" s="483" t="e">
        <f t="shared" si="62"/>
        <v>#DIV/0!</v>
      </c>
      <c r="AJ265" s="483" t="e">
        <f t="shared" si="63"/>
        <v>#DIV/0!</v>
      </c>
      <c r="AK265" s="483" t="e">
        <f t="shared" si="64"/>
        <v>#DIV/0!</v>
      </c>
      <c r="AL265" s="483" t="e">
        <f t="shared" si="65"/>
        <v>#DIV/0!</v>
      </c>
    </row>
    <row r="266" spans="2:38" x14ac:dyDescent="0.2">
      <c r="B266" s="428">
        <f>+'Summary Data (2)'!B266</f>
        <v>0</v>
      </c>
      <c r="C266" s="431">
        <f>+'Summary Data (2)'!E266</f>
        <v>0</v>
      </c>
      <c r="D266" s="431">
        <f>+'Summary Data (2)'!I266</f>
        <v>0</v>
      </c>
      <c r="E266" s="431">
        <f>+'Summary Data (2)'!M266</f>
        <v>0</v>
      </c>
      <c r="F266" s="431">
        <f>+'Summary Data (2)'!Q266</f>
        <v>0</v>
      </c>
      <c r="G266" s="431">
        <f>+'Summary Data (2)'!U266</f>
        <v>0</v>
      </c>
      <c r="H266" s="431">
        <f>+'Summary Data (2)'!Y266</f>
        <v>0</v>
      </c>
      <c r="I266" s="431">
        <f>+'Summary Data (2)'!AC266</f>
        <v>0</v>
      </c>
      <c r="J266" s="431">
        <f>+'Summary Data (2)'!AG266</f>
        <v>0</v>
      </c>
      <c r="K266" s="431">
        <f>+'Summary Data (2)'!AK266</f>
        <v>0</v>
      </c>
      <c r="L266" s="431">
        <f>+'Summary Data (2)'!AO266</f>
        <v>0</v>
      </c>
      <c r="M266" s="431">
        <f>+'Summary Data (2)'!AS266</f>
        <v>0</v>
      </c>
      <c r="N266" s="431">
        <f>+'Summary Data (2)'!AW266</f>
        <v>0</v>
      </c>
      <c r="O266" s="431">
        <f>+'Summary Data (2)'!BA266</f>
        <v>0</v>
      </c>
      <c r="P266" s="431">
        <f>+'Summary Data (2)'!BE266</f>
        <v>0</v>
      </c>
      <c r="Q266" s="431">
        <f>+'Summary Data (2)'!BI266</f>
        <v>0</v>
      </c>
      <c r="R266" s="431">
        <f>+'Summary Data (2)'!BM266</f>
        <v>0</v>
      </c>
      <c r="S266" s="431">
        <f>+'Summary Data (2)'!BQ266</f>
        <v>0</v>
      </c>
      <c r="T266" s="431">
        <f>+'Summary Data (2)'!BU266</f>
        <v>0</v>
      </c>
      <c r="U266" s="431">
        <f>+'Summary Data (2)'!BY266</f>
        <v>0</v>
      </c>
      <c r="X266" s="432">
        <f t="shared" si="54"/>
        <v>0</v>
      </c>
      <c r="Y266" s="432">
        <f t="shared" si="54"/>
        <v>0</v>
      </c>
      <c r="Z266" s="432">
        <f t="shared" si="55"/>
        <v>0</v>
      </c>
      <c r="AA266" s="432">
        <f t="shared" si="56"/>
        <v>0</v>
      </c>
      <c r="AB266" s="432">
        <f t="shared" si="57"/>
        <v>0</v>
      </c>
      <c r="AC266" s="432">
        <f t="shared" si="58"/>
        <v>0</v>
      </c>
      <c r="AD266" s="489">
        <f t="shared" si="59"/>
        <v>0</v>
      </c>
      <c r="AG266" s="483" t="e">
        <f t="shared" si="60"/>
        <v>#DIV/0!</v>
      </c>
      <c r="AH266" s="483" t="e">
        <f t="shared" si="61"/>
        <v>#DIV/0!</v>
      </c>
      <c r="AI266" s="483" t="e">
        <f t="shared" si="62"/>
        <v>#DIV/0!</v>
      </c>
      <c r="AJ266" s="483" t="e">
        <f t="shared" si="63"/>
        <v>#DIV/0!</v>
      </c>
      <c r="AK266" s="483" t="e">
        <f t="shared" si="64"/>
        <v>#DIV/0!</v>
      </c>
      <c r="AL266" s="483" t="e">
        <f t="shared" si="65"/>
        <v>#DIV/0!</v>
      </c>
    </row>
    <row r="267" spans="2:38" x14ac:dyDescent="0.2">
      <c r="B267" s="428">
        <f>+'Summary Data (2)'!B267</f>
        <v>0</v>
      </c>
      <c r="C267" s="431">
        <f>+'Summary Data (2)'!E267</f>
        <v>0</v>
      </c>
      <c r="D267" s="431">
        <f>+'Summary Data (2)'!I267</f>
        <v>0</v>
      </c>
      <c r="E267" s="431">
        <f>+'Summary Data (2)'!M267</f>
        <v>0</v>
      </c>
      <c r="F267" s="431">
        <f>+'Summary Data (2)'!Q267</f>
        <v>0</v>
      </c>
      <c r="G267" s="431">
        <f>+'Summary Data (2)'!U267</f>
        <v>0</v>
      </c>
      <c r="H267" s="431">
        <f>+'Summary Data (2)'!Y267</f>
        <v>0</v>
      </c>
      <c r="I267" s="431">
        <f>+'Summary Data (2)'!AC267</f>
        <v>0</v>
      </c>
      <c r="J267" s="431">
        <f>+'Summary Data (2)'!AG267</f>
        <v>0</v>
      </c>
      <c r="K267" s="431">
        <f>+'Summary Data (2)'!AK267</f>
        <v>0</v>
      </c>
      <c r="L267" s="431">
        <f>+'Summary Data (2)'!AO267</f>
        <v>0</v>
      </c>
      <c r="M267" s="431">
        <f>+'Summary Data (2)'!AS267</f>
        <v>0</v>
      </c>
      <c r="N267" s="431">
        <f>+'Summary Data (2)'!AW267</f>
        <v>0</v>
      </c>
      <c r="O267" s="431">
        <f>+'Summary Data (2)'!BA267</f>
        <v>0</v>
      </c>
      <c r="P267" s="431">
        <f>+'Summary Data (2)'!BE267</f>
        <v>0</v>
      </c>
      <c r="Q267" s="431">
        <f>+'Summary Data (2)'!BI267</f>
        <v>0</v>
      </c>
      <c r="R267" s="431">
        <f>+'Summary Data (2)'!BM267</f>
        <v>0</v>
      </c>
      <c r="S267" s="431">
        <f>+'Summary Data (2)'!BQ267</f>
        <v>0</v>
      </c>
      <c r="T267" s="431">
        <f>+'Summary Data (2)'!BU267</f>
        <v>0</v>
      </c>
      <c r="U267" s="431">
        <f>+'Summary Data (2)'!BY267</f>
        <v>0</v>
      </c>
      <c r="X267" s="432">
        <f t="shared" si="54"/>
        <v>0</v>
      </c>
      <c r="Y267" s="432">
        <f t="shared" si="54"/>
        <v>0</v>
      </c>
      <c r="Z267" s="432">
        <f t="shared" si="55"/>
        <v>0</v>
      </c>
      <c r="AA267" s="432">
        <f t="shared" si="56"/>
        <v>0</v>
      </c>
      <c r="AB267" s="432">
        <f t="shared" si="57"/>
        <v>0</v>
      </c>
      <c r="AC267" s="432">
        <f t="shared" si="58"/>
        <v>0</v>
      </c>
      <c r="AD267" s="489">
        <f t="shared" si="59"/>
        <v>0</v>
      </c>
      <c r="AG267" s="483" t="e">
        <f t="shared" si="60"/>
        <v>#DIV/0!</v>
      </c>
      <c r="AH267" s="483" t="e">
        <f t="shared" si="61"/>
        <v>#DIV/0!</v>
      </c>
      <c r="AI267" s="483" t="e">
        <f t="shared" si="62"/>
        <v>#DIV/0!</v>
      </c>
      <c r="AJ267" s="483" t="e">
        <f t="shared" si="63"/>
        <v>#DIV/0!</v>
      </c>
      <c r="AK267" s="483" t="e">
        <f t="shared" si="64"/>
        <v>#DIV/0!</v>
      </c>
      <c r="AL267" s="483" t="e">
        <f t="shared" si="65"/>
        <v>#DIV/0!</v>
      </c>
    </row>
    <row r="268" spans="2:38" x14ac:dyDescent="0.2">
      <c r="B268" s="428">
        <f>+'Summary Data (2)'!B268</f>
        <v>0</v>
      </c>
      <c r="C268" s="431">
        <f>+'Summary Data (2)'!E268</f>
        <v>0</v>
      </c>
      <c r="D268" s="431">
        <f>+'Summary Data (2)'!I268</f>
        <v>0</v>
      </c>
      <c r="E268" s="431">
        <f>+'Summary Data (2)'!M268</f>
        <v>0</v>
      </c>
      <c r="F268" s="431">
        <f>+'Summary Data (2)'!Q268</f>
        <v>0</v>
      </c>
      <c r="G268" s="431">
        <f>+'Summary Data (2)'!U268</f>
        <v>0</v>
      </c>
      <c r="H268" s="431">
        <f>+'Summary Data (2)'!Y268</f>
        <v>0</v>
      </c>
      <c r="I268" s="431">
        <f>+'Summary Data (2)'!AC268</f>
        <v>0</v>
      </c>
      <c r="J268" s="431">
        <f>+'Summary Data (2)'!AG268</f>
        <v>0</v>
      </c>
      <c r="K268" s="431">
        <f>+'Summary Data (2)'!AK268</f>
        <v>0</v>
      </c>
      <c r="L268" s="431">
        <f>+'Summary Data (2)'!AO268</f>
        <v>0</v>
      </c>
      <c r="M268" s="431">
        <f>+'Summary Data (2)'!AS268</f>
        <v>0</v>
      </c>
      <c r="N268" s="431">
        <f>+'Summary Data (2)'!AW268</f>
        <v>0</v>
      </c>
      <c r="O268" s="431">
        <f>+'Summary Data (2)'!BA268</f>
        <v>0</v>
      </c>
      <c r="P268" s="431">
        <f>+'Summary Data (2)'!BE268</f>
        <v>0</v>
      </c>
      <c r="Q268" s="431">
        <f>+'Summary Data (2)'!BI268</f>
        <v>0</v>
      </c>
      <c r="R268" s="431">
        <f>+'Summary Data (2)'!BM268</f>
        <v>0</v>
      </c>
      <c r="S268" s="431">
        <f>+'Summary Data (2)'!BQ268</f>
        <v>0</v>
      </c>
      <c r="T268" s="431">
        <f>+'Summary Data (2)'!BU268</f>
        <v>0</v>
      </c>
      <c r="U268" s="431">
        <f>+'Summary Data (2)'!BY268</f>
        <v>0</v>
      </c>
      <c r="X268" s="432">
        <f t="shared" si="54"/>
        <v>0</v>
      </c>
      <c r="Y268" s="432">
        <f t="shared" si="54"/>
        <v>0</v>
      </c>
      <c r="Z268" s="432">
        <f t="shared" si="55"/>
        <v>0</v>
      </c>
      <c r="AA268" s="432">
        <f t="shared" si="56"/>
        <v>0</v>
      </c>
      <c r="AB268" s="432">
        <f t="shared" si="57"/>
        <v>0</v>
      </c>
      <c r="AC268" s="432">
        <f t="shared" si="58"/>
        <v>0</v>
      </c>
      <c r="AD268" s="489">
        <f t="shared" si="59"/>
        <v>0</v>
      </c>
      <c r="AG268" s="483" t="e">
        <f t="shared" si="60"/>
        <v>#DIV/0!</v>
      </c>
      <c r="AH268" s="483" t="e">
        <f t="shared" si="61"/>
        <v>#DIV/0!</v>
      </c>
      <c r="AI268" s="483" t="e">
        <f t="shared" si="62"/>
        <v>#DIV/0!</v>
      </c>
      <c r="AJ268" s="483" t="e">
        <f t="shared" si="63"/>
        <v>#DIV/0!</v>
      </c>
      <c r="AK268" s="483" t="e">
        <f t="shared" si="64"/>
        <v>#DIV/0!</v>
      </c>
      <c r="AL268" s="483" t="e">
        <f t="shared" si="65"/>
        <v>#DIV/0!</v>
      </c>
    </row>
    <row r="269" spans="2:38" x14ac:dyDescent="0.2">
      <c r="B269" s="428">
        <f>+'Summary Data (2)'!B269</f>
        <v>0</v>
      </c>
      <c r="C269" s="431">
        <f>+'Summary Data (2)'!E269</f>
        <v>0</v>
      </c>
      <c r="D269" s="431">
        <f>+'Summary Data (2)'!I269</f>
        <v>0</v>
      </c>
      <c r="E269" s="431">
        <f>+'Summary Data (2)'!M269</f>
        <v>0</v>
      </c>
      <c r="F269" s="431">
        <f>+'Summary Data (2)'!Q269</f>
        <v>0</v>
      </c>
      <c r="G269" s="431">
        <f>+'Summary Data (2)'!U269</f>
        <v>0</v>
      </c>
      <c r="H269" s="431">
        <f>+'Summary Data (2)'!Y269</f>
        <v>0</v>
      </c>
      <c r="I269" s="431">
        <f>+'Summary Data (2)'!AC269</f>
        <v>0</v>
      </c>
      <c r="J269" s="431">
        <f>+'Summary Data (2)'!AG269</f>
        <v>0</v>
      </c>
      <c r="K269" s="431">
        <f>+'Summary Data (2)'!AK269</f>
        <v>0</v>
      </c>
      <c r="L269" s="431">
        <f>+'Summary Data (2)'!AO269</f>
        <v>0</v>
      </c>
      <c r="M269" s="431">
        <f>+'Summary Data (2)'!AS269</f>
        <v>0</v>
      </c>
      <c r="N269" s="431">
        <f>+'Summary Data (2)'!AW269</f>
        <v>0</v>
      </c>
      <c r="O269" s="431">
        <f>+'Summary Data (2)'!BA269</f>
        <v>0</v>
      </c>
      <c r="P269" s="431">
        <f>+'Summary Data (2)'!BE269</f>
        <v>0</v>
      </c>
      <c r="Q269" s="431">
        <f>+'Summary Data (2)'!BI269</f>
        <v>0</v>
      </c>
      <c r="R269" s="431">
        <f>+'Summary Data (2)'!BM269</f>
        <v>0</v>
      </c>
      <c r="S269" s="431">
        <f>+'Summary Data (2)'!BQ269</f>
        <v>0</v>
      </c>
      <c r="T269" s="431">
        <f>+'Summary Data (2)'!BU269</f>
        <v>0</v>
      </c>
      <c r="U269" s="431">
        <f>+'Summary Data (2)'!BY269</f>
        <v>0</v>
      </c>
      <c r="X269" s="432">
        <f t="shared" si="54"/>
        <v>0</v>
      </c>
      <c r="Y269" s="432">
        <f t="shared" si="54"/>
        <v>0</v>
      </c>
      <c r="Z269" s="432">
        <f t="shared" si="55"/>
        <v>0</v>
      </c>
      <c r="AA269" s="432">
        <f t="shared" si="56"/>
        <v>0</v>
      </c>
      <c r="AB269" s="432">
        <f t="shared" si="57"/>
        <v>0</v>
      </c>
      <c r="AC269" s="432">
        <f t="shared" si="58"/>
        <v>0</v>
      </c>
      <c r="AD269" s="489">
        <f t="shared" si="59"/>
        <v>0</v>
      </c>
      <c r="AG269" s="483" t="e">
        <f t="shared" si="60"/>
        <v>#DIV/0!</v>
      </c>
      <c r="AH269" s="483" t="e">
        <f t="shared" si="61"/>
        <v>#DIV/0!</v>
      </c>
      <c r="AI269" s="483" t="e">
        <f t="shared" si="62"/>
        <v>#DIV/0!</v>
      </c>
      <c r="AJ269" s="483" t="e">
        <f t="shared" si="63"/>
        <v>#DIV/0!</v>
      </c>
      <c r="AK269" s="483" t="e">
        <f t="shared" si="64"/>
        <v>#DIV/0!</v>
      </c>
      <c r="AL269" s="483" t="e">
        <f t="shared" si="65"/>
        <v>#DIV/0!</v>
      </c>
    </row>
    <row r="270" spans="2:38" x14ac:dyDescent="0.2">
      <c r="B270" s="428">
        <f>+'Summary Data (2)'!B270</f>
        <v>0</v>
      </c>
      <c r="C270" s="431">
        <f>+'Summary Data (2)'!E270</f>
        <v>0</v>
      </c>
      <c r="D270" s="431">
        <f>+'Summary Data (2)'!I270</f>
        <v>0</v>
      </c>
      <c r="E270" s="431">
        <f>+'Summary Data (2)'!M270</f>
        <v>0</v>
      </c>
      <c r="F270" s="431">
        <f>+'Summary Data (2)'!Q270</f>
        <v>0</v>
      </c>
      <c r="G270" s="431">
        <f>+'Summary Data (2)'!U270</f>
        <v>0</v>
      </c>
      <c r="H270" s="431">
        <f>+'Summary Data (2)'!Y270</f>
        <v>0</v>
      </c>
      <c r="I270" s="431">
        <f>+'Summary Data (2)'!AC270</f>
        <v>0</v>
      </c>
      <c r="J270" s="431">
        <f>+'Summary Data (2)'!AG270</f>
        <v>0</v>
      </c>
      <c r="K270" s="431">
        <f>+'Summary Data (2)'!AK270</f>
        <v>0</v>
      </c>
      <c r="L270" s="431">
        <f>+'Summary Data (2)'!AO270</f>
        <v>0</v>
      </c>
      <c r="M270" s="431">
        <f>+'Summary Data (2)'!AS270</f>
        <v>0</v>
      </c>
      <c r="N270" s="431">
        <f>+'Summary Data (2)'!AW270</f>
        <v>0</v>
      </c>
      <c r="O270" s="431">
        <f>+'Summary Data (2)'!BA270</f>
        <v>0</v>
      </c>
      <c r="P270" s="431">
        <f>+'Summary Data (2)'!BE270</f>
        <v>0</v>
      </c>
      <c r="Q270" s="431">
        <f>+'Summary Data (2)'!BI270</f>
        <v>0</v>
      </c>
      <c r="R270" s="431">
        <f>+'Summary Data (2)'!BM270</f>
        <v>0</v>
      </c>
      <c r="S270" s="431">
        <f>+'Summary Data (2)'!BQ270</f>
        <v>0</v>
      </c>
      <c r="T270" s="431">
        <f>+'Summary Data (2)'!BU270</f>
        <v>0</v>
      </c>
      <c r="U270" s="431">
        <f>+'Summary Data (2)'!BY270</f>
        <v>0</v>
      </c>
      <c r="X270" s="432">
        <f t="shared" si="54"/>
        <v>0</v>
      </c>
      <c r="Y270" s="432">
        <f t="shared" si="54"/>
        <v>0</v>
      </c>
      <c r="Z270" s="432">
        <f t="shared" si="55"/>
        <v>0</v>
      </c>
      <c r="AA270" s="432">
        <f t="shared" si="56"/>
        <v>0</v>
      </c>
      <c r="AB270" s="432">
        <f t="shared" si="57"/>
        <v>0</v>
      </c>
      <c r="AC270" s="432">
        <f t="shared" si="58"/>
        <v>0</v>
      </c>
      <c r="AD270" s="489">
        <f t="shared" si="59"/>
        <v>0</v>
      </c>
      <c r="AG270" s="483" t="e">
        <f t="shared" si="60"/>
        <v>#DIV/0!</v>
      </c>
      <c r="AH270" s="483" t="e">
        <f t="shared" si="61"/>
        <v>#DIV/0!</v>
      </c>
      <c r="AI270" s="483" t="e">
        <f t="shared" si="62"/>
        <v>#DIV/0!</v>
      </c>
      <c r="AJ270" s="483" t="e">
        <f t="shared" si="63"/>
        <v>#DIV/0!</v>
      </c>
      <c r="AK270" s="483" t="e">
        <f t="shared" si="64"/>
        <v>#DIV/0!</v>
      </c>
      <c r="AL270" s="483" t="e">
        <f t="shared" si="65"/>
        <v>#DIV/0!</v>
      </c>
    </row>
    <row r="271" spans="2:38" x14ac:dyDescent="0.2">
      <c r="B271" s="428">
        <f>+'Summary Data (2)'!B271</f>
        <v>0</v>
      </c>
      <c r="C271" s="431">
        <f>+'Summary Data (2)'!E271</f>
        <v>0</v>
      </c>
      <c r="D271" s="431">
        <f>+'Summary Data (2)'!I271</f>
        <v>0</v>
      </c>
      <c r="E271" s="431">
        <f>+'Summary Data (2)'!M271</f>
        <v>0</v>
      </c>
      <c r="F271" s="431">
        <f>+'Summary Data (2)'!Q271</f>
        <v>0</v>
      </c>
      <c r="G271" s="431">
        <f>+'Summary Data (2)'!U271</f>
        <v>0</v>
      </c>
      <c r="H271" s="431">
        <f>+'Summary Data (2)'!Y271</f>
        <v>0</v>
      </c>
      <c r="I271" s="431">
        <f>+'Summary Data (2)'!AC271</f>
        <v>0</v>
      </c>
      <c r="J271" s="431">
        <f>+'Summary Data (2)'!AG271</f>
        <v>0</v>
      </c>
      <c r="K271" s="431">
        <f>+'Summary Data (2)'!AK271</f>
        <v>0</v>
      </c>
      <c r="L271" s="431">
        <f>+'Summary Data (2)'!AO271</f>
        <v>0</v>
      </c>
      <c r="M271" s="431">
        <f>+'Summary Data (2)'!AS271</f>
        <v>0</v>
      </c>
      <c r="N271" s="431">
        <f>+'Summary Data (2)'!AW271</f>
        <v>0</v>
      </c>
      <c r="O271" s="431">
        <f>+'Summary Data (2)'!BA271</f>
        <v>0</v>
      </c>
      <c r="P271" s="431">
        <f>+'Summary Data (2)'!BE271</f>
        <v>0</v>
      </c>
      <c r="Q271" s="431">
        <f>+'Summary Data (2)'!BI271</f>
        <v>0</v>
      </c>
      <c r="R271" s="431">
        <f>+'Summary Data (2)'!BM271</f>
        <v>0</v>
      </c>
      <c r="S271" s="431">
        <f>+'Summary Data (2)'!BQ271</f>
        <v>0</v>
      </c>
      <c r="T271" s="431">
        <f>+'Summary Data (2)'!BU271</f>
        <v>0</v>
      </c>
      <c r="U271" s="431">
        <f>+'Summary Data (2)'!BY271</f>
        <v>0</v>
      </c>
      <c r="X271" s="432">
        <f t="shared" si="54"/>
        <v>0</v>
      </c>
      <c r="Y271" s="432">
        <f t="shared" si="54"/>
        <v>0</v>
      </c>
      <c r="Z271" s="432">
        <f t="shared" si="55"/>
        <v>0</v>
      </c>
      <c r="AA271" s="432">
        <f t="shared" si="56"/>
        <v>0</v>
      </c>
      <c r="AB271" s="432">
        <f t="shared" si="57"/>
        <v>0</v>
      </c>
      <c r="AC271" s="432">
        <f t="shared" si="58"/>
        <v>0</v>
      </c>
      <c r="AD271" s="489">
        <f t="shared" si="59"/>
        <v>0</v>
      </c>
      <c r="AG271" s="483" t="e">
        <f t="shared" si="60"/>
        <v>#DIV/0!</v>
      </c>
      <c r="AH271" s="483" t="e">
        <f t="shared" si="61"/>
        <v>#DIV/0!</v>
      </c>
      <c r="AI271" s="483" t="e">
        <f t="shared" si="62"/>
        <v>#DIV/0!</v>
      </c>
      <c r="AJ271" s="483" t="e">
        <f t="shared" si="63"/>
        <v>#DIV/0!</v>
      </c>
      <c r="AK271" s="483" t="e">
        <f t="shared" si="64"/>
        <v>#DIV/0!</v>
      </c>
      <c r="AL271" s="483" t="e">
        <f t="shared" si="65"/>
        <v>#DIV/0!</v>
      </c>
    </row>
    <row r="272" spans="2:38" x14ac:dyDescent="0.2">
      <c r="B272" s="428">
        <f>+'Summary Data (2)'!B272</f>
        <v>0</v>
      </c>
      <c r="C272" s="431">
        <f>+'Summary Data (2)'!E272</f>
        <v>0</v>
      </c>
      <c r="D272" s="431">
        <f>+'Summary Data (2)'!I272</f>
        <v>0</v>
      </c>
      <c r="E272" s="431">
        <f>+'Summary Data (2)'!M272</f>
        <v>0</v>
      </c>
      <c r="F272" s="431">
        <f>+'Summary Data (2)'!Q272</f>
        <v>0</v>
      </c>
      <c r="G272" s="431">
        <f>+'Summary Data (2)'!U272</f>
        <v>0</v>
      </c>
      <c r="H272" s="431">
        <f>+'Summary Data (2)'!Y272</f>
        <v>0</v>
      </c>
      <c r="I272" s="431">
        <f>+'Summary Data (2)'!AC272</f>
        <v>0</v>
      </c>
      <c r="J272" s="431">
        <f>+'Summary Data (2)'!AG272</f>
        <v>0</v>
      </c>
      <c r="K272" s="431">
        <f>+'Summary Data (2)'!AK272</f>
        <v>0</v>
      </c>
      <c r="L272" s="431">
        <f>+'Summary Data (2)'!AO272</f>
        <v>0</v>
      </c>
      <c r="M272" s="431">
        <f>+'Summary Data (2)'!AS272</f>
        <v>0</v>
      </c>
      <c r="N272" s="431">
        <f>+'Summary Data (2)'!AW272</f>
        <v>0</v>
      </c>
      <c r="O272" s="431">
        <f>+'Summary Data (2)'!BA272</f>
        <v>0</v>
      </c>
      <c r="P272" s="431">
        <f>+'Summary Data (2)'!BE272</f>
        <v>0</v>
      </c>
      <c r="Q272" s="431">
        <f>+'Summary Data (2)'!BI272</f>
        <v>0</v>
      </c>
      <c r="R272" s="431">
        <f>+'Summary Data (2)'!BM272</f>
        <v>0</v>
      </c>
      <c r="S272" s="431">
        <f>+'Summary Data (2)'!BQ272</f>
        <v>0</v>
      </c>
      <c r="T272" s="431">
        <f>+'Summary Data (2)'!BU272</f>
        <v>0</v>
      </c>
      <c r="U272" s="431">
        <f>+'Summary Data (2)'!BY272</f>
        <v>0</v>
      </c>
      <c r="X272" s="432">
        <f t="shared" si="54"/>
        <v>0</v>
      </c>
      <c r="Y272" s="432">
        <f t="shared" si="54"/>
        <v>0</v>
      </c>
      <c r="Z272" s="432">
        <f t="shared" si="55"/>
        <v>0</v>
      </c>
      <c r="AA272" s="432">
        <f t="shared" si="56"/>
        <v>0</v>
      </c>
      <c r="AB272" s="432">
        <f t="shared" si="57"/>
        <v>0</v>
      </c>
      <c r="AC272" s="432">
        <f t="shared" si="58"/>
        <v>0</v>
      </c>
      <c r="AD272" s="489">
        <f t="shared" si="59"/>
        <v>0</v>
      </c>
      <c r="AG272" s="483" t="e">
        <f t="shared" si="60"/>
        <v>#DIV/0!</v>
      </c>
      <c r="AH272" s="483" t="e">
        <f t="shared" si="61"/>
        <v>#DIV/0!</v>
      </c>
      <c r="AI272" s="483" t="e">
        <f t="shared" si="62"/>
        <v>#DIV/0!</v>
      </c>
      <c r="AJ272" s="483" t="e">
        <f t="shared" si="63"/>
        <v>#DIV/0!</v>
      </c>
      <c r="AK272" s="483" t="e">
        <f t="shared" si="64"/>
        <v>#DIV/0!</v>
      </c>
      <c r="AL272" s="483" t="e">
        <f t="shared" si="65"/>
        <v>#DIV/0!</v>
      </c>
    </row>
    <row r="273" spans="2:38" x14ac:dyDescent="0.2">
      <c r="B273" s="428">
        <f>+'Summary Data (2)'!B273</f>
        <v>0</v>
      </c>
      <c r="C273" s="431">
        <f>+'Summary Data (2)'!E273</f>
        <v>0</v>
      </c>
      <c r="D273" s="431">
        <f>+'Summary Data (2)'!I273</f>
        <v>0</v>
      </c>
      <c r="E273" s="431">
        <f>+'Summary Data (2)'!M273</f>
        <v>0</v>
      </c>
      <c r="F273" s="431">
        <f>+'Summary Data (2)'!Q273</f>
        <v>0</v>
      </c>
      <c r="G273" s="431">
        <f>+'Summary Data (2)'!U273</f>
        <v>0</v>
      </c>
      <c r="H273" s="431">
        <f>+'Summary Data (2)'!Y273</f>
        <v>0</v>
      </c>
      <c r="I273" s="431">
        <f>+'Summary Data (2)'!AC273</f>
        <v>0</v>
      </c>
      <c r="J273" s="431">
        <f>+'Summary Data (2)'!AG273</f>
        <v>0</v>
      </c>
      <c r="K273" s="431">
        <f>+'Summary Data (2)'!AK273</f>
        <v>0</v>
      </c>
      <c r="L273" s="431">
        <f>+'Summary Data (2)'!AO273</f>
        <v>0</v>
      </c>
      <c r="M273" s="431">
        <f>+'Summary Data (2)'!AS273</f>
        <v>0</v>
      </c>
      <c r="N273" s="431">
        <f>+'Summary Data (2)'!AW273</f>
        <v>0</v>
      </c>
      <c r="O273" s="431">
        <f>+'Summary Data (2)'!BA273</f>
        <v>0</v>
      </c>
      <c r="P273" s="431">
        <f>+'Summary Data (2)'!BE273</f>
        <v>0</v>
      </c>
      <c r="Q273" s="431">
        <f>+'Summary Data (2)'!BI273</f>
        <v>0</v>
      </c>
      <c r="R273" s="431">
        <f>+'Summary Data (2)'!BM273</f>
        <v>0</v>
      </c>
      <c r="S273" s="431">
        <f>+'Summary Data (2)'!BQ273</f>
        <v>0</v>
      </c>
      <c r="T273" s="431">
        <f>+'Summary Data (2)'!BU273</f>
        <v>0</v>
      </c>
      <c r="U273" s="431">
        <f>+'Summary Data (2)'!BY273</f>
        <v>0</v>
      </c>
      <c r="X273" s="432">
        <f t="shared" si="54"/>
        <v>0</v>
      </c>
      <c r="Y273" s="432">
        <f t="shared" si="54"/>
        <v>0</v>
      </c>
      <c r="Z273" s="432">
        <f t="shared" si="55"/>
        <v>0</v>
      </c>
      <c r="AA273" s="432">
        <f t="shared" si="56"/>
        <v>0</v>
      </c>
      <c r="AB273" s="432">
        <f t="shared" si="57"/>
        <v>0</v>
      </c>
      <c r="AC273" s="432">
        <f t="shared" si="58"/>
        <v>0</v>
      </c>
      <c r="AD273" s="489">
        <f t="shared" si="59"/>
        <v>0</v>
      </c>
      <c r="AG273" s="483" t="e">
        <f t="shared" si="60"/>
        <v>#DIV/0!</v>
      </c>
      <c r="AH273" s="483" t="e">
        <f t="shared" si="61"/>
        <v>#DIV/0!</v>
      </c>
      <c r="AI273" s="483" t="e">
        <f t="shared" si="62"/>
        <v>#DIV/0!</v>
      </c>
      <c r="AJ273" s="483" t="e">
        <f t="shared" si="63"/>
        <v>#DIV/0!</v>
      </c>
      <c r="AK273" s="483" t="e">
        <f t="shared" si="64"/>
        <v>#DIV/0!</v>
      </c>
      <c r="AL273" s="483" t="e">
        <f t="shared" si="65"/>
        <v>#DIV/0!</v>
      </c>
    </row>
    <row r="274" spans="2:38" x14ac:dyDescent="0.2">
      <c r="B274" s="428">
        <f>+'Summary Data (2)'!B274</f>
        <v>0</v>
      </c>
      <c r="C274" s="431">
        <f>+'Summary Data (2)'!E274</f>
        <v>0</v>
      </c>
      <c r="D274" s="431">
        <f>+'Summary Data (2)'!I274</f>
        <v>0</v>
      </c>
      <c r="E274" s="431">
        <f>+'Summary Data (2)'!M274</f>
        <v>0</v>
      </c>
      <c r="F274" s="431">
        <f>+'Summary Data (2)'!Q274</f>
        <v>0</v>
      </c>
      <c r="G274" s="431">
        <f>+'Summary Data (2)'!U274</f>
        <v>0</v>
      </c>
      <c r="H274" s="431">
        <f>+'Summary Data (2)'!Y274</f>
        <v>0</v>
      </c>
      <c r="I274" s="431">
        <f>+'Summary Data (2)'!AC274</f>
        <v>0</v>
      </c>
      <c r="J274" s="431">
        <f>+'Summary Data (2)'!AG274</f>
        <v>0</v>
      </c>
      <c r="K274" s="431">
        <f>+'Summary Data (2)'!AK274</f>
        <v>0</v>
      </c>
      <c r="L274" s="431">
        <f>+'Summary Data (2)'!AO274</f>
        <v>0</v>
      </c>
      <c r="M274" s="431">
        <f>+'Summary Data (2)'!AS274</f>
        <v>0</v>
      </c>
      <c r="N274" s="431">
        <f>+'Summary Data (2)'!AW274</f>
        <v>0</v>
      </c>
      <c r="O274" s="431">
        <f>+'Summary Data (2)'!BA274</f>
        <v>0</v>
      </c>
      <c r="P274" s="431">
        <f>+'Summary Data (2)'!BE274</f>
        <v>0</v>
      </c>
      <c r="Q274" s="431">
        <f>+'Summary Data (2)'!BI274</f>
        <v>0</v>
      </c>
      <c r="R274" s="431">
        <f>+'Summary Data (2)'!BM274</f>
        <v>0</v>
      </c>
      <c r="S274" s="431">
        <f>+'Summary Data (2)'!BQ274</f>
        <v>0</v>
      </c>
      <c r="T274" s="431">
        <f>+'Summary Data (2)'!BU274</f>
        <v>0</v>
      </c>
      <c r="U274" s="431">
        <f>+'Summary Data (2)'!BY274</f>
        <v>0</v>
      </c>
      <c r="X274" s="432">
        <f t="shared" si="54"/>
        <v>0</v>
      </c>
      <c r="Y274" s="432">
        <f t="shared" si="54"/>
        <v>0</v>
      </c>
      <c r="Z274" s="432">
        <f t="shared" si="55"/>
        <v>0</v>
      </c>
      <c r="AA274" s="432">
        <f t="shared" si="56"/>
        <v>0</v>
      </c>
      <c r="AB274" s="432">
        <f t="shared" si="57"/>
        <v>0</v>
      </c>
      <c r="AC274" s="432">
        <f t="shared" si="58"/>
        <v>0</v>
      </c>
      <c r="AD274" s="489">
        <f t="shared" si="59"/>
        <v>0</v>
      </c>
      <c r="AG274" s="483" t="e">
        <f t="shared" si="60"/>
        <v>#DIV/0!</v>
      </c>
      <c r="AH274" s="483" t="e">
        <f t="shared" si="61"/>
        <v>#DIV/0!</v>
      </c>
      <c r="AI274" s="483" t="e">
        <f t="shared" si="62"/>
        <v>#DIV/0!</v>
      </c>
      <c r="AJ274" s="483" t="e">
        <f t="shared" si="63"/>
        <v>#DIV/0!</v>
      </c>
      <c r="AK274" s="483" t="e">
        <f t="shared" si="64"/>
        <v>#DIV/0!</v>
      </c>
      <c r="AL274" s="483" t="e">
        <f t="shared" si="65"/>
        <v>#DIV/0!</v>
      </c>
    </row>
    <row r="275" spans="2:38" x14ac:dyDescent="0.2">
      <c r="B275" s="428">
        <f>+'Summary Data (2)'!B275</f>
        <v>0</v>
      </c>
      <c r="C275" s="431">
        <f>+'Summary Data (2)'!E275</f>
        <v>0</v>
      </c>
      <c r="D275" s="431">
        <f>+'Summary Data (2)'!I275</f>
        <v>0</v>
      </c>
      <c r="E275" s="431">
        <f>+'Summary Data (2)'!M275</f>
        <v>0</v>
      </c>
      <c r="F275" s="431">
        <f>+'Summary Data (2)'!Q275</f>
        <v>0</v>
      </c>
      <c r="G275" s="431">
        <f>+'Summary Data (2)'!U275</f>
        <v>0</v>
      </c>
      <c r="H275" s="431">
        <f>+'Summary Data (2)'!Y275</f>
        <v>0</v>
      </c>
      <c r="I275" s="431">
        <f>+'Summary Data (2)'!AC275</f>
        <v>0</v>
      </c>
      <c r="J275" s="431">
        <f>+'Summary Data (2)'!AG275</f>
        <v>0</v>
      </c>
      <c r="K275" s="431">
        <f>+'Summary Data (2)'!AK275</f>
        <v>0</v>
      </c>
      <c r="L275" s="431">
        <f>+'Summary Data (2)'!AO275</f>
        <v>0</v>
      </c>
      <c r="M275" s="431">
        <f>+'Summary Data (2)'!AS275</f>
        <v>0</v>
      </c>
      <c r="N275" s="431">
        <f>+'Summary Data (2)'!AW275</f>
        <v>0</v>
      </c>
      <c r="O275" s="431">
        <f>+'Summary Data (2)'!BA275</f>
        <v>0</v>
      </c>
      <c r="P275" s="431">
        <f>+'Summary Data (2)'!BE275</f>
        <v>0</v>
      </c>
      <c r="Q275" s="431">
        <f>+'Summary Data (2)'!BI275</f>
        <v>0</v>
      </c>
      <c r="R275" s="431">
        <f>+'Summary Data (2)'!BM275</f>
        <v>0</v>
      </c>
      <c r="S275" s="431">
        <f>+'Summary Data (2)'!BQ275</f>
        <v>0</v>
      </c>
      <c r="T275" s="431">
        <f>+'Summary Data (2)'!BU275</f>
        <v>0</v>
      </c>
      <c r="U275" s="431">
        <f>+'Summary Data (2)'!BY275</f>
        <v>0</v>
      </c>
      <c r="X275" s="432">
        <f t="shared" si="54"/>
        <v>0</v>
      </c>
      <c r="Y275" s="432">
        <f t="shared" si="54"/>
        <v>0</v>
      </c>
      <c r="Z275" s="432">
        <f t="shared" si="55"/>
        <v>0</v>
      </c>
      <c r="AA275" s="432">
        <f t="shared" si="56"/>
        <v>0</v>
      </c>
      <c r="AB275" s="432">
        <f t="shared" si="57"/>
        <v>0</v>
      </c>
      <c r="AC275" s="432">
        <f t="shared" si="58"/>
        <v>0</v>
      </c>
      <c r="AD275" s="489">
        <f t="shared" si="59"/>
        <v>0</v>
      </c>
      <c r="AG275" s="483" t="e">
        <f t="shared" si="60"/>
        <v>#DIV/0!</v>
      </c>
      <c r="AH275" s="483" t="e">
        <f t="shared" si="61"/>
        <v>#DIV/0!</v>
      </c>
      <c r="AI275" s="483" t="e">
        <f t="shared" si="62"/>
        <v>#DIV/0!</v>
      </c>
      <c r="AJ275" s="483" t="e">
        <f t="shared" si="63"/>
        <v>#DIV/0!</v>
      </c>
      <c r="AK275" s="483" t="e">
        <f t="shared" si="64"/>
        <v>#DIV/0!</v>
      </c>
      <c r="AL275" s="483" t="e">
        <f t="shared" si="65"/>
        <v>#DIV/0!</v>
      </c>
    </row>
    <row r="276" spans="2:38" x14ac:dyDescent="0.2">
      <c r="B276" s="428">
        <f>+'Summary Data (2)'!B276</f>
        <v>0</v>
      </c>
      <c r="C276" s="431">
        <f>+'Summary Data (2)'!E276</f>
        <v>0</v>
      </c>
      <c r="D276" s="431">
        <f>+'Summary Data (2)'!I276</f>
        <v>0</v>
      </c>
      <c r="E276" s="431">
        <f>+'Summary Data (2)'!M276</f>
        <v>0</v>
      </c>
      <c r="F276" s="431">
        <f>+'Summary Data (2)'!Q276</f>
        <v>0</v>
      </c>
      <c r="G276" s="431">
        <f>+'Summary Data (2)'!U276</f>
        <v>0</v>
      </c>
      <c r="H276" s="431">
        <f>+'Summary Data (2)'!Y276</f>
        <v>0</v>
      </c>
      <c r="I276" s="431">
        <f>+'Summary Data (2)'!AC276</f>
        <v>0</v>
      </c>
      <c r="J276" s="431">
        <f>+'Summary Data (2)'!AG276</f>
        <v>0</v>
      </c>
      <c r="K276" s="431">
        <f>+'Summary Data (2)'!AK276</f>
        <v>0</v>
      </c>
      <c r="L276" s="431">
        <f>+'Summary Data (2)'!AO276</f>
        <v>0</v>
      </c>
      <c r="M276" s="431">
        <f>+'Summary Data (2)'!AS276</f>
        <v>0</v>
      </c>
      <c r="N276" s="431">
        <f>+'Summary Data (2)'!AW276</f>
        <v>0</v>
      </c>
      <c r="O276" s="431">
        <f>+'Summary Data (2)'!BA276</f>
        <v>0</v>
      </c>
      <c r="P276" s="431">
        <f>+'Summary Data (2)'!BE276</f>
        <v>0</v>
      </c>
      <c r="Q276" s="431">
        <f>+'Summary Data (2)'!BI276</f>
        <v>0</v>
      </c>
      <c r="R276" s="431">
        <f>+'Summary Data (2)'!BM276</f>
        <v>0</v>
      </c>
      <c r="S276" s="431">
        <f>+'Summary Data (2)'!BQ276</f>
        <v>0</v>
      </c>
      <c r="T276" s="431">
        <f>+'Summary Data (2)'!BU276</f>
        <v>0</v>
      </c>
      <c r="U276" s="431">
        <f>+'Summary Data (2)'!BY276</f>
        <v>0</v>
      </c>
      <c r="X276" s="432">
        <f t="shared" si="54"/>
        <v>0</v>
      </c>
      <c r="Y276" s="432">
        <f t="shared" si="54"/>
        <v>0</v>
      </c>
      <c r="Z276" s="432">
        <f t="shared" si="55"/>
        <v>0</v>
      </c>
      <c r="AA276" s="432">
        <f t="shared" si="56"/>
        <v>0</v>
      </c>
      <c r="AB276" s="432">
        <f t="shared" si="57"/>
        <v>0</v>
      </c>
      <c r="AC276" s="432">
        <f t="shared" si="58"/>
        <v>0</v>
      </c>
      <c r="AD276" s="489">
        <f t="shared" si="59"/>
        <v>0</v>
      </c>
      <c r="AG276" s="483" t="e">
        <f t="shared" si="60"/>
        <v>#DIV/0!</v>
      </c>
      <c r="AH276" s="483" t="e">
        <f t="shared" si="61"/>
        <v>#DIV/0!</v>
      </c>
      <c r="AI276" s="483" t="e">
        <f t="shared" si="62"/>
        <v>#DIV/0!</v>
      </c>
      <c r="AJ276" s="483" t="e">
        <f t="shared" si="63"/>
        <v>#DIV/0!</v>
      </c>
      <c r="AK276" s="483" t="e">
        <f t="shared" si="64"/>
        <v>#DIV/0!</v>
      </c>
      <c r="AL276" s="483" t="e">
        <f t="shared" si="65"/>
        <v>#DIV/0!</v>
      </c>
    </row>
    <row r="277" spans="2:38" x14ac:dyDescent="0.2">
      <c r="B277" s="428">
        <f>+'Summary Data (2)'!B277</f>
        <v>0</v>
      </c>
      <c r="C277" s="431">
        <f>+'Summary Data (2)'!E277</f>
        <v>0</v>
      </c>
      <c r="D277" s="431">
        <f>+'Summary Data (2)'!I277</f>
        <v>0</v>
      </c>
      <c r="E277" s="431">
        <f>+'Summary Data (2)'!M277</f>
        <v>0</v>
      </c>
      <c r="F277" s="431">
        <f>+'Summary Data (2)'!Q277</f>
        <v>0</v>
      </c>
      <c r="G277" s="431">
        <f>+'Summary Data (2)'!U277</f>
        <v>0</v>
      </c>
      <c r="H277" s="431">
        <f>+'Summary Data (2)'!Y277</f>
        <v>0</v>
      </c>
      <c r="I277" s="431">
        <f>+'Summary Data (2)'!AC277</f>
        <v>0</v>
      </c>
      <c r="J277" s="431">
        <f>+'Summary Data (2)'!AG277</f>
        <v>0</v>
      </c>
      <c r="K277" s="431">
        <f>+'Summary Data (2)'!AK277</f>
        <v>0</v>
      </c>
      <c r="L277" s="431">
        <f>+'Summary Data (2)'!AO277</f>
        <v>0</v>
      </c>
      <c r="M277" s="431">
        <f>+'Summary Data (2)'!AS277</f>
        <v>0</v>
      </c>
      <c r="N277" s="431">
        <f>+'Summary Data (2)'!AW277</f>
        <v>0</v>
      </c>
      <c r="O277" s="431">
        <f>+'Summary Data (2)'!BA277</f>
        <v>0</v>
      </c>
      <c r="P277" s="431">
        <f>+'Summary Data (2)'!BE277</f>
        <v>0</v>
      </c>
      <c r="Q277" s="431">
        <f>+'Summary Data (2)'!BI277</f>
        <v>0</v>
      </c>
      <c r="R277" s="431">
        <f>+'Summary Data (2)'!BM277</f>
        <v>0</v>
      </c>
      <c r="S277" s="431">
        <f>+'Summary Data (2)'!BQ277</f>
        <v>0</v>
      </c>
      <c r="T277" s="431">
        <f>+'Summary Data (2)'!BU277</f>
        <v>0</v>
      </c>
      <c r="U277" s="431">
        <f>+'Summary Data (2)'!BY277</f>
        <v>0</v>
      </c>
      <c r="X277" s="432">
        <f t="shared" si="54"/>
        <v>0</v>
      </c>
      <c r="Y277" s="432">
        <f t="shared" si="54"/>
        <v>0</v>
      </c>
      <c r="Z277" s="432">
        <f t="shared" si="55"/>
        <v>0</v>
      </c>
      <c r="AA277" s="432">
        <f t="shared" si="56"/>
        <v>0</v>
      </c>
      <c r="AB277" s="432">
        <f t="shared" si="57"/>
        <v>0</v>
      </c>
      <c r="AC277" s="432">
        <f t="shared" si="58"/>
        <v>0</v>
      </c>
      <c r="AD277" s="489">
        <f t="shared" si="59"/>
        <v>0</v>
      </c>
      <c r="AG277" s="483" t="e">
        <f t="shared" si="60"/>
        <v>#DIV/0!</v>
      </c>
      <c r="AH277" s="483" t="e">
        <f t="shared" si="61"/>
        <v>#DIV/0!</v>
      </c>
      <c r="AI277" s="483" t="e">
        <f t="shared" si="62"/>
        <v>#DIV/0!</v>
      </c>
      <c r="AJ277" s="483" t="e">
        <f t="shared" si="63"/>
        <v>#DIV/0!</v>
      </c>
      <c r="AK277" s="483" t="e">
        <f t="shared" si="64"/>
        <v>#DIV/0!</v>
      </c>
      <c r="AL277" s="483" t="e">
        <f t="shared" si="65"/>
        <v>#DIV/0!</v>
      </c>
    </row>
    <row r="278" spans="2:38" x14ac:dyDescent="0.2">
      <c r="B278" s="428">
        <f>+'Summary Data (2)'!B278</f>
        <v>0</v>
      </c>
      <c r="C278" s="431">
        <f>+'Summary Data (2)'!E278</f>
        <v>0</v>
      </c>
      <c r="D278" s="431">
        <f>+'Summary Data (2)'!I278</f>
        <v>0</v>
      </c>
      <c r="E278" s="431">
        <f>+'Summary Data (2)'!M278</f>
        <v>0</v>
      </c>
      <c r="F278" s="431">
        <f>+'Summary Data (2)'!Q278</f>
        <v>0</v>
      </c>
      <c r="G278" s="431">
        <f>+'Summary Data (2)'!U278</f>
        <v>0</v>
      </c>
      <c r="H278" s="431">
        <f>+'Summary Data (2)'!Y278</f>
        <v>0</v>
      </c>
      <c r="I278" s="431">
        <f>+'Summary Data (2)'!AC278</f>
        <v>0</v>
      </c>
      <c r="J278" s="431">
        <f>+'Summary Data (2)'!AG278</f>
        <v>0</v>
      </c>
      <c r="K278" s="431">
        <f>+'Summary Data (2)'!AK278</f>
        <v>0</v>
      </c>
      <c r="L278" s="431">
        <f>+'Summary Data (2)'!AO278</f>
        <v>0</v>
      </c>
      <c r="M278" s="431">
        <f>+'Summary Data (2)'!AS278</f>
        <v>0</v>
      </c>
      <c r="N278" s="431">
        <f>+'Summary Data (2)'!AW278</f>
        <v>0</v>
      </c>
      <c r="O278" s="431">
        <f>+'Summary Data (2)'!BA278</f>
        <v>0</v>
      </c>
      <c r="P278" s="431">
        <f>+'Summary Data (2)'!BE278</f>
        <v>0</v>
      </c>
      <c r="Q278" s="431">
        <f>+'Summary Data (2)'!BI278</f>
        <v>0</v>
      </c>
      <c r="R278" s="431">
        <f>+'Summary Data (2)'!BM278</f>
        <v>0</v>
      </c>
      <c r="S278" s="431">
        <f>+'Summary Data (2)'!BQ278</f>
        <v>0</v>
      </c>
      <c r="T278" s="431">
        <f>+'Summary Data (2)'!BU278</f>
        <v>0</v>
      </c>
      <c r="U278" s="431">
        <f>+'Summary Data (2)'!BY278</f>
        <v>0</v>
      </c>
      <c r="X278" s="432">
        <f t="shared" si="54"/>
        <v>0</v>
      </c>
      <c r="Y278" s="432">
        <f t="shared" si="54"/>
        <v>0</v>
      </c>
      <c r="Z278" s="432">
        <f t="shared" si="55"/>
        <v>0</v>
      </c>
      <c r="AA278" s="432">
        <f t="shared" si="56"/>
        <v>0</v>
      </c>
      <c r="AB278" s="432">
        <f t="shared" si="57"/>
        <v>0</v>
      </c>
      <c r="AC278" s="432">
        <f t="shared" si="58"/>
        <v>0</v>
      </c>
      <c r="AD278" s="489">
        <f t="shared" si="59"/>
        <v>0</v>
      </c>
      <c r="AG278" s="483" t="e">
        <f t="shared" si="60"/>
        <v>#DIV/0!</v>
      </c>
      <c r="AH278" s="483" t="e">
        <f t="shared" si="61"/>
        <v>#DIV/0!</v>
      </c>
      <c r="AI278" s="483" t="e">
        <f t="shared" si="62"/>
        <v>#DIV/0!</v>
      </c>
      <c r="AJ278" s="483" t="e">
        <f t="shared" si="63"/>
        <v>#DIV/0!</v>
      </c>
      <c r="AK278" s="483" t="e">
        <f t="shared" si="64"/>
        <v>#DIV/0!</v>
      </c>
      <c r="AL278" s="483" t="e">
        <f t="shared" si="65"/>
        <v>#DIV/0!</v>
      </c>
    </row>
    <row r="279" spans="2:38" x14ac:dyDescent="0.2">
      <c r="B279" s="428">
        <f>+'Summary Data (2)'!B279</f>
        <v>0</v>
      </c>
      <c r="C279" s="431">
        <f>+'Summary Data (2)'!E279</f>
        <v>0</v>
      </c>
      <c r="D279" s="431">
        <f>+'Summary Data (2)'!I279</f>
        <v>0</v>
      </c>
      <c r="E279" s="431">
        <f>+'Summary Data (2)'!M279</f>
        <v>0</v>
      </c>
      <c r="F279" s="431">
        <f>+'Summary Data (2)'!Q279</f>
        <v>0</v>
      </c>
      <c r="G279" s="431">
        <f>+'Summary Data (2)'!U279</f>
        <v>0</v>
      </c>
      <c r="H279" s="431">
        <f>+'Summary Data (2)'!Y279</f>
        <v>0</v>
      </c>
      <c r="I279" s="431">
        <f>+'Summary Data (2)'!AC279</f>
        <v>0</v>
      </c>
      <c r="J279" s="431">
        <f>+'Summary Data (2)'!AG279</f>
        <v>0</v>
      </c>
      <c r="K279" s="431">
        <f>+'Summary Data (2)'!AK279</f>
        <v>0</v>
      </c>
      <c r="L279" s="431">
        <f>+'Summary Data (2)'!AO279</f>
        <v>0</v>
      </c>
      <c r="M279" s="431">
        <f>+'Summary Data (2)'!AS279</f>
        <v>0</v>
      </c>
      <c r="N279" s="431">
        <f>+'Summary Data (2)'!AW279</f>
        <v>0</v>
      </c>
      <c r="O279" s="431">
        <f>+'Summary Data (2)'!BA279</f>
        <v>0</v>
      </c>
      <c r="P279" s="431">
        <f>+'Summary Data (2)'!BE279</f>
        <v>0</v>
      </c>
      <c r="Q279" s="431">
        <f>+'Summary Data (2)'!BI279</f>
        <v>0</v>
      </c>
      <c r="R279" s="431">
        <f>+'Summary Data (2)'!BM279</f>
        <v>0</v>
      </c>
      <c r="S279" s="431">
        <f>+'Summary Data (2)'!BQ279</f>
        <v>0</v>
      </c>
      <c r="T279" s="431">
        <f>+'Summary Data (2)'!BU279</f>
        <v>0</v>
      </c>
      <c r="U279" s="431">
        <f>+'Summary Data (2)'!BY279</f>
        <v>0</v>
      </c>
      <c r="X279" s="432">
        <f t="shared" si="54"/>
        <v>0</v>
      </c>
      <c r="Y279" s="432">
        <f t="shared" si="54"/>
        <v>0</v>
      </c>
      <c r="Z279" s="432">
        <f t="shared" si="55"/>
        <v>0</v>
      </c>
      <c r="AA279" s="432">
        <f t="shared" si="56"/>
        <v>0</v>
      </c>
      <c r="AB279" s="432">
        <f t="shared" si="57"/>
        <v>0</v>
      </c>
      <c r="AC279" s="432">
        <f t="shared" si="58"/>
        <v>0</v>
      </c>
      <c r="AD279" s="489">
        <f t="shared" si="59"/>
        <v>0</v>
      </c>
      <c r="AG279" s="483" t="e">
        <f t="shared" si="60"/>
        <v>#DIV/0!</v>
      </c>
      <c r="AH279" s="483" t="e">
        <f t="shared" si="61"/>
        <v>#DIV/0!</v>
      </c>
      <c r="AI279" s="483" t="e">
        <f t="shared" si="62"/>
        <v>#DIV/0!</v>
      </c>
      <c r="AJ279" s="483" t="e">
        <f t="shared" si="63"/>
        <v>#DIV/0!</v>
      </c>
      <c r="AK279" s="483" t="e">
        <f t="shared" si="64"/>
        <v>#DIV/0!</v>
      </c>
      <c r="AL279" s="483" t="e">
        <f t="shared" si="65"/>
        <v>#DIV/0!</v>
      </c>
    </row>
    <row r="280" spans="2:38" x14ac:dyDescent="0.2">
      <c r="B280" s="428">
        <f>+'Summary Data (2)'!B280</f>
        <v>0</v>
      </c>
      <c r="C280" s="431">
        <f>+'Summary Data (2)'!E280</f>
        <v>0</v>
      </c>
      <c r="D280" s="431">
        <f>+'Summary Data (2)'!I280</f>
        <v>0</v>
      </c>
      <c r="E280" s="431">
        <f>+'Summary Data (2)'!M280</f>
        <v>0</v>
      </c>
      <c r="F280" s="431">
        <f>+'Summary Data (2)'!Q280</f>
        <v>0</v>
      </c>
      <c r="G280" s="431">
        <f>+'Summary Data (2)'!U280</f>
        <v>0</v>
      </c>
      <c r="H280" s="431">
        <f>+'Summary Data (2)'!Y280</f>
        <v>0</v>
      </c>
      <c r="I280" s="431">
        <f>+'Summary Data (2)'!AC280</f>
        <v>0</v>
      </c>
      <c r="J280" s="431">
        <f>+'Summary Data (2)'!AG280</f>
        <v>0</v>
      </c>
      <c r="K280" s="431">
        <f>+'Summary Data (2)'!AK280</f>
        <v>0</v>
      </c>
      <c r="L280" s="431">
        <f>+'Summary Data (2)'!AO280</f>
        <v>0</v>
      </c>
      <c r="M280" s="431">
        <f>+'Summary Data (2)'!AS280</f>
        <v>0</v>
      </c>
      <c r="N280" s="431">
        <f>+'Summary Data (2)'!AW280</f>
        <v>0</v>
      </c>
      <c r="O280" s="431">
        <f>+'Summary Data (2)'!BA280</f>
        <v>0</v>
      </c>
      <c r="P280" s="431">
        <f>+'Summary Data (2)'!BE280</f>
        <v>0</v>
      </c>
      <c r="Q280" s="431">
        <f>+'Summary Data (2)'!BI280</f>
        <v>0</v>
      </c>
      <c r="R280" s="431">
        <f>+'Summary Data (2)'!BM280</f>
        <v>0</v>
      </c>
      <c r="S280" s="431">
        <f>+'Summary Data (2)'!BQ280</f>
        <v>0</v>
      </c>
      <c r="T280" s="431">
        <f>+'Summary Data (2)'!BU280</f>
        <v>0</v>
      </c>
      <c r="U280" s="431">
        <f>+'Summary Data (2)'!BY280</f>
        <v>0</v>
      </c>
      <c r="X280" s="432">
        <f t="shared" si="54"/>
        <v>0</v>
      </c>
      <c r="Y280" s="432">
        <f t="shared" si="54"/>
        <v>0</v>
      </c>
      <c r="Z280" s="432">
        <f t="shared" si="55"/>
        <v>0</v>
      </c>
      <c r="AA280" s="432">
        <f t="shared" si="56"/>
        <v>0</v>
      </c>
      <c r="AB280" s="432">
        <f t="shared" si="57"/>
        <v>0</v>
      </c>
      <c r="AC280" s="432">
        <f t="shared" si="58"/>
        <v>0</v>
      </c>
      <c r="AD280" s="489">
        <f t="shared" si="59"/>
        <v>0</v>
      </c>
      <c r="AG280" s="483" t="e">
        <f t="shared" si="60"/>
        <v>#DIV/0!</v>
      </c>
      <c r="AH280" s="483" t="e">
        <f t="shared" si="61"/>
        <v>#DIV/0!</v>
      </c>
      <c r="AI280" s="483" t="e">
        <f t="shared" si="62"/>
        <v>#DIV/0!</v>
      </c>
      <c r="AJ280" s="483" t="e">
        <f t="shared" si="63"/>
        <v>#DIV/0!</v>
      </c>
      <c r="AK280" s="483" t="e">
        <f t="shared" si="64"/>
        <v>#DIV/0!</v>
      </c>
      <c r="AL280" s="483" t="e">
        <f t="shared" si="65"/>
        <v>#DIV/0!</v>
      </c>
    </row>
    <row r="281" spans="2:38" x14ac:dyDescent="0.2">
      <c r="B281" s="428">
        <f>+'Summary Data (2)'!B281</f>
        <v>0</v>
      </c>
      <c r="C281" s="431">
        <f>+'Summary Data (2)'!E281</f>
        <v>0</v>
      </c>
      <c r="D281" s="431">
        <f>+'Summary Data (2)'!I281</f>
        <v>0</v>
      </c>
      <c r="E281" s="431">
        <f>+'Summary Data (2)'!M281</f>
        <v>0</v>
      </c>
      <c r="F281" s="431">
        <f>+'Summary Data (2)'!Q281</f>
        <v>0</v>
      </c>
      <c r="G281" s="431">
        <f>+'Summary Data (2)'!U281</f>
        <v>0</v>
      </c>
      <c r="H281" s="431">
        <f>+'Summary Data (2)'!Y281</f>
        <v>0</v>
      </c>
      <c r="I281" s="431">
        <f>+'Summary Data (2)'!AC281</f>
        <v>0</v>
      </c>
      <c r="J281" s="431">
        <f>+'Summary Data (2)'!AG281</f>
        <v>0</v>
      </c>
      <c r="K281" s="431">
        <f>+'Summary Data (2)'!AK281</f>
        <v>0</v>
      </c>
      <c r="L281" s="431">
        <f>+'Summary Data (2)'!AO281</f>
        <v>0</v>
      </c>
      <c r="M281" s="431">
        <f>+'Summary Data (2)'!AS281</f>
        <v>0</v>
      </c>
      <c r="N281" s="431">
        <f>+'Summary Data (2)'!AW281</f>
        <v>0</v>
      </c>
      <c r="O281" s="431">
        <f>+'Summary Data (2)'!BA281</f>
        <v>0</v>
      </c>
      <c r="P281" s="431">
        <f>+'Summary Data (2)'!BE281</f>
        <v>0</v>
      </c>
      <c r="Q281" s="431">
        <f>+'Summary Data (2)'!BI281</f>
        <v>0</v>
      </c>
      <c r="R281" s="431">
        <f>+'Summary Data (2)'!BM281</f>
        <v>0</v>
      </c>
      <c r="S281" s="431">
        <f>+'Summary Data (2)'!BQ281</f>
        <v>0</v>
      </c>
      <c r="T281" s="431">
        <f>+'Summary Data (2)'!BU281</f>
        <v>0</v>
      </c>
      <c r="U281" s="431">
        <f>+'Summary Data (2)'!BY281</f>
        <v>0</v>
      </c>
      <c r="X281" s="432">
        <f t="shared" si="54"/>
        <v>0</v>
      </c>
      <c r="Y281" s="432">
        <f t="shared" si="54"/>
        <v>0</v>
      </c>
      <c r="Z281" s="432">
        <f t="shared" si="55"/>
        <v>0</v>
      </c>
      <c r="AA281" s="432">
        <f t="shared" si="56"/>
        <v>0</v>
      </c>
      <c r="AB281" s="432">
        <f t="shared" si="57"/>
        <v>0</v>
      </c>
      <c r="AC281" s="432">
        <f t="shared" si="58"/>
        <v>0</v>
      </c>
      <c r="AD281" s="489">
        <f t="shared" si="59"/>
        <v>0</v>
      </c>
      <c r="AG281" s="483" t="e">
        <f t="shared" si="60"/>
        <v>#DIV/0!</v>
      </c>
      <c r="AH281" s="483" t="e">
        <f t="shared" si="61"/>
        <v>#DIV/0!</v>
      </c>
      <c r="AI281" s="483" t="e">
        <f t="shared" si="62"/>
        <v>#DIV/0!</v>
      </c>
      <c r="AJ281" s="483" t="e">
        <f t="shared" si="63"/>
        <v>#DIV/0!</v>
      </c>
      <c r="AK281" s="483" t="e">
        <f t="shared" si="64"/>
        <v>#DIV/0!</v>
      </c>
      <c r="AL281" s="483" t="e">
        <f t="shared" si="65"/>
        <v>#DIV/0!</v>
      </c>
    </row>
    <row r="282" spans="2:38" x14ac:dyDescent="0.2">
      <c r="B282" s="428">
        <f>+'Summary Data (2)'!B282</f>
        <v>0</v>
      </c>
      <c r="C282" s="431">
        <f>+'Summary Data (2)'!E282</f>
        <v>0</v>
      </c>
      <c r="D282" s="431">
        <f>+'Summary Data (2)'!I282</f>
        <v>0</v>
      </c>
      <c r="E282" s="431">
        <f>+'Summary Data (2)'!M282</f>
        <v>0</v>
      </c>
      <c r="F282" s="431">
        <f>+'Summary Data (2)'!Q282</f>
        <v>0</v>
      </c>
      <c r="G282" s="431">
        <f>+'Summary Data (2)'!U282</f>
        <v>0</v>
      </c>
      <c r="H282" s="431">
        <f>+'Summary Data (2)'!Y282</f>
        <v>0</v>
      </c>
      <c r="I282" s="431">
        <f>+'Summary Data (2)'!AC282</f>
        <v>0</v>
      </c>
      <c r="J282" s="431">
        <f>+'Summary Data (2)'!AG282</f>
        <v>0</v>
      </c>
      <c r="K282" s="431">
        <f>+'Summary Data (2)'!AK282</f>
        <v>0</v>
      </c>
      <c r="L282" s="431">
        <f>+'Summary Data (2)'!AO282</f>
        <v>0</v>
      </c>
      <c r="M282" s="431">
        <f>+'Summary Data (2)'!AS282</f>
        <v>0</v>
      </c>
      <c r="N282" s="431">
        <f>+'Summary Data (2)'!AW282</f>
        <v>0</v>
      </c>
      <c r="O282" s="431">
        <f>+'Summary Data (2)'!BA282</f>
        <v>0</v>
      </c>
      <c r="P282" s="431">
        <f>+'Summary Data (2)'!BE282</f>
        <v>0</v>
      </c>
      <c r="Q282" s="431">
        <f>+'Summary Data (2)'!BI282</f>
        <v>0</v>
      </c>
      <c r="R282" s="431">
        <f>+'Summary Data (2)'!BM282</f>
        <v>0</v>
      </c>
      <c r="S282" s="431">
        <f>+'Summary Data (2)'!BQ282</f>
        <v>0</v>
      </c>
      <c r="T282" s="431">
        <f>+'Summary Data (2)'!BU282</f>
        <v>0</v>
      </c>
      <c r="U282" s="431">
        <f>+'Summary Data (2)'!BY282</f>
        <v>0</v>
      </c>
      <c r="X282" s="432">
        <f t="shared" si="54"/>
        <v>0</v>
      </c>
      <c r="Y282" s="432">
        <f t="shared" si="54"/>
        <v>0</v>
      </c>
      <c r="Z282" s="432">
        <f t="shared" si="55"/>
        <v>0</v>
      </c>
      <c r="AA282" s="432">
        <f t="shared" si="56"/>
        <v>0</v>
      </c>
      <c r="AB282" s="432">
        <f t="shared" si="57"/>
        <v>0</v>
      </c>
      <c r="AC282" s="432">
        <f t="shared" si="58"/>
        <v>0</v>
      </c>
      <c r="AD282" s="489">
        <f t="shared" si="59"/>
        <v>0</v>
      </c>
      <c r="AG282" s="483" t="e">
        <f t="shared" si="60"/>
        <v>#DIV/0!</v>
      </c>
      <c r="AH282" s="483" t="e">
        <f t="shared" si="61"/>
        <v>#DIV/0!</v>
      </c>
      <c r="AI282" s="483" t="e">
        <f t="shared" si="62"/>
        <v>#DIV/0!</v>
      </c>
      <c r="AJ282" s="483" t="e">
        <f t="shared" si="63"/>
        <v>#DIV/0!</v>
      </c>
      <c r="AK282" s="483" t="e">
        <f t="shared" si="64"/>
        <v>#DIV/0!</v>
      </c>
      <c r="AL282" s="483" t="e">
        <f t="shared" si="65"/>
        <v>#DIV/0!</v>
      </c>
    </row>
    <row r="283" spans="2:38" x14ac:dyDescent="0.2">
      <c r="B283" s="428">
        <f>+'Summary Data (2)'!B283</f>
        <v>0</v>
      </c>
      <c r="C283" s="431">
        <f>+'Summary Data (2)'!E283</f>
        <v>0</v>
      </c>
      <c r="D283" s="431">
        <f>+'Summary Data (2)'!I283</f>
        <v>0</v>
      </c>
      <c r="E283" s="431">
        <f>+'Summary Data (2)'!M283</f>
        <v>0</v>
      </c>
      <c r="F283" s="431">
        <f>+'Summary Data (2)'!Q283</f>
        <v>0</v>
      </c>
      <c r="G283" s="431">
        <f>+'Summary Data (2)'!U283</f>
        <v>0</v>
      </c>
      <c r="H283" s="431">
        <f>+'Summary Data (2)'!Y283</f>
        <v>0</v>
      </c>
      <c r="I283" s="431">
        <f>+'Summary Data (2)'!AC283</f>
        <v>0</v>
      </c>
      <c r="J283" s="431">
        <f>+'Summary Data (2)'!AG283</f>
        <v>0</v>
      </c>
      <c r="K283" s="431">
        <f>+'Summary Data (2)'!AK283</f>
        <v>0</v>
      </c>
      <c r="L283" s="431">
        <f>+'Summary Data (2)'!AO283</f>
        <v>0</v>
      </c>
      <c r="M283" s="431">
        <f>+'Summary Data (2)'!AS283</f>
        <v>0</v>
      </c>
      <c r="N283" s="431">
        <f>+'Summary Data (2)'!AW283</f>
        <v>0</v>
      </c>
      <c r="O283" s="431">
        <f>+'Summary Data (2)'!BA283</f>
        <v>0</v>
      </c>
      <c r="P283" s="431">
        <f>+'Summary Data (2)'!BE283</f>
        <v>0</v>
      </c>
      <c r="Q283" s="431">
        <f>+'Summary Data (2)'!BI283</f>
        <v>0</v>
      </c>
      <c r="R283" s="431">
        <f>+'Summary Data (2)'!BM283</f>
        <v>0</v>
      </c>
      <c r="S283" s="431">
        <f>+'Summary Data (2)'!BQ283</f>
        <v>0</v>
      </c>
      <c r="T283" s="431">
        <f>+'Summary Data (2)'!BU283</f>
        <v>0</v>
      </c>
      <c r="U283" s="431">
        <f>+'Summary Data (2)'!BY283</f>
        <v>0</v>
      </c>
      <c r="X283" s="432">
        <f t="shared" si="54"/>
        <v>0</v>
      </c>
      <c r="Y283" s="432">
        <f t="shared" si="54"/>
        <v>0</v>
      </c>
      <c r="Z283" s="432">
        <f t="shared" si="55"/>
        <v>0</v>
      </c>
      <c r="AA283" s="432">
        <f t="shared" si="56"/>
        <v>0</v>
      </c>
      <c r="AB283" s="432">
        <f t="shared" si="57"/>
        <v>0</v>
      </c>
      <c r="AC283" s="432">
        <f t="shared" si="58"/>
        <v>0</v>
      </c>
      <c r="AD283" s="489">
        <f t="shared" si="59"/>
        <v>0</v>
      </c>
      <c r="AG283" s="483" t="e">
        <f t="shared" si="60"/>
        <v>#DIV/0!</v>
      </c>
      <c r="AH283" s="483" t="e">
        <f t="shared" si="61"/>
        <v>#DIV/0!</v>
      </c>
      <c r="AI283" s="483" t="e">
        <f t="shared" si="62"/>
        <v>#DIV/0!</v>
      </c>
      <c r="AJ283" s="483" t="e">
        <f t="shared" si="63"/>
        <v>#DIV/0!</v>
      </c>
      <c r="AK283" s="483" t="e">
        <f t="shared" si="64"/>
        <v>#DIV/0!</v>
      </c>
      <c r="AL283" s="483" t="e">
        <f t="shared" si="65"/>
        <v>#DIV/0!</v>
      </c>
    </row>
    <row r="284" spans="2:38" x14ac:dyDescent="0.2">
      <c r="B284" s="428">
        <f>+'Summary Data (2)'!B284</f>
        <v>0</v>
      </c>
      <c r="C284" s="431">
        <f>+'Summary Data (2)'!E284</f>
        <v>0</v>
      </c>
      <c r="D284" s="431">
        <f>+'Summary Data (2)'!I284</f>
        <v>0</v>
      </c>
      <c r="E284" s="431">
        <f>+'Summary Data (2)'!M284</f>
        <v>0</v>
      </c>
      <c r="F284" s="431">
        <f>+'Summary Data (2)'!Q284</f>
        <v>0</v>
      </c>
      <c r="G284" s="431">
        <f>+'Summary Data (2)'!U284</f>
        <v>0</v>
      </c>
      <c r="H284" s="431">
        <f>+'Summary Data (2)'!Y284</f>
        <v>0</v>
      </c>
      <c r="I284" s="431">
        <f>+'Summary Data (2)'!AC284</f>
        <v>0</v>
      </c>
      <c r="J284" s="431">
        <f>+'Summary Data (2)'!AG284</f>
        <v>0</v>
      </c>
      <c r="K284" s="431">
        <f>+'Summary Data (2)'!AK284</f>
        <v>0</v>
      </c>
      <c r="L284" s="431">
        <f>+'Summary Data (2)'!AO284</f>
        <v>0</v>
      </c>
      <c r="M284" s="431">
        <f>+'Summary Data (2)'!AS284</f>
        <v>0</v>
      </c>
      <c r="N284" s="431">
        <f>+'Summary Data (2)'!AW284</f>
        <v>0</v>
      </c>
      <c r="O284" s="431">
        <f>+'Summary Data (2)'!BA284</f>
        <v>0</v>
      </c>
      <c r="P284" s="431">
        <f>+'Summary Data (2)'!BE284</f>
        <v>0</v>
      </c>
      <c r="Q284" s="431">
        <f>+'Summary Data (2)'!BI284</f>
        <v>0</v>
      </c>
      <c r="R284" s="431">
        <f>+'Summary Data (2)'!BM284</f>
        <v>0</v>
      </c>
      <c r="S284" s="431">
        <f>+'Summary Data (2)'!BQ284</f>
        <v>0</v>
      </c>
      <c r="T284" s="431">
        <f>+'Summary Data (2)'!BU284</f>
        <v>0</v>
      </c>
      <c r="U284" s="431">
        <f>+'Summary Data (2)'!BY284</f>
        <v>0</v>
      </c>
      <c r="X284" s="432">
        <f t="shared" si="54"/>
        <v>0</v>
      </c>
      <c r="Y284" s="432">
        <f t="shared" si="54"/>
        <v>0</v>
      </c>
      <c r="Z284" s="432">
        <f t="shared" si="55"/>
        <v>0</v>
      </c>
      <c r="AA284" s="432">
        <f t="shared" si="56"/>
        <v>0</v>
      </c>
      <c r="AB284" s="432">
        <f t="shared" si="57"/>
        <v>0</v>
      </c>
      <c r="AC284" s="432">
        <f t="shared" si="58"/>
        <v>0</v>
      </c>
      <c r="AD284" s="489">
        <f t="shared" si="59"/>
        <v>0</v>
      </c>
      <c r="AG284" s="483" t="e">
        <f t="shared" si="60"/>
        <v>#DIV/0!</v>
      </c>
      <c r="AH284" s="483" t="e">
        <f t="shared" si="61"/>
        <v>#DIV/0!</v>
      </c>
      <c r="AI284" s="483" t="e">
        <f t="shared" si="62"/>
        <v>#DIV/0!</v>
      </c>
      <c r="AJ284" s="483" t="e">
        <f t="shared" si="63"/>
        <v>#DIV/0!</v>
      </c>
      <c r="AK284" s="483" t="e">
        <f t="shared" si="64"/>
        <v>#DIV/0!</v>
      </c>
      <c r="AL284" s="483" t="e">
        <f t="shared" si="65"/>
        <v>#DIV/0!</v>
      </c>
    </row>
    <row r="285" spans="2:38" x14ac:dyDescent="0.2">
      <c r="B285" s="428">
        <f>+'Summary Data (2)'!B285</f>
        <v>0</v>
      </c>
      <c r="C285" s="431">
        <f>+'Summary Data (2)'!E285</f>
        <v>0</v>
      </c>
      <c r="D285" s="431">
        <f>+'Summary Data (2)'!I285</f>
        <v>0</v>
      </c>
      <c r="E285" s="431">
        <f>+'Summary Data (2)'!M285</f>
        <v>0</v>
      </c>
      <c r="F285" s="431">
        <f>+'Summary Data (2)'!Q285</f>
        <v>0</v>
      </c>
      <c r="G285" s="431">
        <f>+'Summary Data (2)'!U285</f>
        <v>0</v>
      </c>
      <c r="H285" s="431">
        <f>+'Summary Data (2)'!Y285</f>
        <v>0</v>
      </c>
      <c r="I285" s="431">
        <f>+'Summary Data (2)'!AC285</f>
        <v>0</v>
      </c>
      <c r="J285" s="431">
        <f>+'Summary Data (2)'!AG285</f>
        <v>0</v>
      </c>
      <c r="K285" s="431">
        <f>+'Summary Data (2)'!AK285</f>
        <v>0</v>
      </c>
      <c r="L285" s="431">
        <f>+'Summary Data (2)'!AO285</f>
        <v>0</v>
      </c>
      <c r="M285" s="431">
        <f>+'Summary Data (2)'!AS285</f>
        <v>0</v>
      </c>
      <c r="N285" s="431">
        <f>+'Summary Data (2)'!AW285</f>
        <v>0</v>
      </c>
      <c r="O285" s="431">
        <f>+'Summary Data (2)'!BA285</f>
        <v>0</v>
      </c>
      <c r="P285" s="431">
        <f>+'Summary Data (2)'!BE285</f>
        <v>0</v>
      </c>
      <c r="Q285" s="431">
        <f>+'Summary Data (2)'!BI285</f>
        <v>0</v>
      </c>
      <c r="R285" s="431">
        <f>+'Summary Data (2)'!BM285</f>
        <v>0</v>
      </c>
      <c r="S285" s="431">
        <f>+'Summary Data (2)'!BQ285</f>
        <v>0</v>
      </c>
      <c r="T285" s="431">
        <f>+'Summary Data (2)'!BU285</f>
        <v>0</v>
      </c>
      <c r="U285" s="431">
        <f>+'Summary Data (2)'!BY285</f>
        <v>0</v>
      </c>
      <c r="X285" s="432">
        <f t="shared" si="54"/>
        <v>0</v>
      </c>
      <c r="Y285" s="432">
        <f t="shared" si="54"/>
        <v>0</v>
      </c>
      <c r="Z285" s="432">
        <f t="shared" si="55"/>
        <v>0</v>
      </c>
      <c r="AA285" s="432">
        <f t="shared" si="56"/>
        <v>0</v>
      </c>
      <c r="AB285" s="432">
        <f t="shared" si="57"/>
        <v>0</v>
      </c>
      <c r="AC285" s="432">
        <f t="shared" si="58"/>
        <v>0</v>
      </c>
      <c r="AD285" s="489">
        <f t="shared" si="59"/>
        <v>0</v>
      </c>
      <c r="AG285" s="483" t="e">
        <f t="shared" si="60"/>
        <v>#DIV/0!</v>
      </c>
      <c r="AH285" s="483" t="e">
        <f t="shared" si="61"/>
        <v>#DIV/0!</v>
      </c>
      <c r="AI285" s="483" t="e">
        <f t="shared" si="62"/>
        <v>#DIV/0!</v>
      </c>
      <c r="AJ285" s="483" t="e">
        <f t="shared" si="63"/>
        <v>#DIV/0!</v>
      </c>
      <c r="AK285" s="483" t="e">
        <f t="shared" si="64"/>
        <v>#DIV/0!</v>
      </c>
      <c r="AL285" s="483" t="e">
        <f t="shared" si="65"/>
        <v>#DIV/0!</v>
      </c>
    </row>
    <row r="286" spans="2:38" x14ac:dyDescent="0.2">
      <c r="B286" s="428">
        <f>+'Summary Data (2)'!B286</f>
        <v>0</v>
      </c>
      <c r="C286" s="431">
        <f>+'Summary Data (2)'!E286</f>
        <v>0</v>
      </c>
      <c r="D286" s="431">
        <f>+'Summary Data (2)'!I286</f>
        <v>0</v>
      </c>
      <c r="E286" s="431">
        <f>+'Summary Data (2)'!M286</f>
        <v>0</v>
      </c>
      <c r="F286" s="431">
        <f>+'Summary Data (2)'!Q286</f>
        <v>0</v>
      </c>
      <c r="G286" s="431">
        <f>+'Summary Data (2)'!U286</f>
        <v>0</v>
      </c>
      <c r="H286" s="431">
        <f>+'Summary Data (2)'!Y286</f>
        <v>0</v>
      </c>
      <c r="I286" s="431">
        <f>+'Summary Data (2)'!AC286</f>
        <v>0</v>
      </c>
      <c r="J286" s="431">
        <f>+'Summary Data (2)'!AG286</f>
        <v>0</v>
      </c>
      <c r="K286" s="431">
        <f>+'Summary Data (2)'!AK286</f>
        <v>0</v>
      </c>
      <c r="L286" s="431">
        <f>+'Summary Data (2)'!AO286</f>
        <v>0</v>
      </c>
      <c r="M286" s="431">
        <f>+'Summary Data (2)'!AS286</f>
        <v>0</v>
      </c>
      <c r="N286" s="431">
        <f>+'Summary Data (2)'!AW286</f>
        <v>0</v>
      </c>
      <c r="O286" s="431">
        <f>+'Summary Data (2)'!BA286</f>
        <v>0</v>
      </c>
      <c r="P286" s="431">
        <f>+'Summary Data (2)'!BE286</f>
        <v>0</v>
      </c>
      <c r="Q286" s="431">
        <f>+'Summary Data (2)'!BI286</f>
        <v>0</v>
      </c>
      <c r="R286" s="431">
        <f>+'Summary Data (2)'!BM286</f>
        <v>0</v>
      </c>
      <c r="S286" s="431">
        <f>+'Summary Data (2)'!BQ286</f>
        <v>0</v>
      </c>
      <c r="T286" s="431">
        <f>+'Summary Data (2)'!BU286</f>
        <v>0</v>
      </c>
      <c r="U286" s="431">
        <f>+'Summary Data (2)'!BY286</f>
        <v>0</v>
      </c>
      <c r="X286" s="432">
        <f t="shared" si="54"/>
        <v>0</v>
      </c>
      <c r="Y286" s="432">
        <f t="shared" si="54"/>
        <v>0</v>
      </c>
      <c r="Z286" s="432">
        <f t="shared" si="55"/>
        <v>0</v>
      </c>
      <c r="AA286" s="432">
        <f t="shared" si="56"/>
        <v>0</v>
      </c>
      <c r="AB286" s="432">
        <f t="shared" si="57"/>
        <v>0</v>
      </c>
      <c r="AC286" s="432">
        <f t="shared" si="58"/>
        <v>0</v>
      </c>
      <c r="AD286" s="489">
        <f t="shared" si="59"/>
        <v>0</v>
      </c>
      <c r="AG286" s="483" t="e">
        <f t="shared" si="60"/>
        <v>#DIV/0!</v>
      </c>
      <c r="AH286" s="483" t="e">
        <f t="shared" si="61"/>
        <v>#DIV/0!</v>
      </c>
      <c r="AI286" s="483" t="e">
        <f t="shared" si="62"/>
        <v>#DIV/0!</v>
      </c>
      <c r="AJ286" s="483" t="e">
        <f t="shared" si="63"/>
        <v>#DIV/0!</v>
      </c>
      <c r="AK286" s="483" t="e">
        <f t="shared" si="64"/>
        <v>#DIV/0!</v>
      </c>
      <c r="AL286" s="483" t="e">
        <f t="shared" si="65"/>
        <v>#DIV/0!</v>
      </c>
    </row>
    <row r="287" spans="2:38" x14ac:dyDescent="0.2">
      <c r="B287" s="428">
        <f>+'Summary Data (2)'!B287</f>
        <v>0</v>
      </c>
      <c r="C287" s="431">
        <f>+'Summary Data (2)'!E287</f>
        <v>0</v>
      </c>
      <c r="D287" s="431">
        <f>+'Summary Data (2)'!I287</f>
        <v>0</v>
      </c>
      <c r="E287" s="431">
        <f>+'Summary Data (2)'!M287</f>
        <v>0</v>
      </c>
      <c r="F287" s="431">
        <f>+'Summary Data (2)'!Q287</f>
        <v>0</v>
      </c>
      <c r="G287" s="431">
        <f>+'Summary Data (2)'!U287</f>
        <v>0</v>
      </c>
      <c r="H287" s="431">
        <f>+'Summary Data (2)'!Y287</f>
        <v>0</v>
      </c>
      <c r="I287" s="431">
        <f>+'Summary Data (2)'!AC287</f>
        <v>0</v>
      </c>
      <c r="J287" s="431">
        <f>+'Summary Data (2)'!AG287</f>
        <v>0</v>
      </c>
      <c r="K287" s="431">
        <f>+'Summary Data (2)'!AK287</f>
        <v>0</v>
      </c>
      <c r="L287" s="431">
        <f>+'Summary Data (2)'!AO287</f>
        <v>0</v>
      </c>
      <c r="M287" s="431">
        <f>+'Summary Data (2)'!AS287</f>
        <v>0</v>
      </c>
      <c r="N287" s="431">
        <f>+'Summary Data (2)'!AW287</f>
        <v>0</v>
      </c>
      <c r="O287" s="431">
        <f>+'Summary Data (2)'!BA287</f>
        <v>0</v>
      </c>
      <c r="P287" s="431">
        <f>+'Summary Data (2)'!BE287</f>
        <v>0</v>
      </c>
      <c r="Q287" s="431">
        <f>+'Summary Data (2)'!BI287</f>
        <v>0</v>
      </c>
      <c r="R287" s="431">
        <f>+'Summary Data (2)'!BM287</f>
        <v>0</v>
      </c>
      <c r="S287" s="431">
        <f>+'Summary Data (2)'!BQ287</f>
        <v>0</v>
      </c>
      <c r="T287" s="431">
        <f>+'Summary Data (2)'!BU287</f>
        <v>0</v>
      </c>
      <c r="U287" s="431">
        <f>+'Summary Data (2)'!BY287</f>
        <v>0</v>
      </c>
      <c r="X287" s="432">
        <f t="shared" si="54"/>
        <v>0</v>
      </c>
      <c r="Y287" s="432">
        <f t="shared" si="54"/>
        <v>0</v>
      </c>
      <c r="Z287" s="432">
        <f t="shared" si="55"/>
        <v>0</v>
      </c>
      <c r="AA287" s="432">
        <f t="shared" si="56"/>
        <v>0</v>
      </c>
      <c r="AB287" s="432">
        <f t="shared" si="57"/>
        <v>0</v>
      </c>
      <c r="AC287" s="432">
        <f t="shared" si="58"/>
        <v>0</v>
      </c>
      <c r="AD287" s="489">
        <f t="shared" si="59"/>
        <v>0</v>
      </c>
      <c r="AG287" s="483" t="e">
        <f t="shared" si="60"/>
        <v>#DIV/0!</v>
      </c>
      <c r="AH287" s="483" t="e">
        <f t="shared" si="61"/>
        <v>#DIV/0!</v>
      </c>
      <c r="AI287" s="483" t="e">
        <f t="shared" si="62"/>
        <v>#DIV/0!</v>
      </c>
      <c r="AJ287" s="483" t="e">
        <f t="shared" si="63"/>
        <v>#DIV/0!</v>
      </c>
      <c r="AK287" s="483" t="e">
        <f t="shared" si="64"/>
        <v>#DIV/0!</v>
      </c>
      <c r="AL287" s="483" t="e">
        <f t="shared" si="65"/>
        <v>#DIV/0!</v>
      </c>
    </row>
    <row r="288" spans="2:38" x14ac:dyDescent="0.2">
      <c r="B288" s="428">
        <f>+'Summary Data (2)'!B288</f>
        <v>0</v>
      </c>
      <c r="C288" s="431">
        <f>+'Summary Data (2)'!E288</f>
        <v>0</v>
      </c>
      <c r="D288" s="431">
        <f>+'Summary Data (2)'!I288</f>
        <v>0</v>
      </c>
      <c r="E288" s="431">
        <f>+'Summary Data (2)'!M288</f>
        <v>0</v>
      </c>
      <c r="F288" s="431">
        <f>+'Summary Data (2)'!Q288</f>
        <v>0</v>
      </c>
      <c r="G288" s="431">
        <f>+'Summary Data (2)'!U288</f>
        <v>0</v>
      </c>
      <c r="H288" s="431">
        <f>+'Summary Data (2)'!Y288</f>
        <v>0</v>
      </c>
      <c r="I288" s="431">
        <f>+'Summary Data (2)'!AC288</f>
        <v>0</v>
      </c>
      <c r="J288" s="431">
        <f>+'Summary Data (2)'!AG288</f>
        <v>0</v>
      </c>
      <c r="K288" s="431">
        <f>+'Summary Data (2)'!AK288</f>
        <v>0</v>
      </c>
      <c r="L288" s="431">
        <f>+'Summary Data (2)'!AO288</f>
        <v>0</v>
      </c>
      <c r="M288" s="431">
        <f>+'Summary Data (2)'!AS288</f>
        <v>0</v>
      </c>
      <c r="N288" s="431">
        <f>+'Summary Data (2)'!AW288</f>
        <v>0</v>
      </c>
      <c r="O288" s="431">
        <f>+'Summary Data (2)'!BA288</f>
        <v>0</v>
      </c>
      <c r="P288" s="431">
        <f>+'Summary Data (2)'!BE288</f>
        <v>0</v>
      </c>
      <c r="Q288" s="431">
        <f>+'Summary Data (2)'!BI288</f>
        <v>0</v>
      </c>
      <c r="R288" s="431">
        <f>+'Summary Data (2)'!BM288</f>
        <v>0</v>
      </c>
      <c r="S288" s="431">
        <f>+'Summary Data (2)'!BQ288</f>
        <v>0</v>
      </c>
      <c r="T288" s="431">
        <f>+'Summary Data (2)'!BU288</f>
        <v>0</v>
      </c>
      <c r="U288" s="431">
        <f>+'Summary Data (2)'!BY288</f>
        <v>0</v>
      </c>
      <c r="X288" s="432">
        <f t="shared" si="54"/>
        <v>0</v>
      </c>
      <c r="Y288" s="432">
        <f t="shared" si="54"/>
        <v>0</v>
      </c>
      <c r="Z288" s="432">
        <f t="shared" si="55"/>
        <v>0</v>
      </c>
      <c r="AA288" s="432">
        <f t="shared" si="56"/>
        <v>0</v>
      </c>
      <c r="AB288" s="432">
        <f t="shared" si="57"/>
        <v>0</v>
      </c>
      <c r="AC288" s="432">
        <f t="shared" si="58"/>
        <v>0</v>
      </c>
      <c r="AD288" s="489">
        <f t="shared" si="59"/>
        <v>0</v>
      </c>
      <c r="AG288" s="483" t="e">
        <f t="shared" si="60"/>
        <v>#DIV/0!</v>
      </c>
      <c r="AH288" s="483" t="e">
        <f t="shared" si="61"/>
        <v>#DIV/0!</v>
      </c>
      <c r="AI288" s="483" t="e">
        <f t="shared" si="62"/>
        <v>#DIV/0!</v>
      </c>
      <c r="AJ288" s="483" t="e">
        <f t="shared" si="63"/>
        <v>#DIV/0!</v>
      </c>
      <c r="AK288" s="483" t="e">
        <f t="shared" si="64"/>
        <v>#DIV/0!</v>
      </c>
      <c r="AL288" s="483" t="e">
        <f t="shared" si="65"/>
        <v>#DIV/0!</v>
      </c>
    </row>
    <row r="289" spans="2:38" x14ac:dyDescent="0.2">
      <c r="B289" s="428">
        <f>+'Summary Data (2)'!B289</f>
        <v>0</v>
      </c>
      <c r="C289" s="431">
        <f>+'Summary Data (2)'!E289</f>
        <v>0</v>
      </c>
      <c r="D289" s="431">
        <f>+'Summary Data (2)'!I289</f>
        <v>0</v>
      </c>
      <c r="E289" s="431">
        <f>+'Summary Data (2)'!M289</f>
        <v>0</v>
      </c>
      <c r="F289" s="431">
        <f>+'Summary Data (2)'!Q289</f>
        <v>0</v>
      </c>
      <c r="G289" s="431">
        <f>+'Summary Data (2)'!U289</f>
        <v>0</v>
      </c>
      <c r="H289" s="431">
        <f>+'Summary Data (2)'!Y289</f>
        <v>0</v>
      </c>
      <c r="I289" s="431">
        <f>+'Summary Data (2)'!AC289</f>
        <v>0</v>
      </c>
      <c r="J289" s="431">
        <f>+'Summary Data (2)'!AG289</f>
        <v>0</v>
      </c>
      <c r="K289" s="431">
        <f>+'Summary Data (2)'!AK289</f>
        <v>0</v>
      </c>
      <c r="L289" s="431">
        <f>+'Summary Data (2)'!AO289</f>
        <v>0</v>
      </c>
      <c r="M289" s="431">
        <f>+'Summary Data (2)'!AS289</f>
        <v>0</v>
      </c>
      <c r="N289" s="431">
        <f>+'Summary Data (2)'!AW289</f>
        <v>0</v>
      </c>
      <c r="O289" s="431">
        <f>+'Summary Data (2)'!BA289</f>
        <v>0</v>
      </c>
      <c r="P289" s="431">
        <f>+'Summary Data (2)'!BE289</f>
        <v>0</v>
      </c>
      <c r="Q289" s="431">
        <f>+'Summary Data (2)'!BI289</f>
        <v>0</v>
      </c>
      <c r="R289" s="431">
        <f>+'Summary Data (2)'!BM289</f>
        <v>0</v>
      </c>
      <c r="S289" s="431">
        <f>+'Summary Data (2)'!BQ289</f>
        <v>0</v>
      </c>
      <c r="T289" s="431">
        <f>+'Summary Data (2)'!BU289</f>
        <v>0</v>
      </c>
      <c r="U289" s="431">
        <f>+'Summary Data (2)'!BY289</f>
        <v>0</v>
      </c>
      <c r="X289" s="432">
        <f t="shared" si="54"/>
        <v>0</v>
      </c>
      <c r="Y289" s="432">
        <f t="shared" si="54"/>
        <v>0</v>
      </c>
      <c r="Z289" s="432">
        <f t="shared" si="55"/>
        <v>0</v>
      </c>
      <c r="AA289" s="432">
        <f t="shared" si="56"/>
        <v>0</v>
      </c>
      <c r="AB289" s="432">
        <f t="shared" si="57"/>
        <v>0</v>
      </c>
      <c r="AC289" s="432">
        <f t="shared" si="58"/>
        <v>0</v>
      </c>
      <c r="AD289" s="489">
        <f t="shared" si="59"/>
        <v>0</v>
      </c>
      <c r="AG289" s="483" t="e">
        <f t="shared" si="60"/>
        <v>#DIV/0!</v>
      </c>
      <c r="AH289" s="483" t="e">
        <f t="shared" si="61"/>
        <v>#DIV/0!</v>
      </c>
      <c r="AI289" s="483" t="e">
        <f t="shared" si="62"/>
        <v>#DIV/0!</v>
      </c>
      <c r="AJ289" s="483" t="e">
        <f t="shared" si="63"/>
        <v>#DIV/0!</v>
      </c>
      <c r="AK289" s="483" t="e">
        <f t="shared" si="64"/>
        <v>#DIV/0!</v>
      </c>
      <c r="AL289" s="483" t="e">
        <f t="shared" si="65"/>
        <v>#DIV/0!</v>
      </c>
    </row>
    <row r="290" spans="2:38" x14ac:dyDescent="0.2">
      <c r="B290" s="428">
        <f>+'Summary Data (2)'!B290</f>
        <v>0</v>
      </c>
      <c r="C290" s="431">
        <f>+'Summary Data (2)'!E290</f>
        <v>0</v>
      </c>
      <c r="D290" s="431">
        <f>+'Summary Data (2)'!I290</f>
        <v>0</v>
      </c>
      <c r="E290" s="431">
        <f>+'Summary Data (2)'!M290</f>
        <v>0</v>
      </c>
      <c r="F290" s="431">
        <f>+'Summary Data (2)'!Q290</f>
        <v>0</v>
      </c>
      <c r="G290" s="431">
        <f>+'Summary Data (2)'!U290</f>
        <v>0</v>
      </c>
      <c r="H290" s="431">
        <f>+'Summary Data (2)'!Y290</f>
        <v>0</v>
      </c>
      <c r="I290" s="431">
        <f>+'Summary Data (2)'!AC290</f>
        <v>0</v>
      </c>
      <c r="J290" s="431">
        <f>+'Summary Data (2)'!AG290</f>
        <v>0</v>
      </c>
      <c r="K290" s="431">
        <f>+'Summary Data (2)'!AK290</f>
        <v>0</v>
      </c>
      <c r="L290" s="431">
        <f>+'Summary Data (2)'!AO290</f>
        <v>0</v>
      </c>
      <c r="M290" s="431">
        <f>+'Summary Data (2)'!AS290</f>
        <v>0</v>
      </c>
      <c r="N290" s="431">
        <f>+'Summary Data (2)'!AW290</f>
        <v>0</v>
      </c>
      <c r="O290" s="431">
        <f>+'Summary Data (2)'!BA290</f>
        <v>0</v>
      </c>
      <c r="P290" s="431">
        <f>+'Summary Data (2)'!BE290</f>
        <v>0</v>
      </c>
      <c r="Q290" s="431">
        <f>+'Summary Data (2)'!BI290</f>
        <v>0</v>
      </c>
      <c r="R290" s="431">
        <f>+'Summary Data (2)'!BM290</f>
        <v>0</v>
      </c>
      <c r="S290" s="431">
        <f>+'Summary Data (2)'!BQ290</f>
        <v>0</v>
      </c>
      <c r="T290" s="431">
        <f>+'Summary Data (2)'!BU290</f>
        <v>0</v>
      </c>
      <c r="U290" s="431">
        <f>+'Summary Data (2)'!BY290</f>
        <v>0</v>
      </c>
      <c r="X290" s="432">
        <f t="shared" si="54"/>
        <v>0</v>
      </c>
      <c r="Y290" s="432">
        <f t="shared" si="54"/>
        <v>0</v>
      </c>
      <c r="Z290" s="432">
        <f t="shared" si="55"/>
        <v>0</v>
      </c>
      <c r="AA290" s="432">
        <f t="shared" si="56"/>
        <v>0</v>
      </c>
      <c r="AB290" s="432">
        <f t="shared" si="57"/>
        <v>0</v>
      </c>
      <c r="AC290" s="432">
        <f t="shared" si="58"/>
        <v>0</v>
      </c>
      <c r="AD290" s="489">
        <f t="shared" si="59"/>
        <v>0</v>
      </c>
      <c r="AG290" s="483" t="e">
        <f t="shared" si="60"/>
        <v>#DIV/0!</v>
      </c>
      <c r="AH290" s="483" t="e">
        <f t="shared" si="61"/>
        <v>#DIV/0!</v>
      </c>
      <c r="AI290" s="483" t="e">
        <f t="shared" si="62"/>
        <v>#DIV/0!</v>
      </c>
      <c r="AJ290" s="483" t="e">
        <f t="shared" si="63"/>
        <v>#DIV/0!</v>
      </c>
      <c r="AK290" s="483" t="e">
        <f t="shared" si="64"/>
        <v>#DIV/0!</v>
      </c>
      <c r="AL290" s="483" t="e">
        <f t="shared" si="65"/>
        <v>#DIV/0!</v>
      </c>
    </row>
    <row r="291" spans="2:38" x14ac:dyDescent="0.2">
      <c r="B291" s="428">
        <f>+'Summary Data (2)'!B291</f>
        <v>0</v>
      </c>
      <c r="C291" s="431">
        <f>+'Summary Data (2)'!E291</f>
        <v>0</v>
      </c>
      <c r="D291" s="431">
        <f>+'Summary Data (2)'!I291</f>
        <v>0</v>
      </c>
      <c r="E291" s="431">
        <f>+'Summary Data (2)'!M291</f>
        <v>0</v>
      </c>
      <c r="F291" s="431">
        <f>+'Summary Data (2)'!Q291</f>
        <v>0</v>
      </c>
      <c r="G291" s="431">
        <f>+'Summary Data (2)'!U291</f>
        <v>0</v>
      </c>
      <c r="H291" s="431">
        <f>+'Summary Data (2)'!Y291</f>
        <v>0</v>
      </c>
      <c r="I291" s="431">
        <f>+'Summary Data (2)'!AC291</f>
        <v>0</v>
      </c>
      <c r="J291" s="431">
        <f>+'Summary Data (2)'!AG291</f>
        <v>0</v>
      </c>
      <c r="K291" s="431">
        <f>+'Summary Data (2)'!AK291</f>
        <v>0</v>
      </c>
      <c r="L291" s="431">
        <f>+'Summary Data (2)'!AO291</f>
        <v>0</v>
      </c>
      <c r="M291" s="431">
        <f>+'Summary Data (2)'!AS291</f>
        <v>0</v>
      </c>
      <c r="N291" s="431">
        <f>+'Summary Data (2)'!AW291</f>
        <v>0</v>
      </c>
      <c r="O291" s="431">
        <f>+'Summary Data (2)'!BA291</f>
        <v>0</v>
      </c>
      <c r="P291" s="431">
        <f>+'Summary Data (2)'!BE291</f>
        <v>0</v>
      </c>
      <c r="Q291" s="431">
        <f>+'Summary Data (2)'!BI291</f>
        <v>0</v>
      </c>
      <c r="R291" s="431">
        <f>+'Summary Data (2)'!BM291</f>
        <v>0</v>
      </c>
      <c r="S291" s="431">
        <f>+'Summary Data (2)'!BQ291</f>
        <v>0</v>
      </c>
      <c r="T291" s="431">
        <f>+'Summary Data (2)'!BU291</f>
        <v>0</v>
      </c>
      <c r="U291" s="431">
        <f>+'Summary Data (2)'!BY291</f>
        <v>0</v>
      </c>
      <c r="X291" s="432">
        <f t="shared" si="54"/>
        <v>0</v>
      </c>
      <c r="Y291" s="432">
        <f t="shared" si="54"/>
        <v>0</v>
      </c>
      <c r="Z291" s="432">
        <f t="shared" si="55"/>
        <v>0</v>
      </c>
      <c r="AA291" s="432">
        <f t="shared" si="56"/>
        <v>0</v>
      </c>
      <c r="AB291" s="432">
        <f t="shared" si="57"/>
        <v>0</v>
      </c>
      <c r="AC291" s="432">
        <f t="shared" si="58"/>
        <v>0</v>
      </c>
      <c r="AD291" s="489">
        <f t="shared" si="59"/>
        <v>0</v>
      </c>
      <c r="AG291" s="483" t="e">
        <f t="shared" si="60"/>
        <v>#DIV/0!</v>
      </c>
      <c r="AH291" s="483" t="e">
        <f t="shared" si="61"/>
        <v>#DIV/0!</v>
      </c>
      <c r="AI291" s="483" t="e">
        <f t="shared" si="62"/>
        <v>#DIV/0!</v>
      </c>
      <c r="AJ291" s="483" t="e">
        <f t="shared" si="63"/>
        <v>#DIV/0!</v>
      </c>
      <c r="AK291" s="483" t="e">
        <f t="shared" si="64"/>
        <v>#DIV/0!</v>
      </c>
      <c r="AL291" s="483" t="e">
        <f t="shared" si="65"/>
        <v>#DIV/0!</v>
      </c>
    </row>
    <row r="292" spans="2:38" x14ac:dyDescent="0.2">
      <c r="B292" s="428">
        <f>+'Summary Data (2)'!B292</f>
        <v>0</v>
      </c>
      <c r="C292" s="431">
        <f>+'Summary Data (2)'!E292</f>
        <v>0</v>
      </c>
      <c r="D292" s="431">
        <f>+'Summary Data (2)'!I292</f>
        <v>0</v>
      </c>
      <c r="E292" s="431">
        <f>+'Summary Data (2)'!M292</f>
        <v>0</v>
      </c>
      <c r="F292" s="431">
        <f>+'Summary Data (2)'!Q292</f>
        <v>0</v>
      </c>
      <c r="G292" s="431">
        <f>+'Summary Data (2)'!U292</f>
        <v>0</v>
      </c>
      <c r="H292" s="431">
        <f>+'Summary Data (2)'!Y292</f>
        <v>0</v>
      </c>
      <c r="I292" s="431">
        <f>+'Summary Data (2)'!AC292</f>
        <v>0</v>
      </c>
      <c r="J292" s="431">
        <f>+'Summary Data (2)'!AG292</f>
        <v>0</v>
      </c>
      <c r="K292" s="431">
        <f>+'Summary Data (2)'!AK292</f>
        <v>0</v>
      </c>
      <c r="L292" s="431">
        <f>+'Summary Data (2)'!AO292</f>
        <v>0</v>
      </c>
      <c r="M292" s="431">
        <f>+'Summary Data (2)'!AS292</f>
        <v>0</v>
      </c>
      <c r="N292" s="431">
        <f>+'Summary Data (2)'!AW292</f>
        <v>0</v>
      </c>
      <c r="O292" s="431">
        <f>+'Summary Data (2)'!BA292</f>
        <v>0</v>
      </c>
      <c r="P292" s="431">
        <f>+'Summary Data (2)'!BE292</f>
        <v>0</v>
      </c>
      <c r="Q292" s="431">
        <f>+'Summary Data (2)'!BI292</f>
        <v>0</v>
      </c>
      <c r="R292" s="431">
        <f>+'Summary Data (2)'!BM292</f>
        <v>0</v>
      </c>
      <c r="S292" s="431">
        <f>+'Summary Data (2)'!BQ292</f>
        <v>0</v>
      </c>
      <c r="T292" s="431">
        <f>+'Summary Data (2)'!BU292</f>
        <v>0</v>
      </c>
      <c r="U292" s="431">
        <f>+'Summary Data (2)'!BY292</f>
        <v>0</v>
      </c>
      <c r="X292" s="432">
        <f t="shared" si="54"/>
        <v>0</v>
      </c>
      <c r="Y292" s="432">
        <f t="shared" si="54"/>
        <v>0</v>
      </c>
      <c r="Z292" s="432">
        <f t="shared" si="55"/>
        <v>0</v>
      </c>
      <c r="AA292" s="432">
        <f t="shared" si="56"/>
        <v>0</v>
      </c>
      <c r="AB292" s="432">
        <f t="shared" si="57"/>
        <v>0</v>
      </c>
      <c r="AC292" s="432">
        <f t="shared" si="58"/>
        <v>0</v>
      </c>
      <c r="AD292" s="489">
        <f t="shared" si="59"/>
        <v>0</v>
      </c>
      <c r="AG292" s="483" t="e">
        <f t="shared" si="60"/>
        <v>#DIV/0!</v>
      </c>
      <c r="AH292" s="483" t="e">
        <f t="shared" si="61"/>
        <v>#DIV/0!</v>
      </c>
      <c r="AI292" s="483" t="e">
        <f t="shared" si="62"/>
        <v>#DIV/0!</v>
      </c>
      <c r="AJ292" s="483" t="e">
        <f t="shared" si="63"/>
        <v>#DIV/0!</v>
      </c>
      <c r="AK292" s="483" t="e">
        <f t="shared" si="64"/>
        <v>#DIV/0!</v>
      </c>
      <c r="AL292" s="483" t="e">
        <f t="shared" si="65"/>
        <v>#DIV/0!</v>
      </c>
    </row>
    <row r="293" spans="2:38" x14ac:dyDescent="0.2">
      <c r="B293" s="428">
        <f>+'Summary Data (2)'!B293</f>
        <v>0</v>
      </c>
      <c r="C293" s="431">
        <f>+'Summary Data (2)'!E293</f>
        <v>0</v>
      </c>
      <c r="D293" s="431">
        <f>+'Summary Data (2)'!I293</f>
        <v>0</v>
      </c>
      <c r="E293" s="431">
        <f>+'Summary Data (2)'!M293</f>
        <v>0</v>
      </c>
      <c r="F293" s="431">
        <f>+'Summary Data (2)'!Q293</f>
        <v>0</v>
      </c>
      <c r="G293" s="431">
        <f>+'Summary Data (2)'!U293</f>
        <v>0</v>
      </c>
      <c r="H293" s="431">
        <f>+'Summary Data (2)'!Y293</f>
        <v>0</v>
      </c>
      <c r="I293" s="431">
        <f>+'Summary Data (2)'!AC293</f>
        <v>0</v>
      </c>
      <c r="J293" s="431">
        <f>+'Summary Data (2)'!AG293</f>
        <v>0</v>
      </c>
      <c r="K293" s="431">
        <f>+'Summary Data (2)'!AK293</f>
        <v>0</v>
      </c>
      <c r="L293" s="431">
        <f>+'Summary Data (2)'!AO293</f>
        <v>0</v>
      </c>
      <c r="M293" s="431">
        <f>+'Summary Data (2)'!AS293</f>
        <v>0</v>
      </c>
      <c r="N293" s="431">
        <f>+'Summary Data (2)'!AW293</f>
        <v>0</v>
      </c>
      <c r="O293" s="431">
        <f>+'Summary Data (2)'!BA293</f>
        <v>0</v>
      </c>
      <c r="P293" s="431">
        <f>+'Summary Data (2)'!BE293</f>
        <v>0</v>
      </c>
      <c r="Q293" s="431">
        <f>+'Summary Data (2)'!BI293</f>
        <v>0</v>
      </c>
      <c r="R293" s="431">
        <f>+'Summary Data (2)'!BM293</f>
        <v>0</v>
      </c>
      <c r="S293" s="431">
        <f>+'Summary Data (2)'!BQ293</f>
        <v>0</v>
      </c>
      <c r="T293" s="431">
        <f>+'Summary Data (2)'!BU293</f>
        <v>0</v>
      </c>
      <c r="U293" s="431">
        <f>+'Summary Data (2)'!BY293</f>
        <v>0</v>
      </c>
      <c r="X293" s="432">
        <f t="shared" si="54"/>
        <v>0</v>
      </c>
      <c r="Y293" s="432">
        <f t="shared" si="54"/>
        <v>0</v>
      </c>
      <c r="Z293" s="432">
        <f t="shared" si="55"/>
        <v>0</v>
      </c>
      <c r="AA293" s="432">
        <f t="shared" si="56"/>
        <v>0</v>
      </c>
      <c r="AB293" s="432">
        <f t="shared" si="57"/>
        <v>0</v>
      </c>
      <c r="AC293" s="432">
        <f t="shared" si="58"/>
        <v>0</v>
      </c>
      <c r="AD293" s="489">
        <f t="shared" si="59"/>
        <v>0</v>
      </c>
      <c r="AG293" s="483" t="e">
        <f t="shared" si="60"/>
        <v>#DIV/0!</v>
      </c>
      <c r="AH293" s="483" t="e">
        <f t="shared" si="61"/>
        <v>#DIV/0!</v>
      </c>
      <c r="AI293" s="483" t="e">
        <f t="shared" si="62"/>
        <v>#DIV/0!</v>
      </c>
      <c r="AJ293" s="483" t="e">
        <f t="shared" si="63"/>
        <v>#DIV/0!</v>
      </c>
      <c r="AK293" s="483" t="e">
        <f t="shared" si="64"/>
        <v>#DIV/0!</v>
      </c>
      <c r="AL293" s="483" t="e">
        <f t="shared" si="65"/>
        <v>#DIV/0!</v>
      </c>
    </row>
    <row r="294" spans="2:38" x14ac:dyDescent="0.2">
      <c r="B294" s="428">
        <f>+'Summary Data (2)'!B294</f>
        <v>0</v>
      </c>
      <c r="C294" s="431">
        <f>+'Summary Data (2)'!E294</f>
        <v>0</v>
      </c>
      <c r="D294" s="431">
        <f>+'Summary Data (2)'!I294</f>
        <v>0</v>
      </c>
      <c r="E294" s="431">
        <f>+'Summary Data (2)'!M294</f>
        <v>0</v>
      </c>
      <c r="F294" s="431">
        <f>+'Summary Data (2)'!Q294</f>
        <v>0</v>
      </c>
      <c r="G294" s="431">
        <f>+'Summary Data (2)'!U294</f>
        <v>0</v>
      </c>
      <c r="H294" s="431">
        <f>+'Summary Data (2)'!Y294</f>
        <v>0</v>
      </c>
      <c r="I294" s="431">
        <f>+'Summary Data (2)'!AC294</f>
        <v>0</v>
      </c>
      <c r="J294" s="431">
        <f>+'Summary Data (2)'!AG294</f>
        <v>0</v>
      </c>
      <c r="K294" s="431">
        <f>+'Summary Data (2)'!AK294</f>
        <v>0</v>
      </c>
      <c r="L294" s="431">
        <f>+'Summary Data (2)'!AO294</f>
        <v>0</v>
      </c>
      <c r="M294" s="431">
        <f>+'Summary Data (2)'!AS294</f>
        <v>0</v>
      </c>
      <c r="N294" s="431">
        <f>+'Summary Data (2)'!AW294</f>
        <v>0</v>
      </c>
      <c r="O294" s="431">
        <f>+'Summary Data (2)'!BA294</f>
        <v>0</v>
      </c>
      <c r="P294" s="431">
        <f>+'Summary Data (2)'!BE294</f>
        <v>0</v>
      </c>
      <c r="Q294" s="431">
        <f>+'Summary Data (2)'!BI294</f>
        <v>0</v>
      </c>
      <c r="R294" s="431">
        <f>+'Summary Data (2)'!BM294</f>
        <v>0</v>
      </c>
      <c r="S294" s="431">
        <f>+'Summary Data (2)'!BQ294</f>
        <v>0</v>
      </c>
      <c r="T294" s="431">
        <f>+'Summary Data (2)'!BU294</f>
        <v>0</v>
      </c>
      <c r="U294" s="431">
        <f>+'Summary Data (2)'!BY294</f>
        <v>0</v>
      </c>
      <c r="X294" s="432">
        <f t="shared" si="54"/>
        <v>0</v>
      </c>
      <c r="Y294" s="432">
        <f t="shared" si="54"/>
        <v>0</v>
      </c>
      <c r="Z294" s="432">
        <f t="shared" si="55"/>
        <v>0</v>
      </c>
      <c r="AA294" s="432">
        <f t="shared" si="56"/>
        <v>0</v>
      </c>
      <c r="AB294" s="432">
        <f t="shared" si="57"/>
        <v>0</v>
      </c>
      <c r="AC294" s="432">
        <f t="shared" si="58"/>
        <v>0</v>
      </c>
      <c r="AD294" s="489">
        <f t="shared" si="59"/>
        <v>0</v>
      </c>
      <c r="AG294" s="483" t="e">
        <f t="shared" si="60"/>
        <v>#DIV/0!</v>
      </c>
      <c r="AH294" s="483" t="e">
        <f t="shared" si="61"/>
        <v>#DIV/0!</v>
      </c>
      <c r="AI294" s="483" t="e">
        <f t="shared" si="62"/>
        <v>#DIV/0!</v>
      </c>
      <c r="AJ294" s="483" t="e">
        <f t="shared" si="63"/>
        <v>#DIV/0!</v>
      </c>
      <c r="AK294" s="483" t="e">
        <f t="shared" si="64"/>
        <v>#DIV/0!</v>
      </c>
      <c r="AL294" s="483" t="e">
        <f t="shared" si="65"/>
        <v>#DIV/0!</v>
      </c>
    </row>
    <row r="295" spans="2:38" x14ac:dyDescent="0.2">
      <c r="B295" s="428">
        <f>+'Summary Data (2)'!B295</f>
        <v>0</v>
      </c>
      <c r="C295" s="431">
        <f>+'Summary Data (2)'!E295</f>
        <v>0</v>
      </c>
      <c r="D295" s="431">
        <f>+'Summary Data (2)'!I295</f>
        <v>0</v>
      </c>
      <c r="E295" s="431">
        <f>+'Summary Data (2)'!M295</f>
        <v>0</v>
      </c>
      <c r="F295" s="431">
        <f>+'Summary Data (2)'!Q295</f>
        <v>0</v>
      </c>
      <c r="G295" s="431">
        <f>+'Summary Data (2)'!U295</f>
        <v>0</v>
      </c>
      <c r="H295" s="431">
        <f>+'Summary Data (2)'!Y295</f>
        <v>0</v>
      </c>
      <c r="I295" s="431">
        <f>+'Summary Data (2)'!AC295</f>
        <v>0</v>
      </c>
      <c r="J295" s="431">
        <f>+'Summary Data (2)'!AG295</f>
        <v>0</v>
      </c>
      <c r="K295" s="431">
        <f>+'Summary Data (2)'!AK295</f>
        <v>0</v>
      </c>
      <c r="L295" s="431">
        <f>+'Summary Data (2)'!AO295</f>
        <v>0</v>
      </c>
      <c r="M295" s="431">
        <f>+'Summary Data (2)'!AS295</f>
        <v>0</v>
      </c>
      <c r="N295" s="431">
        <f>+'Summary Data (2)'!AW295</f>
        <v>0</v>
      </c>
      <c r="O295" s="431">
        <f>+'Summary Data (2)'!BA295</f>
        <v>0</v>
      </c>
      <c r="P295" s="431">
        <f>+'Summary Data (2)'!BE295</f>
        <v>0</v>
      </c>
      <c r="Q295" s="431">
        <f>+'Summary Data (2)'!BI295</f>
        <v>0</v>
      </c>
      <c r="R295" s="431">
        <f>+'Summary Data (2)'!BM295</f>
        <v>0</v>
      </c>
      <c r="S295" s="431">
        <f>+'Summary Data (2)'!BQ295</f>
        <v>0</v>
      </c>
      <c r="T295" s="431">
        <f>+'Summary Data (2)'!BU295</f>
        <v>0</v>
      </c>
      <c r="U295" s="431">
        <f>+'Summary Data (2)'!BY295</f>
        <v>0</v>
      </c>
      <c r="X295" s="432">
        <f t="shared" si="54"/>
        <v>0</v>
      </c>
      <c r="Y295" s="432">
        <f t="shared" si="54"/>
        <v>0</v>
      </c>
      <c r="Z295" s="432">
        <f t="shared" si="55"/>
        <v>0</v>
      </c>
      <c r="AA295" s="432">
        <f t="shared" si="56"/>
        <v>0</v>
      </c>
      <c r="AB295" s="432">
        <f t="shared" si="57"/>
        <v>0</v>
      </c>
      <c r="AC295" s="432">
        <f t="shared" si="58"/>
        <v>0</v>
      </c>
      <c r="AD295" s="489">
        <f t="shared" si="59"/>
        <v>0</v>
      </c>
      <c r="AG295" s="483" t="e">
        <f t="shared" si="60"/>
        <v>#DIV/0!</v>
      </c>
      <c r="AH295" s="483" t="e">
        <f t="shared" si="61"/>
        <v>#DIV/0!</v>
      </c>
      <c r="AI295" s="483" t="e">
        <f t="shared" si="62"/>
        <v>#DIV/0!</v>
      </c>
      <c r="AJ295" s="483" t="e">
        <f t="shared" si="63"/>
        <v>#DIV/0!</v>
      </c>
      <c r="AK295" s="483" t="e">
        <f t="shared" si="64"/>
        <v>#DIV/0!</v>
      </c>
      <c r="AL295" s="483" t="e">
        <f t="shared" si="65"/>
        <v>#DIV/0!</v>
      </c>
    </row>
    <row r="296" spans="2:38" x14ac:dyDescent="0.2">
      <c r="B296" s="428">
        <f>+'Summary Data (2)'!B296</f>
        <v>0</v>
      </c>
      <c r="C296" s="431">
        <f>+'Summary Data (2)'!E296</f>
        <v>0</v>
      </c>
      <c r="D296" s="431">
        <f>+'Summary Data (2)'!I296</f>
        <v>0</v>
      </c>
      <c r="E296" s="431">
        <f>+'Summary Data (2)'!M296</f>
        <v>0</v>
      </c>
      <c r="F296" s="431">
        <f>+'Summary Data (2)'!Q296</f>
        <v>0</v>
      </c>
      <c r="G296" s="431">
        <f>+'Summary Data (2)'!U296</f>
        <v>0</v>
      </c>
      <c r="H296" s="431">
        <f>+'Summary Data (2)'!Y296</f>
        <v>0</v>
      </c>
      <c r="I296" s="431">
        <f>+'Summary Data (2)'!AC296</f>
        <v>0</v>
      </c>
      <c r="J296" s="431">
        <f>+'Summary Data (2)'!AG296</f>
        <v>0</v>
      </c>
      <c r="K296" s="431">
        <f>+'Summary Data (2)'!AK296</f>
        <v>0</v>
      </c>
      <c r="L296" s="431">
        <f>+'Summary Data (2)'!AO296</f>
        <v>0</v>
      </c>
      <c r="M296" s="431">
        <f>+'Summary Data (2)'!AS296</f>
        <v>0</v>
      </c>
      <c r="N296" s="431">
        <f>+'Summary Data (2)'!AW296</f>
        <v>0</v>
      </c>
      <c r="O296" s="431">
        <f>+'Summary Data (2)'!BA296</f>
        <v>0</v>
      </c>
      <c r="P296" s="431">
        <f>+'Summary Data (2)'!BE296</f>
        <v>0</v>
      </c>
      <c r="Q296" s="431">
        <f>+'Summary Data (2)'!BI296</f>
        <v>0</v>
      </c>
      <c r="R296" s="431">
        <f>+'Summary Data (2)'!BM296</f>
        <v>0</v>
      </c>
      <c r="S296" s="431">
        <f>+'Summary Data (2)'!BQ296</f>
        <v>0</v>
      </c>
      <c r="T296" s="431">
        <f>+'Summary Data (2)'!BU296</f>
        <v>0</v>
      </c>
      <c r="U296" s="431">
        <f>+'Summary Data (2)'!BY296</f>
        <v>0</v>
      </c>
      <c r="X296" s="432">
        <f t="shared" si="54"/>
        <v>0</v>
      </c>
      <c r="Y296" s="432">
        <f t="shared" si="54"/>
        <v>0</v>
      </c>
      <c r="Z296" s="432">
        <f t="shared" si="55"/>
        <v>0</v>
      </c>
      <c r="AA296" s="432">
        <f t="shared" si="56"/>
        <v>0</v>
      </c>
      <c r="AB296" s="432">
        <f t="shared" si="57"/>
        <v>0</v>
      </c>
      <c r="AC296" s="432">
        <f t="shared" si="58"/>
        <v>0</v>
      </c>
      <c r="AD296" s="489">
        <f t="shared" si="59"/>
        <v>0</v>
      </c>
      <c r="AG296" s="483" t="e">
        <f t="shared" si="60"/>
        <v>#DIV/0!</v>
      </c>
      <c r="AH296" s="483" t="e">
        <f t="shared" si="61"/>
        <v>#DIV/0!</v>
      </c>
      <c r="AI296" s="483" t="e">
        <f t="shared" si="62"/>
        <v>#DIV/0!</v>
      </c>
      <c r="AJ296" s="483" t="e">
        <f t="shared" si="63"/>
        <v>#DIV/0!</v>
      </c>
      <c r="AK296" s="483" t="e">
        <f t="shared" si="64"/>
        <v>#DIV/0!</v>
      </c>
      <c r="AL296" s="483" t="e">
        <f t="shared" si="65"/>
        <v>#DIV/0!</v>
      </c>
    </row>
    <row r="297" spans="2:38" x14ac:dyDescent="0.2">
      <c r="B297" s="428">
        <f>+'Summary Data (2)'!B297</f>
        <v>0</v>
      </c>
      <c r="C297" s="431">
        <f>+'Summary Data (2)'!E297</f>
        <v>0</v>
      </c>
      <c r="D297" s="431">
        <f>+'Summary Data (2)'!I297</f>
        <v>0</v>
      </c>
      <c r="E297" s="431">
        <f>+'Summary Data (2)'!M297</f>
        <v>0</v>
      </c>
      <c r="F297" s="431">
        <f>+'Summary Data (2)'!Q297</f>
        <v>0</v>
      </c>
      <c r="G297" s="431">
        <f>+'Summary Data (2)'!U297</f>
        <v>0</v>
      </c>
      <c r="H297" s="431">
        <f>+'Summary Data (2)'!Y297</f>
        <v>0</v>
      </c>
      <c r="I297" s="431">
        <f>+'Summary Data (2)'!AC297</f>
        <v>0</v>
      </c>
      <c r="J297" s="431">
        <f>+'Summary Data (2)'!AG297</f>
        <v>0</v>
      </c>
      <c r="K297" s="431">
        <f>+'Summary Data (2)'!AK297</f>
        <v>0</v>
      </c>
      <c r="L297" s="431">
        <f>+'Summary Data (2)'!AO297</f>
        <v>0</v>
      </c>
      <c r="M297" s="431">
        <f>+'Summary Data (2)'!AS297</f>
        <v>0</v>
      </c>
      <c r="N297" s="431">
        <f>+'Summary Data (2)'!AW297</f>
        <v>0</v>
      </c>
      <c r="O297" s="431">
        <f>+'Summary Data (2)'!BA297</f>
        <v>0</v>
      </c>
      <c r="P297" s="431">
        <f>+'Summary Data (2)'!BE297</f>
        <v>0</v>
      </c>
      <c r="Q297" s="431">
        <f>+'Summary Data (2)'!BI297</f>
        <v>0</v>
      </c>
      <c r="R297" s="431">
        <f>+'Summary Data (2)'!BM297</f>
        <v>0</v>
      </c>
      <c r="S297" s="431">
        <f>+'Summary Data (2)'!BQ297</f>
        <v>0</v>
      </c>
      <c r="T297" s="431">
        <f>+'Summary Data (2)'!BU297</f>
        <v>0</v>
      </c>
      <c r="U297" s="431">
        <f>+'Summary Data (2)'!BY297</f>
        <v>0</v>
      </c>
      <c r="X297" s="432">
        <f t="shared" si="54"/>
        <v>0</v>
      </c>
      <c r="Y297" s="432">
        <f t="shared" si="54"/>
        <v>0</v>
      </c>
      <c r="Z297" s="432">
        <f t="shared" si="55"/>
        <v>0</v>
      </c>
      <c r="AA297" s="432">
        <f t="shared" si="56"/>
        <v>0</v>
      </c>
      <c r="AB297" s="432">
        <f t="shared" si="57"/>
        <v>0</v>
      </c>
      <c r="AC297" s="432">
        <f t="shared" si="58"/>
        <v>0</v>
      </c>
      <c r="AD297" s="489">
        <f t="shared" si="59"/>
        <v>0</v>
      </c>
      <c r="AG297" s="483" t="e">
        <f t="shared" si="60"/>
        <v>#DIV/0!</v>
      </c>
      <c r="AH297" s="483" t="e">
        <f t="shared" si="61"/>
        <v>#DIV/0!</v>
      </c>
      <c r="AI297" s="483" t="e">
        <f t="shared" si="62"/>
        <v>#DIV/0!</v>
      </c>
      <c r="AJ297" s="483" t="e">
        <f t="shared" si="63"/>
        <v>#DIV/0!</v>
      </c>
      <c r="AK297" s="483" t="e">
        <f t="shared" si="64"/>
        <v>#DIV/0!</v>
      </c>
      <c r="AL297" s="483" t="e">
        <f t="shared" si="65"/>
        <v>#DIV/0!</v>
      </c>
    </row>
    <row r="298" spans="2:38" x14ac:dyDescent="0.2">
      <c r="B298" s="428">
        <f>+'Summary Data (2)'!B298</f>
        <v>0</v>
      </c>
      <c r="C298" s="431">
        <f>+'Summary Data (2)'!E298</f>
        <v>0</v>
      </c>
      <c r="D298" s="431">
        <f>+'Summary Data (2)'!I298</f>
        <v>0</v>
      </c>
      <c r="E298" s="431">
        <f>+'Summary Data (2)'!M298</f>
        <v>0</v>
      </c>
      <c r="F298" s="431">
        <f>+'Summary Data (2)'!Q298</f>
        <v>0</v>
      </c>
      <c r="G298" s="431">
        <f>+'Summary Data (2)'!U298</f>
        <v>0</v>
      </c>
      <c r="H298" s="431">
        <f>+'Summary Data (2)'!Y298</f>
        <v>0</v>
      </c>
      <c r="I298" s="431">
        <f>+'Summary Data (2)'!AC298</f>
        <v>0</v>
      </c>
      <c r="J298" s="431">
        <f>+'Summary Data (2)'!AG298</f>
        <v>0</v>
      </c>
      <c r="K298" s="431">
        <f>+'Summary Data (2)'!AK298</f>
        <v>0</v>
      </c>
      <c r="L298" s="431">
        <f>+'Summary Data (2)'!AO298</f>
        <v>0</v>
      </c>
      <c r="M298" s="431">
        <f>+'Summary Data (2)'!AS298</f>
        <v>0</v>
      </c>
      <c r="N298" s="431">
        <f>+'Summary Data (2)'!AW298</f>
        <v>0</v>
      </c>
      <c r="O298" s="431">
        <f>+'Summary Data (2)'!BA298</f>
        <v>0</v>
      </c>
      <c r="P298" s="431">
        <f>+'Summary Data (2)'!BE298</f>
        <v>0</v>
      </c>
      <c r="Q298" s="431">
        <f>+'Summary Data (2)'!BI298</f>
        <v>0</v>
      </c>
      <c r="R298" s="431">
        <f>+'Summary Data (2)'!BM298</f>
        <v>0</v>
      </c>
      <c r="S298" s="431">
        <f>+'Summary Data (2)'!BQ298</f>
        <v>0</v>
      </c>
      <c r="T298" s="431">
        <f>+'Summary Data (2)'!BU298</f>
        <v>0</v>
      </c>
      <c r="U298" s="431">
        <f>+'Summary Data (2)'!BY298</f>
        <v>0</v>
      </c>
      <c r="X298" s="432">
        <f t="shared" si="54"/>
        <v>0</v>
      </c>
      <c r="Y298" s="432">
        <f t="shared" si="54"/>
        <v>0</v>
      </c>
      <c r="Z298" s="432">
        <f t="shared" si="55"/>
        <v>0</v>
      </c>
      <c r="AA298" s="432">
        <f t="shared" si="56"/>
        <v>0</v>
      </c>
      <c r="AB298" s="432">
        <f t="shared" si="57"/>
        <v>0</v>
      </c>
      <c r="AC298" s="432">
        <f t="shared" si="58"/>
        <v>0</v>
      </c>
      <c r="AD298" s="489">
        <f t="shared" si="59"/>
        <v>0</v>
      </c>
      <c r="AG298" s="483" t="e">
        <f t="shared" si="60"/>
        <v>#DIV/0!</v>
      </c>
      <c r="AH298" s="483" t="e">
        <f t="shared" si="61"/>
        <v>#DIV/0!</v>
      </c>
      <c r="AI298" s="483" t="e">
        <f t="shared" si="62"/>
        <v>#DIV/0!</v>
      </c>
      <c r="AJ298" s="483" t="e">
        <f t="shared" si="63"/>
        <v>#DIV/0!</v>
      </c>
      <c r="AK298" s="483" t="e">
        <f t="shared" si="64"/>
        <v>#DIV/0!</v>
      </c>
      <c r="AL298" s="483" t="e">
        <f t="shared" si="65"/>
        <v>#DIV/0!</v>
      </c>
    </row>
    <row r="299" spans="2:38" x14ac:dyDescent="0.2">
      <c r="B299" s="428">
        <f>+'Summary Data (2)'!B299</f>
        <v>0</v>
      </c>
      <c r="C299" s="431">
        <f>+'Summary Data (2)'!E299</f>
        <v>0</v>
      </c>
      <c r="D299" s="431">
        <f>+'Summary Data (2)'!I299</f>
        <v>0</v>
      </c>
      <c r="E299" s="431">
        <f>+'Summary Data (2)'!M299</f>
        <v>0</v>
      </c>
      <c r="F299" s="431">
        <f>+'Summary Data (2)'!Q299</f>
        <v>0</v>
      </c>
      <c r="G299" s="431">
        <f>+'Summary Data (2)'!U299</f>
        <v>0</v>
      </c>
      <c r="H299" s="431">
        <f>+'Summary Data (2)'!Y299</f>
        <v>0</v>
      </c>
      <c r="I299" s="431">
        <f>+'Summary Data (2)'!AC299</f>
        <v>0</v>
      </c>
      <c r="J299" s="431">
        <f>+'Summary Data (2)'!AG299</f>
        <v>0</v>
      </c>
      <c r="K299" s="431">
        <f>+'Summary Data (2)'!AK299</f>
        <v>0</v>
      </c>
      <c r="L299" s="431">
        <f>+'Summary Data (2)'!AO299</f>
        <v>0</v>
      </c>
      <c r="M299" s="431">
        <f>+'Summary Data (2)'!AS299</f>
        <v>0</v>
      </c>
      <c r="N299" s="431">
        <f>+'Summary Data (2)'!AW299</f>
        <v>0</v>
      </c>
      <c r="O299" s="431">
        <f>+'Summary Data (2)'!BA299</f>
        <v>0</v>
      </c>
      <c r="P299" s="431">
        <f>+'Summary Data (2)'!BE299</f>
        <v>0</v>
      </c>
      <c r="Q299" s="431">
        <f>+'Summary Data (2)'!BI299</f>
        <v>0</v>
      </c>
      <c r="R299" s="431">
        <f>+'Summary Data (2)'!BM299</f>
        <v>0</v>
      </c>
      <c r="S299" s="431">
        <f>+'Summary Data (2)'!BQ299</f>
        <v>0</v>
      </c>
      <c r="T299" s="431">
        <f>+'Summary Data (2)'!BU299</f>
        <v>0</v>
      </c>
      <c r="U299" s="431">
        <f>+'Summary Data (2)'!BY299</f>
        <v>0</v>
      </c>
      <c r="X299" s="432">
        <f t="shared" si="54"/>
        <v>0</v>
      </c>
      <c r="Y299" s="432">
        <f t="shared" si="54"/>
        <v>0</v>
      </c>
      <c r="Z299" s="432">
        <f t="shared" si="55"/>
        <v>0</v>
      </c>
      <c r="AA299" s="432">
        <f t="shared" si="56"/>
        <v>0</v>
      </c>
      <c r="AB299" s="432">
        <f t="shared" si="57"/>
        <v>0</v>
      </c>
      <c r="AC299" s="432">
        <f t="shared" si="58"/>
        <v>0</v>
      </c>
      <c r="AD299" s="489">
        <f t="shared" si="59"/>
        <v>0</v>
      </c>
      <c r="AG299" s="483" t="e">
        <f t="shared" si="60"/>
        <v>#DIV/0!</v>
      </c>
      <c r="AH299" s="483" t="e">
        <f t="shared" si="61"/>
        <v>#DIV/0!</v>
      </c>
      <c r="AI299" s="483" t="e">
        <f t="shared" si="62"/>
        <v>#DIV/0!</v>
      </c>
      <c r="AJ299" s="483" t="e">
        <f t="shared" si="63"/>
        <v>#DIV/0!</v>
      </c>
      <c r="AK299" s="483" t="e">
        <f t="shared" si="64"/>
        <v>#DIV/0!</v>
      </c>
      <c r="AL299" s="483" t="e">
        <f t="shared" si="65"/>
        <v>#DIV/0!</v>
      </c>
    </row>
    <row r="300" spans="2:38" x14ac:dyDescent="0.2">
      <c r="B300" s="428">
        <f>+'Summary Data (2)'!B300</f>
        <v>0</v>
      </c>
      <c r="C300" s="431">
        <f>+'Summary Data (2)'!E300</f>
        <v>0</v>
      </c>
      <c r="D300" s="431">
        <f>+'Summary Data (2)'!I300</f>
        <v>0</v>
      </c>
      <c r="E300" s="431">
        <f>+'Summary Data (2)'!M300</f>
        <v>0</v>
      </c>
      <c r="F300" s="431">
        <f>+'Summary Data (2)'!Q300</f>
        <v>0</v>
      </c>
      <c r="G300" s="431">
        <f>+'Summary Data (2)'!U300</f>
        <v>0</v>
      </c>
      <c r="H300" s="431">
        <f>+'Summary Data (2)'!Y300</f>
        <v>0</v>
      </c>
      <c r="I300" s="431">
        <f>+'Summary Data (2)'!AC300</f>
        <v>0</v>
      </c>
      <c r="J300" s="431">
        <f>+'Summary Data (2)'!AG300</f>
        <v>0</v>
      </c>
      <c r="K300" s="431">
        <f>+'Summary Data (2)'!AK300</f>
        <v>0</v>
      </c>
      <c r="L300" s="431">
        <f>+'Summary Data (2)'!AO300</f>
        <v>0</v>
      </c>
      <c r="M300" s="431">
        <f>+'Summary Data (2)'!AS300</f>
        <v>0</v>
      </c>
      <c r="N300" s="431">
        <f>+'Summary Data (2)'!AW300</f>
        <v>0</v>
      </c>
      <c r="O300" s="431">
        <f>+'Summary Data (2)'!BA300</f>
        <v>0</v>
      </c>
      <c r="P300" s="431">
        <f>+'Summary Data (2)'!BE300</f>
        <v>0</v>
      </c>
      <c r="Q300" s="431">
        <f>+'Summary Data (2)'!BI300</f>
        <v>0</v>
      </c>
      <c r="R300" s="431">
        <f>+'Summary Data (2)'!BM300</f>
        <v>0</v>
      </c>
      <c r="S300" s="431">
        <f>+'Summary Data (2)'!BQ300</f>
        <v>0</v>
      </c>
      <c r="T300" s="431">
        <f>+'Summary Data (2)'!BU300</f>
        <v>0</v>
      </c>
      <c r="U300" s="431">
        <f>+'Summary Data (2)'!BY300</f>
        <v>0</v>
      </c>
      <c r="X300" s="432">
        <f t="shared" si="54"/>
        <v>0</v>
      </c>
      <c r="Y300" s="432">
        <f t="shared" si="54"/>
        <v>0</v>
      </c>
      <c r="Z300" s="432">
        <f t="shared" si="55"/>
        <v>0</v>
      </c>
      <c r="AA300" s="432">
        <f t="shared" si="56"/>
        <v>0</v>
      </c>
      <c r="AB300" s="432">
        <f t="shared" si="57"/>
        <v>0</v>
      </c>
      <c r="AC300" s="432">
        <f t="shared" si="58"/>
        <v>0</v>
      </c>
      <c r="AD300" s="489">
        <f t="shared" si="59"/>
        <v>0</v>
      </c>
      <c r="AG300" s="483" t="e">
        <f t="shared" si="60"/>
        <v>#DIV/0!</v>
      </c>
      <c r="AH300" s="483" t="e">
        <f t="shared" si="61"/>
        <v>#DIV/0!</v>
      </c>
      <c r="AI300" s="483" t="e">
        <f t="shared" si="62"/>
        <v>#DIV/0!</v>
      </c>
      <c r="AJ300" s="483" t="e">
        <f t="shared" si="63"/>
        <v>#DIV/0!</v>
      </c>
      <c r="AK300" s="483" t="e">
        <f t="shared" si="64"/>
        <v>#DIV/0!</v>
      </c>
      <c r="AL300" s="483" t="e">
        <f t="shared" si="65"/>
        <v>#DIV/0!</v>
      </c>
    </row>
    <row r="301" spans="2:38" x14ac:dyDescent="0.2">
      <c r="B301" s="428">
        <f>+'Summary Data (2)'!B301</f>
        <v>0</v>
      </c>
      <c r="C301" s="431">
        <f>+'Summary Data (2)'!E301</f>
        <v>0</v>
      </c>
      <c r="D301" s="431">
        <f>+'Summary Data (2)'!I301</f>
        <v>0</v>
      </c>
      <c r="E301" s="431">
        <f>+'Summary Data (2)'!M301</f>
        <v>0</v>
      </c>
      <c r="F301" s="431">
        <f>+'Summary Data (2)'!Q301</f>
        <v>0</v>
      </c>
      <c r="G301" s="431">
        <f>+'Summary Data (2)'!U301</f>
        <v>0</v>
      </c>
      <c r="H301" s="431">
        <f>+'Summary Data (2)'!Y301</f>
        <v>0</v>
      </c>
      <c r="I301" s="431">
        <f>+'Summary Data (2)'!AC301</f>
        <v>0</v>
      </c>
      <c r="J301" s="431">
        <f>+'Summary Data (2)'!AG301</f>
        <v>0</v>
      </c>
      <c r="K301" s="431">
        <f>+'Summary Data (2)'!AK301</f>
        <v>0</v>
      </c>
      <c r="L301" s="431">
        <f>+'Summary Data (2)'!AO301</f>
        <v>0</v>
      </c>
      <c r="M301" s="431">
        <f>+'Summary Data (2)'!AS301</f>
        <v>0</v>
      </c>
      <c r="N301" s="431">
        <f>+'Summary Data (2)'!AW301</f>
        <v>0</v>
      </c>
      <c r="O301" s="431">
        <f>+'Summary Data (2)'!BA301</f>
        <v>0</v>
      </c>
      <c r="P301" s="431">
        <f>+'Summary Data (2)'!BE301</f>
        <v>0</v>
      </c>
      <c r="Q301" s="431">
        <f>+'Summary Data (2)'!BI301</f>
        <v>0</v>
      </c>
      <c r="R301" s="431">
        <f>+'Summary Data (2)'!BM301</f>
        <v>0</v>
      </c>
      <c r="S301" s="431">
        <f>+'Summary Data (2)'!BQ301</f>
        <v>0</v>
      </c>
      <c r="T301" s="431">
        <f>+'Summary Data (2)'!BU301</f>
        <v>0</v>
      </c>
      <c r="U301" s="431">
        <f>+'Summary Data (2)'!BY301</f>
        <v>0</v>
      </c>
      <c r="X301" s="432">
        <f t="shared" si="54"/>
        <v>0</v>
      </c>
      <c r="Y301" s="432">
        <f t="shared" si="54"/>
        <v>0</v>
      </c>
      <c r="Z301" s="432">
        <f t="shared" si="55"/>
        <v>0</v>
      </c>
      <c r="AA301" s="432">
        <f t="shared" si="56"/>
        <v>0</v>
      </c>
      <c r="AB301" s="432">
        <f t="shared" si="57"/>
        <v>0</v>
      </c>
      <c r="AC301" s="432">
        <f t="shared" si="58"/>
        <v>0</v>
      </c>
      <c r="AD301" s="489">
        <f t="shared" si="59"/>
        <v>0</v>
      </c>
      <c r="AG301" s="483" t="e">
        <f t="shared" si="60"/>
        <v>#DIV/0!</v>
      </c>
      <c r="AH301" s="483" t="e">
        <f t="shared" si="61"/>
        <v>#DIV/0!</v>
      </c>
      <c r="AI301" s="483" t="e">
        <f t="shared" si="62"/>
        <v>#DIV/0!</v>
      </c>
      <c r="AJ301" s="483" t="e">
        <f t="shared" si="63"/>
        <v>#DIV/0!</v>
      </c>
      <c r="AK301" s="483" t="e">
        <f t="shared" si="64"/>
        <v>#DIV/0!</v>
      </c>
      <c r="AL301" s="483" t="e">
        <f t="shared" si="65"/>
        <v>#DIV/0!</v>
      </c>
    </row>
    <row r="302" spans="2:38" x14ac:dyDescent="0.2">
      <c r="B302" s="428">
        <f>+'Summary Data (2)'!B302</f>
        <v>0</v>
      </c>
      <c r="C302" s="431">
        <f>+'Summary Data (2)'!E302</f>
        <v>0</v>
      </c>
      <c r="D302" s="431">
        <f>+'Summary Data (2)'!I302</f>
        <v>0</v>
      </c>
      <c r="E302" s="431">
        <f>+'Summary Data (2)'!M302</f>
        <v>0</v>
      </c>
      <c r="F302" s="431">
        <f>+'Summary Data (2)'!Q302</f>
        <v>0</v>
      </c>
      <c r="G302" s="431">
        <f>+'Summary Data (2)'!U302</f>
        <v>0</v>
      </c>
      <c r="H302" s="431">
        <f>+'Summary Data (2)'!Y302</f>
        <v>0</v>
      </c>
      <c r="I302" s="431">
        <f>+'Summary Data (2)'!AC302</f>
        <v>0</v>
      </c>
      <c r="J302" s="431">
        <f>+'Summary Data (2)'!AG302</f>
        <v>0</v>
      </c>
      <c r="K302" s="431">
        <f>+'Summary Data (2)'!AK302</f>
        <v>0</v>
      </c>
      <c r="L302" s="431">
        <f>+'Summary Data (2)'!AO302</f>
        <v>0</v>
      </c>
      <c r="M302" s="431">
        <f>+'Summary Data (2)'!AS302</f>
        <v>0</v>
      </c>
      <c r="N302" s="431">
        <f>+'Summary Data (2)'!AW302</f>
        <v>0</v>
      </c>
      <c r="O302" s="431">
        <f>+'Summary Data (2)'!BA302</f>
        <v>0</v>
      </c>
      <c r="P302" s="431">
        <f>+'Summary Data (2)'!BE302</f>
        <v>0</v>
      </c>
      <c r="Q302" s="431">
        <f>+'Summary Data (2)'!BI302</f>
        <v>0</v>
      </c>
      <c r="R302" s="431">
        <f>+'Summary Data (2)'!BM302</f>
        <v>0</v>
      </c>
      <c r="S302" s="431">
        <f>+'Summary Data (2)'!BQ302</f>
        <v>0</v>
      </c>
      <c r="T302" s="431">
        <f>+'Summary Data (2)'!BU302</f>
        <v>0</v>
      </c>
      <c r="U302" s="431">
        <f>+'Summary Data (2)'!BY302</f>
        <v>0</v>
      </c>
      <c r="X302" s="432">
        <f t="shared" si="54"/>
        <v>0</v>
      </c>
      <c r="Y302" s="432">
        <f t="shared" si="54"/>
        <v>0</v>
      </c>
      <c r="Z302" s="432">
        <f t="shared" si="55"/>
        <v>0</v>
      </c>
      <c r="AA302" s="432">
        <f t="shared" si="56"/>
        <v>0</v>
      </c>
      <c r="AB302" s="432">
        <f t="shared" si="57"/>
        <v>0</v>
      </c>
      <c r="AC302" s="432">
        <f t="shared" si="58"/>
        <v>0</v>
      </c>
      <c r="AD302" s="489">
        <f t="shared" si="59"/>
        <v>0</v>
      </c>
      <c r="AG302" s="483" t="e">
        <f t="shared" si="60"/>
        <v>#DIV/0!</v>
      </c>
      <c r="AH302" s="483" t="e">
        <f t="shared" si="61"/>
        <v>#DIV/0!</v>
      </c>
      <c r="AI302" s="483" t="e">
        <f t="shared" si="62"/>
        <v>#DIV/0!</v>
      </c>
      <c r="AJ302" s="483" t="e">
        <f t="shared" si="63"/>
        <v>#DIV/0!</v>
      </c>
      <c r="AK302" s="483" t="e">
        <f t="shared" si="64"/>
        <v>#DIV/0!</v>
      </c>
      <c r="AL302" s="483" t="e">
        <f t="shared" si="65"/>
        <v>#DIV/0!</v>
      </c>
    </row>
    <row r="303" spans="2:38" x14ac:dyDescent="0.2">
      <c r="B303" s="428">
        <f>+'Summary Data (2)'!B303</f>
        <v>0</v>
      </c>
      <c r="C303" s="431">
        <f>+'Summary Data (2)'!E303</f>
        <v>0</v>
      </c>
      <c r="D303" s="431">
        <f>+'Summary Data (2)'!I303</f>
        <v>0</v>
      </c>
      <c r="E303" s="431">
        <f>+'Summary Data (2)'!M303</f>
        <v>0</v>
      </c>
      <c r="F303" s="431">
        <f>+'Summary Data (2)'!Q303</f>
        <v>0</v>
      </c>
      <c r="G303" s="431">
        <f>+'Summary Data (2)'!U303</f>
        <v>0</v>
      </c>
      <c r="H303" s="431">
        <f>+'Summary Data (2)'!Y303</f>
        <v>0</v>
      </c>
      <c r="I303" s="431">
        <f>+'Summary Data (2)'!AC303</f>
        <v>0</v>
      </c>
      <c r="J303" s="431">
        <f>+'Summary Data (2)'!AG303</f>
        <v>0</v>
      </c>
      <c r="K303" s="431">
        <f>+'Summary Data (2)'!AK303</f>
        <v>0</v>
      </c>
      <c r="L303" s="431">
        <f>+'Summary Data (2)'!AO303</f>
        <v>0</v>
      </c>
      <c r="M303" s="431">
        <f>+'Summary Data (2)'!AS303</f>
        <v>0</v>
      </c>
      <c r="N303" s="431">
        <f>+'Summary Data (2)'!AW303</f>
        <v>0</v>
      </c>
      <c r="O303" s="431">
        <f>+'Summary Data (2)'!BA303</f>
        <v>0</v>
      </c>
      <c r="P303" s="431">
        <f>+'Summary Data (2)'!BE303</f>
        <v>0</v>
      </c>
      <c r="Q303" s="431">
        <f>+'Summary Data (2)'!BI303</f>
        <v>0</v>
      </c>
      <c r="R303" s="431">
        <f>+'Summary Data (2)'!BM303</f>
        <v>0</v>
      </c>
      <c r="S303" s="431">
        <f>+'Summary Data (2)'!BQ303</f>
        <v>0</v>
      </c>
      <c r="T303" s="431">
        <f>+'Summary Data (2)'!BU303</f>
        <v>0</v>
      </c>
      <c r="U303" s="431">
        <f>+'Summary Data (2)'!BY303</f>
        <v>0</v>
      </c>
      <c r="X303" s="432">
        <f t="shared" si="54"/>
        <v>0</v>
      </c>
      <c r="Y303" s="432">
        <f t="shared" si="54"/>
        <v>0</v>
      </c>
      <c r="Z303" s="432">
        <f t="shared" si="55"/>
        <v>0</v>
      </c>
      <c r="AA303" s="432">
        <f t="shared" si="56"/>
        <v>0</v>
      </c>
      <c r="AB303" s="432">
        <f t="shared" si="57"/>
        <v>0</v>
      </c>
      <c r="AC303" s="432">
        <f t="shared" si="58"/>
        <v>0</v>
      </c>
      <c r="AD303" s="489">
        <f t="shared" si="59"/>
        <v>0</v>
      </c>
      <c r="AG303" s="483" t="e">
        <f t="shared" si="60"/>
        <v>#DIV/0!</v>
      </c>
      <c r="AH303" s="483" t="e">
        <f t="shared" si="61"/>
        <v>#DIV/0!</v>
      </c>
      <c r="AI303" s="483" t="e">
        <f t="shared" si="62"/>
        <v>#DIV/0!</v>
      </c>
      <c r="AJ303" s="483" t="e">
        <f t="shared" si="63"/>
        <v>#DIV/0!</v>
      </c>
      <c r="AK303" s="483" t="e">
        <f t="shared" si="64"/>
        <v>#DIV/0!</v>
      </c>
      <c r="AL303" s="483" t="e">
        <f t="shared" si="65"/>
        <v>#DIV/0!</v>
      </c>
    </row>
    <row r="304" spans="2:38" x14ac:dyDescent="0.2">
      <c r="B304" s="428">
        <f>+'Summary Data (2)'!B304</f>
        <v>0</v>
      </c>
      <c r="C304" s="431">
        <f>+'Summary Data (2)'!E304</f>
        <v>0</v>
      </c>
      <c r="D304" s="431">
        <f>+'Summary Data (2)'!I304</f>
        <v>0</v>
      </c>
      <c r="E304" s="431">
        <f>+'Summary Data (2)'!M304</f>
        <v>0</v>
      </c>
      <c r="F304" s="431">
        <f>+'Summary Data (2)'!Q304</f>
        <v>0</v>
      </c>
      <c r="G304" s="431">
        <f>+'Summary Data (2)'!U304</f>
        <v>0</v>
      </c>
      <c r="H304" s="431">
        <f>+'Summary Data (2)'!Y304</f>
        <v>0</v>
      </c>
      <c r="I304" s="431">
        <f>+'Summary Data (2)'!AC304</f>
        <v>0</v>
      </c>
      <c r="J304" s="431">
        <f>+'Summary Data (2)'!AG304</f>
        <v>0</v>
      </c>
      <c r="K304" s="431">
        <f>+'Summary Data (2)'!AK304</f>
        <v>0</v>
      </c>
      <c r="L304" s="431">
        <f>+'Summary Data (2)'!AO304</f>
        <v>0</v>
      </c>
      <c r="M304" s="431">
        <f>+'Summary Data (2)'!AS304</f>
        <v>0</v>
      </c>
      <c r="N304" s="431">
        <f>+'Summary Data (2)'!AW304</f>
        <v>0</v>
      </c>
      <c r="O304" s="431">
        <f>+'Summary Data (2)'!BA304</f>
        <v>0</v>
      </c>
      <c r="P304" s="431">
        <f>+'Summary Data (2)'!BE304</f>
        <v>0</v>
      </c>
      <c r="Q304" s="431">
        <f>+'Summary Data (2)'!BI304</f>
        <v>0</v>
      </c>
      <c r="R304" s="431">
        <f>+'Summary Data (2)'!BM304</f>
        <v>0</v>
      </c>
      <c r="S304" s="431">
        <f>+'Summary Data (2)'!BQ304</f>
        <v>0</v>
      </c>
      <c r="T304" s="431">
        <f>+'Summary Data (2)'!BU304</f>
        <v>0</v>
      </c>
      <c r="U304" s="431">
        <f>+'Summary Data (2)'!BY304</f>
        <v>0</v>
      </c>
      <c r="X304" s="432">
        <f t="shared" si="54"/>
        <v>0</v>
      </c>
      <c r="Y304" s="432">
        <f t="shared" si="54"/>
        <v>0</v>
      </c>
      <c r="Z304" s="432">
        <f t="shared" si="55"/>
        <v>0</v>
      </c>
      <c r="AA304" s="432">
        <f t="shared" si="56"/>
        <v>0</v>
      </c>
      <c r="AB304" s="432">
        <f t="shared" si="57"/>
        <v>0</v>
      </c>
      <c r="AC304" s="432">
        <f t="shared" si="58"/>
        <v>0</v>
      </c>
      <c r="AD304" s="489">
        <f t="shared" si="59"/>
        <v>0</v>
      </c>
      <c r="AG304" s="483" t="e">
        <f t="shared" si="60"/>
        <v>#DIV/0!</v>
      </c>
      <c r="AH304" s="483" t="e">
        <f t="shared" si="61"/>
        <v>#DIV/0!</v>
      </c>
      <c r="AI304" s="483" t="e">
        <f t="shared" si="62"/>
        <v>#DIV/0!</v>
      </c>
      <c r="AJ304" s="483" t="e">
        <f t="shared" si="63"/>
        <v>#DIV/0!</v>
      </c>
      <c r="AK304" s="483" t="e">
        <f t="shared" si="64"/>
        <v>#DIV/0!</v>
      </c>
      <c r="AL304" s="483" t="e">
        <f t="shared" si="65"/>
        <v>#DIV/0!</v>
      </c>
    </row>
    <row r="305" spans="2:38" x14ac:dyDescent="0.2">
      <c r="B305" s="428">
        <f>+'Summary Data (2)'!B305</f>
        <v>0</v>
      </c>
      <c r="C305" s="431">
        <f>+'Summary Data (2)'!E305</f>
        <v>0</v>
      </c>
      <c r="D305" s="431">
        <f>+'Summary Data (2)'!I305</f>
        <v>0</v>
      </c>
      <c r="E305" s="431">
        <f>+'Summary Data (2)'!M305</f>
        <v>0</v>
      </c>
      <c r="F305" s="431">
        <f>+'Summary Data (2)'!Q305</f>
        <v>0</v>
      </c>
      <c r="G305" s="431">
        <f>+'Summary Data (2)'!U305</f>
        <v>0</v>
      </c>
      <c r="H305" s="431">
        <f>+'Summary Data (2)'!Y305</f>
        <v>0</v>
      </c>
      <c r="I305" s="431">
        <f>+'Summary Data (2)'!AC305</f>
        <v>0</v>
      </c>
      <c r="J305" s="431">
        <f>+'Summary Data (2)'!AG305</f>
        <v>0</v>
      </c>
      <c r="K305" s="431">
        <f>+'Summary Data (2)'!AK305</f>
        <v>0</v>
      </c>
      <c r="L305" s="431">
        <f>+'Summary Data (2)'!AO305</f>
        <v>0</v>
      </c>
      <c r="M305" s="431">
        <f>+'Summary Data (2)'!AS305</f>
        <v>0</v>
      </c>
      <c r="N305" s="431">
        <f>+'Summary Data (2)'!AW305</f>
        <v>0</v>
      </c>
      <c r="O305" s="431">
        <f>+'Summary Data (2)'!BA305</f>
        <v>0</v>
      </c>
      <c r="P305" s="431">
        <f>+'Summary Data (2)'!BE305</f>
        <v>0</v>
      </c>
      <c r="Q305" s="431">
        <f>+'Summary Data (2)'!BI305</f>
        <v>0</v>
      </c>
      <c r="R305" s="431">
        <f>+'Summary Data (2)'!BM305</f>
        <v>0</v>
      </c>
      <c r="S305" s="431">
        <f>+'Summary Data (2)'!BQ305</f>
        <v>0</v>
      </c>
      <c r="T305" s="431">
        <f>+'Summary Data (2)'!BU305</f>
        <v>0</v>
      </c>
      <c r="U305" s="431">
        <f>+'Summary Data (2)'!BY305</f>
        <v>0</v>
      </c>
      <c r="X305" s="432">
        <f t="shared" si="54"/>
        <v>0</v>
      </c>
      <c r="Y305" s="432">
        <f t="shared" si="54"/>
        <v>0</v>
      </c>
      <c r="Z305" s="432">
        <f t="shared" si="55"/>
        <v>0</v>
      </c>
      <c r="AA305" s="432">
        <f t="shared" si="56"/>
        <v>0</v>
      </c>
      <c r="AB305" s="432">
        <f t="shared" si="57"/>
        <v>0</v>
      </c>
      <c r="AC305" s="432">
        <f t="shared" si="58"/>
        <v>0</v>
      </c>
      <c r="AD305" s="489">
        <f t="shared" si="59"/>
        <v>0</v>
      </c>
      <c r="AG305" s="483" t="e">
        <f t="shared" si="60"/>
        <v>#DIV/0!</v>
      </c>
      <c r="AH305" s="483" t="e">
        <f t="shared" si="61"/>
        <v>#DIV/0!</v>
      </c>
      <c r="AI305" s="483" t="e">
        <f t="shared" si="62"/>
        <v>#DIV/0!</v>
      </c>
      <c r="AJ305" s="483" t="e">
        <f t="shared" si="63"/>
        <v>#DIV/0!</v>
      </c>
      <c r="AK305" s="483" t="e">
        <f t="shared" si="64"/>
        <v>#DIV/0!</v>
      </c>
      <c r="AL305" s="483" t="e">
        <f t="shared" si="65"/>
        <v>#DIV/0!</v>
      </c>
    </row>
    <row r="306" spans="2:38" x14ac:dyDescent="0.2">
      <c r="B306" s="428">
        <f>+'Summary Data (2)'!B306</f>
        <v>0</v>
      </c>
      <c r="C306" s="431">
        <f>+'Summary Data (2)'!E306</f>
        <v>0</v>
      </c>
      <c r="D306" s="431">
        <f>+'Summary Data (2)'!I306</f>
        <v>0</v>
      </c>
      <c r="E306" s="431">
        <f>+'Summary Data (2)'!M306</f>
        <v>0</v>
      </c>
      <c r="F306" s="431">
        <f>+'Summary Data (2)'!Q306</f>
        <v>0</v>
      </c>
      <c r="G306" s="431">
        <f>+'Summary Data (2)'!U306</f>
        <v>0</v>
      </c>
      <c r="H306" s="431">
        <f>+'Summary Data (2)'!Y306</f>
        <v>0</v>
      </c>
      <c r="I306" s="431">
        <f>+'Summary Data (2)'!AC306</f>
        <v>0</v>
      </c>
      <c r="J306" s="431">
        <f>+'Summary Data (2)'!AG306</f>
        <v>0</v>
      </c>
      <c r="K306" s="431">
        <f>+'Summary Data (2)'!AK306</f>
        <v>0</v>
      </c>
      <c r="L306" s="431">
        <f>+'Summary Data (2)'!AO306</f>
        <v>0</v>
      </c>
      <c r="M306" s="431">
        <f>+'Summary Data (2)'!AS306</f>
        <v>0</v>
      </c>
      <c r="N306" s="431">
        <f>+'Summary Data (2)'!AW306</f>
        <v>0</v>
      </c>
      <c r="O306" s="431">
        <f>+'Summary Data (2)'!BA306</f>
        <v>0</v>
      </c>
      <c r="P306" s="431">
        <f>+'Summary Data (2)'!BE306</f>
        <v>0</v>
      </c>
      <c r="Q306" s="431">
        <f>+'Summary Data (2)'!BI306</f>
        <v>0</v>
      </c>
      <c r="R306" s="431">
        <f>+'Summary Data (2)'!BM306</f>
        <v>0</v>
      </c>
      <c r="S306" s="431">
        <f>+'Summary Data (2)'!BQ306</f>
        <v>0</v>
      </c>
      <c r="T306" s="431">
        <f>+'Summary Data (2)'!BU306</f>
        <v>0</v>
      </c>
      <c r="U306" s="431">
        <f>+'Summary Data (2)'!BY306</f>
        <v>0</v>
      </c>
      <c r="X306" s="432">
        <f t="shared" si="54"/>
        <v>0</v>
      </c>
      <c r="Y306" s="432">
        <f t="shared" si="54"/>
        <v>0</v>
      </c>
      <c r="Z306" s="432">
        <f t="shared" si="55"/>
        <v>0</v>
      </c>
      <c r="AA306" s="432">
        <f t="shared" si="56"/>
        <v>0</v>
      </c>
      <c r="AB306" s="432">
        <f t="shared" si="57"/>
        <v>0</v>
      </c>
      <c r="AC306" s="432">
        <f t="shared" si="58"/>
        <v>0</v>
      </c>
      <c r="AD306" s="489">
        <f t="shared" si="59"/>
        <v>0</v>
      </c>
      <c r="AG306" s="483" t="e">
        <f t="shared" si="60"/>
        <v>#DIV/0!</v>
      </c>
      <c r="AH306" s="483" t="e">
        <f t="shared" si="61"/>
        <v>#DIV/0!</v>
      </c>
      <c r="AI306" s="483" t="e">
        <f t="shared" si="62"/>
        <v>#DIV/0!</v>
      </c>
      <c r="AJ306" s="483" t="e">
        <f t="shared" si="63"/>
        <v>#DIV/0!</v>
      </c>
      <c r="AK306" s="483" t="e">
        <f t="shared" si="64"/>
        <v>#DIV/0!</v>
      </c>
      <c r="AL306" s="483" t="e">
        <f t="shared" si="65"/>
        <v>#DIV/0!</v>
      </c>
    </row>
    <row r="307" spans="2:38" x14ac:dyDescent="0.2">
      <c r="B307" s="428">
        <f>+'Summary Data (2)'!B307</f>
        <v>0</v>
      </c>
      <c r="C307" s="431">
        <f>+'Summary Data (2)'!E307</f>
        <v>0</v>
      </c>
      <c r="D307" s="431">
        <f>+'Summary Data (2)'!I307</f>
        <v>0</v>
      </c>
      <c r="E307" s="431">
        <f>+'Summary Data (2)'!M307</f>
        <v>0</v>
      </c>
      <c r="F307" s="431">
        <f>+'Summary Data (2)'!Q307</f>
        <v>0</v>
      </c>
      <c r="G307" s="431">
        <f>+'Summary Data (2)'!U307</f>
        <v>0</v>
      </c>
      <c r="H307" s="431">
        <f>+'Summary Data (2)'!Y307</f>
        <v>0</v>
      </c>
      <c r="I307" s="431">
        <f>+'Summary Data (2)'!AC307</f>
        <v>0</v>
      </c>
      <c r="J307" s="431">
        <f>+'Summary Data (2)'!AG307</f>
        <v>0</v>
      </c>
      <c r="K307" s="431">
        <f>+'Summary Data (2)'!AK307</f>
        <v>0</v>
      </c>
      <c r="L307" s="431">
        <f>+'Summary Data (2)'!AO307</f>
        <v>0</v>
      </c>
      <c r="M307" s="431">
        <f>+'Summary Data (2)'!AS307</f>
        <v>0</v>
      </c>
      <c r="N307" s="431">
        <f>+'Summary Data (2)'!AW307</f>
        <v>0</v>
      </c>
      <c r="O307" s="431">
        <f>+'Summary Data (2)'!BA307</f>
        <v>0</v>
      </c>
      <c r="P307" s="431">
        <f>+'Summary Data (2)'!BE307</f>
        <v>0</v>
      </c>
      <c r="Q307" s="431">
        <f>+'Summary Data (2)'!BI307</f>
        <v>0</v>
      </c>
      <c r="R307" s="431">
        <f>+'Summary Data (2)'!BM307</f>
        <v>0</v>
      </c>
      <c r="S307" s="431">
        <f>+'Summary Data (2)'!BQ307</f>
        <v>0</v>
      </c>
      <c r="T307" s="431">
        <f>+'Summary Data (2)'!BU307</f>
        <v>0</v>
      </c>
      <c r="U307" s="431">
        <f>+'Summary Data (2)'!BY307</f>
        <v>0</v>
      </c>
      <c r="X307" s="432">
        <f t="shared" si="54"/>
        <v>0</v>
      </c>
      <c r="Y307" s="432">
        <f t="shared" si="54"/>
        <v>0</v>
      </c>
      <c r="Z307" s="432">
        <f t="shared" si="55"/>
        <v>0</v>
      </c>
      <c r="AA307" s="432">
        <f t="shared" si="56"/>
        <v>0</v>
      </c>
      <c r="AB307" s="432">
        <f t="shared" si="57"/>
        <v>0</v>
      </c>
      <c r="AC307" s="432">
        <f t="shared" si="58"/>
        <v>0</v>
      </c>
      <c r="AD307" s="489">
        <f t="shared" si="59"/>
        <v>0</v>
      </c>
      <c r="AG307" s="483" t="e">
        <f t="shared" si="60"/>
        <v>#DIV/0!</v>
      </c>
      <c r="AH307" s="483" t="e">
        <f t="shared" si="61"/>
        <v>#DIV/0!</v>
      </c>
      <c r="AI307" s="483" t="e">
        <f t="shared" si="62"/>
        <v>#DIV/0!</v>
      </c>
      <c r="AJ307" s="483" t="e">
        <f t="shared" si="63"/>
        <v>#DIV/0!</v>
      </c>
      <c r="AK307" s="483" t="e">
        <f t="shared" si="64"/>
        <v>#DIV/0!</v>
      </c>
      <c r="AL307" s="483" t="e">
        <f t="shared" si="65"/>
        <v>#DIV/0!</v>
      </c>
    </row>
    <row r="308" spans="2:38" x14ac:dyDescent="0.2">
      <c r="B308" s="428">
        <f>+'Summary Data (2)'!B308</f>
        <v>0</v>
      </c>
      <c r="C308" s="431">
        <f>+'Summary Data (2)'!E308</f>
        <v>0</v>
      </c>
      <c r="D308" s="431">
        <f>+'Summary Data (2)'!I308</f>
        <v>0</v>
      </c>
      <c r="E308" s="431">
        <f>+'Summary Data (2)'!M308</f>
        <v>0</v>
      </c>
      <c r="F308" s="431">
        <f>+'Summary Data (2)'!Q308</f>
        <v>0</v>
      </c>
      <c r="G308" s="431">
        <f>+'Summary Data (2)'!U308</f>
        <v>0</v>
      </c>
      <c r="H308" s="431">
        <f>+'Summary Data (2)'!Y308</f>
        <v>0</v>
      </c>
      <c r="I308" s="431">
        <f>+'Summary Data (2)'!AC308</f>
        <v>0</v>
      </c>
      <c r="J308" s="431">
        <f>+'Summary Data (2)'!AG308</f>
        <v>0</v>
      </c>
      <c r="K308" s="431">
        <f>+'Summary Data (2)'!AK308</f>
        <v>0</v>
      </c>
      <c r="L308" s="431">
        <f>+'Summary Data (2)'!AO308</f>
        <v>0</v>
      </c>
      <c r="M308" s="431">
        <f>+'Summary Data (2)'!AS308</f>
        <v>0</v>
      </c>
      <c r="N308" s="431">
        <f>+'Summary Data (2)'!AW308</f>
        <v>0</v>
      </c>
      <c r="O308" s="431">
        <f>+'Summary Data (2)'!BA308</f>
        <v>0</v>
      </c>
      <c r="P308" s="431">
        <f>+'Summary Data (2)'!BE308</f>
        <v>0</v>
      </c>
      <c r="Q308" s="431">
        <f>+'Summary Data (2)'!BI308</f>
        <v>0</v>
      </c>
      <c r="R308" s="431">
        <f>+'Summary Data (2)'!BM308</f>
        <v>0</v>
      </c>
      <c r="S308" s="431">
        <f>+'Summary Data (2)'!BQ308</f>
        <v>0</v>
      </c>
      <c r="T308" s="431">
        <f>+'Summary Data (2)'!BU308</f>
        <v>0</v>
      </c>
      <c r="U308" s="431">
        <f>+'Summary Data (2)'!BY308</f>
        <v>0</v>
      </c>
      <c r="X308" s="432">
        <f t="shared" si="54"/>
        <v>0</v>
      </c>
      <c r="Y308" s="432">
        <f t="shared" si="54"/>
        <v>0</v>
      </c>
      <c r="Z308" s="432">
        <f t="shared" si="55"/>
        <v>0</v>
      </c>
      <c r="AA308" s="432">
        <f t="shared" si="56"/>
        <v>0</v>
      </c>
      <c r="AB308" s="432">
        <f t="shared" si="57"/>
        <v>0</v>
      </c>
      <c r="AC308" s="432">
        <f t="shared" si="58"/>
        <v>0</v>
      </c>
      <c r="AD308" s="489">
        <f t="shared" si="59"/>
        <v>0</v>
      </c>
      <c r="AG308" s="483" t="e">
        <f t="shared" si="60"/>
        <v>#DIV/0!</v>
      </c>
      <c r="AH308" s="483" t="e">
        <f t="shared" si="61"/>
        <v>#DIV/0!</v>
      </c>
      <c r="AI308" s="483" t="e">
        <f t="shared" si="62"/>
        <v>#DIV/0!</v>
      </c>
      <c r="AJ308" s="483" t="e">
        <f t="shared" si="63"/>
        <v>#DIV/0!</v>
      </c>
      <c r="AK308" s="483" t="e">
        <f t="shared" si="64"/>
        <v>#DIV/0!</v>
      </c>
      <c r="AL308" s="483" t="e">
        <f t="shared" si="65"/>
        <v>#DIV/0!</v>
      </c>
    </row>
    <row r="309" spans="2:38" x14ac:dyDescent="0.2">
      <c r="B309" s="428">
        <f>+'Summary Data (2)'!B309</f>
        <v>0</v>
      </c>
      <c r="C309" s="431">
        <f>+'Summary Data (2)'!E309</f>
        <v>0</v>
      </c>
      <c r="D309" s="431">
        <f>+'Summary Data (2)'!I309</f>
        <v>0</v>
      </c>
      <c r="E309" s="431">
        <f>+'Summary Data (2)'!M309</f>
        <v>0</v>
      </c>
      <c r="F309" s="431">
        <f>+'Summary Data (2)'!Q309</f>
        <v>0</v>
      </c>
      <c r="G309" s="431">
        <f>+'Summary Data (2)'!U309</f>
        <v>0</v>
      </c>
      <c r="H309" s="431">
        <f>+'Summary Data (2)'!Y309</f>
        <v>0</v>
      </c>
      <c r="I309" s="431">
        <f>+'Summary Data (2)'!AC309</f>
        <v>0</v>
      </c>
      <c r="J309" s="431">
        <f>+'Summary Data (2)'!AG309</f>
        <v>0</v>
      </c>
      <c r="K309" s="431">
        <f>+'Summary Data (2)'!AK309</f>
        <v>0</v>
      </c>
      <c r="L309" s="431">
        <f>+'Summary Data (2)'!AO309</f>
        <v>0</v>
      </c>
      <c r="M309" s="431">
        <f>+'Summary Data (2)'!AS309</f>
        <v>0</v>
      </c>
      <c r="N309" s="431">
        <f>+'Summary Data (2)'!AW309</f>
        <v>0</v>
      </c>
      <c r="O309" s="431">
        <f>+'Summary Data (2)'!BA309</f>
        <v>0</v>
      </c>
      <c r="P309" s="431">
        <f>+'Summary Data (2)'!BE309</f>
        <v>0</v>
      </c>
      <c r="Q309" s="431">
        <f>+'Summary Data (2)'!BI309</f>
        <v>0</v>
      </c>
      <c r="R309" s="431">
        <f>+'Summary Data (2)'!BM309</f>
        <v>0</v>
      </c>
      <c r="S309" s="431">
        <f>+'Summary Data (2)'!BQ309</f>
        <v>0</v>
      </c>
      <c r="T309" s="431">
        <f>+'Summary Data (2)'!BU309</f>
        <v>0</v>
      </c>
      <c r="U309" s="431">
        <f>+'Summary Data (2)'!BY309</f>
        <v>0</v>
      </c>
      <c r="X309" s="432">
        <f t="shared" si="54"/>
        <v>0</v>
      </c>
      <c r="Y309" s="432">
        <f t="shared" si="54"/>
        <v>0</v>
      </c>
      <c r="Z309" s="432">
        <f t="shared" si="55"/>
        <v>0</v>
      </c>
      <c r="AA309" s="432">
        <f t="shared" si="56"/>
        <v>0</v>
      </c>
      <c r="AB309" s="432">
        <f t="shared" si="57"/>
        <v>0</v>
      </c>
      <c r="AC309" s="432">
        <f t="shared" si="58"/>
        <v>0</v>
      </c>
      <c r="AD309" s="489">
        <f t="shared" si="59"/>
        <v>0</v>
      </c>
      <c r="AG309" s="483" t="e">
        <f t="shared" si="60"/>
        <v>#DIV/0!</v>
      </c>
      <c r="AH309" s="483" t="e">
        <f t="shared" si="61"/>
        <v>#DIV/0!</v>
      </c>
      <c r="AI309" s="483" t="e">
        <f t="shared" si="62"/>
        <v>#DIV/0!</v>
      </c>
      <c r="AJ309" s="483" t="e">
        <f t="shared" si="63"/>
        <v>#DIV/0!</v>
      </c>
      <c r="AK309" s="483" t="e">
        <f t="shared" si="64"/>
        <v>#DIV/0!</v>
      </c>
      <c r="AL309" s="483" t="e">
        <f t="shared" si="65"/>
        <v>#DIV/0!</v>
      </c>
    </row>
    <row r="310" spans="2:38" x14ac:dyDescent="0.2">
      <c r="B310" s="428">
        <f>+'Summary Data (2)'!B310</f>
        <v>0</v>
      </c>
      <c r="C310" s="431">
        <f>+'Summary Data (2)'!E310</f>
        <v>0</v>
      </c>
      <c r="D310" s="431">
        <f>+'Summary Data (2)'!I310</f>
        <v>0</v>
      </c>
      <c r="E310" s="431">
        <f>+'Summary Data (2)'!M310</f>
        <v>0</v>
      </c>
      <c r="F310" s="431">
        <f>+'Summary Data (2)'!Q310</f>
        <v>0</v>
      </c>
      <c r="G310" s="431">
        <f>+'Summary Data (2)'!U310</f>
        <v>0</v>
      </c>
      <c r="H310" s="431">
        <f>+'Summary Data (2)'!Y310</f>
        <v>0</v>
      </c>
      <c r="I310" s="431">
        <f>+'Summary Data (2)'!AC310</f>
        <v>0</v>
      </c>
      <c r="J310" s="431">
        <f>+'Summary Data (2)'!AG310</f>
        <v>0</v>
      </c>
      <c r="K310" s="431">
        <f>+'Summary Data (2)'!AK310</f>
        <v>0</v>
      </c>
      <c r="L310" s="431">
        <f>+'Summary Data (2)'!AO310</f>
        <v>0</v>
      </c>
      <c r="M310" s="431">
        <f>+'Summary Data (2)'!AS310</f>
        <v>0</v>
      </c>
      <c r="N310" s="431">
        <f>+'Summary Data (2)'!AW310</f>
        <v>0</v>
      </c>
      <c r="O310" s="431">
        <f>+'Summary Data (2)'!BA310</f>
        <v>0</v>
      </c>
      <c r="P310" s="431">
        <f>+'Summary Data (2)'!BE310</f>
        <v>0</v>
      </c>
      <c r="Q310" s="431">
        <f>+'Summary Data (2)'!BI310</f>
        <v>0</v>
      </c>
      <c r="R310" s="431">
        <f>+'Summary Data (2)'!BM310</f>
        <v>0</v>
      </c>
      <c r="S310" s="431">
        <f>+'Summary Data (2)'!BQ310</f>
        <v>0</v>
      </c>
      <c r="T310" s="431">
        <f>+'Summary Data (2)'!BU310</f>
        <v>0</v>
      </c>
      <c r="U310" s="431">
        <f>+'Summary Data (2)'!BY310</f>
        <v>0</v>
      </c>
      <c r="X310" s="432">
        <f t="shared" si="54"/>
        <v>0</v>
      </c>
      <c r="Y310" s="432">
        <f t="shared" si="54"/>
        <v>0</v>
      </c>
      <c r="Z310" s="432">
        <f t="shared" si="55"/>
        <v>0</v>
      </c>
      <c r="AA310" s="432">
        <f t="shared" si="56"/>
        <v>0</v>
      </c>
      <c r="AB310" s="432">
        <f t="shared" si="57"/>
        <v>0</v>
      </c>
      <c r="AC310" s="432">
        <f t="shared" si="58"/>
        <v>0</v>
      </c>
      <c r="AD310" s="489">
        <f t="shared" si="59"/>
        <v>0</v>
      </c>
      <c r="AG310" s="483" t="e">
        <f t="shared" si="60"/>
        <v>#DIV/0!</v>
      </c>
      <c r="AH310" s="483" t="e">
        <f t="shared" si="61"/>
        <v>#DIV/0!</v>
      </c>
      <c r="AI310" s="483" t="e">
        <f t="shared" si="62"/>
        <v>#DIV/0!</v>
      </c>
      <c r="AJ310" s="483" t="e">
        <f t="shared" si="63"/>
        <v>#DIV/0!</v>
      </c>
      <c r="AK310" s="483" t="e">
        <f t="shared" si="64"/>
        <v>#DIV/0!</v>
      </c>
      <c r="AL310" s="483" t="e">
        <f t="shared" si="65"/>
        <v>#DIV/0!</v>
      </c>
    </row>
    <row r="311" spans="2:38" x14ac:dyDescent="0.2">
      <c r="B311" s="428">
        <f>+'Summary Data (2)'!B311</f>
        <v>0</v>
      </c>
      <c r="C311" s="431">
        <f>+'Summary Data (2)'!E311</f>
        <v>0</v>
      </c>
      <c r="D311" s="431">
        <f>+'Summary Data (2)'!I311</f>
        <v>0</v>
      </c>
      <c r="E311" s="431">
        <f>+'Summary Data (2)'!M311</f>
        <v>0</v>
      </c>
      <c r="F311" s="431">
        <f>+'Summary Data (2)'!Q311</f>
        <v>0</v>
      </c>
      <c r="G311" s="431">
        <f>+'Summary Data (2)'!U311</f>
        <v>0</v>
      </c>
      <c r="H311" s="431">
        <f>+'Summary Data (2)'!Y311</f>
        <v>0</v>
      </c>
      <c r="I311" s="431">
        <f>+'Summary Data (2)'!AC311</f>
        <v>0</v>
      </c>
      <c r="J311" s="431">
        <f>+'Summary Data (2)'!AG311</f>
        <v>0</v>
      </c>
      <c r="K311" s="431">
        <f>+'Summary Data (2)'!AK311</f>
        <v>0</v>
      </c>
      <c r="L311" s="431">
        <f>+'Summary Data (2)'!AO311</f>
        <v>0</v>
      </c>
      <c r="M311" s="431">
        <f>+'Summary Data (2)'!AS311</f>
        <v>0</v>
      </c>
      <c r="N311" s="431">
        <f>+'Summary Data (2)'!AW311</f>
        <v>0</v>
      </c>
      <c r="O311" s="431">
        <f>+'Summary Data (2)'!BA311</f>
        <v>0</v>
      </c>
      <c r="P311" s="431">
        <f>+'Summary Data (2)'!BE311</f>
        <v>0</v>
      </c>
      <c r="Q311" s="431">
        <f>+'Summary Data (2)'!BI311</f>
        <v>0</v>
      </c>
      <c r="R311" s="431">
        <f>+'Summary Data (2)'!BM311</f>
        <v>0</v>
      </c>
      <c r="S311" s="431">
        <f>+'Summary Data (2)'!BQ311</f>
        <v>0</v>
      </c>
      <c r="T311" s="431">
        <f>+'Summary Data (2)'!BU311</f>
        <v>0</v>
      </c>
      <c r="U311" s="431">
        <f>+'Summary Data (2)'!BY311</f>
        <v>0</v>
      </c>
      <c r="X311" s="432">
        <f t="shared" si="54"/>
        <v>0</v>
      </c>
      <c r="Y311" s="432">
        <f t="shared" si="54"/>
        <v>0</v>
      </c>
      <c r="Z311" s="432">
        <f t="shared" si="55"/>
        <v>0</v>
      </c>
      <c r="AA311" s="432">
        <f t="shared" si="56"/>
        <v>0</v>
      </c>
      <c r="AB311" s="432">
        <f t="shared" si="57"/>
        <v>0</v>
      </c>
      <c r="AC311" s="432">
        <f t="shared" si="58"/>
        <v>0</v>
      </c>
      <c r="AD311" s="489">
        <f t="shared" si="59"/>
        <v>0</v>
      </c>
      <c r="AG311" s="483" t="e">
        <f t="shared" si="60"/>
        <v>#DIV/0!</v>
      </c>
      <c r="AH311" s="483" t="e">
        <f t="shared" si="61"/>
        <v>#DIV/0!</v>
      </c>
      <c r="AI311" s="483" t="e">
        <f t="shared" si="62"/>
        <v>#DIV/0!</v>
      </c>
      <c r="AJ311" s="483" t="e">
        <f t="shared" si="63"/>
        <v>#DIV/0!</v>
      </c>
      <c r="AK311" s="483" t="e">
        <f t="shared" si="64"/>
        <v>#DIV/0!</v>
      </c>
      <c r="AL311" s="483" t="e">
        <f t="shared" si="65"/>
        <v>#DIV/0!</v>
      </c>
    </row>
    <row r="312" spans="2:38" x14ac:dyDescent="0.2">
      <c r="B312" s="428">
        <f>+'Summary Data (2)'!B312</f>
        <v>0</v>
      </c>
      <c r="C312" s="431">
        <f>+'Summary Data (2)'!E312</f>
        <v>0</v>
      </c>
      <c r="D312" s="431">
        <f>+'Summary Data (2)'!I312</f>
        <v>0</v>
      </c>
      <c r="E312" s="431">
        <f>+'Summary Data (2)'!M312</f>
        <v>0</v>
      </c>
      <c r="F312" s="431">
        <f>+'Summary Data (2)'!Q312</f>
        <v>0</v>
      </c>
      <c r="G312" s="431">
        <f>+'Summary Data (2)'!U312</f>
        <v>0</v>
      </c>
      <c r="H312" s="431">
        <f>+'Summary Data (2)'!Y312</f>
        <v>0</v>
      </c>
      <c r="I312" s="431">
        <f>+'Summary Data (2)'!AC312</f>
        <v>0</v>
      </c>
      <c r="J312" s="431">
        <f>+'Summary Data (2)'!AG312</f>
        <v>0</v>
      </c>
      <c r="K312" s="431">
        <f>+'Summary Data (2)'!AK312</f>
        <v>0</v>
      </c>
      <c r="L312" s="431">
        <f>+'Summary Data (2)'!AO312</f>
        <v>0</v>
      </c>
      <c r="M312" s="431">
        <f>+'Summary Data (2)'!AS312</f>
        <v>0</v>
      </c>
      <c r="N312" s="431">
        <f>+'Summary Data (2)'!AW312</f>
        <v>0</v>
      </c>
      <c r="O312" s="431">
        <f>+'Summary Data (2)'!BA312</f>
        <v>0</v>
      </c>
      <c r="P312" s="431">
        <f>+'Summary Data (2)'!BE312</f>
        <v>0</v>
      </c>
      <c r="Q312" s="431">
        <f>+'Summary Data (2)'!BI312</f>
        <v>0</v>
      </c>
      <c r="R312" s="431">
        <f>+'Summary Data (2)'!BM312</f>
        <v>0</v>
      </c>
      <c r="S312" s="431">
        <f>+'Summary Data (2)'!BQ312</f>
        <v>0</v>
      </c>
      <c r="T312" s="431">
        <f>+'Summary Data (2)'!BU312</f>
        <v>0</v>
      </c>
      <c r="U312" s="431">
        <f>+'Summary Data (2)'!BY312</f>
        <v>0</v>
      </c>
      <c r="X312" s="432">
        <f t="shared" si="54"/>
        <v>0</v>
      </c>
      <c r="Y312" s="432">
        <f t="shared" si="54"/>
        <v>0</v>
      </c>
      <c r="Z312" s="432">
        <f t="shared" si="55"/>
        <v>0</v>
      </c>
      <c r="AA312" s="432">
        <f t="shared" si="56"/>
        <v>0</v>
      </c>
      <c r="AB312" s="432">
        <f t="shared" si="57"/>
        <v>0</v>
      </c>
      <c r="AC312" s="432">
        <f t="shared" si="58"/>
        <v>0</v>
      </c>
      <c r="AD312" s="489">
        <f t="shared" si="59"/>
        <v>0</v>
      </c>
      <c r="AG312" s="483" t="e">
        <f t="shared" si="60"/>
        <v>#DIV/0!</v>
      </c>
      <c r="AH312" s="483" t="e">
        <f t="shared" si="61"/>
        <v>#DIV/0!</v>
      </c>
      <c r="AI312" s="483" t="e">
        <f t="shared" si="62"/>
        <v>#DIV/0!</v>
      </c>
      <c r="AJ312" s="483" t="e">
        <f t="shared" si="63"/>
        <v>#DIV/0!</v>
      </c>
      <c r="AK312" s="483" t="e">
        <f t="shared" si="64"/>
        <v>#DIV/0!</v>
      </c>
      <c r="AL312" s="483" t="e">
        <f t="shared" si="65"/>
        <v>#DIV/0!</v>
      </c>
    </row>
    <row r="313" spans="2:38" x14ac:dyDescent="0.2">
      <c r="B313" s="428">
        <f>+'Summary Data (2)'!B313</f>
        <v>0</v>
      </c>
      <c r="C313" s="431">
        <f>+'Summary Data (2)'!E313</f>
        <v>0</v>
      </c>
      <c r="D313" s="431">
        <f>+'Summary Data (2)'!I313</f>
        <v>0</v>
      </c>
      <c r="E313" s="431">
        <f>+'Summary Data (2)'!M313</f>
        <v>0</v>
      </c>
      <c r="F313" s="431">
        <f>+'Summary Data (2)'!Q313</f>
        <v>0</v>
      </c>
      <c r="G313" s="431">
        <f>+'Summary Data (2)'!U313</f>
        <v>0</v>
      </c>
      <c r="H313" s="431">
        <f>+'Summary Data (2)'!Y313</f>
        <v>0</v>
      </c>
      <c r="I313" s="431">
        <f>+'Summary Data (2)'!AC313</f>
        <v>0</v>
      </c>
      <c r="J313" s="431">
        <f>+'Summary Data (2)'!AG313</f>
        <v>0</v>
      </c>
      <c r="K313" s="431">
        <f>+'Summary Data (2)'!AK313</f>
        <v>0</v>
      </c>
      <c r="L313" s="431">
        <f>+'Summary Data (2)'!AO313</f>
        <v>0</v>
      </c>
      <c r="M313" s="431">
        <f>+'Summary Data (2)'!AS313</f>
        <v>0</v>
      </c>
      <c r="N313" s="431">
        <f>+'Summary Data (2)'!AW313</f>
        <v>0</v>
      </c>
      <c r="O313" s="431">
        <f>+'Summary Data (2)'!BA313</f>
        <v>0</v>
      </c>
      <c r="P313" s="431">
        <f>+'Summary Data (2)'!BE313</f>
        <v>0</v>
      </c>
      <c r="Q313" s="431">
        <f>+'Summary Data (2)'!BI313</f>
        <v>0</v>
      </c>
      <c r="R313" s="431">
        <f>+'Summary Data (2)'!BM313</f>
        <v>0</v>
      </c>
      <c r="S313" s="431">
        <f>+'Summary Data (2)'!BQ313</f>
        <v>0</v>
      </c>
      <c r="T313" s="431">
        <f>+'Summary Data (2)'!BU313</f>
        <v>0</v>
      </c>
      <c r="U313" s="431">
        <f>+'Summary Data (2)'!BY313</f>
        <v>0</v>
      </c>
      <c r="X313" s="432">
        <f t="shared" si="54"/>
        <v>0</v>
      </c>
      <c r="Y313" s="432">
        <f t="shared" si="54"/>
        <v>0</v>
      </c>
      <c r="Z313" s="432">
        <f t="shared" si="55"/>
        <v>0</v>
      </c>
      <c r="AA313" s="432">
        <f t="shared" si="56"/>
        <v>0</v>
      </c>
      <c r="AB313" s="432">
        <f t="shared" si="57"/>
        <v>0</v>
      </c>
      <c r="AC313" s="432">
        <f t="shared" si="58"/>
        <v>0</v>
      </c>
      <c r="AD313" s="489">
        <f t="shared" si="59"/>
        <v>0</v>
      </c>
      <c r="AG313" s="483" t="e">
        <f t="shared" si="60"/>
        <v>#DIV/0!</v>
      </c>
      <c r="AH313" s="483" t="e">
        <f t="shared" si="61"/>
        <v>#DIV/0!</v>
      </c>
      <c r="AI313" s="483" t="e">
        <f t="shared" si="62"/>
        <v>#DIV/0!</v>
      </c>
      <c r="AJ313" s="483" t="e">
        <f t="shared" si="63"/>
        <v>#DIV/0!</v>
      </c>
      <c r="AK313" s="483" t="e">
        <f t="shared" si="64"/>
        <v>#DIV/0!</v>
      </c>
      <c r="AL313" s="483" t="e">
        <f t="shared" si="65"/>
        <v>#DIV/0!</v>
      </c>
    </row>
    <row r="314" spans="2:38" x14ac:dyDescent="0.2">
      <c r="B314" s="428">
        <f>+'Summary Data (2)'!B314</f>
        <v>0</v>
      </c>
      <c r="C314" s="431">
        <f>+'Summary Data (2)'!E314</f>
        <v>0</v>
      </c>
      <c r="D314" s="431">
        <f>+'Summary Data (2)'!I314</f>
        <v>0</v>
      </c>
      <c r="E314" s="431">
        <f>+'Summary Data (2)'!M314</f>
        <v>0</v>
      </c>
      <c r="F314" s="431">
        <f>+'Summary Data (2)'!Q314</f>
        <v>0</v>
      </c>
      <c r="G314" s="431">
        <f>+'Summary Data (2)'!U314</f>
        <v>0</v>
      </c>
      <c r="H314" s="431">
        <f>+'Summary Data (2)'!Y314</f>
        <v>0</v>
      </c>
      <c r="I314" s="431">
        <f>+'Summary Data (2)'!AC314</f>
        <v>0</v>
      </c>
      <c r="J314" s="431">
        <f>+'Summary Data (2)'!AG314</f>
        <v>0</v>
      </c>
      <c r="K314" s="431">
        <f>+'Summary Data (2)'!AK314</f>
        <v>0</v>
      </c>
      <c r="L314" s="431">
        <f>+'Summary Data (2)'!AO314</f>
        <v>0</v>
      </c>
      <c r="M314" s="431">
        <f>+'Summary Data (2)'!AS314</f>
        <v>0</v>
      </c>
      <c r="N314" s="431">
        <f>+'Summary Data (2)'!AW314</f>
        <v>0</v>
      </c>
      <c r="O314" s="431">
        <f>+'Summary Data (2)'!BA314</f>
        <v>0</v>
      </c>
      <c r="P314" s="431">
        <f>+'Summary Data (2)'!BE314</f>
        <v>0</v>
      </c>
      <c r="Q314" s="431">
        <f>+'Summary Data (2)'!BI314</f>
        <v>0</v>
      </c>
      <c r="R314" s="431">
        <f>+'Summary Data (2)'!BM314</f>
        <v>0</v>
      </c>
      <c r="S314" s="431">
        <f>+'Summary Data (2)'!BQ314</f>
        <v>0</v>
      </c>
      <c r="T314" s="431">
        <f>+'Summary Data (2)'!BU314</f>
        <v>0</v>
      </c>
      <c r="U314" s="431">
        <f>+'Summary Data (2)'!BY314</f>
        <v>0</v>
      </c>
      <c r="X314" s="432">
        <f t="shared" si="54"/>
        <v>0</v>
      </c>
      <c r="Y314" s="432">
        <f t="shared" si="54"/>
        <v>0</v>
      </c>
      <c r="Z314" s="432">
        <f t="shared" si="55"/>
        <v>0</v>
      </c>
      <c r="AA314" s="432">
        <f t="shared" si="56"/>
        <v>0</v>
      </c>
      <c r="AB314" s="432">
        <f t="shared" si="57"/>
        <v>0</v>
      </c>
      <c r="AC314" s="432">
        <f t="shared" si="58"/>
        <v>0</v>
      </c>
      <c r="AD314" s="489">
        <f t="shared" si="59"/>
        <v>0</v>
      </c>
      <c r="AG314" s="483" t="e">
        <f t="shared" si="60"/>
        <v>#DIV/0!</v>
      </c>
      <c r="AH314" s="483" t="e">
        <f t="shared" si="61"/>
        <v>#DIV/0!</v>
      </c>
      <c r="AI314" s="483" t="e">
        <f t="shared" si="62"/>
        <v>#DIV/0!</v>
      </c>
      <c r="AJ314" s="483" t="e">
        <f t="shared" si="63"/>
        <v>#DIV/0!</v>
      </c>
      <c r="AK314" s="483" t="e">
        <f t="shared" si="64"/>
        <v>#DIV/0!</v>
      </c>
      <c r="AL314" s="483" t="e">
        <f t="shared" si="65"/>
        <v>#DIV/0!</v>
      </c>
    </row>
    <row r="315" spans="2:38" x14ac:dyDescent="0.2">
      <c r="B315" s="428">
        <f>+'Summary Data (2)'!B315</f>
        <v>0</v>
      </c>
      <c r="C315" s="431">
        <f>+'Summary Data (2)'!E315</f>
        <v>0</v>
      </c>
      <c r="D315" s="431">
        <f>+'Summary Data (2)'!I315</f>
        <v>0</v>
      </c>
      <c r="E315" s="431">
        <f>+'Summary Data (2)'!M315</f>
        <v>0</v>
      </c>
      <c r="F315" s="431">
        <f>+'Summary Data (2)'!Q315</f>
        <v>0</v>
      </c>
      <c r="G315" s="431">
        <f>+'Summary Data (2)'!U315</f>
        <v>0</v>
      </c>
      <c r="H315" s="431">
        <f>+'Summary Data (2)'!Y315</f>
        <v>0</v>
      </c>
      <c r="I315" s="431">
        <f>+'Summary Data (2)'!AC315</f>
        <v>0</v>
      </c>
      <c r="J315" s="431">
        <f>+'Summary Data (2)'!AG315</f>
        <v>0</v>
      </c>
      <c r="K315" s="431">
        <f>+'Summary Data (2)'!AK315</f>
        <v>0</v>
      </c>
      <c r="L315" s="431">
        <f>+'Summary Data (2)'!AO315</f>
        <v>0</v>
      </c>
      <c r="M315" s="431">
        <f>+'Summary Data (2)'!AS315</f>
        <v>0</v>
      </c>
      <c r="N315" s="431">
        <f>+'Summary Data (2)'!AW315</f>
        <v>0</v>
      </c>
      <c r="O315" s="431">
        <f>+'Summary Data (2)'!BA315</f>
        <v>0</v>
      </c>
      <c r="P315" s="431">
        <f>+'Summary Data (2)'!BE315</f>
        <v>0</v>
      </c>
      <c r="Q315" s="431">
        <f>+'Summary Data (2)'!BI315</f>
        <v>0</v>
      </c>
      <c r="R315" s="431">
        <f>+'Summary Data (2)'!BM315</f>
        <v>0</v>
      </c>
      <c r="S315" s="431">
        <f>+'Summary Data (2)'!BQ315</f>
        <v>0</v>
      </c>
      <c r="T315" s="431">
        <f>+'Summary Data (2)'!BU315</f>
        <v>0</v>
      </c>
      <c r="U315" s="431">
        <f>+'Summary Data (2)'!BY315</f>
        <v>0</v>
      </c>
      <c r="X315" s="432">
        <f t="shared" si="54"/>
        <v>0</v>
      </c>
      <c r="Y315" s="432">
        <f t="shared" si="54"/>
        <v>0</v>
      </c>
      <c r="Z315" s="432">
        <f t="shared" si="55"/>
        <v>0</v>
      </c>
      <c r="AA315" s="432">
        <f t="shared" si="56"/>
        <v>0</v>
      </c>
      <c r="AB315" s="432">
        <f t="shared" si="57"/>
        <v>0</v>
      </c>
      <c r="AC315" s="432">
        <f t="shared" si="58"/>
        <v>0</v>
      </c>
      <c r="AD315" s="489">
        <f t="shared" si="59"/>
        <v>0</v>
      </c>
      <c r="AG315" s="483" t="e">
        <f t="shared" si="60"/>
        <v>#DIV/0!</v>
      </c>
      <c r="AH315" s="483" t="e">
        <f t="shared" si="61"/>
        <v>#DIV/0!</v>
      </c>
      <c r="AI315" s="483" t="e">
        <f t="shared" si="62"/>
        <v>#DIV/0!</v>
      </c>
      <c r="AJ315" s="483" t="e">
        <f t="shared" si="63"/>
        <v>#DIV/0!</v>
      </c>
      <c r="AK315" s="483" t="e">
        <f t="shared" si="64"/>
        <v>#DIV/0!</v>
      </c>
      <c r="AL315" s="483" t="e">
        <f t="shared" si="65"/>
        <v>#DIV/0!</v>
      </c>
    </row>
    <row r="316" spans="2:38" x14ac:dyDescent="0.2">
      <c r="B316" s="428">
        <f>+'Summary Data (2)'!B316</f>
        <v>0</v>
      </c>
      <c r="C316" s="431">
        <f>+'Summary Data (2)'!E316</f>
        <v>0</v>
      </c>
      <c r="D316" s="431">
        <f>+'Summary Data (2)'!I316</f>
        <v>0</v>
      </c>
      <c r="E316" s="431">
        <f>+'Summary Data (2)'!M316</f>
        <v>0</v>
      </c>
      <c r="F316" s="431">
        <f>+'Summary Data (2)'!Q316</f>
        <v>0</v>
      </c>
      <c r="G316" s="431">
        <f>+'Summary Data (2)'!U316</f>
        <v>0</v>
      </c>
      <c r="H316" s="431">
        <f>+'Summary Data (2)'!Y316</f>
        <v>0</v>
      </c>
      <c r="I316" s="431">
        <f>+'Summary Data (2)'!AC316</f>
        <v>0</v>
      </c>
      <c r="J316" s="431">
        <f>+'Summary Data (2)'!AG316</f>
        <v>0</v>
      </c>
      <c r="K316" s="431">
        <f>+'Summary Data (2)'!AK316</f>
        <v>0</v>
      </c>
      <c r="L316" s="431">
        <f>+'Summary Data (2)'!AO316</f>
        <v>0</v>
      </c>
      <c r="M316" s="431">
        <f>+'Summary Data (2)'!AS316</f>
        <v>0</v>
      </c>
      <c r="N316" s="431">
        <f>+'Summary Data (2)'!AW316</f>
        <v>0</v>
      </c>
      <c r="O316" s="431">
        <f>+'Summary Data (2)'!BA316</f>
        <v>0</v>
      </c>
      <c r="P316" s="431">
        <f>+'Summary Data (2)'!BE316</f>
        <v>0</v>
      </c>
      <c r="Q316" s="431">
        <f>+'Summary Data (2)'!BI316</f>
        <v>0</v>
      </c>
      <c r="R316" s="431">
        <f>+'Summary Data (2)'!BM316</f>
        <v>0</v>
      </c>
      <c r="S316" s="431">
        <f>+'Summary Data (2)'!BQ316</f>
        <v>0</v>
      </c>
      <c r="T316" s="431">
        <f>+'Summary Data (2)'!BU316</f>
        <v>0</v>
      </c>
      <c r="U316" s="431">
        <f>+'Summary Data (2)'!BY316</f>
        <v>0</v>
      </c>
      <c r="X316" s="432">
        <f t="shared" si="54"/>
        <v>0</v>
      </c>
      <c r="Y316" s="432">
        <f t="shared" si="54"/>
        <v>0</v>
      </c>
      <c r="Z316" s="432">
        <f t="shared" si="55"/>
        <v>0</v>
      </c>
      <c r="AA316" s="432">
        <f t="shared" si="56"/>
        <v>0</v>
      </c>
      <c r="AB316" s="432">
        <f t="shared" si="57"/>
        <v>0</v>
      </c>
      <c r="AC316" s="432">
        <f t="shared" si="58"/>
        <v>0</v>
      </c>
      <c r="AD316" s="489">
        <f t="shared" si="59"/>
        <v>0</v>
      </c>
      <c r="AG316" s="483" t="e">
        <f t="shared" si="60"/>
        <v>#DIV/0!</v>
      </c>
      <c r="AH316" s="483" t="e">
        <f t="shared" si="61"/>
        <v>#DIV/0!</v>
      </c>
      <c r="AI316" s="483" t="e">
        <f t="shared" si="62"/>
        <v>#DIV/0!</v>
      </c>
      <c r="AJ316" s="483" t="e">
        <f t="shared" si="63"/>
        <v>#DIV/0!</v>
      </c>
      <c r="AK316" s="483" t="e">
        <f t="shared" si="64"/>
        <v>#DIV/0!</v>
      </c>
      <c r="AL316" s="483" t="e">
        <f t="shared" si="65"/>
        <v>#DIV/0!</v>
      </c>
    </row>
    <row r="317" spans="2:38" x14ac:dyDescent="0.2">
      <c r="B317" s="428">
        <f>+'Summary Data (2)'!B317</f>
        <v>0</v>
      </c>
      <c r="C317" s="431">
        <f>+'Summary Data (2)'!E317</f>
        <v>0</v>
      </c>
      <c r="D317" s="431">
        <f>+'Summary Data (2)'!I317</f>
        <v>0</v>
      </c>
      <c r="E317" s="431">
        <f>+'Summary Data (2)'!M317</f>
        <v>0</v>
      </c>
      <c r="F317" s="431">
        <f>+'Summary Data (2)'!Q317</f>
        <v>0</v>
      </c>
      <c r="G317" s="431">
        <f>+'Summary Data (2)'!U317</f>
        <v>0</v>
      </c>
      <c r="H317" s="431">
        <f>+'Summary Data (2)'!Y317</f>
        <v>0</v>
      </c>
      <c r="I317" s="431">
        <f>+'Summary Data (2)'!AC317</f>
        <v>0</v>
      </c>
      <c r="J317" s="431">
        <f>+'Summary Data (2)'!AG317</f>
        <v>0</v>
      </c>
      <c r="K317" s="431">
        <f>+'Summary Data (2)'!AK317</f>
        <v>0</v>
      </c>
      <c r="L317" s="431">
        <f>+'Summary Data (2)'!AO317</f>
        <v>0</v>
      </c>
      <c r="M317" s="431">
        <f>+'Summary Data (2)'!AS317</f>
        <v>0</v>
      </c>
      <c r="N317" s="431">
        <f>+'Summary Data (2)'!AW317</f>
        <v>0</v>
      </c>
      <c r="O317" s="431">
        <f>+'Summary Data (2)'!BA317</f>
        <v>0</v>
      </c>
      <c r="P317" s="431">
        <f>+'Summary Data (2)'!BE317</f>
        <v>0</v>
      </c>
      <c r="Q317" s="431">
        <f>+'Summary Data (2)'!BI317</f>
        <v>0</v>
      </c>
      <c r="R317" s="431">
        <f>+'Summary Data (2)'!BM317</f>
        <v>0</v>
      </c>
      <c r="S317" s="431">
        <f>+'Summary Data (2)'!BQ317</f>
        <v>0</v>
      </c>
      <c r="T317" s="431">
        <f>+'Summary Data (2)'!BU317</f>
        <v>0</v>
      </c>
      <c r="U317" s="431">
        <f>+'Summary Data (2)'!BY317</f>
        <v>0</v>
      </c>
      <c r="X317" s="432">
        <f t="shared" si="54"/>
        <v>0</v>
      </c>
      <c r="Y317" s="432">
        <f t="shared" si="54"/>
        <v>0</v>
      </c>
      <c r="Z317" s="432">
        <f t="shared" si="55"/>
        <v>0</v>
      </c>
      <c r="AA317" s="432">
        <f t="shared" si="56"/>
        <v>0</v>
      </c>
      <c r="AB317" s="432">
        <f t="shared" si="57"/>
        <v>0</v>
      </c>
      <c r="AC317" s="432">
        <f t="shared" si="58"/>
        <v>0</v>
      </c>
      <c r="AD317" s="489">
        <f t="shared" si="59"/>
        <v>0</v>
      </c>
      <c r="AG317" s="483" t="e">
        <f t="shared" si="60"/>
        <v>#DIV/0!</v>
      </c>
      <c r="AH317" s="483" t="e">
        <f t="shared" si="61"/>
        <v>#DIV/0!</v>
      </c>
      <c r="AI317" s="483" t="e">
        <f t="shared" si="62"/>
        <v>#DIV/0!</v>
      </c>
      <c r="AJ317" s="483" t="e">
        <f t="shared" si="63"/>
        <v>#DIV/0!</v>
      </c>
      <c r="AK317" s="483" t="e">
        <f t="shared" si="64"/>
        <v>#DIV/0!</v>
      </c>
      <c r="AL317" s="483" t="e">
        <f t="shared" si="65"/>
        <v>#DIV/0!</v>
      </c>
    </row>
    <row r="318" spans="2:38" x14ac:dyDescent="0.2">
      <c r="B318" s="428">
        <f>+'Summary Data (2)'!B318</f>
        <v>0</v>
      </c>
      <c r="C318" s="431">
        <f>+'Summary Data (2)'!E318</f>
        <v>0</v>
      </c>
      <c r="D318" s="431">
        <f>+'Summary Data (2)'!I318</f>
        <v>0</v>
      </c>
      <c r="E318" s="431">
        <f>+'Summary Data (2)'!M318</f>
        <v>0</v>
      </c>
      <c r="F318" s="431">
        <f>+'Summary Data (2)'!Q318</f>
        <v>0</v>
      </c>
      <c r="G318" s="431">
        <f>+'Summary Data (2)'!U318</f>
        <v>0</v>
      </c>
      <c r="H318" s="431">
        <f>+'Summary Data (2)'!Y318</f>
        <v>0</v>
      </c>
      <c r="I318" s="431">
        <f>+'Summary Data (2)'!AC318</f>
        <v>0</v>
      </c>
      <c r="J318" s="431">
        <f>+'Summary Data (2)'!AG318</f>
        <v>0</v>
      </c>
      <c r="K318" s="431">
        <f>+'Summary Data (2)'!AK318</f>
        <v>0</v>
      </c>
      <c r="L318" s="431">
        <f>+'Summary Data (2)'!AO318</f>
        <v>0</v>
      </c>
      <c r="M318" s="431">
        <f>+'Summary Data (2)'!AS318</f>
        <v>0</v>
      </c>
      <c r="N318" s="431">
        <f>+'Summary Data (2)'!AW318</f>
        <v>0</v>
      </c>
      <c r="O318" s="431">
        <f>+'Summary Data (2)'!BA318</f>
        <v>0</v>
      </c>
      <c r="P318" s="431">
        <f>+'Summary Data (2)'!BE318</f>
        <v>0</v>
      </c>
      <c r="Q318" s="431">
        <f>+'Summary Data (2)'!BI318</f>
        <v>0</v>
      </c>
      <c r="R318" s="431">
        <f>+'Summary Data (2)'!BM318</f>
        <v>0</v>
      </c>
      <c r="S318" s="431">
        <f>+'Summary Data (2)'!BQ318</f>
        <v>0</v>
      </c>
      <c r="T318" s="431">
        <f>+'Summary Data (2)'!BU318</f>
        <v>0</v>
      </c>
      <c r="U318" s="431">
        <f>+'Summary Data (2)'!BY318</f>
        <v>0</v>
      </c>
      <c r="X318" s="432">
        <f t="shared" si="54"/>
        <v>0</v>
      </c>
      <c r="Y318" s="432">
        <f t="shared" si="54"/>
        <v>0</v>
      </c>
      <c r="Z318" s="432">
        <f t="shared" si="55"/>
        <v>0</v>
      </c>
      <c r="AA318" s="432">
        <f t="shared" si="56"/>
        <v>0</v>
      </c>
      <c r="AB318" s="432">
        <f t="shared" si="57"/>
        <v>0</v>
      </c>
      <c r="AC318" s="432">
        <f t="shared" si="58"/>
        <v>0</v>
      </c>
      <c r="AD318" s="489">
        <f t="shared" si="59"/>
        <v>0</v>
      </c>
      <c r="AG318" s="483" t="e">
        <f t="shared" si="60"/>
        <v>#DIV/0!</v>
      </c>
      <c r="AH318" s="483" t="e">
        <f t="shared" si="61"/>
        <v>#DIV/0!</v>
      </c>
      <c r="AI318" s="483" t="e">
        <f t="shared" si="62"/>
        <v>#DIV/0!</v>
      </c>
      <c r="AJ318" s="483" t="e">
        <f t="shared" si="63"/>
        <v>#DIV/0!</v>
      </c>
      <c r="AK318" s="483" t="e">
        <f t="shared" si="64"/>
        <v>#DIV/0!</v>
      </c>
      <c r="AL318" s="483" t="e">
        <f t="shared" si="65"/>
        <v>#DIV/0!</v>
      </c>
    </row>
    <row r="319" spans="2:38" x14ac:dyDescent="0.2">
      <c r="B319" s="428">
        <f>+'Summary Data (2)'!B319</f>
        <v>0</v>
      </c>
      <c r="C319" s="431">
        <f>+'Summary Data (2)'!E319</f>
        <v>0</v>
      </c>
      <c r="D319" s="431">
        <f>+'Summary Data (2)'!I319</f>
        <v>0</v>
      </c>
      <c r="E319" s="431">
        <f>+'Summary Data (2)'!M319</f>
        <v>0</v>
      </c>
      <c r="F319" s="431">
        <f>+'Summary Data (2)'!Q319</f>
        <v>0</v>
      </c>
      <c r="G319" s="431">
        <f>+'Summary Data (2)'!U319</f>
        <v>0</v>
      </c>
      <c r="H319" s="431">
        <f>+'Summary Data (2)'!Y319</f>
        <v>0</v>
      </c>
      <c r="I319" s="431">
        <f>+'Summary Data (2)'!AC319</f>
        <v>0</v>
      </c>
      <c r="J319" s="431">
        <f>+'Summary Data (2)'!AG319</f>
        <v>0</v>
      </c>
      <c r="K319" s="431">
        <f>+'Summary Data (2)'!AK319</f>
        <v>0</v>
      </c>
      <c r="L319" s="431">
        <f>+'Summary Data (2)'!AO319</f>
        <v>0</v>
      </c>
      <c r="M319" s="431">
        <f>+'Summary Data (2)'!AS319</f>
        <v>0</v>
      </c>
      <c r="N319" s="431">
        <f>+'Summary Data (2)'!AW319</f>
        <v>0</v>
      </c>
      <c r="O319" s="431">
        <f>+'Summary Data (2)'!BA319</f>
        <v>0</v>
      </c>
      <c r="P319" s="431">
        <f>+'Summary Data (2)'!BE319</f>
        <v>0</v>
      </c>
      <c r="Q319" s="431">
        <f>+'Summary Data (2)'!BI319</f>
        <v>0</v>
      </c>
      <c r="R319" s="431">
        <f>+'Summary Data (2)'!BM319</f>
        <v>0</v>
      </c>
      <c r="S319" s="431">
        <f>+'Summary Data (2)'!BQ319</f>
        <v>0</v>
      </c>
      <c r="T319" s="431">
        <f>+'Summary Data (2)'!BU319</f>
        <v>0</v>
      </c>
      <c r="U319" s="431">
        <f>+'Summary Data (2)'!BY319</f>
        <v>0</v>
      </c>
      <c r="X319" s="432">
        <f t="shared" si="54"/>
        <v>0</v>
      </c>
      <c r="Y319" s="432">
        <f t="shared" si="54"/>
        <v>0</v>
      </c>
      <c r="Z319" s="432">
        <f t="shared" si="55"/>
        <v>0</v>
      </c>
      <c r="AA319" s="432">
        <f t="shared" si="56"/>
        <v>0</v>
      </c>
      <c r="AB319" s="432">
        <f t="shared" si="57"/>
        <v>0</v>
      </c>
      <c r="AC319" s="432">
        <f t="shared" si="58"/>
        <v>0</v>
      </c>
      <c r="AD319" s="489">
        <f t="shared" si="59"/>
        <v>0</v>
      </c>
      <c r="AG319" s="483" t="e">
        <f t="shared" si="60"/>
        <v>#DIV/0!</v>
      </c>
      <c r="AH319" s="483" t="e">
        <f t="shared" si="61"/>
        <v>#DIV/0!</v>
      </c>
      <c r="AI319" s="483" t="e">
        <f t="shared" si="62"/>
        <v>#DIV/0!</v>
      </c>
      <c r="AJ319" s="483" t="e">
        <f t="shared" si="63"/>
        <v>#DIV/0!</v>
      </c>
      <c r="AK319" s="483" t="e">
        <f t="shared" si="64"/>
        <v>#DIV/0!</v>
      </c>
      <c r="AL319" s="483" t="e">
        <f t="shared" si="65"/>
        <v>#DIV/0!</v>
      </c>
    </row>
    <row r="320" spans="2:38" x14ac:dyDescent="0.2">
      <c r="B320" s="428">
        <f>+'Summary Data (2)'!B320</f>
        <v>0</v>
      </c>
      <c r="C320" s="431">
        <f>+'Summary Data (2)'!E320</f>
        <v>0</v>
      </c>
      <c r="D320" s="431">
        <f>+'Summary Data (2)'!I320</f>
        <v>0</v>
      </c>
      <c r="E320" s="431">
        <f>+'Summary Data (2)'!M320</f>
        <v>0</v>
      </c>
      <c r="F320" s="431">
        <f>+'Summary Data (2)'!Q320</f>
        <v>0</v>
      </c>
      <c r="G320" s="431">
        <f>+'Summary Data (2)'!U320</f>
        <v>0</v>
      </c>
      <c r="H320" s="431">
        <f>+'Summary Data (2)'!Y320</f>
        <v>0</v>
      </c>
      <c r="I320" s="431">
        <f>+'Summary Data (2)'!AC320</f>
        <v>0</v>
      </c>
      <c r="J320" s="431">
        <f>+'Summary Data (2)'!AG320</f>
        <v>0</v>
      </c>
      <c r="K320" s="431">
        <f>+'Summary Data (2)'!AK320</f>
        <v>0</v>
      </c>
      <c r="L320" s="431">
        <f>+'Summary Data (2)'!AO320</f>
        <v>0</v>
      </c>
      <c r="M320" s="431">
        <f>+'Summary Data (2)'!AS320</f>
        <v>0</v>
      </c>
      <c r="N320" s="431">
        <f>+'Summary Data (2)'!AW320</f>
        <v>0</v>
      </c>
      <c r="O320" s="431">
        <f>+'Summary Data (2)'!BA320</f>
        <v>0</v>
      </c>
      <c r="P320" s="431">
        <f>+'Summary Data (2)'!BE320</f>
        <v>0</v>
      </c>
      <c r="Q320" s="431">
        <f>+'Summary Data (2)'!BI320</f>
        <v>0</v>
      </c>
      <c r="R320" s="431">
        <f>+'Summary Data (2)'!BM320</f>
        <v>0</v>
      </c>
      <c r="S320" s="431">
        <f>+'Summary Data (2)'!BQ320</f>
        <v>0</v>
      </c>
      <c r="T320" s="431">
        <f>+'Summary Data (2)'!BU320</f>
        <v>0</v>
      </c>
      <c r="U320" s="431">
        <f>+'Summary Data (2)'!BY320</f>
        <v>0</v>
      </c>
      <c r="X320" s="432">
        <f t="shared" si="54"/>
        <v>0</v>
      </c>
      <c r="Y320" s="432">
        <f t="shared" si="54"/>
        <v>0</v>
      </c>
      <c r="Z320" s="432">
        <f t="shared" si="55"/>
        <v>0</v>
      </c>
      <c r="AA320" s="432">
        <f t="shared" si="56"/>
        <v>0</v>
      </c>
      <c r="AB320" s="432">
        <f t="shared" si="57"/>
        <v>0</v>
      </c>
      <c r="AC320" s="432">
        <f t="shared" si="58"/>
        <v>0</v>
      </c>
      <c r="AD320" s="489">
        <f t="shared" si="59"/>
        <v>0</v>
      </c>
      <c r="AG320" s="483" t="e">
        <f t="shared" si="60"/>
        <v>#DIV/0!</v>
      </c>
      <c r="AH320" s="483" t="e">
        <f t="shared" si="61"/>
        <v>#DIV/0!</v>
      </c>
      <c r="AI320" s="483" t="e">
        <f t="shared" si="62"/>
        <v>#DIV/0!</v>
      </c>
      <c r="AJ320" s="483" t="e">
        <f t="shared" si="63"/>
        <v>#DIV/0!</v>
      </c>
      <c r="AK320" s="483" t="e">
        <f t="shared" si="64"/>
        <v>#DIV/0!</v>
      </c>
      <c r="AL320" s="483" t="e">
        <f t="shared" si="65"/>
        <v>#DIV/0!</v>
      </c>
    </row>
    <row r="321" spans="2:38" x14ac:dyDescent="0.2">
      <c r="B321" s="428">
        <f>+'Summary Data (2)'!B321</f>
        <v>0</v>
      </c>
      <c r="C321" s="431">
        <f>+'Summary Data (2)'!E321</f>
        <v>0</v>
      </c>
      <c r="D321" s="431">
        <f>+'Summary Data (2)'!I321</f>
        <v>0</v>
      </c>
      <c r="E321" s="431">
        <f>+'Summary Data (2)'!M321</f>
        <v>0</v>
      </c>
      <c r="F321" s="431">
        <f>+'Summary Data (2)'!Q321</f>
        <v>0</v>
      </c>
      <c r="G321" s="431">
        <f>+'Summary Data (2)'!U321</f>
        <v>0</v>
      </c>
      <c r="H321" s="431">
        <f>+'Summary Data (2)'!Y321</f>
        <v>0</v>
      </c>
      <c r="I321" s="431">
        <f>+'Summary Data (2)'!AC321</f>
        <v>0</v>
      </c>
      <c r="J321" s="431">
        <f>+'Summary Data (2)'!AG321</f>
        <v>0</v>
      </c>
      <c r="K321" s="431">
        <f>+'Summary Data (2)'!AK321</f>
        <v>0</v>
      </c>
      <c r="L321" s="431">
        <f>+'Summary Data (2)'!AO321</f>
        <v>0</v>
      </c>
      <c r="M321" s="431">
        <f>+'Summary Data (2)'!AS321</f>
        <v>0</v>
      </c>
      <c r="N321" s="431">
        <f>+'Summary Data (2)'!AW321</f>
        <v>0</v>
      </c>
      <c r="O321" s="431">
        <f>+'Summary Data (2)'!BA321</f>
        <v>0</v>
      </c>
      <c r="P321" s="431">
        <f>+'Summary Data (2)'!BE321</f>
        <v>0</v>
      </c>
      <c r="Q321" s="431">
        <f>+'Summary Data (2)'!BI321</f>
        <v>0</v>
      </c>
      <c r="R321" s="431">
        <f>+'Summary Data (2)'!BM321</f>
        <v>0</v>
      </c>
      <c r="S321" s="431">
        <f>+'Summary Data (2)'!BQ321</f>
        <v>0</v>
      </c>
      <c r="T321" s="431">
        <f>+'Summary Data (2)'!BU321</f>
        <v>0</v>
      </c>
      <c r="U321" s="431">
        <f>+'Summary Data (2)'!BY321</f>
        <v>0</v>
      </c>
      <c r="X321" s="432">
        <f t="shared" si="54"/>
        <v>0</v>
      </c>
      <c r="Y321" s="432">
        <f t="shared" si="54"/>
        <v>0</v>
      </c>
      <c r="Z321" s="432">
        <f t="shared" si="55"/>
        <v>0</v>
      </c>
      <c r="AA321" s="432">
        <f t="shared" si="56"/>
        <v>0</v>
      </c>
      <c r="AB321" s="432">
        <f t="shared" si="57"/>
        <v>0</v>
      </c>
      <c r="AC321" s="432">
        <f t="shared" si="58"/>
        <v>0</v>
      </c>
      <c r="AD321" s="489">
        <f t="shared" si="59"/>
        <v>0</v>
      </c>
      <c r="AG321" s="483" t="e">
        <f t="shared" si="60"/>
        <v>#DIV/0!</v>
      </c>
      <c r="AH321" s="483" t="e">
        <f t="shared" si="61"/>
        <v>#DIV/0!</v>
      </c>
      <c r="AI321" s="483" t="e">
        <f t="shared" si="62"/>
        <v>#DIV/0!</v>
      </c>
      <c r="AJ321" s="483" t="e">
        <f t="shared" si="63"/>
        <v>#DIV/0!</v>
      </c>
      <c r="AK321" s="483" t="e">
        <f t="shared" si="64"/>
        <v>#DIV/0!</v>
      </c>
      <c r="AL321" s="483" t="e">
        <f t="shared" si="65"/>
        <v>#DIV/0!</v>
      </c>
    </row>
    <row r="322" spans="2:38" x14ac:dyDescent="0.2">
      <c r="B322" s="428">
        <f>+'Summary Data (2)'!B322</f>
        <v>0</v>
      </c>
      <c r="C322" s="431">
        <f>+'Summary Data (2)'!E322</f>
        <v>0</v>
      </c>
      <c r="D322" s="431">
        <f>+'Summary Data (2)'!I322</f>
        <v>0</v>
      </c>
      <c r="E322" s="431">
        <f>+'Summary Data (2)'!M322</f>
        <v>0</v>
      </c>
      <c r="F322" s="431">
        <f>+'Summary Data (2)'!Q322</f>
        <v>0</v>
      </c>
      <c r="G322" s="431">
        <f>+'Summary Data (2)'!U322</f>
        <v>0</v>
      </c>
      <c r="H322" s="431">
        <f>+'Summary Data (2)'!Y322</f>
        <v>0</v>
      </c>
      <c r="I322" s="431">
        <f>+'Summary Data (2)'!AC322</f>
        <v>0</v>
      </c>
      <c r="J322" s="431">
        <f>+'Summary Data (2)'!AG322</f>
        <v>0</v>
      </c>
      <c r="K322" s="431">
        <f>+'Summary Data (2)'!AK322</f>
        <v>0</v>
      </c>
      <c r="L322" s="431">
        <f>+'Summary Data (2)'!AO322</f>
        <v>0</v>
      </c>
      <c r="M322" s="431">
        <f>+'Summary Data (2)'!AS322</f>
        <v>0</v>
      </c>
      <c r="N322" s="431">
        <f>+'Summary Data (2)'!AW322</f>
        <v>0</v>
      </c>
      <c r="O322" s="431">
        <f>+'Summary Data (2)'!BA322</f>
        <v>0</v>
      </c>
      <c r="P322" s="431">
        <f>+'Summary Data (2)'!BE322</f>
        <v>0</v>
      </c>
      <c r="Q322" s="431">
        <f>+'Summary Data (2)'!BI322</f>
        <v>0</v>
      </c>
      <c r="R322" s="431">
        <f>+'Summary Data (2)'!BM322</f>
        <v>0</v>
      </c>
      <c r="S322" s="431">
        <f>+'Summary Data (2)'!BQ322</f>
        <v>0</v>
      </c>
      <c r="T322" s="431">
        <f>+'Summary Data (2)'!BU322</f>
        <v>0</v>
      </c>
      <c r="U322" s="431">
        <f>+'Summary Data (2)'!BY322</f>
        <v>0</v>
      </c>
      <c r="X322" s="432">
        <f t="shared" si="54"/>
        <v>0</v>
      </c>
      <c r="Y322" s="432">
        <f t="shared" si="54"/>
        <v>0</v>
      </c>
      <c r="Z322" s="432">
        <f t="shared" si="55"/>
        <v>0</v>
      </c>
      <c r="AA322" s="432">
        <f t="shared" si="56"/>
        <v>0</v>
      </c>
      <c r="AB322" s="432">
        <f t="shared" si="57"/>
        <v>0</v>
      </c>
      <c r="AC322" s="432">
        <f t="shared" si="58"/>
        <v>0</v>
      </c>
      <c r="AD322" s="489">
        <f t="shared" si="59"/>
        <v>0</v>
      </c>
      <c r="AG322" s="483" t="e">
        <f t="shared" si="60"/>
        <v>#DIV/0!</v>
      </c>
      <c r="AH322" s="483" t="e">
        <f t="shared" si="61"/>
        <v>#DIV/0!</v>
      </c>
      <c r="AI322" s="483" t="e">
        <f t="shared" si="62"/>
        <v>#DIV/0!</v>
      </c>
      <c r="AJ322" s="483" t="e">
        <f t="shared" si="63"/>
        <v>#DIV/0!</v>
      </c>
      <c r="AK322" s="483" t="e">
        <f t="shared" si="64"/>
        <v>#DIV/0!</v>
      </c>
      <c r="AL322" s="483" t="e">
        <f t="shared" si="65"/>
        <v>#DIV/0!</v>
      </c>
    </row>
    <row r="323" spans="2:38" x14ac:dyDescent="0.2">
      <c r="B323" s="428">
        <f>+'Summary Data (2)'!B323</f>
        <v>0</v>
      </c>
      <c r="C323" s="431">
        <f>+'Summary Data (2)'!E323</f>
        <v>0</v>
      </c>
      <c r="D323" s="431">
        <f>+'Summary Data (2)'!I323</f>
        <v>0</v>
      </c>
      <c r="E323" s="431">
        <f>+'Summary Data (2)'!M323</f>
        <v>0</v>
      </c>
      <c r="F323" s="431">
        <f>+'Summary Data (2)'!Q323</f>
        <v>0</v>
      </c>
      <c r="G323" s="431">
        <f>+'Summary Data (2)'!U323</f>
        <v>0</v>
      </c>
      <c r="H323" s="431">
        <f>+'Summary Data (2)'!Y323</f>
        <v>0</v>
      </c>
      <c r="I323" s="431">
        <f>+'Summary Data (2)'!AC323</f>
        <v>0</v>
      </c>
      <c r="J323" s="431">
        <f>+'Summary Data (2)'!AG323</f>
        <v>0</v>
      </c>
      <c r="K323" s="431">
        <f>+'Summary Data (2)'!AK323</f>
        <v>0</v>
      </c>
      <c r="L323" s="431">
        <f>+'Summary Data (2)'!AO323</f>
        <v>0</v>
      </c>
      <c r="M323" s="431">
        <f>+'Summary Data (2)'!AS323</f>
        <v>0</v>
      </c>
      <c r="N323" s="431">
        <f>+'Summary Data (2)'!AW323</f>
        <v>0</v>
      </c>
      <c r="O323" s="431">
        <f>+'Summary Data (2)'!BA323</f>
        <v>0</v>
      </c>
      <c r="P323" s="431">
        <f>+'Summary Data (2)'!BE323</f>
        <v>0</v>
      </c>
      <c r="Q323" s="431">
        <f>+'Summary Data (2)'!BI323</f>
        <v>0</v>
      </c>
      <c r="R323" s="431">
        <f>+'Summary Data (2)'!BM323</f>
        <v>0</v>
      </c>
      <c r="S323" s="431">
        <f>+'Summary Data (2)'!BQ323</f>
        <v>0</v>
      </c>
      <c r="T323" s="431">
        <f>+'Summary Data (2)'!BU323</f>
        <v>0</v>
      </c>
      <c r="U323" s="431">
        <f>+'Summary Data (2)'!BY323</f>
        <v>0</v>
      </c>
      <c r="X323" s="432">
        <f t="shared" si="54"/>
        <v>0</v>
      </c>
      <c r="Y323" s="432">
        <f t="shared" si="54"/>
        <v>0</v>
      </c>
      <c r="Z323" s="432">
        <f t="shared" si="55"/>
        <v>0</v>
      </c>
      <c r="AA323" s="432">
        <f t="shared" si="56"/>
        <v>0</v>
      </c>
      <c r="AB323" s="432">
        <f t="shared" si="57"/>
        <v>0</v>
      </c>
      <c r="AC323" s="432">
        <f t="shared" si="58"/>
        <v>0</v>
      </c>
      <c r="AD323" s="489">
        <f t="shared" si="59"/>
        <v>0</v>
      </c>
      <c r="AG323" s="483" t="e">
        <f t="shared" si="60"/>
        <v>#DIV/0!</v>
      </c>
      <c r="AH323" s="483" t="e">
        <f t="shared" si="61"/>
        <v>#DIV/0!</v>
      </c>
      <c r="AI323" s="483" t="e">
        <f t="shared" si="62"/>
        <v>#DIV/0!</v>
      </c>
      <c r="AJ323" s="483" t="e">
        <f t="shared" si="63"/>
        <v>#DIV/0!</v>
      </c>
      <c r="AK323" s="483" t="e">
        <f t="shared" si="64"/>
        <v>#DIV/0!</v>
      </c>
      <c r="AL323" s="483" t="e">
        <f t="shared" si="65"/>
        <v>#DIV/0!</v>
      </c>
    </row>
    <row r="324" spans="2:38" x14ac:dyDescent="0.2">
      <c r="B324" s="428">
        <f>+'Summary Data (2)'!B324</f>
        <v>0</v>
      </c>
      <c r="C324" s="431">
        <f>+'Summary Data (2)'!E324</f>
        <v>0</v>
      </c>
      <c r="D324" s="431">
        <f>+'Summary Data (2)'!I324</f>
        <v>0</v>
      </c>
      <c r="E324" s="431">
        <f>+'Summary Data (2)'!M324</f>
        <v>0</v>
      </c>
      <c r="F324" s="431">
        <f>+'Summary Data (2)'!Q324</f>
        <v>0</v>
      </c>
      <c r="G324" s="431">
        <f>+'Summary Data (2)'!U324</f>
        <v>0</v>
      </c>
      <c r="H324" s="431">
        <f>+'Summary Data (2)'!Y324</f>
        <v>0</v>
      </c>
      <c r="I324" s="431">
        <f>+'Summary Data (2)'!AC324</f>
        <v>0</v>
      </c>
      <c r="J324" s="431">
        <f>+'Summary Data (2)'!AG324</f>
        <v>0</v>
      </c>
      <c r="K324" s="431">
        <f>+'Summary Data (2)'!AK324</f>
        <v>0</v>
      </c>
      <c r="L324" s="431">
        <f>+'Summary Data (2)'!AO324</f>
        <v>0</v>
      </c>
      <c r="M324" s="431">
        <f>+'Summary Data (2)'!AS324</f>
        <v>0</v>
      </c>
      <c r="N324" s="431">
        <f>+'Summary Data (2)'!AW324</f>
        <v>0</v>
      </c>
      <c r="O324" s="431">
        <f>+'Summary Data (2)'!BA324</f>
        <v>0</v>
      </c>
      <c r="P324" s="431">
        <f>+'Summary Data (2)'!BE324</f>
        <v>0</v>
      </c>
      <c r="Q324" s="431">
        <f>+'Summary Data (2)'!BI324</f>
        <v>0</v>
      </c>
      <c r="R324" s="431">
        <f>+'Summary Data (2)'!BM324</f>
        <v>0</v>
      </c>
      <c r="S324" s="431">
        <f>+'Summary Data (2)'!BQ324</f>
        <v>0</v>
      </c>
      <c r="T324" s="431">
        <f>+'Summary Data (2)'!BU324</f>
        <v>0</v>
      </c>
      <c r="U324" s="431">
        <f>+'Summary Data (2)'!BY324</f>
        <v>0</v>
      </c>
      <c r="X324" s="432">
        <f t="shared" ref="X324:Y387" si="66">+C324</f>
        <v>0</v>
      </c>
      <c r="Y324" s="432">
        <f t="shared" si="66"/>
        <v>0</v>
      </c>
      <c r="Z324" s="432">
        <f t="shared" ref="Z324:Z387" si="67">+Q324</f>
        <v>0</v>
      </c>
      <c r="AA324" s="432">
        <f t="shared" ref="AA324:AA387" si="68">+E324+F324+G324+H324+I324+J324</f>
        <v>0</v>
      </c>
      <c r="AB324" s="432">
        <f t="shared" ref="AB324:AB387" si="69">+R324+S324+T324</f>
        <v>0</v>
      </c>
      <c r="AC324" s="432">
        <f t="shared" ref="AC324:AC387" si="70">+K324+L324+M324+N324+O324+P324</f>
        <v>0</v>
      </c>
      <c r="AD324" s="489">
        <f t="shared" ref="AD324:AD387" si="71">+SUM(X324:AC324)-U324</f>
        <v>0</v>
      </c>
      <c r="AG324" s="483" t="e">
        <f t="shared" ref="AG324:AG387" si="72">+X324/$U324</f>
        <v>#DIV/0!</v>
      </c>
      <c r="AH324" s="483" t="e">
        <f t="shared" ref="AH324:AH387" si="73">+Y324/$U324</f>
        <v>#DIV/0!</v>
      </c>
      <c r="AI324" s="483" t="e">
        <f t="shared" ref="AI324:AI387" si="74">+Z324/$U324</f>
        <v>#DIV/0!</v>
      </c>
      <c r="AJ324" s="483" t="e">
        <f t="shared" ref="AJ324:AJ387" si="75">+AA324/$U324</f>
        <v>#DIV/0!</v>
      </c>
      <c r="AK324" s="483" t="e">
        <f t="shared" ref="AK324:AK387" si="76">+AB324/$U324</f>
        <v>#DIV/0!</v>
      </c>
      <c r="AL324" s="483" t="e">
        <f t="shared" ref="AL324:AL387" si="77">+AC324/$U324</f>
        <v>#DIV/0!</v>
      </c>
    </row>
    <row r="325" spans="2:38" x14ac:dyDescent="0.2">
      <c r="B325" s="428">
        <f>+'Summary Data (2)'!B325</f>
        <v>0</v>
      </c>
      <c r="C325" s="431">
        <f>+'Summary Data (2)'!E325</f>
        <v>0</v>
      </c>
      <c r="D325" s="431">
        <f>+'Summary Data (2)'!I325</f>
        <v>0</v>
      </c>
      <c r="E325" s="431">
        <f>+'Summary Data (2)'!M325</f>
        <v>0</v>
      </c>
      <c r="F325" s="431">
        <f>+'Summary Data (2)'!Q325</f>
        <v>0</v>
      </c>
      <c r="G325" s="431">
        <f>+'Summary Data (2)'!U325</f>
        <v>0</v>
      </c>
      <c r="H325" s="431">
        <f>+'Summary Data (2)'!Y325</f>
        <v>0</v>
      </c>
      <c r="I325" s="431">
        <f>+'Summary Data (2)'!AC325</f>
        <v>0</v>
      </c>
      <c r="J325" s="431">
        <f>+'Summary Data (2)'!AG325</f>
        <v>0</v>
      </c>
      <c r="K325" s="431">
        <f>+'Summary Data (2)'!AK325</f>
        <v>0</v>
      </c>
      <c r="L325" s="431">
        <f>+'Summary Data (2)'!AO325</f>
        <v>0</v>
      </c>
      <c r="M325" s="431">
        <f>+'Summary Data (2)'!AS325</f>
        <v>0</v>
      </c>
      <c r="N325" s="431">
        <f>+'Summary Data (2)'!AW325</f>
        <v>0</v>
      </c>
      <c r="O325" s="431">
        <f>+'Summary Data (2)'!BA325</f>
        <v>0</v>
      </c>
      <c r="P325" s="431">
        <f>+'Summary Data (2)'!BE325</f>
        <v>0</v>
      </c>
      <c r="Q325" s="431">
        <f>+'Summary Data (2)'!BI325</f>
        <v>0</v>
      </c>
      <c r="R325" s="431">
        <f>+'Summary Data (2)'!BM325</f>
        <v>0</v>
      </c>
      <c r="S325" s="431">
        <f>+'Summary Data (2)'!BQ325</f>
        <v>0</v>
      </c>
      <c r="T325" s="431">
        <f>+'Summary Data (2)'!BU325</f>
        <v>0</v>
      </c>
      <c r="U325" s="431">
        <f>+'Summary Data (2)'!BY325</f>
        <v>0</v>
      </c>
      <c r="X325" s="432">
        <f t="shared" si="66"/>
        <v>0</v>
      </c>
      <c r="Y325" s="432">
        <f t="shared" si="66"/>
        <v>0</v>
      </c>
      <c r="Z325" s="432">
        <f t="shared" si="67"/>
        <v>0</v>
      </c>
      <c r="AA325" s="432">
        <f t="shared" si="68"/>
        <v>0</v>
      </c>
      <c r="AB325" s="432">
        <f t="shared" si="69"/>
        <v>0</v>
      </c>
      <c r="AC325" s="432">
        <f t="shared" si="70"/>
        <v>0</v>
      </c>
      <c r="AD325" s="489">
        <f t="shared" si="71"/>
        <v>0</v>
      </c>
      <c r="AG325" s="483" t="e">
        <f t="shared" si="72"/>
        <v>#DIV/0!</v>
      </c>
      <c r="AH325" s="483" t="e">
        <f t="shared" si="73"/>
        <v>#DIV/0!</v>
      </c>
      <c r="AI325" s="483" t="e">
        <f t="shared" si="74"/>
        <v>#DIV/0!</v>
      </c>
      <c r="AJ325" s="483" t="e">
        <f t="shared" si="75"/>
        <v>#DIV/0!</v>
      </c>
      <c r="AK325" s="483" t="e">
        <f t="shared" si="76"/>
        <v>#DIV/0!</v>
      </c>
      <c r="AL325" s="483" t="e">
        <f t="shared" si="77"/>
        <v>#DIV/0!</v>
      </c>
    </row>
    <row r="326" spans="2:38" x14ac:dyDescent="0.2">
      <c r="B326" s="428">
        <f>+'Summary Data (2)'!B326</f>
        <v>0</v>
      </c>
      <c r="C326" s="431">
        <f>+'Summary Data (2)'!E326</f>
        <v>0</v>
      </c>
      <c r="D326" s="431">
        <f>+'Summary Data (2)'!I326</f>
        <v>0</v>
      </c>
      <c r="E326" s="431">
        <f>+'Summary Data (2)'!M326</f>
        <v>0</v>
      </c>
      <c r="F326" s="431">
        <f>+'Summary Data (2)'!Q326</f>
        <v>0</v>
      </c>
      <c r="G326" s="431">
        <f>+'Summary Data (2)'!U326</f>
        <v>0</v>
      </c>
      <c r="H326" s="431">
        <f>+'Summary Data (2)'!Y326</f>
        <v>0</v>
      </c>
      <c r="I326" s="431">
        <f>+'Summary Data (2)'!AC326</f>
        <v>0</v>
      </c>
      <c r="J326" s="431">
        <f>+'Summary Data (2)'!AG326</f>
        <v>0</v>
      </c>
      <c r="K326" s="431">
        <f>+'Summary Data (2)'!AK326</f>
        <v>0</v>
      </c>
      <c r="L326" s="431">
        <f>+'Summary Data (2)'!AO326</f>
        <v>0</v>
      </c>
      <c r="M326" s="431">
        <f>+'Summary Data (2)'!AS326</f>
        <v>0</v>
      </c>
      <c r="N326" s="431">
        <f>+'Summary Data (2)'!AW326</f>
        <v>0</v>
      </c>
      <c r="O326" s="431">
        <f>+'Summary Data (2)'!BA326</f>
        <v>0</v>
      </c>
      <c r="P326" s="431">
        <f>+'Summary Data (2)'!BE326</f>
        <v>0</v>
      </c>
      <c r="Q326" s="431">
        <f>+'Summary Data (2)'!BI326</f>
        <v>0</v>
      </c>
      <c r="R326" s="431">
        <f>+'Summary Data (2)'!BM326</f>
        <v>0</v>
      </c>
      <c r="S326" s="431">
        <f>+'Summary Data (2)'!BQ326</f>
        <v>0</v>
      </c>
      <c r="T326" s="431">
        <f>+'Summary Data (2)'!BU326</f>
        <v>0</v>
      </c>
      <c r="U326" s="431">
        <f>+'Summary Data (2)'!BY326</f>
        <v>0</v>
      </c>
      <c r="X326" s="432">
        <f t="shared" si="66"/>
        <v>0</v>
      </c>
      <c r="Y326" s="432">
        <f t="shared" si="66"/>
        <v>0</v>
      </c>
      <c r="Z326" s="432">
        <f t="shared" si="67"/>
        <v>0</v>
      </c>
      <c r="AA326" s="432">
        <f t="shared" si="68"/>
        <v>0</v>
      </c>
      <c r="AB326" s="432">
        <f t="shared" si="69"/>
        <v>0</v>
      </c>
      <c r="AC326" s="432">
        <f t="shared" si="70"/>
        <v>0</v>
      </c>
      <c r="AD326" s="489">
        <f t="shared" si="71"/>
        <v>0</v>
      </c>
      <c r="AG326" s="483" t="e">
        <f t="shared" si="72"/>
        <v>#DIV/0!</v>
      </c>
      <c r="AH326" s="483" t="e">
        <f t="shared" si="73"/>
        <v>#DIV/0!</v>
      </c>
      <c r="AI326" s="483" t="e">
        <f t="shared" si="74"/>
        <v>#DIV/0!</v>
      </c>
      <c r="AJ326" s="483" t="e">
        <f t="shared" si="75"/>
        <v>#DIV/0!</v>
      </c>
      <c r="AK326" s="483" t="e">
        <f t="shared" si="76"/>
        <v>#DIV/0!</v>
      </c>
      <c r="AL326" s="483" t="e">
        <f t="shared" si="77"/>
        <v>#DIV/0!</v>
      </c>
    </row>
    <row r="327" spans="2:38" x14ac:dyDescent="0.2">
      <c r="B327" s="428">
        <f>+'Summary Data (2)'!B327</f>
        <v>0</v>
      </c>
      <c r="C327" s="431">
        <f>+'Summary Data (2)'!E327</f>
        <v>0</v>
      </c>
      <c r="D327" s="431">
        <f>+'Summary Data (2)'!I327</f>
        <v>0</v>
      </c>
      <c r="E327" s="431">
        <f>+'Summary Data (2)'!M327</f>
        <v>0</v>
      </c>
      <c r="F327" s="431">
        <f>+'Summary Data (2)'!Q327</f>
        <v>0</v>
      </c>
      <c r="G327" s="431">
        <f>+'Summary Data (2)'!U327</f>
        <v>0</v>
      </c>
      <c r="H327" s="431">
        <f>+'Summary Data (2)'!Y327</f>
        <v>0</v>
      </c>
      <c r="I327" s="431">
        <f>+'Summary Data (2)'!AC327</f>
        <v>0</v>
      </c>
      <c r="J327" s="431">
        <f>+'Summary Data (2)'!AG327</f>
        <v>0</v>
      </c>
      <c r="K327" s="431">
        <f>+'Summary Data (2)'!AK327</f>
        <v>0</v>
      </c>
      <c r="L327" s="431">
        <f>+'Summary Data (2)'!AO327</f>
        <v>0</v>
      </c>
      <c r="M327" s="431">
        <f>+'Summary Data (2)'!AS327</f>
        <v>0</v>
      </c>
      <c r="N327" s="431">
        <f>+'Summary Data (2)'!AW327</f>
        <v>0</v>
      </c>
      <c r="O327" s="431">
        <f>+'Summary Data (2)'!BA327</f>
        <v>0</v>
      </c>
      <c r="P327" s="431">
        <f>+'Summary Data (2)'!BE327</f>
        <v>0</v>
      </c>
      <c r="Q327" s="431">
        <f>+'Summary Data (2)'!BI327</f>
        <v>0</v>
      </c>
      <c r="R327" s="431">
        <f>+'Summary Data (2)'!BM327</f>
        <v>0</v>
      </c>
      <c r="S327" s="431">
        <f>+'Summary Data (2)'!BQ327</f>
        <v>0</v>
      </c>
      <c r="T327" s="431">
        <f>+'Summary Data (2)'!BU327</f>
        <v>0</v>
      </c>
      <c r="U327" s="431">
        <f>+'Summary Data (2)'!BY327</f>
        <v>0</v>
      </c>
      <c r="X327" s="432">
        <f t="shared" si="66"/>
        <v>0</v>
      </c>
      <c r="Y327" s="432">
        <f t="shared" si="66"/>
        <v>0</v>
      </c>
      <c r="Z327" s="432">
        <f t="shared" si="67"/>
        <v>0</v>
      </c>
      <c r="AA327" s="432">
        <f t="shared" si="68"/>
        <v>0</v>
      </c>
      <c r="AB327" s="432">
        <f t="shared" si="69"/>
        <v>0</v>
      </c>
      <c r="AC327" s="432">
        <f t="shared" si="70"/>
        <v>0</v>
      </c>
      <c r="AD327" s="489">
        <f t="shared" si="71"/>
        <v>0</v>
      </c>
      <c r="AG327" s="483" t="e">
        <f t="shared" si="72"/>
        <v>#DIV/0!</v>
      </c>
      <c r="AH327" s="483" t="e">
        <f t="shared" si="73"/>
        <v>#DIV/0!</v>
      </c>
      <c r="AI327" s="483" t="e">
        <f t="shared" si="74"/>
        <v>#DIV/0!</v>
      </c>
      <c r="AJ327" s="483" t="e">
        <f t="shared" si="75"/>
        <v>#DIV/0!</v>
      </c>
      <c r="AK327" s="483" t="e">
        <f t="shared" si="76"/>
        <v>#DIV/0!</v>
      </c>
      <c r="AL327" s="483" t="e">
        <f t="shared" si="77"/>
        <v>#DIV/0!</v>
      </c>
    </row>
    <row r="328" spans="2:38" x14ac:dyDescent="0.2">
      <c r="B328" s="428">
        <f>+'Summary Data (2)'!B328</f>
        <v>0</v>
      </c>
      <c r="C328" s="431">
        <f>+'Summary Data (2)'!E328</f>
        <v>0</v>
      </c>
      <c r="D328" s="431">
        <f>+'Summary Data (2)'!I328</f>
        <v>0</v>
      </c>
      <c r="E328" s="431">
        <f>+'Summary Data (2)'!M328</f>
        <v>0</v>
      </c>
      <c r="F328" s="431">
        <f>+'Summary Data (2)'!Q328</f>
        <v>0</v>
      </c>
      <c r="G328" s="431">
        <f>+'Summary Data (2)'!U328</f>
        <v>0</v>
      </c>
      <c r="H328" s="431">
        <f>+'Summary Data (2)'!Y328</f>
        <v>0</v>
      </c>
      <c r="I328" s="431">
        <f>+'Summary Data (2)'!AC328</f>
        <v>0</v>
      </c>
      <c r="J328" s="431">
        <f>+'Summary Data (2)'!AG328</f>
        <v>0</v>
      </c>
      <c r="K328" s="431">
        <f>+'Summary Data (2)'!AK328</f>
        <v>0</v>
      </c>
      <c r="L328" s="431">
        <f>+'Summary Data (2)'!AO328</f>
        <v>0</v>
      </c>
      <c r="M328" s="431">
        <f>+'Summary Data (2)'!AS328</f>
        <v>0</v>
      </c>
      <c r="N328" s="431">
        <f>+'Summary Data (2)'!AW328</f>
        <v>0</v>
      </c>
      <c r="O328" s="431">
        <f>+'Summary Data (2)'!BA328</f>
        <v>0</v>
      </c>
      <c r="P328" s="431">
        <f>+'Summary Data (2)'!BE328</f>
        <v>0</v>
      </c>
      <c r="Q328" s="431">
        <f>+'Summary Data (2)'!BI328</f>
        <v>0</v>
      </c>
      <c r="R328" s="431">
        <f>+'Summary Data (2)'!BM328</f>
        <v>0</v>
      </c>
      <c r="S328" s="431">
        <f>+'Summary Data (2)'!BQ328</f>
        <v>0</v>
      </c>
      <c r="T328" s="431">
        <f>+'Summary Data (2)'!BU328</f>
        <v>0</v>
      </c>
      <c r="U328" s="431">
        <f>+'Summary Data (2)'!BY328</f>
        <v>0</v>
      </c>
      <c r="X328" s="432">
        <f t="shared" si="66"/>
        <v>0</v>
      </c>
      <c r="Y328" s="432">
        <f t="shared" si="66"/>
        <v>0</v>
      </c>
      <c r="Z328" s="432">
        <f t="shared" si="67"/>
        <v>0</v>
      </c>
      <c r="AA328" s="432">
        <f t="shared" si="68"/>
        <v>0</v>
      </c>
      <c r="AB328" s="432">
        <f t="shared" si="69"/>
        <v>0</v>
      </c>
      <c r="AC328" s="432">
        <f t="shared" si="70"/>
        <v>0</v>
      </c>
      <c r="AD328" s="489">
        <f t="shared" si="71"/>
        <v>0</v>
      </c>
      <c r="AG328" s="483" t="e">
        <f t="shared" si="72"/>
        <v>#DIV/0!</v>
      </c>
      <c r="AH328" s="483" t="e">
        <f t="shared" si="73"/>
        <v>#DIV/0!</v>
      </c>
      <c r="AI328" s="483" t="e">
        <f t="shared" si="74"/>
        <v>#DIV/0!</v>
      </c>
      <c r="AJ328" s="483" t="e">
        <f t="shared" si="75"/>
        <v>#DIV/0!</v>
      </c>
      <c r="AK328" s="483" t="e">
        <f t="shared" si="76"/>
        <v>#DIV/0!</v>
      </c>
      <c r="AL328" s="483" t="e">
        <f t="shared" si="77"/>
        <v>#DIV/0!</v>
      </c>
    </row>
    <row r="329" spans="2:38" x14ac:dyDescent="0.2">
      <c r="B329" s="428">
        <f>+'Summary Data (2)'!B329</f>
        <v>0</v>
      </c>
      <c r="C329" s="431">
        <f>+'Summary Data (2)'!E329</f>
        <v>0</v>
      </c>
      <c r="D329" s="431">
        <f>+'Summary Data (2)'!I329</f>
        <v>0</v>
      </c>
      <c r="E329" s="431">
        <f>+'Summary Data (2)'!M329</f>
        <v>0</v>
      </c>
      <c r="F329" s="431">
        <f>+'Summary Data (2)'!Q329</f>
        <v>0</v>
      </c>
      <c r="G329" s="431">
        <f>+'Summary Data (2)'!U329</f>
        <v>0</v>
      </c>
      <c r="H329" s="431">
        <f>+'Summary Data (2)'!Y329</f>
        <v>0</v>
      </c>
      <c r="I329" s="431">
        <f>+'Summary Data (2)'!AC329</f>
        <v>0</v>
      </c>
      <c r="J329" s="431">
        <f>+'Summary Data (2)'!AG329</f>
        <v>0</v>
      </c>
      <c r="K329" s="431">
        <f>+'Summary Data (2)'!AK329</f>
        <v>0</v>
      </c>
      <c r="L329" s="431">
        <f>+'Summary Data (2)'!AO329</f>
        <v>0</v>
      </c>
      <c r="M329" s="431">
        <f>+'Summary Data (2)'!AS329</f>
        <v>0</v>
      </c>
      <c r="N329" s="431">
        <f>+'Summary Data (2)'!AW329</f>
        <v>0</v>
      </c>
      <c r="O329" s="431">
        <f>+'Summary Data (2)'!BA329</f>
        <v>0</v>
      </c>
      <c r="P329" s="431">
        <f>+'Summary Data (2)'!BE329</f>
        <v>0</v>
      </c>
      <c r="Q329" s="431">
        <f>+'Summary Data (2)'!BI329</f>
        <v>0</v>
      </c>
      <c r="R329" s="431">
        <f>+'Summary Data (2)'!BM329</f>
        <v>0</v>
      </c>
      <c r="S329" s="431">
        <f>+'Summary Data (2)'!BQ329</f>
        <v>0</v>
      </c>
      <c r="T329" s="431">
        <f>+'Summary Data (2)'!BU329</f>
        <v>0</v>
      </c>
      <c r="U329" s="431">
        <f>+'Summary Data (2)'!BY329</f>
        <v>0</v>
      </c>
      <c r="X329" s="432">
        <f t="shared" si="66"/>
        <v>0</v>
      </c>
      <c r="Y329" s="432">
        <f t="shared" si="66"/>
        <v>0</v>
      </c>
      <c r="Z329" s="432">
        <f t="shared" si="67"/>
        <v>0</v>
      </c>
      <c r="AA329" s="432">
        <f t="shared" si="68"/>
        <v>0</v>
      </c>
      <c r="AB329" s="432">
        <f t="shared" si="69"/>
        <v>0</v>
      </c>
      <c r="AC329" s="432">
        <f t="shared" si="70"/>
        <v>0</v>
      </c>
      <c r="AD329" s="489">
        <f t="shared" si="71"/>
        <v>0</v>
      </c>
      <c r="AG329" s="483" t="e">
        <f t="shared" si="72"/>
        <v>#DIV/0!</v>
      </c>
      <c r="AH329" s="483" t="e">
        <f t="shared" si="73"/>
        <v>#DIV/0!</v>
      </c>
      <c r="AI329" s="483" t="e">
        <f t="shared" si="74"/>
        <v>#DIV/0!</v>
      </c>
      <c r="AJ329" s="483" t="e">
        <f t="shared" si="75"/>
        <v>#DIV/0!</v>
      </c>
      <c r="AK329" s="483" t="e">
        <f t="shared" si="76"/>
        <v>#DIV/0!</v>
      </c>
      <c r="AL329" s="483" t="e">
        <f t="shared" si="77"/>
        <v>#DIV/0!</v>
      </c>
    </row>
    <row r="330" spans="2:38" x14ac:dyDescent="0.2">
      <c r="B330" s="428">
        <f>+'Summary Data (2)'!B330</f>
        <v>0</v>
      </c>
      <c r="C330" s="431">
        <f>+'Summary Data (2)'!E330</f>
        <v>0</v>
      </c>
      <c r="D330" s="431">
        <f>+'Summary Data (2)'!I330</f>
        <v>0</v>
      </c>
      <c r="E330" s="431">
        <f>+'Summary Data (2)'!M330</f>
        <v>0</v>
      </c>
      <c r="F330" s="431">
        <f>+'Summary Data (2)'!Q330</f>
        <v>0</v>
      </c>
      <c r="G330" s="431">
        <f>+'Summary Data (2)'!U330</f>
        <v>0</v>
      </c>
      <c r="H330" s="431">
        <f>+'Summary Data (2)'!Y330</f>
        <v>0</v>
      </c>
      <c r="I330" s="431">
        <f>+'Summary Data (2)'!AC330</f>
        <v>0</v>
      </c>
      <c r="J330" s="431">
        <f>+'Summary Data (2)'!AG330</f>
        <v>0</v>
      </c>
      <c r="K330" s="431">
        <f>+'Summary Data (2)'!AK330</f>
        <v>0</v>
      </c>
      <c r="L330" s="431">
        <f>+'Summary Data (2)'!AO330</f>
        <v>0</v>
      </c>
      <c r="M330" s="431">
        <f>+'Summary Data (2)'!AS330</f>
        <v>0</v>
      </c>
      <c r="N330" s="431">
        <f>+'Summary Data (2)'!AW330</f>
        <v>0</v>
      </c>
      <c r="O330" s="431">
        <f>+'Summary Data (2)'!BA330</f>
        <v>0</v>
      </c>
      <c r="P330" s="431">
        <f>+'Summary Data (2)'!BE330</f>
        <v>0</v>
      </c>
      <c r="Q330" s="431">
        <f>+'Summary Data (2)'!BI330</f>
        <v>0</v>
      </c>
      <c r="R330" s="431">
        <f>+'Summary Data (2)'!BM330</f>
        <v>0</v>
      </c>
      <c r="S330" s="431">
        <f>+'Summary Data (2)'!BQ330</f>
        <v>0</v>
      </c>
      <c r="T330" s="431">
        <f>+'Summary Data (2)'!BU330</f>
        <v>0</v>
      </c>
      <c r="U330" s="431">
        <f>+'Summary Data (2)'!BY330</f>
        <v>0</v>
      </c>
      <c r="X330" s="432">
        <f t="shared" si="66"/>
        <v>0</v>
      </c>
      <c r="Y330" s="432">
        <f t="shared" si="66"/>
        <v>0</v>
      </c>
      <c r="Z330" s="432">
        <f t="shared" si="67"/>
        <v>0</v>
      </c>
      <c r="AA330" s="432">
        <f t="shared" si="68"/>
        <v>0</v>
      </c>
      <c r="AB330" s="432">
        <f t="shared" si="69"/>
        <v>0</v>
      </c>
      <c r="AC330" s="432">
        <f t="shared" si="70"/>
        <v>0</v>
      </c>
      <c r="AD330" s="489">
        <f t="shared" si="71"/>
        <v>0</v>
      </c>
      <c r="AG330" s="483" t="e">
        <f t="shared" si="72"/>
        <v>#DIV/0!</v>
      </c>
      <c r="AH330" s="483" t="e">
        <f t="shared" si="73"/>
        <v>#DIV/0!</v>
      </c>
      <c r="AI330" s="483" t="e">
        <f t="shared" si="74"/>
        <v>#DIV/0!</v>
      </c>
      <c r="AJ330" s="483" t="e">
        <f t="shared" si="75"/>
        <v>#DIV/0!</v>
      </c>
      <c r="AK330" s="483" t="e">
        <f t="shared" si="76"/>
        <v>#DIV/0!</v>
      </c>
      <c r="AL330" s="483" t="e">
        <f t="shared" si="77"/>
        <v>#DIV/0!</v>
      </c>
    </row>
    <row r="331" spans="2:38" x14ac:dyDescent="0.2">
      <c r="B331" s="428">
        <f>+'Summary Data (2)'!B331</f>
        <v>0</v>
      </c>
      <c r="C331" s="431">
        <f>+'Summary Data (2)'!E331</f>
        <v>0</v>
      </c>
      <c r="D331" s="431">
        <f>+'Summary Data (2)'!I331</f>
        <v>0</v>
      </c>
      <c r="E331" s="431">
        <f>+'Summary Data (2)'!M331</f>
        <v>0</v>
      </c>
      <c r="F331" s="431">
        <f>+'Summary Data (2)'!Q331</f>
        <v>0</v>
      </c>
      <c r="G331" s="431">
        <f>+'Summary Data (2)'!U331</f>
        <v>0</v>
      </c>
      <c r="H331" s="431">
        <f>+'Summary Data (2)'!Y331</f>
        <v>0</v>
      </c>
      <c r="I331" s="431">
        <f>+'Summary Data (2)'!AC331</f>
        <v>0</v>
      </c>
      <c r="J331" s="431">
        <f>+'Summary Data (2)'!AG331</f>
        <v>0</v>
      </c>
      <c r="K331" s="431">
        <f>+'Summary Data (2)'!AK331</f>
        <v>0</v>
      </c>
      <c r="L331" s="431">
        <f>+'Summary Data (2)'!AO331</f>
        <v>0</v>
      </c>
      <c r="M331" s="431">
        <f>+'Summary Data (2)'!AS331</f>
        <v>0</v>
      </c>
      <c r="N331" s="431">
        <f>+'Summary Data (2)'!AW331</f>
        <v>0</v>
      </c>
      <c r="O331" s="431">
        <f>+'Summary Data (2)'!BA331</f>
        <v>0</v>
      </c>
      <c r="P331" s="431">
        <f>+'Summary Data (2)'!BE331</f>
        <v>0</v>
      </c>
      <c r="Q331" s="431">
        <f>+'Summary Data (2)'!BI331</f>
        <v>0</v>
      </c>
      <c r="R331" s="431">
        <f>+'Summary Data (2)'!BM331</f>
        <v>0</v>
      </c>
      <c r="S331" s="431">
        <f>+'Summary Data (2)'!BQ331</f>
        <v>0</v>
      </c>
      <c r="T331" s="431">
        <f>+'Summary Data (2)'!BU331</f>
        <v>0</v>
      </c>
      <c r="U331" s="431">
        <f>+'Summary Data (2)'!BY331</f>
        <v>0</v>
      </c>
      <c r="X331" s="432">
        <f t="shared" si="66"/>
        <v>0</v>
      </c>
      <c r="Y331" s="432">
        <f t="shared" si="66"/>
        <v>0</v>
      </c>
      <c r="Z331" s="432">
        <f t="shared" si="67"/>
        <v>0</v>
      </c>
      <c r="AA331" s="432">
        <f t="shared" si="68"/>
        <v>0</v>
      </c>
      <c r="AB331" s="432">
        <f t="shared" si="69"/>
        <v>0</v>
      </c>
      <c r="AC331" s="432">
        <f t="shared" si="70"/>
        <v>0</v>
      </c>
      <c r="AD331" s="489">
        <f t="shared" si="71"/>
        <v>0</v>
      </c>
      <c r="AG331" s="483" t="e">
        <f t="shared" si="72"/>
        <v>#DIV/0!</v>
      </c>
      <c r="AH331" s="483" t="e">
        <f t="shared" si="73"/>
        <v>#DIV/0!</v>
      </c>
      <c r="AI331" s="483" t="e">
        <f t="shared" si="74"/>
        <v>#DIV/0!</v>
      </c>
      <c r="AJ331" s="483" t="e">
        <f t="shared" si="75"/>
        <v>#DIV/0!</v>
      </c>
      <c r="AK331" s="483" t="e">
        <f t="shared" si="76"/>
        <v>#DIV/0!</v>
      </c>
      <c r="AL331" s="483" t="e">
        <f t="shared" si="77"/>
        <v>#DIV/0!</v>
      </c>
    </row>
    <row r="332" spans="2:38" x14ac:dyDescent="0.2">
      <c r="B332" s="428">
        <f>+'Summary Data (2)'!B332</f>
        <v>0</v>
      </c>
      <c r="C332" s="431">
        <f>+'Summary Data (2)'!E332</f>
        <v>0</v>
      </c>
      <c r="D332" s="431">
        <f>+'Summary Data (2)'!I332</f>
        <v>0</v>
      </c>
      <c r="E332" s="431">
        <f>+'Summary Data (2)'!M332</f>
        <v>0</v>
      </c>
      <c r="F332" s="431">
        <f>+'Summary Data (2)'!Q332</f>
        <v>0</v>
      </c>
      <c r="G332" s="431">
        <f>+'Summary Data (2)'!U332</f>
        <v>0</v>
      </c>
      <c r="H332" s="431">
        <f>+'Summary Data (2)'!Y332</f>
        <v>0</v>
      </c>
      <c r="I332" s="431">
        <f>+'Summary Data (2)'!AC332</f>
        <v>0</v>
      </c>
      <c r="J332" s="431">
        <f>+'Summary Data (2)'!AG332</f>
        <v>0</v>
      </c>
      <c r="K332" s="431">
        <f>+'Summary Data (2)'!AK332</f>
        <v>0</v>
      </c>
      <c r="L332" s="431">
        <f>+'Summary Data (2)'!AO332</f>
        <v>0</v>
      </c>
      <c r="M332" s="431">
        <f>+'Summary Data (2)'!AS332</f>
        <v>0</v>
      </c>
      <c r="N332" s="431">
        <f>+'Summary Data (2)'!AW332</f>
        <v>0</v>
      </c>
      <c r="O332" s="431">
        <f>+'Summary Data (2)'!BA332</f>
        <v>0</v>
      </c>
      <c r="P332" s="431">
        <f>+'Summary Data (2)'!BE332</f>
        <v>0</v>
      </c>
      <c r="Q332" s="431">
        <f>+'Summary Data (2)'!BI332</f>
        <v>0</v>
      </c>
      <c r="R332" s="431">
        <f>+'Summary Data (2)'!BM332</f>
        <v>0</v>
      </c>
      <c r="S332" s="431">
        <f>+'Summary Data (2)'!BQ332</f>
        <v>0</v>
      </c>
      <c r="T332" s="431">
        <f>+'Summary Data (2)'!BU332</f>
        <v>0</v>
      </c>
      <c r="U332" s="431">
        <f>+'Summary Data (2)'!BY332</f>
        <v>0</v>
      </c>
      <c r="X332" s="432">
        <f t="shared" si="66"/>
        <v>0</v>
      </c>
      <c r="Y332" s="432">
        <f t="shared" si="66"/>
        <v>0</v>
      </c>
      <c r="Z332" s="432">
        <f t="shared" si="67"/>
        <v>0</v>
      </c>
      <c r="AA332" s="432">
        <f t="shared" si="68"/>
        <v>0</v>
      </c>
      <c r="AB332" s="432">
        <f t="shared" si="69"/>
        <v>0</v>
      </c>
      <c r="AC332" s="432">
        <f t="shared" si="70"/>
        <v>0</v>
      </c>
      <c r="AD332" s="489">
        <f t="shared" si="71"/>
        <v>0</v>
      </c>
      <c r="AG332" s="483" t="e">
        <f t="shared" si="72"/>
        <v>#DIV/0!</v>
      </c>
      <c r="AH332" s="483" t="e">
        <f t="shared" si="73"/>
        <v>#DIV/0!</v>
      </c>
      <c r="AI332" s="483" t="e">
        <f t="shared" si="74"/>
        <v>#DIV/0!</v>
      </c>
      <c r="AJ332" s="483" t="e">
        <f t="shared" si="75"/>
        <v>#DIV/0!</v>
      </c>
      <c r="AK332" s="483" t="e">
        <f t="shared" si="76"/>
        <v>#DIV/0!</v>
      </c>
      <c r="AL332" s="483" t="e">
        <f t="shared" si="77"/>
        <v>#DIV/0!</v>
      </c>
    </row>
    <row r="333" spans="2:38" x14ac:dyDescent="0.2">
      <c r="B333" s="428">
        <f>+'Summary Data (2)'!B333</f>
        <v>0</v>
      </c>
      <c r="C333" s="431">
        <f>+'Summary Data (2)'!E333</f>
        <v>0</v>
      </c>
      <c r="D333" s="431">
        <f>+'Summary Data (2)'!I333</f>
        <v>0</v>
      </c>
      <c r="E333" s="431">
        <f>+'Summary Data (2)'!M333</f>
        <v>0</v>
      </c>
      <c r="F333" s="431">
        <f>+'Summary Data (2)'!Q333</f>
        <v>0</v>
      </c>
      <c r="G333" s="431">
        <f>+'Summary Data (2)'!U333</f>
        <v>0</v>
      </c>
      <c r="H333" s="431">
        <f>+'Summary Data (2)'!Y333</f>
        <v>0</v>
      </c>
      <c r="I333" s="431">
        <f>+'Summary Data (2)'!AC333</f>
        <v>0</v>
      </c>
      <c r="J333" s="431">
        <f>+'Summary Data (2)'!AG333</f>
        <v>0</v>
      </c>
      <c r="K333" s="431">
        <f>+'Summary Data (2)'!AK333</f>
        <v>0</v>
      </c>
      <c r="L333" s="431">
        <f>+'Summary Data (2)'!AO333</f>
        <v>0</v>
      </c>
      <c r="M333" s="431">
        <f>+'Summary Data (2)'!AS333</f>
        <v>0</v>
      </c>
      <c r="N333" s="431">
        <f>+'Summary Data (2)'!AW333</f>
        <v>0</v>
      </c>
      <c r="O333" s="431">
        <f>+'Summary Data (2)'!BA333</f>
        <v>0</v>
      </c>
      <c r="P333" s="431">
        <f>+'Summary Data (2)'!BE333</f>
        <v>0</v>
      </c>
      <c r="Q333" s="431">
        <f>+'Summary Data (2)'!BI333</f>
        <v>0</v>
      </c>
      <c r="R333" s="431">
        <f>+'Summary Data (2)'!BM333</f>
        <v>0</v>
      </c>
      <c r="S333" s="431">
        <f>+'Summary Data (2)'!BQ333</f>
        <v>0</v>
      </c>
      <c r="T333" s="431">
        <f>+'Summary Data (2)'!BU333</f>
        <v>0</v>
      </c>
      <c r="U333" s="431">
        <f>+'Summary Data (2)'!BY333</f>
        <v>0</v>
      </c>
      <c r="X333" s="432">
        <f t="shared" si="66"/>
        <v>0</v>
      </c>
      <c r="Y333" s="432">
        <f t="shared" si="66"/>
        <v>0</v>
      </c>
      <c r="Z333" s="432">
        <f t="shared" si="67"/>
        <v>0</v>
      </c>
      <c r="AA333" s="432">
        <f t="shared" si="68"/>
        <v>0</v>
      </c>
      <c r="AB333" s="432">
        <f t="shared" si="69"/>
        <v>0</v>
      </c>
      <c r="AC333" s="432">
        <f t="shared" si="70"/>
        <v>0</v>
      </c>
      <c r="AD333" s="489">
        <f t="shared" si="71"/>
        <v>0</v>
      </c>
      <c r="AG333" s="483" t="e">
        <f t="shared" si="72"/>
        <v>#DIV/0!</v>
      </c>
      <c r="AH333" s="483" t="e">
        <f t="shared" si="73"/>
        <v>#DIV/0!</v>
      </c>
      <c r="AI333" s="483" t="e">
        <f t="shared" si="74"/>
        <v>#DIV/0!</v>
      </c>
      <c r="AJ333" s="483" t="e">
        <f t="shared" si="75"/>
        <v>#DIV/0!</v>
      </c>
      <c r="AK333" s="483" t="e">
        <f t="shared" si="76"/>
        <v>#DIV/0!</v>
      </c>
      <c r="AL333" s="483" t="e">
        <f t="shared" si="77"/>
        <v>#DIV/0!</v>
      </c>
    </row>
    <row r="334" spans="2:38" x14ac:dyDescent="0.2">
      <c r="B334" s="428">
        <f>+'Summary Data (2)'!B334</f>
        <v>0</v>
      </c>
      <c r="C334" s="431">
        <f>+'Summary Data (2)'!E334</f>
        <v>0</v>
      </c>
      <c r="D334" s="431">
        <f>+'Summary Data (2)'!I334</f>
        <v>0</v>
      </c>
      <c r="E334" s="431">
        <f>+'Summary Data (2)'!M334</f>
        <v>0</v>
      </c>
      <c r="F334" s="431">
        <f>+'Summary Data (2)'!Q334</f>
        <v>0</v>
      </c>
      <c r="G334" s="431">
        <f>+'Summary Data (2)'!U334</f>
        <v>0</v>
      </c>
      <c r="H334" s="431">
        <f>+'Summary Data (2)'!Y334</f>
        <v>0</v>
      </c>
      <c r="I334" s="431">
        <f>+'Summary Data (2)'!AC334</f>
        <v>0</v>
      </c>
      <c r="J334" s="431">
        <f>+'Summary Data (2)'!AG334</f>
        <v>0</v>
      </c>
      <c r="K334" s="431">
        <f>+'Summary Data (2)'!AK334</f>
        <v>0</v>
      </c>
      <c r="L334" s="431">
        <f>+'Summary Data (2)'!AO334</f>
        <v>0</v>
      </c>
      <c r="M334" s="431">
        <f>+'Summary Data (2)'!AS334</f>
        <v>0</v>
      </c>
      <c r="N334" s="431">
        <f>+'Summary Data (2)'!AW334</f>
        <v>0</v>
      </c>
      <c r="O334" s="431">
        <f>+'Summary Data (2)'!BA334</f>
        <v>0</v>
      </c>
      <c r="P334" s="431">
        <f>+'Summary Data (2)'!BE334</f>
        <v>0</v>
      </c>
      <c r="Q334" s="431">
        <f>+'Summary Data (2)'!BI334</f>
        <v>0</v>
      </c>
      <c r="R334" s="431">
        <f>+'Summary Data (2)'!BM334</f>
        <v>0</v>
      </c>
      <c r="S334" s="431">
        <f>+'Summary Data (2)'!BQ334</f>
        <v>0</v>
      </c>
      <c r="T334" s="431">
        <f>+'Summary Data (2)'!BU334</f>
        <v>0</v>
      </c>
      <c r="U334" s="431">
        <f>+'Summary Data (2)'!BY334</f>
        <v>0</v>
      </c>
      <c r="X334" s="432">
        <f t="shared" si="66"/>
        <v>0</v>
      </c>
      <c r="Y334" s="432">
        <f t="shared" si="66"/>
        <v>0</v>
      </c>
      <c r="Z334" s="432">
        <f t="shared" si="67"/>
        <v>0</v>
      </c>
      <c r="AA334" s="432">
        <f t="shared" si="68"/>
        <v>0</v>
      </c>
      <c r="AB334" s="432">
        <f t="shared" si="69"/>
        <v>0</v>
      </c>
      <c r="AC334" s="432">
        <f t="shared" si="70"/>
        <v>0</v>
      </c>
      <c r="AD334" s="489">
        <f t="shared" si="71"/>
        <v>0</v>
      </c>
      <c r="AG334" s="483" t="e">
        <f t="shared" si="72"/>
        <v>#DIV/0!</v>
      </c>
      <c r="AH334" s="483" t="e">
        <f t="shared" si="73"/>
        <v>#DIV/0!</v>
      </c>
      <c r="AI334" s="483" t="e">
        <f t="shared" si="74"/>
        <v>#DIV/0!</v>
      </c>
      <c r="AJ334" s="483" t="e">
        <f t="shared" si="75"/>
        <v>#DIV/0!</v>
      </c>
      <c r="AK334" s="483" t="e">
        <f t="shared" si="76"/>
        <v>#DIV/0!</v>
      </c>
      <c r="AL334" s="483" t="e">
        <f t="shared" si="77"/>
        <v>#DIV/0!</v>
      </c>
    </row>
    <row r="335" spans="2:38" x14ac:dyDescent="0.2">
      <c r="B335" s="428">
        <f>+'Summary Data (2)'!B335</f>
        <v>0</v>
      </c>
      <c r="C335" s="431">
        <f>+'Summary Data (2)'!E335</f>
        <v>0</v>
      </c>
      <c r="D335" s="431">
        <f>+'Summary Data (2)'!I335</f>
        <v>0</v>
      </c>
      <c r="E335" s="431">
        <f>+'Summary Data (2)'!M335</f>
        <v>0</v>
      </c>
      <c r="F335" s="431">
        <f>+'Summary Data (2)'!Q335</f>
        <v>0</v>
      </c>
      <c r="G335" s="431">
        <f>+'Summary Data (2)'!U335</f>
        <v>0</v>
      </c>
      <c r="H335" s="431">
        <f>+'Summary Data (2)'!Y335</f>
        <v>0</v>
      </c>
      <c r="I335" s="431">
        <f>+'Summary Data (2)'!AC335</f>
        <v>0</v>
      </c>
      <c r="J335" s="431">
        <f>+'Summary Data (2)'!AG335</f>
        <v>0</v>
      </c>
      <c r="K335" s="431">
        <f>+'Summary Data (2)'!AK335</f>
        <v>0</v>
      </c>
      <c r="L335" s="431">
        <f>+'Summary Data (2)'!AO335</f>
        <v>0</v>
      </c>
      <c r="M335" s="431">
        <f>+'Summary Data (2)'!AS335</f>
        <v>0</v>
      </c>
      <c r="N335" s="431">
        <f>+'Summary Data (2)'!AW335</f>
        <v>0</v>
      </c>
      <c r="O335" s="431">
        <f>+'Summary Data (2)'!BA335</f>
        <v>0</v>
      </c>
      <c r="P335" s="431">
        <f>+'Summary Data (2)'!BE335</f>
        <v>0</v>
      </c>
      <c r="Q335" s="431">
        <f>+'Summary Data (2)'!BI335</f>
        <v>0</v>
      </c>
      <c r="R335" s="431">
        <f>+'Summary Data (2)'!BM335</f>
        <v>0</v>
      </c>
      <c r="S335" s="431">
        <f>+'Summary Data (2)'!BQ335</f>
        <v>0</v>
      </c>
      <c r="T335" s="431">
        <f>+'Summary Data (2)'!BU335</f>
        <v>0</v>
      </c>
      <c r="U335" s="431">
        <f>+'Summary Data (2)'!BY335</f>
        <v>0</v>
      </c>
      <c r="X335" s="432">
        <f t="shared" si="66"/>
        <v>0</v>
      </c>
      <c r="Y335" s="432">
        <f t="shared" si="66"/>
        <v>0</v>
      </c>
      <c r="Z335" s="432">
        <f t="shared" si="67"/>
        <v>0</v>
      </c>
      <c r="AA335" s="432">
        <f t="shared" si="68"/>
        <v>0</v>
      </c>
      <c r="AB335" s="432">
        <f t="shared" si="69"/>
        <v>0</v>
      </c>
      <c r="AC335" s="432">
        <f t="shared" si="70"/>
        <v>0</v>
      </c>
      <c r="AD335" s="489">
        <f t="shared" si="71"/>
        <v>0</v>
      </c>
      <c r="AG335" s="483" t="e">
        <f t="shared" si="72"/>
        <v>#DIV/0!</v>
      </c>
      <c r="AH335" s="483" t="e">
        <f t="shared" si="73"/>
        <v>#DIV/0!</v>
      </c>
      <c r="AI335" s="483" t="e">
        <f t="shared" si="74"/>
        <v>#DIV/0!</v>
      </c>
      <c r="AJ335" s="483" t="e">
        <f t="shared" si="75"/>
        <v>#DIV/0!</v>
      </c>
      <c r="AK335" s="483" t="e">
        <f t="shared" si="76"/>
        <v>#DIV/0!</v>
      </c>
      <c r="AL335" s="483" t="e">
        <f t="shared" si="77"/>
        <v>#DIV/0!</v>
      </c>
    </row>
    <row r="336" spans="2:38" x14ac:dyDescent="0.2">
      <c r="B336" s="428">
        <f>+'Summary Data (2)'!B336</f>
        <v>0</v>
      </c>
      <c r="C336" s="431">
        <f>+'Summary Data (2)'!E336</f>
        <v>0</v>
      </c>
      <c r="D336" s="431">
        <f>+'Summary Data (2)'!I336</f>
        <v>0</v>
      </c>
      <c r="E336" s="431">
        <f>+'Summary Data (2)'!M336</f>
        <v>0</v>
      </c>
      <c r="F336" s="431">
        <f>+'Summary Data (2)'!Q336</f>
        <v>0</v>
      </c>
      <c r="G336" s="431">
        <f>+'Summary Data (2)'!U336</f>
        <v>0</v>
      </c>
      <c r="H336" s="431">
        <f>+'Summary Data (2)'!Y336</f>
        <v>0</v>
      </c>
      <c r="I336" s="431">
        <f>+'Summary Data (2)'!AC336</f>
        <v>0</v>
      </c>
      <c r="J336" s="431">
        <f>+'Summary Data (2)'!AG336</f>
        <v>0</v>
      </c>
      <c r="K336" s="431">
        <f>+'Summary Data (2)'!AK336</f>
        <v>0</v>
      </c>
      <c r="L336" s="431">
        <f>+'Summary Data (2)'!AO336</f>
        <v>0</v>
      </c>
      <c r="M336" s="431">
        <f>+'Summary Data (2)'!AS336</f>
        <v>0</v>
      </c>
      <c r="N336" s="431">
        <f>+'Summary Data (2)'!AW336</f>
        <v>0</v>
      </c>
      <c r="O336" s="431">
        <f>+'Summary Data (2)'!BA336</f>
        <v>0</v>
      </c>
      <c r="P336" s="431">
        <f>+'Summary Data (2)'!BE336</f>
        <v>0</v>
      </c>
      <c r="Q336" s="431">
        <f>+'Summary Data (2)'!BI336</f>
        <v>0</v>
      </c>
      <c r="R336" s="431">
        <f>+'Summary Data (2)'!BM336</f>
        <v>0</v>
      </c>
      <c r="S336" s="431">
        <f>+'Summary Data (2)'!BQ336</f>
        <v>0</v>
      </c>
      <c r="T336" s="431">
        <f>+'Summary Data (2)'!BU336</f>
        <v>0</v>
      </c>
      <c r="U336" s="431">
        <f>+'Summary Data (2)'!BY336</f>
        <v>0</v>
      </c>
      <c r="X336" s="432">
        <f t="shared" si="66"/>
        <v>0</v>
      </c>
      <c r="Y336" s="432">
        <f t="shared" si="66"/>
        <v>0</v>
      </c>
      <c r="Z336" s="432">
        <f t="shared" si="67"/>
        <v>0</v>
      </c>
      <c r="AA336" s="432">
        <f t="shared" si="68"/>
        <v>0</v>
      </c>
      <c r="AB336" s="432">
        <f t="shared" si="69"/>
        <v>0</v>
      </c>
      <c r="AC336" s="432">
        <f t="shared" si="70"/>
        <v>0</v>
      </c>
      <c r="AD336" s="489">
        <f t="shared" si="71"/>
        <v>0</v>
      </c>
      <c r="AG336" s="483" t="e">
        <f t="shared" si="72"/>
        <v>#DIV/0!</v>
      </c>
      <c r="AH336" s="483" t="e">
        <f t="shared" si="73"/>
        <v>#DIV/0!</v>
      </c>
      <c r="AI336" s="483" t="e">
        <f t="shared" si="74"/>
        <v>#DIV/0!</v>
      </c>
      <c r="AJ336" s="483" t="e">
        <f t="shared" si="75"/>
        <v>#DIV/0!</v>
      </c>
      <c r="AK336" s="483" t="e">
        <f t="shared" si="76"/>
        <v>#DIV/0!</v>
      </c>
      <c r="AL336" s="483" t="e">
        <f t="shared" si="77"/>
        <v>#DIV/0!</v>
      </c>
    </row>
    <row r="337" spans="2:38" x14ac:dyDescent="0.2">
      <c r="B337" s="428">
        <f>+'Summary Data (2)'!B337</f>
        <v>0</v>
      </c>
      <c r="C337" s="431">
        <f>+'Summary Data (2)'!E337</f>
        <v>0</v>
      </c>
      <c r="D337" s="431">
        <f>+'Summary Data (2)'!I337</f>
        <v>0</v>
      </c>
      <c r="E337" s="431">
        <f>+'Summary Data (2)'!M337</f>
        <v>0</v>
      </c>
      <c r="F337" s="431">
        <f>+'Summary Data (2)'!Q337</f>
        <v>0</v>
      </c>
      <c r="G337" s="431">
        <f>+'Summary Data (2)'!U337</f>
        <v>0</v>
      </c>
      <c r="H337" s="431">
        <f>+'Summary Data (2)'!Y337</f>
        <v>0</v>
      </c>
      <c r="I337" s="431">
        <f>+'Summary Data (2)'!AC337</f>
        <v>0</v>
      </c>
      <c r="J337" s="431">
        <f>+'Summary Data (2)'!AG337</f>
        <v>0</v>
      </c>
      <c r="K337" s="431">
        <f>+'Summary Data (2)'!AK337</f>
        <v>0</v>
      </c>
      <c r="L337" s="431">
        <f>+'Summary Data (2)'!AO337</f>
        <v>0</v>
      </c>
      <c r="M337" s="431">
        <f>+'Summary Data (2)'!AS337</f>
        <v>0</v>
      </c>
      <c r="N337" s="431">
        <f>+'Summary Data (2)'!AW337</f>
        <v>0</v>
      </c>
      <c r="O337" s="431">
        <f>+'Summary Data (2)'!BA337</f>
        <v>0</v>
      </c>
      <c r="P337" s="431">
        <f>+'Summary Data (2)'!BE337</f>
        <v>0</v>
      </c>
      <c r="Q337" s="431">
        <f>+'Summary Data (2)'!BI337</f>
        <v>0</v>
      </c>
      <c r="R337" s="431">
        <f>+'Summary Data (2)'!BM337</f>
        <v>0</v>
      </c>
      <c r="S337" s="431">
        <f>+'Summary Data (2)'!BQ337</f>
        <v>0</v>
      </c>
      <c r="T337" s="431">
        <f>+'Summary Data (2)'!BU337</f>
        <v>0</v>
      </c>
      <c r="U337" s="431">
        <f>+'Summary Data (2)'!BY337</f>
        <v>0</v>
      </c>
      <c r="X337" s="432">
        <f t="shared" si="66"/>
        <v>0</v>
      </c>
      <c r="Y337" s="432">
        <f t="shared" si="66"/>
        <v>0</v>
      </c>
      <c r="Z337" s="432">
        <f t="shared" si="67"/>
        <v>0</v>
      </c>
      <c r="AA337" s="432">
        <f t="shared" si="68"/>
        <v>0</v>
      </c>
      <c r="AB337" s="432">
        <f t="shared" si="69"/>
        <v>0</v>
      </c>
      <c r="AC337" s="432">
        <f t="shared" si="70"/>
        <v>0</v>
      </c>
      <c r="AD337" s="489">
        <f t="shared" si="71"/>
        <v>0</v>
      </c>
      <c r="AG337" s="483" t="e">
        <f t="shared" si="72"/>
        <v>#DIV/0!</v>
      </c>
      <c r="AH337" s="483" t="e">
        <f t="shared" si="73"/>
        <v>#DIV/0!</v>
      </c>
      <c r="AI337" s="483" t="e">
        <f t="shared" si="74"/>
        <v>#DIV/0!</v>
      </c>
      <c r="AJ337" s="483" t="e">
        <f t="shared" si="75"/>
        <v>#DIV/0!</v>
      </c>
      <c r="AK337" s="483" t="e">
        <f t="shared" si="76"/>
        <v>#DIV/0!</v>
      </c>
      <c r="AL337" s="483" t="e">
        <f t="shared" si="77"/>
        <v>#DIV/0!</v>
      </c>
    </row>
    <row r="338" spans="2:38" x14ac:dyDescent="0.2">
      <c r="B338" s="428">
        <f>+'Summary Data (2)'!B338</f>
        <v>0</v>
      </c>
      <c r="C338" s="431">
        <f>+'Summary Data (2)'!E338</f>
        <v>0</v>
      </c>
      <c r="D338" s="431">
        <f>+'Summary Data (2)'!I338</f>
        <v>0</v>
      </c>
      <c r="E338" s="431">
        <f>+'Summary Data (2)'!M338</f>
        <v>0</v>
      </c>
      <c r="F338" s="431">
        <f>+'Summary Data (2)'!Q338</f>
        <v>0</v>
      </c>
      <c r="G338" s="431">
        <f>+'Summary Data (2)'!U338</f>
        <v>0</v>
      </c>
      <c r="H338" s="431">
        <f>+'Summary Data (2)'!Y338</f>
        <v>0</v>
      </c>
      <c r="I338" s="431">
        <f>+'Summary Data (2)'!AC338</f>
        <v>0</v>
      </c>
      <c r="J338" s="431">
        <f>+'Summary Data (2)'!AG338</f>
        <v>0</v>
      </c>
      <c r="K338" s="431">
        <f>+'Summary Data (2)'!AK338</f>
        <v>0</v>
      </c>
      <c r="L338" s="431">
        <f>+'Summary Data (2)'!AO338</f>
        <v>0</v>
      </c>
      <c r="M338" s="431">
        <f>+'Summary Data (2)'!AS338</f>
        <v>0</v>
      </c>
      <c r="N338" s="431">
        <f>+'Summary Data (2)'!AW338</f>
        <v>0</v>
      </c>
      <c r="O338" s="431">
        <f>+'Summary Data (2)'!BA338</f>
        <v>0</v>
      </c>
      <c r="P338" s="431">
        <f>+'Summary Data (2)'!BE338</f>
        <v>0</v>
      </c>
      <c r="Q338" s="431">
        <f>+'Summary Data (2)'!BI338</f>
        <v>0</v>
      </c>
      <c r="R338" s="431">
        <f>+'Summary Data (2)'!BM338</f>
        <v>0</v>
      </c>
      <c r="S338" s="431">
        <f>+'Summary Data (2)'!BQ338</f>
        <v>0</v>
      </c>
      <c r="T338" s="431">
        <f>+'Summary Data (2)'!BU338</f>
        <v>0</v>
      </c>
      <c r="U338" s="431">
        <f>+'Summary Data (2)'!BY338</f>
        <v>0</v>
      </c>
      <c r="X338" s="432">
        <f t="shared" si="66"/>
        <v>0</v>
      </c>
      <c r="Y338" s="432">
        <f t="shared" si="66"/>
        <v>0</v>
      </c>
      <c r="Z338" s="432">
        <f t="shared" si="67"/>
        <v>0</v>
      </c>
      <c r="AA338" s="432">
        <f t="shared" si="68"/>
        <v>0</v>
      </c>
      <c r="AB338" s="432">
        <f t="shared" si="69"/>
        <v>0</v>
      </c>
      <c r="AC338" s="432">
        <f t="shared" si="70"/>
        <v>0</v>
      </c>
      <c r="AD338" s="489">
        <f t="shared" si="71"/>
        <v>0</v>
      </c>
      <c r="AG338" s="483" t="e">
        <f t="shared" si="72"/>
        <v>#DIV/0!</v>
      </c>
      <c r="AH338" s="483" t="e">
        <f t="shared" si="73"/>
        <v>#DIV/0!</v>
      </c>
      <c r="AI338" s="483" t="e">
        <f t="shared" si="74"/>
        <v>#DIV/0!</v>
      </c>
      <c r="AJ338" s="483" t="e">
        <f t="shared" si="75"/>
        <v>#DIV/0!</v>
      </c>
      <c r="AK338" s="483" t="e">
        <f t="shared" si="76"/>
        <v>#DIV/0!</v>
      </c>
      <c r="AL338" s="483" t="e">
        <f t="shared" si="77"/>
        <v>#DIV/0!</v>
      </c>
    </row>
    <row r="339" spans="2:38" x14ac:dyDescent="0.2">
      <c r="B339" s="428">
        <f>+'Summary Data (2)'!B339</f>
        <v>0</v>
      </c>
      <c r="C339" s="431">
        <f>+'Summary Data (2)'!E339</f>
        <v>0</v>
      </c>
      <c r="D339" s="431">
        <f>+'Summary Data (2)'!I339</f>
        <v>0</v>
      </c>
      <c r="E339" s="431">
        <f>+'Summary Data (2)'!M339</f>
        <v>0</v>
      </c>
      <c r="F339" s="431">
        <f>+'Summary Data (2)'!Q339</f>
        <v>0</v>
      </c>
      <c r="G339" s="431">
        <f>+'Summary Data (2)'!U339</f>
        <v>0</v>
      </c>
      <c r="H339" s="431">
        <f>+'Summary Data (2)'!Y339</f>
        <v>0</v>
      </c>
      <c r="I339" s="431">
        <f>+'Summary Data (2)'!AC339</f>
        <v>0</v>
      </c>
      <c r="J339" s="431">
        <f>+'Summary Data (2)'!AG339</f>
        <v>0</v>
      </c>
      <c r="K339" s="431">
        <f>+'Summary Data (2)'!AK339</f>
        <v>0</v>
      </c>
      <c r="L339" s="431">
        <f>+'Summary Data (2)'!AO339</f>
        <v>0</v>
      </c>
      <c r="M339" s="431">
        <f>+'Summary Data (2)'!AS339</f>
        <v>0</v>
      </c>
      <c r="N339" s="431">
        <f>+'Summary Data (2)'!AW339</f>
        <v>0</v>
      </c>
      <c r="O339" s="431">
        <f>+'Summary Data (2)'!BA339</f>
        <v>0</v>
      </c>
      <c r="P339" s="431">
        <f>+'Summary Data (2)'!BE339</f>
        <v>0</v>
      </c>
      <c r="Q339" s="431">
        <f>+'Summary Data (2)'!BI339</f>
        <v>0</v>
      </c>
      <c r="R339" s="431">
        <f>+'Summary Data (2)'!BM339</f>
        <v>0</v>
      </c>
      <c r="S339" s="431">
        <f>+'Summary Data (2)'!BQ339</f>
        <v>0</v>
      </c>
      <c r="T339" s="431">
        <f>+'Summary Data (2)'!BU339</f>
        <v>0</v>
      </c>
      <c r="U339" s="431">
        <f>+'Summary Data (2)'!BY339</f>
        <v>0</v>
      </c>
      <c r="X339" s="432">
        <f t="shared" si="66"/>
        <v>0</v>
      </c>
      <c r="Y339" s="432">
        <f t="shared" si="66"/>
        <v>0</v>
      </c>
      <c r="Z339" s="432">
        <f t="shared" si="67"/>
        <v>0</v>
      </c>
      <c r="AA339" s="432">
        <f t="shared" si="68"/>
        <v>0</v>
      </c>
      <c r="AB339" s="432">
        <f t="shared" si="69"/>
        <v>0</v>
      </c>
      <c r="AC339" s="432">
        <f t="shared" si="70"/>
        <v>0</v>
      </c>
      <c r="AD339" s="489">
        <f t="shared" si="71"/>
        <v>0</v>
      </c>
      <c r="AG339" s="483" t="e">
        <f t="shared" si="72"/>
        <v>#DIV/0!</v>
      </c>
      <c r="AH339" s="483" t="e">
        <f t="shared" si="73"/>
        <v>#DIV/0!</v>
      </c>
      <c r="AI339" s="483" t="e">
        <f t="shared" si="74"/>
        <v>#DIV/0!</v>
      </c>
      <c r="AJ339" s="483" t="e">
        <f t="shared" si="75"/>
        <v>#DIV/0!</v>
      </c>
      <c r="AK339" s="483" t="e">
        <f t="shared" si="76"/>
        <v>#DIV/0!</v>
      </c>
      <c r="AL339" s="483" t="e">
        <f t="shared" si="77"/>
        <v>#DIV/0!</v>
      </c>
    </row>
    <row r="340" spans="2:38" x14ac:dyDescent="0.2">
      <c r="B340" s="428">
        <f>+'Summary Data (2)'!B340</f>
        <v>0</v>
      </c>
      <c r="C340" s="431">
        <f>+'Summary Data (2)'!E340</f>
        <v>0</v>
      </c>
      <c r="D340" s="431">
        <f>+'Summary Data (2)'!I340</f>
        <v>0</v>
      </c>
      <c r="E340" s="431">
        <f>+'Summary Data (2)'!M340</f>
        <v>0</v>
      </c>
      <c r="F340" s="431">
        <f>+'Summary Data (2)'!Q340</f>
        <v>0</v>
      </c>
      <c r="G340" s="431">
        <f>+'Summary Data (2)'!U340</f>
        <v>0</v>
      </c>
      <c r="H340" s="431">
        <f>+'Summary Data (2)'!Y340</f>
        <v>0</v>
      </c>
      <c r="I340" s="431">
        <f>+'Summary Data (2)'!AC340</f>
        <v>0</v>
      </c>
      <c r="J340" s="431">
        <f>+'Summary Data (2)'!AG340</f>
        <v>0</v>
      </c>
      <c r="K340" s="431">
        <f>+'Summary Data (2)'!AK340</f>
        <v>0</v>
      </c>
      <c r="L340" s="431">
        <f>+'Summary Data (2)'!AO340</f>
        <v>0</v>
      </c>
      <c r="M340" s="431">
        <f>+'Summary Data (2)'!AS340</f>
        <v>0</v>
      </c>
      <c r="N340" s="431">
        <f>+'Summary Data (2)'!AW340</f>
        <v>0</v>
      </c>
      <c r="O340" s="431">
        <f>+'Summary Data (2)'!BA340</f>
        <v>0</v>
      </c>
      <c r="P340" s="431">
        <f>+'Summary Data (2)'!BE340</f>
        <v>0</v>
      </c>
      <c r="Q340" s="431">
        <f>+'Summary Data (2)'!BI340</f>
        <v>0</v>
      </c>
      <c r="R340" s="431">
        <f>+'Summary Data (2)'!BM340</f>
        <v>0</v>
      </c>
      <c r="S340" s="431">
        <f>+'Summary Data (2)'!BQ340</f>
        <v>0</v>
      </c>
      <c r="T340" s="431">
        <f>+'Summary Data (2)'!BU340</f>
        <v>0</v>
      </c>
      <c r="U340" s="431">
        <f>+'Summary Data (2)'!BY340</f>
        <v>0</v>
      </c>
      <c r="X340" s="432">
        <f t="shared" si="66"/>
        <v>0</v>
      </c>
      <c r="Y340" s="432">
        <f t="shared" si="66"/>
        <v>0</v>
      </c>
      <c r="Z340" s="432">
        <f t="shared" si="67"/>
        <v>0</v>
      </c>
      <c r="AA340" s="432">
        <f t="shared" si="68"/>
        <v>0</v>
      </c>
      <c r="AB340" s="432">
        <f t="shared" si="69"/>
        <v>0</v>
      </c>
      <c r="AC340" s="432">
        <f t="shared" si="70"/>
        <v>0</v>
      </c>
      <c r="AD340" s="489">
        <f t="shared" si="71"/>
        <v>0</v>
      </c>
      <c r="AG340" s="483" t="e">
        <f t="shared" si="72"/>
        <v>#DIV/0!</v>
      </c>
      <c r="AH340" s="483" t="e">
        <f t="shared" si="73"/>
        <v>#DIV/0!</v>
      </c>
      <c r="AI340" s="483" t="e">
        <f t="shared" si="74"/>
        <v>#DIV/0!</v>
      </c>
      <c r="AJ340" s="483" t="e">
        <f t="shared" si="75"/>
        <v>#DIV/0!</v>
      </c>
      <c r="AK340" s="483" t="e">
        <f t="shared" si="76"/>
        <v>#DIV/0!</v>
      </c>
      <c r="AL340" s="483" t="e">
        <f t="shared" si="77"/>
        <v>#DIV/0!</v>
      </c>
    </row>
    <row r="341" spans="2:38" x14ac:dyDescent="0.2">
      <c r="B341" s="428">
        <f>+'Summary Data (2)'!B341</f>
        <v>0</v>
      </c>
      <c r="C341" s="431">
        <f>+'Summary Data (2)'!E341</f>
        <v>0</v>
      </c>
      <c r="D341" s="431">
        <f>+'Summary Data (2)'!I341</f>
        <v>0</v>
      </c>
      <c r="E341" s="431">
        <f>+'Summary Data (2)'!M341</f>
        <v>0</v>
      </c>
      <c r="F341" s="431">
        <f>+'Summary Data (2)'!Q341</f>
        <v>0</v>
      </c>
      <c r="G341" s="431">
        <f>+'Summary Data (2)'!U341</f>
        <v>0</v>
      </c>
      <c r="H341" s="431">
        <f>+'Summary Data (2)'!Y341</f>
        <v>0</v>
      </c>
      <c r="I341" s="431">
        <f>+'Summary Data (2)'!AC341</f>
        <v>0</v>
      </c>
      <c r="J341" s="431">
        <f>+'Summary Data (2)'!AG341</f>
        <v>0</v>
      </c>
      <c r="K341" s="431">
        <f>+'Summary Data (2)'!AK341</f>
        <v>0</v>
      </c>
      <c r="L341" s="431">
        <f>+'Summary Data (2)'!AO341</f>
        <v>0</v>
      </c>
      <c r="M341" s="431">
        <f>+'Summary Data (2)'!AS341</f>
        <v>0</v>
      </c>
      <c r="N341" s="431">
        <f>+'Summary Data (2)'!AW341</f>
        <v>0</v>
      </c>
      <c r="O341" s="431">
        <f>+'Summary Data (2)'!BA341</f>
        <v>0</v>
      </c>
      <c r="P341" s="431">
        <f>+'Summary Data (2)'!BE341</f>
        <v>0</v>
      </c>
      <c r="Q341" s="431">
        <f>+'Summary Data (2)'!BI341</f>
        <v>0</v>
      </c>
      <c r="R341" s="431">
        <f>+'Summary Data (2)'!BM341</f>
        <v>0</v>
      </c>
      <c r="S341" s="431">
        <f>+'Summary Data (2)'!BQ341</f>
        <v>0</v>
      </c>
      <c r="T341" s="431">
        <f>+'Summary Data (2)'!BU341</f>
        <v>0</v>
      </c>
      <c r="U341" s="431">
        <f>+'Summary Data (2)'!BY341</f>
        <v>0</v>
      </c>
      <c r="X341" s="432">
        <f t="shared" si="66"/>
        <v>0</v>
      </c>
      <c r="Y341" s="432">
        <f t="shared" si="66"/>
        <v>0</v>
      </c>
      <c r="Z341" s="432">
        <f t="shared" si="67"/>
        <v>0</v>
      </c>
      <c r="AA341" s="432">
        <f t="shared" si="68"/>
        <v>0</v>
      </c>
      <c r="AB341" s="432">
        <f t="shared" si="69"/>
        <v>0</v>
      </c>
      <c r="AC341" s="432">
        <f t="shared" si="70"/>
        <v>0</v>
      </c>
      <c r="AD341" s="489">
        <f t="shared" si="71"/>
        <v>0</v>
      </c>
      <c r="AG341" s="483" t="e">
        <f t="shared" si="72"/>
        <v>#DIV/0!</v>
      </c>
      <c r="AH341" s="483" t="e">
        <f t="shared" si="73"/>
        <v>#DIV/0!</v>
      </c>
      <c r="AI341" s="483" t="e">
        <f t="shared" si="74"/>
        <v>#DIV/0!</v>
      </c>
      <c r="AJ341" s="483" t="e">
        <f t="shared" si="75"/>
        <v>#DIV/0!</v>
      </c>
      <c r="AK341" s="483" t="e">
        <f t="shared" si="76"/>
        <v>#DIV/0!</v>
      </c>
      <c r="AL341" s="483" t="e">
        <f t="shared" si="77"/>
        <v>#DIV/0!</v>
      </c>
    </row>
    <row r="342" spans="2:38" x14ac:dyDescent="0.2">
      <c r="B342" s="428">
        <f>+'Summary Data (2)'!B342</f>
        <v>0</v>
      </c>
      <c r="C342" s="431">
        <f>+'Summary Data (2)'!E342</f>
        <v>0</v>
      </c>
      <c r="D342" s="431">
        <f>+'Summary Data (2)'!I342</f>
        <v>0</v>
      </c>
      <c r="E342" s="431">
        <f>+'Summary Data (2)'!M342</f>
        <v>0</v>
      </c>
      <c r="F342" s="431">
        <f>+'Summary Data (2)'!Q342</f>
        <v>0</v>
      </c>
      <c r="G342" s="431">
        <f>+'Summary Data (2)'!U342</f>
        <v>0</v>
      </c>
      <c r="H342" s="431">
        <f>+'Summary Data (2)'!Y342</f>
        <v>0</v>
      </c>
      <c r="I342" s="431">
        <f>+'Summary Data (2)'!AC342</f>
        <v>0</v>
      </c>
      <c r="J342" s="431">
        <f>+'Summary Data (2)'!AG342</f>
        <v>0</v>
      </c>
      <c r="K342" s="431">
        <f>+'Summary Data (2)'!AK342</f>
        <v>0</v>
      </c>
      <c r="L342" s="431">
        <f>+'Summary Data (2)'!AO342</f>
        <v>0</v>
      </c>
      <c r="M342" s="431">
        <f>+'Summary Data (2)'!AS342</f>
        <v>0</v>
      </c>
      <c r="N342" s="431">
        <f>+'Summary Data (2)'!AW342</f>
        <v>0</v>
      </c>
      <c r="O342" s="431">
        <f>+'Summary Data (2)'!BA342</f>
        <v>0</v>
      </c>
      <c r="P342" s="431">
        <f>+'Summary Data (2)'!BE342</f>
        <v>0</v>
      </c>
      <c r="Q342" s="431">
        <f>+'Summary Data (2)'!BI342</f>
        <v>0</v>
      </c>
      <c r="R342" s="431">
        <f>+'Summary Data (2)'!BM342</f>
        <v>0</v>
      </c>
      <c r="S342" s="431">
        <f>+'Summary Data (2)'!BQ342</f>
        <v>0</v>
      </c>
      <c r="T342" s="431">
        <f>+'Summary Data (2)'!BU342</f>
        <v>0</v>
      </c>
      <c r="U342" s="431">
        <f>+'Summary Data (2)'!BY342</f>
        <v>0</v>
      </c>
      <c r="X342" s="432">
        <f t="shared" si="66"/>
        <v>0</v>
      </c>
      <c r="Y342" s="432">
        <f t="shared" si="66"/>
        <v>0</v>
      </c>
      <c r="Z342" s="432">
        <f t="shared" si="67"/>
        <v>0</v>
      </c>
      <c r="AA342" s="432">
        <f t="shared" si="68"/>
        <v>0</v>
      </c>
      <c r="AB342" s="432">
        <f t="shared" si="69"/>
        <v>0</v>
      </c>
      <c r="AC342" s="432">
        <f t="shared" si="70"/>
        <v>0</v>
      </c>
      <c r="AD342" s="489">
        <f t="shared" si="71"/>
        <v>0</v>
      </c>
      <c r="AG342" s="483" t="e">
        <f t="shared" si="72"/>
        <v>#DIV/0!</v>
      </c>
      <c r="AH342" s="483" t="e">
        <f t="shared" si="73"/>
        <v>#DIV/0!</v>
      </c>
      <c r="AI342" s="483" t="e">
        <f t="shared" si="74"/>
        <v>#DIV/0!</v>
      </c>
      <c r="AJ342" s="483" t="e">
        <f t="shared" si="75"/>
        <v>#DIV/0!</v>
      </c>
      <c r="AK342" s="483" t="e">
        <f t="shared" si="76"/>
        <v>#DIV/0!</v>
      </c>
      <c r="AL342" s="483" t="e">
        <f t="shared" si="77"/>
        <v>#DIV/0!</v>
      </c>
    </row>
    <row r="343" spans="2:38" x14ac:dyDescent="0.2">
      <c r="B343" s="428">
        <f>+'Summary Data (2)'!B343</f>
        <v>0</v>
      </c>
      <c r="C343" s="431">
        <f>+'Summary Data (2)'!E343</f>
        <v>0</v>
      </c>
      <c r="D343" s="431">
        <f>+'Summary Data (2)'!I343</f>
        <v>0</v>
      </c>
      <c r="E343" s="431">
        <f>+'Summary Data (2)'!M343</f>
        <v>0</v>
      </c>
      <c r="F343" s="431">
        <f>+'Summary Data (2)'!Q343</f>
        <v>0</v>
      </c>
      <c r="G343" s="431">
        <f>+'Summary Data (2)'!U343</f>
        <v>0</v>
      </c>
      <c r="H343" s="431">
        <f>+'Summary Data (2)'!Y343</f>
        <v>0</v>
      </c>
      <c r="I343" s="431">
        <f>+'Summary Data (2)'!AC343</f>
        <v>0</v>
      </c>
      <c r="J343" s="431">
        <f>+'Summary Data (2)'!AG343</f>
        <v>0</v>
      </c>
      <c r="K343" s="431">
        <f>+'Summary Data (2)'!AK343</f>
        <v>0</v>
      </c>
      <c r="L343" s="431">
        <f>+'Summary Data (2)'!AO343</f>
        <v>0</v>
      </c>
      <c r="M343" s="431">
        <f>+'Summary Data (2)'!AS343</f>
        <v>0</v>
      </c>
      <c r="N343" s="431">
        <f>+'Summary Data (2)'!AW343</f>
        <v>0</v>
      </c>
      <c r="O343" s="431">
        <f>+'Summary Data (2)'!BA343</f>
        <v>0</v>
      </c>
      <c r="P343" s="431">
        <f>+'Summary Data (2)'!BE343</f>
        <v>0</v>
      </c>
      <c r="Q343" s="431">
        <f>+'Summary Data (2)'!BI343</f>
        <v>0</v>
      </c>
      <c r="R343" s="431">
        <f>+'Summary Data (2)'!BM343</f>
        <v>0</v>
      </c>
      <c r="S343" s="431">
        <f>+'Summary Data (2)'!BQ343</f>
        <v>0</v>
      </c>
      <c r="T343" s="431">
        <f>+'Summary Data (2)'!BU343</f>
        <v>0</v>
      </c>
      <c r="U343" s="431">
        <f>+'Summary Data (2)'!BY343</f>
        <v>0</v>
      </c>
      <c r="X343" s="432">
        <f t="shared" si="66"/>
        <v>0</v>
      </c>
      <c r="Y343" s="432">
        <f t="shared" si="66"/>
        <v>0</v>
      </c>
      <c r="Z343" s="432">
        <f t="shared" si="67"/>
        <v>0</v>
      </c>
      <c r="AA343" s="432">
        <f t="shared" si="68"/>
        <v>0</v>
      </c>
      <c r="AB343" s="432">
        <f t="shared" si="69"/>
        <v>0</v>
      </c>
      <c r="AC343" s="432">
        <f t="shared" si="70"/>
        <v>0</v>
      </c>
      <c r="AD343" s="489">
        <f t="shared" si="71"/>
        <v>0</v>
      </c>
      <c r="AG343" s="483" t="e">
        <f t="shared" si="72"/>
        <v>#DIV/0!</v>
      </c>
      <c r="AH343" s="483" t="e">
        <f t="shared" si="73"/>
        <v>#DIV/0!</v>
      </c>
      <c r="AI343" s="483" t="e">
        <f t="shared" si="74"/>
        <v>#DIV/0!</v>
      </c>
      <c r="AJ343" s="483" t="e">
        <f t="shared" si="75"/>
        <v>#DIV/0!</v>
      </c>
      <c r="AK343" s="483" t="e">
        <f t="shared" si="76"/>
        <v>#DIV/0!</v>
      </c>
      <c r="AL343" s="483" t="e">
        <f t="shared" si="77"/>
        <v>#DIV/0!</v>
      </c>
    </row>
    <row r="344" spans="2:38" x14ac:dyDescent="0.2">
      <c r="B344" s="428">
        <f>+'Summary Data (2)'!B344</f>
        <v>0</v>
      </c>
      <c r="C344" s="431">
        <f>+'Summary Data (2)'!E344</f>
        <v>0</v>
      </c>
      <c r="D344" s="431">
        <f>+'Summary Data (2)'!I344</f>
        <v>0</v>
      </c>
      <c r="E344" s="431">
        <f>+'Summary Data (2)'!M344</f>
        <v>0</v>
      </c>
      <c r="F344" s="431">
        <f>+'Summary Data (2)'!Q344</f>
        <v>0</v>
      </c>
      <c r="G344" s="431">
        <f>+'Summary Data (2)'!U344</f>
        <v>0</v>
      </c>
      <c r="H344" s="431">
        <f>+'Summary Data (2)'!Y344</f>
        <v>0</v>
      </c>
      <c r="I344" s="431">
        <f>+'Summary Data (2)'!AC344</f>
        <v>0</v>
      </c>
      <c r="J344" s="431">
        <f>+'Summary Data (2)'!AG344</f>
        <v>0</v>
      </c>
      <c r="K344" s="431">
        <f>+'Summary Data (2)'!AK344</f>
        <v>0</v>
      </c>
      <c r="L344" s="431">
        <f>+'Summary Data (2)'!AO344</f>
        <v>0</v>
      </c>
      <c r="M344" s="431">
        <f>+'Summary Data (2)'!AS344</f>
        <v>0</v>
      </c>
      <c r="N344" s="431">
        <f>+'Summary Data (2)'!AW344</f>
        <v>0</v>
      </c>
      <c r="O344" s="431">
        <f>+'Summary Data (2)'!BA344</f>
        <v>0</v>
      </c>
      <c r="P344" s="431">
        <f>+'Summary Data (2)'!BE344</f>
        <v>0</v>
      </c>
      <c r="Q344" s="431">
        <f>+'Summary Data (2)'!BI344</f>
        <v>0</v>
      </c>
      <c r="R344" s="431">
        <f>+'Summary Data (2)'!BM344</f>
        <v>0</v>
      </c>
      <c r="S344" s="431">
        <f>+'Summary Data (2)'!BQ344</f>
        <v>0</v>
      </c>
      <c r="T344" s="431">
        <f>+'Summary Data (2)'!BU344</f>
        <v>0</v>
      </c>
      <c r="U344" s="431">
        <f>+'Summary Data (2)'!BY344</f>
        <v>0</v>
      </c>
      <c r="X344" s="432">
        <f t="shared" si="66"/>
        <v>0</v>
      </c>
      <c r="Y344" s="432">
        <f t="shared" si="66"/>
        <v>0</v>
      </c>
      <c r="Z344" s="432">
        <f t="shared" si="67"/>
        <v>0</v>
      </c>
      <c r="AA344" s="432">
        <f t="shared" si="68"/>
        <v>0</v>
      </c>
      <c r="AB344" s="432">
        <f t="shared" si="69"/>
        <v>0</v>
      </c>
      <c r="AC344" s="432">
        <f t="shared" si="70"/>
        <v>0</v>
      </c>
      <c r="AD344" s="489">
        <f t="shared" si="71"/>
        <v>0</v>
      </c>
      <c r="AG344" s="483" t="e">
        <f t="shared" si="72"/>
        <v>#DIV/0!</v>
      </c>
      <c r="AH344" s="483" t="e">
        <f t="shared" si="73"/>
        <v>#DIV/0!</v>
      </c>
      <c r="AI344" s="483" t="e">
        <f t="shared" si="74"/>
        <v>#DIV/0!</v>
      </c>
      <c r="AJ344" s="483" t="e">
        <f t="shared" si="75"/>
        <v>#DIV/0!</v>
      </c>
      <c r="AK344" s="483" t="e">
        <f t="shared" si="76"/>
        <v>#DIV/0!</v>
      </c>
      <c r="AL344" s="483" t="e">
        <f t="shared" si="77"/>
        <v>#DIV/0!</v>
      </c>
    </row>
    <row r="345" spans="2:38" x14ac:dyDescent="0.2">
      <c r="B345" s="428">
        <f>+'Summary Data (2)'!B345</f>
        <v>0</v>
      </c>
      <c r="C345" s="431">
        <f>+'Summary Data (2)'!E345</f>
        <v>0</v>
      </c>
      <c r="D345" s="431">
        <f>+'Summary Data (2)'!I345</f>
        <v>0</v>
      </c>
      <c r="E345" s="431">
        <f>+'Summary Data (2)'!M345</f>
        <v>0</v>
      </c>
      <c r="F345" s="431">
        <f>+'Summary Data (2)'!Q345</f>
        <v>0</v>
      </c>
      <c r="G345" s="431">
        <f>+'Summary Data (2)'!U345</f>
        <v>0</v>
      </c>
      <c r="H345" s="431">
        <f>+'Summary Data (2)'!Y345</f>
        <v>0</v>
      </c>
      <c r="I345" s="431">
        <f>+'Summary Data (2)'!AC345</f>
        <v>0</v>
      </c>
      <c r="J345" s="431">
        <f>+'Summary Data (2)'!AG345</f>
        <v>0</v>
      </c>
      <c r="K345" s="431">
        <f>+'Summary Data (2)'!AK345</f>
        <v>0</v>
      </c>
      <c r="L345" s="431">
        <f>+'Summary Data (2)'!AO345</f>
        <v>0</v>
      </c>
      <c r="M345" s="431">
        <f>+'Summary Data (2)'!AS345</f>
        <v>0</v>
      </c>
      <c r="N345" s="431">
        <f>+'Summary Data (2)'!AW345</f>
        <v>0</v>
      </c>
      <c r="O345" s="431">
        <f>+'Summary Data (2)'!BA345</f>
        <v>0</v>
      </c>
      <c r="P345" s="431">
        <f>+'Summary Data (2)'!BE345</f>
        <v>0</v>
      </c>
      <c r="Q345" s="431">
        <f>+'Summary Data (2)'!BI345</f>
        <v>0</v>
      </c>
      <c r="R345" s="431">
        <f>+'Summary Data (2)'!BM345</f>
        <v>0</v>
      </c>
      <c r="S345" s="431">
        <f>+'Summary Data (2)'!BQ345</f>
        <v>0</v>
      </c>
      <c r="T345" s="431">
        <f>+'Summary Data (2)'!BU345</f>
        <v>0</v>
      </c>
      <c r="U345" s="431">
        <f>+'Summary Data (2)'!BY345</f>
        <v>0</v>
      </c>
      <c r="X345" s="432">
        <f t="shared" si="66"/>
        <v>0</v>
      </c>
      <c r="Y345" s="432">
        <f t="shared" si="66"/>
        <v>0</v>
      </c>
      <c r="Z345" s="432">
        <f t="shared" si="67"/>
        <v>0</v>
      </c>
      <c r="AA345" s="432">
        <f t="shared" si="68"/>
        <v>0</v>
      </c>
      <c r="AB345" s="432">
        <f t="shared" si="69"/>
        <v>0</v>
      </c>
      <c r="AC345" s="432">
        <f t="shared" si="70"/>
        <v>0</v>
      </c>
      <c r="AD345" s="489">
        <f t="shared" si="71"/>
        <v>0</v>
      </c>
      <c r="AG345" s="483" t="e">
        <f t="shared" si="72"/>
        <v>#DIV/0!</v>
      </c>
      <c r="AH345" s="483" t="e">
        <f t="shared" si="73"/>
        <v>#DIV/0!</v>
      </c>
      <c r="AI345" s="483" t="e">
        <f t="shared" si="74"/>
        <v>#DIV/0!</v>
      </c>
      <c r="AJ345" s="483" t="e">
        <f t="shared" si="75"/>
        <v>#DIV/0!</v>
      </c>
      <c r="AK345" s="483" t="e">
        <f t="shared" si="76"/>
        <v>#DIV/0!</v>
      </c>
      <c r="AL345" s="483" t="e">
        <f t="shared" si="77"/>
        <v>#DIV/0!</v>
      </c>
    </row>
    <row r="346" spans="2:38" x14ac:dyDescent="0.2">
      <c r="B346" s="428">
        <f>+'Summary Data (2)'!B346</f>
        <v>0</v>
      </c>
      <c r="C346" s="431">
        <f>+'Summary Data (2)'!E346</f>
        <v>0</v>
      </c>
      <c r="D346" s="431">
        <f>+'Summary Data (2)'!I346</f>
        <v>0</v>
      </c>
      <c r="E346" s="431">
        <f>+'Summary Data (2)'!M346</f>
        <v>0</v>
      </c>
      <c r="F346" s="431">
        <f>+'Summary Data (2)'!Q346</f>
        <v>0</v>
      </c>
      <c r="G346" s="431">
        <f>+'Summary Data (2)'!U346</f>
        <v>0</v>
      </c>
      <c r="H346" s="431">
        <f>+'Summary Data (2)'!Y346</f>
        <v>0</v>
      </c>
      <c r="I346" s="431">
        <f>+'Summary Data (2)'!AC346</f>
        <v>0</v>
      </c>
      <c r="J346" s="431">
        <f>+'Summary Data (2)'!AG346</f>
        <v>0</v>
      </c>
      <c r="K346" s="431">
        <f>+'Summary Data (2)'!AK346</f>
        <v>0</v>
      </c>
      <c r="L346" s="431">
        <f>+'Summary Data (2)'!AO346</f>
        <v>0</v>
      </c>
      <c r="M346" s="431">
        <f>+'Summary Data (2)'!AS346</f>
        <v>0</v>
      </c>
      <c r="N346" s="431">
        <f>+'Summary Data (2)'!AW346</f>
        <v>0</v>
      </c>
      <c r="O346" s="431">
        <f>+'Summary Data (2)'!BA346</f>
        <v>0</v>
      </c>
      <c r="P346" s="431">
        <f>+'Summary Data (2)'!BE346</f>
        <v>0</v>
      </c>
      <c r="Q346" s="431">
        <f>+'Summary Data (2)'!BI346</f>
        <v>0</v>
      </c>
      <c r="R346" s="431">
        <f>+'Summary Data (2)'!BM346</f>
        <v>0</v>
      </c>
      <c r="S346" s="431">
        <f>+'Summary Data (2)'!BQ346</f>
        <v>0</v>
      </c>
      <c r="T346" s="431">
        <f>+'Summary Data (2)'!BU346</f>
        <v>0</v>
      </c>
      <c r="U346" s="431">
        <f>+'Summary Data (2)'!BY346</f>
        <v>0</v>
      </c>
      <c r="X346" s="432">
        <f t="shared" si="66"/>
        <v>0</v>
      </c>
      <c r="Y346" s="432">
        <f t="shared" si="66"/>
        <v>0</v>
      </c>
      <c r="Z346" s="432">
        <f t="shared" si="67"/>
        <v>0</v>
      </c>
      <c r="AA346" s="432">
        <f t="shared" si="68"/>
        <v>0</v>
      </c>
      <c r="AB346" s="432">
        <f t="shared" si="69"/>
        <v>0</v>
      </c>
      <c r="AC346" s="432">
        <f t="shared" si="70"/>
        <v>0</v>
      </c>
      <c r="AD346" s="489">
        <f t="shared" si="71"/>
        <v>0</v>
      </c>
      <c r="AG346" s="483" t="e">
        <f t="shared" si="72"/>
        <v>#DIV/0!</v>
      </c>
      <c r="AH346" s="483" t="e">
        <f t="shared" si="73"/>
        <v>#DIV/0!</v>
      </c>
      <c r="AI346" s="483" t="e">
        <f t="shared" si="74"/>
        <v>#DIV/0!</v>
      </c>
      <c r="AJ346" s="483" t="e">
        <f t="shared" si="75"/>
        <v>#DIV/0!</v>
      </c>
      <c r="AK346" s="483" t="e">
        <f t="shared" si="76"/>
        <v>#DIV/0!</v>
      </c>
      <c r="AL346" s="483" t="e">
        <f t="shared" si="77"/>
        <v>#DIV/0!</v>
      </c>
    </row>
    <row r="347" spans="2:38" x14ac:dyDescent="0.2">
      <c r="B347" s="428">
        <f>+'Summary Data (2)'!B347</f>
        <v>0</v>
      </c>
      <c r="C347" s="431">
        <f>+'Summary Data (2)'!E347</f>
        <v>0</v>
      </c>
      <c r="D347" s="431">
        <f>+'Summary Data (2)'!I347</f>
        <v>0</v>
      </c>
      <c r="E347" s="431">
        <f>+'Summary Data (2)'!M347</f>
        <v>0</v>
      </c>
      <c r="F347" s="431">
        <f>+'Summary Data (2)'!Q347</f>
        <v>0</v>
      </c>
      <c r="G347" s="431">
        <f>+'Summary Data (2)'!U347</f>
        <v>0</v>
      </c>
      <c r="H347" s="431">
        <f>+'Summary Data (2)'!Y347</f>
        <v>0</v>
      </c>
      <c r="I347" s="431">
        <f>+'Summary Data (2)'!AC347</f>
        <v>0</v>
      </c>
      <c r="J347" s="431">
        <f>+'Summary Data (2)'!AG347</f>
        <v>0</v>
      </c>
      <c r="K347" s="431">
        <f>+'Summary Data (2)'!AK347</f>
        <v>0</v>
      </c>
      <c r="L347" s="431">
        <f>+'Summary Data (2)'!AO347</f>
        <v>0</v>
      </c>
      <c r="M347" s="431">
        <f>+'Summary Data (2)'!AS347</f>
        <v>0</v>
      </c>
      <c r="N347" s="431">
        <f>+'Summary Data (2)'!AW347</f>
        <v>0</v>
      </c>
      <c r="O347" s="431">
        <f>+'Summary Data (2)'!BA347</f>
        <v>0</v>
      </c>
      <c r="P347" s="431">
        <f>+'Summary Data (2)'!BE347</f>
        <v>0</v>
      </c>
      <c r="Q347" s="431">
        <f>+'Summary Data (2)'!BI347</f>
        <v>0</v>
      </c>
      <c r="R347" s="431">
        <f>+'Summary Data (2)'!BM347</f>
        <v>0</v>
      </c>
      <c r="S347" s="431">
        <f>+'Summary Data (2)'!BQ347</f>
        <v>0</v>
      </c>
      <c r="T347" s="431">
        <f>+'Summary Data (2)'!BU347</f>
        <v>0</v>
      </c>
      <c r="U347" s="431">
        <f>+'Summary Data (2)'!BY347</f>
        <v>0</v>
      </c>
      <c r="X347" s="432">
        <f t="shared" si="66"/>
        <v>0</v>
      </c>
      <c r="Y347" s="432">
        <f t="shared" si="66"/>
        <v>0</v>
      </c>
      <c r="Z347" s="432">
        <f t="shared" si="67"/>
        <v>0</v>
      </c>
      <c r="AA347" s="432">
        <f t="shared" si="68"/>
        <v>0</v>
      </c>
      <c r="AB347" s="432">
        <f t="shared" si="69"/>
        <v>0</v>
      </c>
      <c r="AC347" s="432">
        <f t="shared" si="70"/>
        <v>0</v>
      </c>
      <c r="AD347" s="489">
        <f t="shared" si="71"/>
        <v>0</v>
      </c>
      <c r="AG347" s="483" t="e">
        <f t="shared" si="72"/>
        <v>#DIV/0!</v>
      </c>
      <c r="AH347" s="483" t="e">
        <f t="shared" si="73"/>
        <v>#DIV/0!</v>
      </c>
      <c r="AI347" s="483" t="e">
        <f t="shared" si="74"/>
        <v>#DIV/0!</v>
      </c>
      <c r="AJ347" s="483" t="e">
        <f t="shared" si="75"/>
        <v>#DIV/0!</v>
      </c>
      <c r="AK347" s="483" t="e">
        <f t="shared" si="76"/>
        <v>#DIV/0!</v>
      </c>
      <c r="AL347" s="483" t="e">
        <f t="shared" si="77"/>
        <v>#DIV/0!</v>
      </c>
    </row>
    <row r="348" spans="2:38" x14ac:dyDescent="0.2">
      <c r="B348" s="428">
        <f>+'Summary Data (2)'!B348</f>
        <v>0</v>
      </c>
      <c r="C348" s="431">
        <f>+'Summary Data (2)'!E348</f>
        <v>0</v>
      </c>
      <c r="D348" s="431">
        <f>+'Summary Data (2)'!I348</f>
        <v>0</v>
      </c>
      <c r="E348" s="431">
        <f>+'Summary Data (2)'!M348</f>
        <v>0</v>
      </c>
      <c r="F348" s="431">
        <f>+'Summary Data (2)'!Q348</f>
        <v>0</v>
      </c>
      <c r="G348" s="431">
        <f>+'Summary Data (2)'!U348</f>
        <v>0</v>
      </c>
      <c r="H348" s="431">
        <f>+'Summary Data (2)'!Y348</f>
        <v>0</v>
      </c>
      <c r="I348" s="431">
        <f>+'Summary Data (2)'!AC348</f>
        <v>0</v>
      </c>
      <c r="J348" s="431">
        <f>+'Summary Data (2)'!AG348</f>
        <v>0</v>
      </c>
      <c r="K348" s="431">
        <f>+'Summary Data (2)'!AK348</f>
        <v>0</v>
      </c>
      <c r="L348" s="431">
        <f>+'Summary Data (2)'!AO348</f>
        <v>0</v>
      </c>
      <c r="M348" s="431">
        <f>+'Summary Data (2)'!AS348</f>
        <v>0</v>
      </c>
      <c r="N348" s="431">
        <f>+'Summary Data (2)'!AW348</f>
        <v>0</v>
      </c>
      <c r="O348" s="431">
        <f>+'Summary Data (2)'!BA348</f>
        <v>0</v>
      </c>
      <c r="P348" s="431">
        <f>+'Summary Data (2)'!BE348</f>
        <v>0</v>
      </c>
      <c r="Q348" s="431">
        <f>+'Summary Data (2)'!BI348</f>
        <v>0</v>
      </c>
      <c r="R348" s="431">
        <f>+'Summary Data (2)'!BM348</f>
        <v>0</v>
      </c>
      <c r="S348" s="431">
        <f>+'Summary Data (2)'!BQ348</f>
        <v>0</v>
      </c>
      <c r="T348" s="431">
        <f>+'Summary Data (2)'!BU348</f>
        <v>0</v>
      </c>
      <c r="U348" s="431">
        <f>+'Summary Data (2)'!BY348</f>
        <v>0</v>
      </c>
      <c r="X348" s="432">
        <f t="shared" si="66"/>
        <v>0</v>
      </c>
      <c r="Y348" s="432">
        <f t="shared" si="66"/>
        <v>0</v>
      </c>
      <c r="Z348" s="432">
        <f t="shared" si="67"/>
        <v>0</v>
      </c>
      <c r="AA348" s="432">
        <f t="shared" si="68"/>
        <v>0</v>
      </c>
      <c r="AB348" s="432">
        <f t="shared" si="69"/>
        <v>0</v>
      </c>
      <c r="AC348" s="432">
        <f t="shared" si="70"/>
        <v>0</v>
      </c>
      <c r="AD348" s="489">
        <f t="shared" si="71"/>
        <v>0</v>
      </c>
      <c r="AG348" s="483" t="e">
        <f t="shared" si="72"/>
        <v>#DIV/0!</v>
      </c>
      <c r="AH348" s="483" t="e">
        <f t="shared" si="73"/>
        <v>#DIV/0!</v>
      </c>
      <c r="AI348" s="483" t="e">
        <f t="shared" si="74"/>
        <v>#DIV/0!</v>
      </c>
      <c r="AJ348" s="483" t="e">
        <f t="shared" si="75"/>
        <v>#DIV/0!</v>
      </c>
      <c r="AK348" s="483" t="e">
        <f t="shared" si="76"/>
        <v>#DIV/0!</v>
      </c>
      <c r="AL348" s="483" t="e">
        <f t="shared" si="77"/>
        <v>#DIV/0!</v>
      </c>
    </row>
    <row r="349" spans="2:38" x14ac:dyDescent="0.2">
      <c r="B349" s="428">
        <f>+'Summary Data (2)'!B349</f>
        <v>0</v>
      </c>
      <c r="C349" s="431">
        <f>+'Summary Data (2)'!E349</f>
        <v>0</v>
      </c>
      <c r="D349" s="431">
        <f>+'Summary Data (2)'!I349</f>
        <v>0</v>
      </c>
      <c r="E349" s="431">
        <f>+'Summary Data (2)'!M349</f>
        <v>0</v>
      </c>
      <c r="F349" s="431">
        <f>+'Summary Data (2)'!Q349</f>
        <v>0</v>
      </c>
      <c r="G349" s="431">
        <f>+'Summary Data (2)'!U349</f>
        <v>0</v>
      </c>
      <c r="H349" s="431">
        <f>+'Summary Data (2)'!Y349</f>
        <v>0</v>
      </c>
      <c r="I349" s="431">
        <f>+'Summary Data (2)'!AC349</f>
        <v>0</v>
      </c>
      <c r="J349" s="431">
        <f>+'Summary Data (2)'!AG349</f>
        <v>0</v>
      </c>
      <c r="K349" s="431">
        <f>+'Summary Data (2)'!AK349</f>
        <v>0</v>
      </c>
      <c r="L349" s="431">
        <f>+'Summary Data (2)'!AO349</f>
        <v>0</v>
      </c>
      <c r="M349" s="431">
        <f>+'Summary Data (2)'!AS349</f>
        <v>0</v>
      </c>
      <c r="N349" s="431">
        <f>+'Summary Data (2)'!AW349</f>
        <v>0</v>
      </c>
      <c r="O349" s="431">
        <f>+'Summary Data (2)'!BA349</f>
        <v>0</v>
      </c>
      <c r="P349" s="431">
        <f>+'Summary Data (2)'!BE349</f>
        <v>0</v>
      </c>
      <c r="Q349" s="431">
        <f>+'Summary Data (2)'!BI349</f>
        <v>0</v>
      </c>
      <c r="R349" s="431">
        <f>+'Summary Data (2)'!BM349</f>
        <v>0</v>
      </c>
      <c r="S349" s="431">
        <f>+'Summary Data (2)'!BQ349</f>
        <v>0</v>
      </c>
      <c r="T349" s="431">
        <f>+'Summary Data (2)'!BU349</f>
        <v>0</v>
      </c>
      <c r="U349" s="431">
        <f>+'Summary Data (2)'!BY349</f>
        <v>0</v>
      </c>
      <c r="X349" s="432">
        <f t="shared" si="66"/>
        <v>0</v>
      </c>
      <c r="Y349" s="432">
        <f t="shared" si="66"/>
        <v>0</v>
      </c>
      <c r="Z349" s="432">
        <f t="shared" si="67"/>
        <v>0</v>
      </c>
      <c r="AA349" s="432">
        <f t="shared" si="68"/>
        <v>0</v>
      </c>
      <c r="AB349" s="432">
        <f t="shared" si="69"/>
        <v>0</v>
      </c>
      <c r="AC349" s="432">
        <f t="shared" si="70"/>
        <v>0</v>
      </c>
      <c r="AD349" s="489">
        <f t="shared" si="71"/>
        <v>0</v>
      </c>
      <c r="AG349" s="483" t="e">
        <f t="shared" si="72"/>
        <v>#DIV/0!</v>
      </c>
      <c r="AH349" s="483" t="e">
        <f t="shared" si="73"/>
        <v>#DIV/0!</v>
      </c>
      <c r="AI349" s="483" t="e">
        <f t="shared" si="74"/>
        <v>#DIV/0!</v>
      </c>
      <c r="AJ349" s="483" t="e">
        <f t="shared" si="75"/>
        <v>#DIV/0!</v>
      </c>
      <c r="AK349" s="483" t="e">
        <f t="shared" si="76"/>
        <v>#DIV/0!</v>
      </c>
      <c r="AL349" s="483" t="e">
        <f t="shared" si="77"/>
        <v>#DIV/0!</v>
      </c>
    </row>
    <row r="350" spans="2:38" x14ac:dyDescent="0.2">
      <c r="B350" s="428">
        <f>+'Summary Data (2)'!B350</f>
        <v>0</v>
      </c>
      <c r="C350" s="431">
        <f>+'Summary Data (2)'!E350</f>
        <v>0</v>
      </c>
      <c r="D350" s="431">
        <f>+'Summary Data (2)'!I350</f>
        <v>0</v>
      </c>
      <c r="E350" s="431">
        <f>+'Summary Data (2)'!M350</f>
        <v>0</v>
      </c>
      <c r="F350" s="431">
        <f>+'Summary Data (2)'!Q350</f>
        <v>0</v>
      </c>
      <c r="G350" s="431">
        <f>+'Summary Data (2)'!U350</f>
        <v>0</v>
      </c>
      <c r="H350" s="431">
        <f>+'Summary Data (2)'!Y350</f>
        <v>0</v>
      </c>
      <c r="I350" s="431">
        <f>+'Summary Data (2)'!AC350</f>
        <v>0</v>
      </c>
      <c r="J350" s="431">
        <f>+'Summary Data (2)'!AG350</f>
        <v>0</v>
      </c>
      <c r="K350" s="431">
        <f>+'Summary Data (2)'!AK350</f>
        <v>0</v>
      </c>
      <c r="L350" s="431">
        <f>+'Summary Data (2)'!AO350</f>
        <v>0</v>
      </c>
      <c r="M350" s="431">
        <f>+'Summary Data (2)'!AS350</f>
        <v>0</v>
      </c>
      <c r="N350" s="431">
        <f>+'Summary Data (2)'!AW350</f>
        <v>0</v>
      </c>
      <c r="O350" s="431">
        <f>+'Summary Data (2)'!BA350</f>
        <v>0</v>
      </c>
      <c r="P350" s="431">
        <f>+'Summary Data (2)'!BE350</f>
        <v>0</v>
      </c>
      <c r="Q350" s="431">
        <f>+'Summary Data (2)'!BI350</f>
        <v>0</v>
      </c>
      <c r="R350" s="431">
        <f>+'Summary Data (2)'!BM350</f>
        <v>0</v>
      </c>
      <c r="S350" s="431">
        <f>+'Summary Data (2)'!BQ350</f>
        <v>0</v>
      </c>
      <c r="T350" s="431">
        <f>+'Summary Data (2)'!BU350</f>
        <v>0</v>
      </c>
      <c r="U350" s="431">
        <f>+'Summary Data (2)'!BY350</f>
        <v>0</v>
      </c>
      <c r="X350" s="432">
        <f t="shared" si="66"/>
        <v>0</v>
      </c>
      <c r="Y350" s="432">
        <f t="shared" si="66"/>
        <v>0</v>
      </c>
      <c r="Z350" s="432">
        <f t="shared" si="67"/>
        <v>0</v>
      </c>
      <c r="AA350" s="432">
        <f t="shared" si="68"/>
        <v>0</v>
      </c>
      <c r="AB350" s="432">
        <f t="shared" si="69"/>
        <v>0</v>
      </c>
      <c r="AC350" s="432">
        <f t="shared" si="70"/>
        <v>0</v>
      </c>
      <c r="AD350" s="489">
        <f t="shared" si="71"/>
        <v>0</v>
      </c>
      <c r="AG350" s="483" t="e">
        <f t="shared" si="72"/>
        <v>#DIV/0!</v>
      </c>
      <c r="AH350" s="483" t="e">
        <f t="shared" si="73"/>
        <v>#DIV/0!</v>
      </c>
      <c r="AI350" s="483" t="e">
        <f t="shared" si="74"/>
        <v>#DIV/0!</v>
      </c>
      <c r="AJ350" s="483" t="e">
        <f t="shared" si="75"/>
        <v>#DIV/0!</v>
      </c>
      <c r="AK350" s="483" t="e">
        <f t="shared" si="76"/>
        <v>#DIV/0!</v>
      </c>
      <c r="AL350" s="483" t="e">
        <f t="shared" si="77"/>
        <v>#DIV/0!</v>
      </c>
    </row>
    <row r="351" spans="2:38" x14ac:dyDescent="0.2">
      <c r="B351" s="428">
        <f>+'Summary Data (2)'!B351</f>
        <v>0</v>
      </c>
      <c r="C351" s="431">
        <f>+'Summary Data (2)'!E351</f>
        <v>0</v>
      </c>
      <c r="D351" s="431">
        <f>+'Summary Data (2)'!I351</f>
        <v>0</v>
      </c>
      <c r="E351" s="431">
        <f>+'Summary Data (2)'!M351</f>
        <v>0</v>
      </c>
      <c r="F351" s="431">
        <f>+'Summary Data (2)'!Q351</f>
        <v>0</v>
      </c>
      <c r="G351" s="431">
        <f>+'Summary Data (2)'!U351</f>
        <v>0</v>
      </c>
      <c r="H351" s="431">
        <f>+'Summary Data (2)'!Y351</f>
        <v>0</v>
      </c>
      <c r="I351" s="431">
        <f>+'Summary Data (2)'!AC351</f>
        <v>0</v>
      </c>
      <c r="J351" s="431">
        <f>+'Summary Data (2)'!AG351</f>
        <v>0</v>
      </c>
      <c r="K351" s="431">
        <f>+'Summary Data (2)'!AK351</f>
        <v>0</v>
      </c>
      <c r="L351" s="431">
        <f>+'Summary Data (2)'!AO351</f>
        <v>0</v>
      </c>
      <c r="M351" s="431">
        <f>+'Summary Data (2)'!AS351</f>
        <v>0</v>
      </c>
      <c r="N351" s="431">
        <f>+'Summary Data (2)'!AW351</f>
        <v>0</v>
      </c>
      <c r="O351" s="431">
        <f>+'Summary Data (2)'!BA351</f>
        <v>0</v>
      </c>
      <c r="P351" s="431">
        <f>+'Summary Data (2)'!BE351</f>
        <v>0</v>
      </c>
      <c r="Q351" s="431">
        <f>+'Summary Data (2)'!BI351</f>
        <v>0</v>
      </c>
      <c r="R351" s="431">
        <f>+'Summary Data (2)'!BM351</f>
        <v>0</v>
      </c>
      <c r="S351" s="431">
        <f>+'Summary Data (2)'!BQ351</f>
        <v>0</v>
      </c>
      <c r="T351" s="431">
        <f>+'Summary Data (2)'!BU351</f>
        <v>0</v>
      </c>
      <c r="U351" s="431">
        <f>+'Summary Data (2)'!BY351</f>
        <v>0</v>
      </c>
      <c r="X351" s="432">
        <f t="shared" si="66"/>
        <v>0</v>
      </c>
      <c r="Y351" s="432">
        <f t="shared" si="66"/>
        <v>0</v>
      </c>
      <c r="Z351" s="432">
        <f t="shared" si="67"/>
        <v>0</v>
      </c>
      <c r="AA351" s="432">
        <f t="shared" si="68"/>
        <v>0</v>
      </c>
      <c r="AB351" s="432">
        <f t="shared" si="69"/>
        <v>0</v>
      </c>
      <c r="AC351" s="432">
        <f t="shared" si="70"/>
        <v>0</v>
      </c>
      <c r="AD351" s="489">
        <f t="shared" si="71"/>
        <v>0</v>
      </c>
      <c r="AG351" s="483" t="e">
        <f t="shared" si="72"/>
        <v>#DIV/0!</v>
      </c>
      <c r="AH351" s="483" t="e">
        <f t="shared" si="73"/>
        <v>#DIV/0!</v>
      </c>
      <c r="AI351" s="483" t="e">
        <f t="shared" si="74"/>
        <v>#DIV/0!</v>
      </c>
      <c r="AJ351" s="483" t="e">
        <f t="shared" si="75"/>
        <v>#DIV/0!</v>
      </c>
      <c r="AK351" s="483" t="e">
        <f t="shared" si="76"/>
        <v>#DIV/0!</v>
      </c>
      <c r="AL351" s="483" t="e">
        <f t="shared" si="77"/>
        <v>#DIV/0!</v>
      </c>
    </row>
    <row r="352" spans="2:38" x14ac:dyDescent="0.2">
      <c r="B352" s="428">
        <f>+'Summary Data (2)'!B352</f>
        <v>0</v>
      </c>
      <c r="C352" s="431">
        <f>+'Summary Data (2)'!E352</f>
        <v>0</v>
      </c>
      <c r="D352" s="431">
        <f>+'Summary Data (2)'!I352</f>
        <v>0</v>
      </c>
      <c r="E352" s="431">
        <f>+'Summary Data (2)'!M352</f>
        <v>0</v>
      </c>
      <c r="F352" s="431">
        <f>+'Summary Data (2)'!Q352</f>
        <v>0</v>
      </c>
      <c r="G352" s="431">
        <f>+'Summary Data (2)'!U352</f>
        <v>0</v>
      </c>
      <c r="H352" s="431">
        <f>+'Summary Data (2)'!Y352</f>
        <v>0</v>
      </c>
      <c r="I352" s="431">
        <f>+'Summary Data (2)'!AC352</f>
        <v>0</v>
      </c>
      <c r="J352" s="431">
        <f>+'Summary Data (2)'!AG352</f>
        <v>0</v>
      </c>
      <c r="K352" s="431">
        <f>+'Summary Data (2)'!AK352</f>
        <v>0</v>
      </c>
      <c r="L352" s="431">
        <f>+'Summary Data (2)'!AO352</f>
        <v>0</v>
      </c>
      <c r="M352" s="431">
        <f>+'Summary Data (2)'!AS352</f>
        <v>0</v>
      </c>
      <c r="N352" s="431">
        <f>+'Summary Data (2)'!AW352</f>
        <v>0</v>
      </c>
      <c r="O352" s="431">
        <f>+'Summary Data (2)'!BA352</f>
        <v>0</v>
      </c>
      <c r="P352" s="431">
        <f>+'Summary Data (2)'!BE352</f>
        <v>0</v>
      </c>
      <c r="Q352" s="431">
        <f>+'Summary Data (2)'!BI352</f>
        <v>0</v>
      </c>
      <c r="R352" s="431">
        <f>+'Summary Data (2)'!BM352</f>
        <v>0</v>
      </c>
      <c r="S352" s="431">
        <f>+'Summary Data (2)'!BQ352</f>
        <v>0</v>
      </c>
      <c r="T352" s="431">
        <f>+'Summary Data (2)'!BU352</f>
        <v>0</v>
      </c>
      <c r="U352" s="431">
        <f>+'Summary Data (2)'!BY352</f>
        <v>0</v>
      </c>
      <c r="X352" s="432">
        <f t="shared" si="66"/>
        <v>0</v>
      </c>
      <c r="Y352" s="432">
        <f t="shared" si="66"/>
        <v>0</v>
      </c>
      <c r="Z352" s="432">
        <f t="shared" si="67"/>
        <v>0</v>
      </c>
      <c r="AA352" s="432">
        <f t="shared" si="68"/>
        <v>0</v>
      </c>
      <c r="AB352" s="432">
        <f t="shared" si="69"/>
        <v>0</v>
      </c>
      <c r="AC352" s="432">
        <f t="shared" si="70"/>
        <v>0</v>
      </c>
      <c r="AD352" s="489">
        <f t="shared" si="71"/>
        <v>0</v>
      </c>
      <c r="AG352" s="483" t="e">
        <f t="shared" si="72"/>
        <v>#DIV/0!</v>
      </c>
      <c r="AH352" s="483" t="e">
        <f t="shared" si="73"/>
        <v>#DIV/0!</v>
      </c>
      <c r="AI352" s="483" t="e">
        <f t="shared" si="74"/>
        <v>#DIV/0!</v>
      </c>
      <c r="AJ352" s="483" t="e">
        <f t="shared" si="75"/>
        <v>#DIV/0!</v>
      </c>
      <c r="AK352" s="483" t="e">
        <f t="shared" si="76"/>
        <v>#DIV/0!</v>
      </c>
      <c r="AL352" s="483" t="e">
        <f t="shared" si="77"/>
        <v>#DIV/0!</v>
      </c>
    </row>
    <row r="353" spans="2:38" x14ac:dyDescent="0.2">
      <c r="B353" s="428">
        <f>+'Summary Data (2)'!B353</f>
        <v>0</v>
      </c>
      <c r="C353" s="431">
        <f>+'Summary Data (2)'!E353</f>
        <v>0</v>
      </c>
      <c r="D353" s="431">
        <f>+'Summary Data (2)'!I353</f>
        <v>0</v>
      </c>
      <c r="E353" s="431">
        <f>+'Summary Data (2)'!M353</f>
        <v>0</v>
      </c>
      <c r="F353" s="431">
        <f>+'Summary Data (2)'!Q353</f>
        <v>0</v>
      </c>
      <c r="G353" s="431">
        <f>+'Summary Data (2)'!U353</f>
        <v>0</v>
      </c>
      <c r="H353" s="431">
        <f>+'Summary Data (2)'!Y353</f>
        <v>0</v>
      </c>
      <c r="I353" s="431">
        <f>+'Summary Data (2)'!AC353</f>
        <v>0</v>
      </c>
      <c r="J353" s="431">
        <f>+'Summary Data (2)'!AG353</f>
        <v>0</v>
      </c>
      <c r="K353" s="431">
        <f>+'Summary Data (2)'!AK353</f>
        <v>0</v>
      </c>
      <c r="L353" s="431">
        <f>+'Summary Data (2)'!AO353</f>
        <v>0</v>
      </c>
      <c r="M353" s="431">
        <f>+'Summary Data (2)'!AS353</f>
        <v>0</v>
      </c>
      <c r="N353" s="431">
        <f>+'Summary Data (2)'!AW353</f>
        <v>0</v>
      </c>
      <c r="O353" s="431">
        <f>+'Summary Data (2)'!BA353</f>
        <v>0</v>
      </c>
      <c r="P353" s="431">
        <f>+'Summary Data (2)'!BE353</f>
        <v>0</v>
      </c>
      <c r="Q353" s="431">
        <f>+'Summary Data (2)'!BI353</f>
        <v>0</v>
      </c>
      <c r="R353" s="431">
        <f>+'Summary Data (2)'!BM353</f>
        <v>0</v>
      </c>
      <c r="S353" s="431">
        <f>+'Summary Data (2)'!BQ353</f>
        <v>0</v>
      </c>
      <c r="T353" s="431">
        <f>+'Summary Data (2)'!BU353</f>
        <v>0</v>
      </c>
      <c r="U353" s="431">
        <f>+'Summary Data (2)'!BY353</f>
        <v>0</v>
      </c>
      <c r="X353" s="432">
        <f t="shared" si="66"/>
        <v>0</v>
      </c>
      <c r="Y353" s="432">
        <f t="shared" si="66"/>
        <v>0</v>
      </c>
      <c r="Z353" s="432">
        <f t="shared" si="67"/>
        <v>0</v>
      </c>
      <c r="AA353" s="432">
        <f t="shared" si="68"/>
        <v>0</v>
      </c>
      <c r="AB353" s="432">
        <f t="shared" si="69"/>
        <v>0</v>
      </c>
      <c r="AC353" s="432">
        <f t="shared" si="70"/>
        <v>0</v>
      </c>
      <c r="AD353" s="489">
        <f t="shared" si="71"/>
        <v>0</v>
      </c>
      <c r="AG353" s="483" t="e">
        <f t="shared" si="72"/>
        <v>#DIV/0!</v>
      </c>
      <c r="AH353" s="483" t="e">
        <f t="shared" si="73"/>
        <v>#DIV/0!</v>
      </c>
      <c r="AI353" s="483" t="e">
        <f t="shared" si="74"/>
        <v>#DIV/0!</v>
      </c>
      <c r="AJ353" s="483" t="e">
        <f t="shared" si="75"/>
        <v>#DIV/0!</v>
      </c>
      <c r="AK353" s="483" t="e">
        <f t="shared" si="76"/>
        <v>#DIV/0!</v>
      </c>
      <c r="AL353" s="483" t="e">
        <f t="shared" si="77"/>
        <v>#DIV/0!</v>
      </c>
    </row>
    <row r="354" spans="2:38" x14ac:dyDescent="0.2">
      <c r="B354" s="428">
        <f>+'Summary Data (2)'!B354</f>
        <v>0</v>
      </c>
      <c r="C354" s="431">
        <f>+'Summary Data (2)'!E354</f>
        <v>0</v>
      </c>
      <c r="D354" s="431">
        <f>+'Summary Data (2)'!I354</f>
        <v>0</v>
      </c>
      <c r="E354" s="431">
        <f>+'Summary Data (2)'!M354</f>
        <v>0</v>
      </c>
      <c r="F354" s="431">
        <f>+'Summary Data (2)'!Q354</f>
        <v>0</v>
      </c>
      <c r="G354" s="431">
        <f>+'Summary Data (2)'!U354</f>
        <v>0</v>
      </c>
      <c r="H354" s="431">
        <f>+'Summary Data (2)'!Y354</f>
        <v>0</v>
      </c>
      <c r="I354" s="431">
        <f>+'Summary Data (2)'!AC354</f>
        <v>0</v>
      </c>
      <c r="J354" s="431">
        <f>+'Summary Data (2)'!AG354</f>
        <v>0</v>
      </c>
      <c r="K354" s="431">
        <f>+'Summary Data (2)'!AK354</f>
        <v>0</v>
      </c>
      <c r="L354" s="431">
        <f>+'Summary Data (2)'!AO354</f>
        <v>0</v>
      </c>
      <c r="M354" s="431">
        <f>+'Summary Data (2)'!AS354</f>
        <v>0</v>
      </c>
      <c r="N354" s="431">
        <f>+'Summary Data (2)'!AW354</f>
        <v>0</v>
      </c>
      <c r="O354" s="431">
        <f>+'Summary Data (2)'!BA354</f>
        <v>0</v>
      </c>
      <c r="P354" s="431">
        <f>+'Summary Data (2)'!BE354</f>
        <v>0</v>
      </c>
      <c r="Q354" s="431">
        <f>+'Summary Data (2)'!BI354</f>
        <v>0</v>
      </c>
      <c r="R354" s="431">
        <f>+'Summary Data (2)'!BM354</f>
        <v>0</v>
      </c>
      <c r="S354" s="431">
        <f>+'Summary Data (2)'!BQ354</f>
        <v>0</v>
      </c>
      <c r="T354" s="431">
        <f>+'Summary Data (2)'!BU354</f>
        <v>0</v>
      </c>
      <c r="U354" s="431">
        <f>+'Summary Data (2)'!BY354</f>
        <v>0</v>
      </c>
      <c r="X354" s="432">
        <f t="shared" si="66"/>
        <v>0</v>
      </c>
      <c r="Y354" s="432">
        <f t="shared" si="66"/>
        <v>0</v>
      </c>
      <c r="Z354" s="432">
        <f t="shared" si="67"/>
        <v>0</v>
      </c>
      <c r="AA354" s="432">
        <f t="shared" si="68"/>
        <v>0</v>
      </c>
      <c r="AB354" s="432">
        <f t="shared" si="69"/>
        <v>0</v>
      </c>
      <c r="AC354" s="432">
        <f t="shared" si="70"/>
        <v>0</v>
      </c>
      <c r="AD354" s="489">
        <f t="shared" si="71"/>
        <v>0</v>
      </c>
      <c r="AG354" s="483" t="e">
        <f t="shared" si="72"/>
        <v>#DIV/0!</v>
      </c>
      <c r="AH354" s="483" t="e">
        <f t="shared" si="73"/>
        <v>#DIV/0!</v>
      </c>
      <c r="AI354" s="483" t="e">
        <f t="shared" si="74"/>
        <v>#DIV/0!</v>
      </c>
      <c r="AJ354" s="483" t="e">
        <f t="shared" si="75"/>
        <v>#DIV/0!</v>
      </c>
      <c r="AK354" s="483" t="e">
        <f t="shared" si="76"/>
        <v>#DIV/0!</v>
      </c>
      <c r="AL354" s="483" t="e">
        <f t="shared" si="77"/>
        <v>#DIV/0!</v>
      </c>
    </row>
    <row r="355" spans="2:38" x14ac:dyDescent="0.2">
      <c r="B355" s="428">
        <f>+'Summary Data (2)'!B355</f>
        <v>0</v>
      </c>
      <c r="C355" s="431">
        <f>+'Summary Data (2)'!E355</f>
        <v>0</v>
      </c>
      <c r="D355" s="431">
        <f>+'Summary Data (2)'!I355</f>
        <v>0</v>
      </c>
      <c r="E355" s="431">
        <f>+'Summary Data (2)'!M355</f>
        <v>0</v>
      </c>
      <c r="F355" s="431">
        <f>+'Summary Data (2)'!Q355</f>
        <v>0</v>
      </c>
      <c r="G355" s="431">
        <f>+'Summary Data (2)'!U355</f>
        <v>0</v>
      </c>
      <c r="H355" s="431">
        <f>+'Summary Data (2)'!Y355</f>
        <v>0</v>
      </c>
      <c r="I355" s="431">
        <f>+'Summary Data (2)'!AC355</f>
        <v>0</v>
      </c>
      <c r="J355" s="431">
        <f>+'Summary Data (2)'!AG355</f>
        <v>0</v>
      </c>
      <c r="K355" s="431">
        <f>+'Summary Data (2)'!AK355</f>
        <v>0</v>
      </c>
      <c r="L355" s="431">
        <f>+'Summary Data (2)'!AO355</f>
        <v>0</v>
      </c>
      <c r="M355" s="431">
        <f>+'Summary Data (2)'!AS355</f>
        <v>0</v>
      </c>
      <c r="N355" s="431">
        <f>+'Summary Data (2)'!AW355</f>
        <v>0</v>
      </c>
      <c r="O355" s="431">
        <f>+'Summary Data (2)'!BA355</f>
        <v>0</v>
      </c>
      <c r="P355" s="431">
        <f>+'Summary Data (2)'!BE355</f>
        <v>0</v>
      </c>
      <c r="Q355" s="431">
        <f>+'Summary Data (2)'!BI355</f>
        <v>0</v>
      </c>
      <c r="R355" s="431">
        <f>+'Summary Data (2)'!BM355</f>
        <v>0</v>
      </c>
      <c r="S355" s="431">
        <f>+'Summary Data (2)'!BQ355</f>
        <v>0</v>
      </c>
      <c r="T355" s="431">
        <f>+'Summary Data (2)'!BU355</f>
        <v>0</v>
      </c>
      <c r="U355" s="431">
        <f>+'Summary Data (2)'!BY355</f>
        <v>0</v>
      </c>
      <c r="X355" s="432">
        <f t="shared" si="66"/>
        <v>0</v>
      </c>
      <c r="Y355" s="432">
        <f t="shared" si="66"/>
        <v>0</v>
      </c>
      <c r="Z355" s="432">
        <f t="shared" si="67"/>
        <v>0</v>
      </c>
      <c r="AA355" s="432">
        <f t="shared" si="68"/>
        <v>0</v>
      </c>
      <c r="AB355" s="432">
        <f t="shared" si="69"/>
        <v>0</v>
      </c>
      <c r="AC355" s="432">
        <f t="shared" si="70"/>
        <v>0</v>
      </c>
      <c r="AD355" s="489">
        <f t="shared" si="71"/>
        <v>0</v>
      </c>
      <c r="AG355" s="483" t="e">
        <f t="shared" si="72"/>
        <v>#DIV/0!</v>
      </c>
      <c r="AH355" s="483" t="e">
        <f t="shared" si="73"/>
        <v>#DIV/0!</v>
      </c>
      <c r="AI355" s="483" t="e">
        <f t="shared" si="74"/>
        <v>#DIV/0!</v>
      </c>
      <c r="AJ355" s="483" t="e">
        <f t="shared" si="75"/>
        <v>#DIV/0!</v>
      </c>
      <c r="AK355" s="483" t="e">
        <f t="shared" si="76"/>
        <v>#DIV/0!</v>
      </c>
      <c r="AL355" s="483" t="e">
        <f t="shared" si="77"/>
        <v>#DIV/0!</v>
      </c>
    </row>
    <row r="356" spans="2:38" x14ac:dyDescent="0.2">
      <c r="B356" s="428">
        <f>+'Summary Data (2)'!B356</f>
        <v>0</v>
      </c>
      <c r="C356" s="431">
        <f>+'Summary Data (2)'!E356</f>
        <v>0</v>
      </c>
      <c r="D356" s="431">
        <f>+'Summary Data (2)'!I356</f>
        <v>0</v>
      </c>
      <c r="E356" s="431">
        <f>+'Summary Data (2)'!M356</f>
        <v>0</v>
      </c>
      <c r="F356" s="431">
        <f>+'Summary Data (2)'!Q356</f>
        <v>0</v>
      </c>
      <c r="G356" s="431">
        <f>+'Summary Data (2)'!U356</f>
        <v>0</v>
      </c>
      <c r="H356" s="431">
        <f>+'Summary Data (2)'!Y356</f>
        <v>0</v>
      </c>
      <c r="I356" s="431">
        <f>+'Summary Data (2)'!AC356</f>
        <v>0</v>
      </c>
      <c r="J356" s="431">
        <f>+'Summary Data (2)'!AG356</f>
        <v>0</v>
      </c>
      <c r="K356" s="431">
        <f>+'Summary Data (2)'!AK356</f>
        <v>0</v>
      </c>
      <c r="L356" s="431">
        <f>+'Summary Data (2)'!AO356</f>
        <v>0</v>
      </c>
      <c r="M356" s="431">
        <f>+'Summary Data (2)'!AS356</f>
        <v>0</v>
      </c>
      <c r="N356" s="431">
        <f>+'Summary Data (2)'!AW356</f>
        <v>0</v>
      </c>
      <c r="O356" s="431">
        <f>+'Summary Data (2)'!BA356</f>
        <v>0</v>
      </c>
      <c r="P356" s="431">
        <f>+'Summary Data (2)'!BE356</f>
        <v>0</v>
      </c>
      <c r="Q356" s="431">
        <f>+'Summary Data (2)'!BI356</f>
        <v>0</v>
      </c>
      <c r="R356" s="431">
        <f>+'Summary Data (2)'!BM356</f>
        <v>0</v>
      </c>
      <c r="S356" s="431">
        <f>+'Summary Data (2)'!BQ356</f>
        <v>0</v>
      </c>
      <c r="T356" s="431">
        <f>+'Summary Data (2)'!BU356</f>
        <v>0</v>
      </c>
      <c r="U356" s="431">
        <f>+'Summary Data (2)'!BY356</f>
        <v>0</v>
      </c>
      <c r="X356" s="432">
        <f t="shared" si="66"/>
        <v>0</v>
      </c>
      <c r="Y356" s="432">
        <f t="shared" si="66"/>
        <v>0</v>
      </c>
      <c r="Z356" s="432">
        <f t="shared" si="67"/>
        <v>0</v>
      </c>
      <c r="AA356" s="432">
        <f t="shared" si="68"/>
        <v>0</v>
      </c>
      <c r="AB356" s="432">
        <f t="shared" si="69"/>
        <v>0</v>
      </c>
      <c r="AC356" s="432">
        <f t="shared" si="70"/>
        <v>0</v>
      </c>
      <c r="AD356" s="489">
        <f t="shared" si="71"/>
        <v>0</v>
      </c>
      <c r="AG356" s="483" t="e">
        <f t="shared" si="72"/>
        <v>#DIV/0!</v>
      </c>
      <c r="AH356" s="483" t="e">
        <f t="shared" si="73"/>
        <v>#DIV/0!</v>
      </c>
      <c r="AI356" s="483" t="e">
        <f t="shared" si="74"/>
        <v>#DIV/0!</v>
      </c>
      <c r="AJ356" s="483" t="e">
        <f t="shared" si="75"/>
        <v>#DIV/0!</v>
      </c>
      <c r="AK356" s="483" t="e">
        <f t="shared" si="76"/>
        <v>#DIV/0!</v>
      </c>
      <c r="AL356" s="483" t="e">
        <f t="shared" si="77"/>
        <v>#DIV/0!</v>
      </c>
    </row>
    <row r="357" spans="2:38" x14ac:dyDescent="0.2">
      <c r="B357" s="428">
        <f>+'Summary Data (2)'!B357</f>
        <v>0</v>
      </c>
      <c r="C357" s="431">
        <f>+'Summary Data (2)'!E357</f>
        <v>0</v>
      </c>
      <c r="D357" s="431">
        <f>+'Summary Data (2)'!I357</f>
        <v>0</v>
      </c>
      <c r="E357" s="431">
        <f>+'Summary Data (2)'!M357</f>
        <v>0</v>
      </c>
      <c r="F357" s="431">
        <f>+'Summary Data (2)'!Q357</f>
        <v>0</v>
      </c>
      <c r="G357" s="431">
        <f>+'Summary Data (2)'!U357</f>
        <v>0</v>
      </c>
      <c r="H357" s="431">
        <f>+'Summary Data (2)'!Y357</f>
        <v>0</v>
      </c>
      <c r="I357" s="431">
        <f>+'Summary Data (2)'!AC357</f>
        <v>0</v>
      </c>
      <c r="J357" s="431">
        <f>+'Summary Data (2)'!AG357</f>
        <v>0</v>
      </c>
      <c r="K357" s="431">
        <f>+'Summary Data (2)'!AK357</f>
        <v>0</v>
      </c>
      <c r="L357" s="431">
        <f>+'Summary Data (2)'!AO357</f>
        <v>0</v>
      </c>
      <c r="M357" s="431">
        <f>+'Summary Data (2)'!AS357</f>
        <v>0</v>
      </c>
      <c r="N357" s="431">
        <f>+'Summary Data (2)'!AW357</f>
        <v>0</v>
      </c>
      <c r="O357" s="431">
        <f>+'Summary Data (2)'!BA357</f>
        <v>0</v>
      </c>
      <c r="P357" s="431">
        <f>+'Summary Data (2)'!BE357</f>
        <v>0</v>
      </c>
      <c r="Q357" s="431">
        <f>+'Summary Data (2)'!BI357</f>
        <v>0</v>
      </c>
      <c r="R357" s="431">
        <f>+'Summary Data (2)'!BM357</f>
        <v>0</v>
      </c>
      <c r="S357" s="431">
        <f>+'Summary Data (2)'!BQ357</f>
        <v>0</v>
      </c>
      <c r="T357" s="431">
        <f>+'Summary Data (2)'!BU357</f>
        <v>0</v>
      </c>
      <c r="U357" s="431">
        <f>+'Summary Data (2)'!BY357</f>
        <v>0</v>
      </c>
      <c r="X357" s="432">
        <f t="shared" si="66"/>
        <v>0</v>
      </c>
      <c r="Y357" s="432">
        <f t="shared" si="66"/>
        <v>0</v>
      </c>
      <c r="Z357" s="432">
        <f t="shared" si="67"/>
        <v>0</v>
      </c>
      <c r="AA357" s="432">
        <f t="shared" si="68"/>
        <v>0</v>
      </c>
      <c r="AB357" s="432">
        <f t="shared" si="69"/>
        <v>0</v>
      </c>
      <c r="AC357" s="432">
        <f t="shared" si="70"/>
        <v>0</v>
      </c>
      <c r="AD357" s="489">
        <f t="shared" si="71"/>
        <v>0</v>
      </c>
      <c r="AG357" s="483" t="e">
        <f t="shared" si="72"/>
        <v>#DIV/0!</v>
      </c>
      <c r="AH357" s="483" t="e">
        <f t="shared" si="73"/>
        <v>#DIV/0!</v>
      </c>
      <c r="AI357" s="483" t="e">
        <f t="shared" si="74"/>
        <v>#DIV/0!</v>
      </c>
      <c r="AJ357" s="483" t="e">
        <f t="shared" si="75"/>
        <v>#DIV/0!</v>
      </c>
      <c r="AK357" s="483" t="e">
        <f t="shared" si="76"/>
        <v>#DIV/0!</v>
      </c>
      <c r="AL357" s="483" t="e">
        <f t="shared" si="77"/>
        <v>#DIV/0!</v>
      </c>
    </row>
    <row r="358" spans="2:38" x14ac:dyDescent="0.2">
      <c r="B358" s="428">
        <f>+'Summary Data (2)'!B358</f>
        <v>0</v>
      </c>
      <c r="C358" s="431">
        <f>+'Summary Data (2)'!E358</f>
        <v>0</v>
      </c>
      <c r="D358" s="431">
        <f>+'Summary Data (2)'!I358</f>
        <v>0</v>
      </c>
      <c r="E358" s="431">
        <f>+'Summary Data (2)'!M358</f>
        <v>0</v>
      </c>
      <c r="F358" s="431">
        <f>+'Summary Data (2)'!Q358</f>
        <v>0</v>
      </c>
      <c r="G358" s="431">
        <f>+'Summary Data (2)'!U358</f>
        <v>0</v>
      </c>
      <c r="H358" s="431">
        <f>+'Summary Data (2)'!Y358</f>
        <v>0</v>
      </c>
      <c r="I358" s="431">
        <f>+'Summary Data (2)'!AC358</f>
        <v>0</v>
      </c>
      <c r="J358" s="431">
        <f>+'Summary Data (2)'!AG358</f>
        <v>0</v>
      </c>
      <c r="K358" s="431">
        <f>+'Summary Data (2)'!AK358</f>
        <v>0</v>
      </c>
      <c r="L358" s="431">
        <f>+'Summary Data (2)'!AO358</f>
        <v>0</v>
      </c>
      <c r="M358" s="431">
        <f>+'Summary Data (2)'!AS358</f>
        <v>0</v>
      </c>
      <c r="N358" s="431">
        <f>+'Summary Data (2)'!AW358</f>
        <v>0</v>
      </c>
      <c r="O358" s="431">
        <f>+'Summary Data (2)'!BA358</f>
        <v>0</v>
      </c>
      <c r="P358" s="431">
        <f>+'Summary Data (2)'!BE358</f>
        <v>0</v>
      </c>
      <c r="Q358" s="431">
        <f>+'Summary Data (2)'!BI358</f>
        <v>0</v>
      </c>
      <c r="R358" s="431">
        <f>+'Summary Data (2)'!BM358</f>
        <v>0</v>
      </c>
      <c r="S358" s="431">
        <f>+'Summary Data (2)'!BQ358</f>
        <v>0</v>
      </c>
      <c r="T358" s="431">
        <f>+'Summary Data (2)'!BU358</f>
        <v>0</v>
      </c>
      <c r="U358" s="431">
        <f>+'Summary Data (2)'!BY358</f>
        <v>0</v>
      </c>
      <c r="X358" s="432">
        <f t="shared" si="66"/>
        <v>0</v>
      </c>
      <c r="Y358" s="432">
        <f t="shared" si="66"/>
        <v>0</v>
      </c>
      <c r="Z358" s="432">
        <f t="shared" si="67"/>
        <v>0</v>
      </c>
      <c r="AA358" s="432">
        <f t="shared" si="68"/>
        <v>0</v>
      </c>
      <c r="AB358" s="432">
        <f t="shared" si="69"/>
        <v>0</v>
      </c>
      <c r="AC358" s="432">
        <f t="shared" si="70"/>
        <v>0</v>
      </c>
      <c r="AD358" s="489">
        <f t="shared" si="71"/>
        <v>0</v>
      </c>
      <c r="AG358" s="483" t="e">
        <f t="shared" si="72"/>
        <v>#DIV/0!</v>
      </c>
      <c r="AH358" s="483" t="e">
        <f t="shared" si="73"/>
        <v>#DIV/0!</v>
      </c>
      <c r="AI358" s="483" t="e">
        <f t="shared" si="74"/>
        <v>#DIV/0!</v>
      </c>
      <c r="AJ358" s="483" t="e">
        <f t="shared" si="75"/>
        <v>#DIV/0!</v>
      </c>
      <c r="AK358" s="483" t="e">
        <f t="shared" si="76"/>
        <v>#DIV/0!</v>
      </c>
      <c r="AL358" s="483" t="e">
        <f t="shared" si="77"/>
        <v>#DIV/0!</v>
      </c>
    </row>
    <row r="359" spans="2:38" x14ac:dyDescent="0.2">
      <c r="B359" s="428">
        <f>+'Summary Data (2)'!B359</f>
        <v>0</v>
      </c>
      <c r="C359" s="431">
        <f>+'Summary Data (2)'!E359</f>
        <v>0</v>
      </c>
      <c r="D359" s="431">
        <f>+'Summary Data (2)'!I359</f>
        <v>0</v>
      </c>
      <c r="E359" s="431">
        <f>+'Summary Data (2)'!M359</f>
        <v>0</v>
      </c>
      <c r="F359" s="431">
        <f>+'Summary Data (2)'!Q359</f>
        <v>0</v>
      </c>
      <c r="G359" s="431">
        <f>+'Summary Data (2)'!U359</f>
        <v>0</v>
      </c>
      <c r="H359" s="431">
        <f>+'Summary Data (2)'!Y359</f>
        <v>0</v>
      </c>
      <c r="I359" s="431">
        <f>+'Summary Data (2)'!AC359</f>
        <v>0</v>
      </c>
      <c r="J359" s="431">
        <f>+'Summary Data (2)'!AG359</f>
        <v>0</v>
      </c>
      <c r="K359" s="431">
        <f>+'Summary Data (2)'!AK359</f>
        <v>0</v>
      </c>
      <c r="L359" s="431">
        <f>+'Summary Data (2)'!AO359</f>
        <v>0</v>
      </c>
      <c r="M359" s="431">
        <f>+'Summary Data (2)'!AS359</f>
        <v>0</v>
      </c>
      <c r="N359" s="431">
        <f>+'Summary Data (2)'!AW359</f>
        <v>0</v>
      </c>
      <c r="O359" s="431">
        <f>+'Summary Data (2)'!BA359</f>
        <v>0</v>
      </c>
      <c r="P359" s="431">
        <f>+'Summary Data (2)'!BE359</f>
        <v>0</v>
      </c>
      <c r="Q359" s="431">
        <f>+'Summary Data (2)'!BI359</f>
        <v>0</v>
      </c>
      <c r="R359" s="431">
        <f>+'Summary Data (2)'!BM359</f>
        <v>0</v>
      </c>
      <c r="S359" s="431">
        <f>+'Summary Data (2)'!BQ359</f>
        <v>0</v>
      </c>
      <c r="T359" s="431">
        <f>+'Summary Data (2)'!BU359</f>
        <v>0</v>
      </c>
      <c r="U359" s="431">
        <f>+'Summary Data (2)'!BY359</f>
        <v>0</v>
      </c>
      <c r="X359" s="432">
        <f t="shared" si="66"/>
        <v>0</v>
      </c>
      <c r="Y359" s="432">
        <f t="shared" si="66"/>
        <v>0</v>
      </c>
      <c r="Z359" s="432">
        <f t="shared" si="67"/>
        <v>0</v>
      </c>
      <c r="AA359" s="432">
        <f t="shared" si="68"/>
        <v>0</v>
      </c>
      <c r="AB359" s="432">
        <f t="shared" si="69"/>
        <v>0</v>
      </c>
      <c r="AC359" s="432">
        <f t="shared" si="70"/>
        <v>0</v>
      </c>
      <c r="AD359" s="489">
        <f t="shared" si="71"/>
        <v>0</v>
      </c>
      <c r="AG359" s="483" t="e">
        <f t="shared" si="72"/>
        <v>#DIV/0!</v>
      </c>
      <c r="AH359" s="483" t="e">
        <f t="shared" si="73"/>
        <v>#DIV/0!</v>
      </c>
      <c r="AI359" s="483" t="e">
        <f t="shared" si="74"/>
        <v>#DIV/0!</v>
      </c>
      <c r="AJ359" s="483" t="e">
        <f t="shared" si="75"/>
        <v>#DIV/0!</v>
      </c>
      <c r="AK359" s="483" t="e">
        <f t="shared" si="76"/>
        <v>#DIV/0!</v>
      </c>
      <c r="AL359" s="483" t="e">
        <f t="shared" si="77"/>
        <v>#DIV/0!</v>
      </c>
    </row>
    <row r="360" spans="2:38" x14ac:dyDescent="0.2">
      <c r="B360" s="428">
        <f>+'Summary Data (2)'!B360</f>
        <v>0</v>
      </c>
      <c r="C360" s="431">
        <f>+'Summary Data (2)'!E360</f>
        <v>0</v>
      </c>
      <c r="D360" s="431">
        <f>+'Summary Data (2)'!I360</f>
        <v>0</v>
      </c>
      <c r="E360" s="431">
        <f>+'Summary Data (2)'!M360</f>
        <v>0</v>
      </c>
      <c r="F360" s="431">
        <f>+'Summary Data (2)'!Q360</f>
        <v>0</v>
      </c>
      <c r="G360" s="431">
        <f>+'Summary Data (2)'!U360</f>
        <v>0</v>
      </c>
      <c r="H360" s="431">
        <f>+'Summary Data (2)'!Y360</f>
        <v>0</v>
      </c>
      <c r="I360" s="431">
        <f>+'Summary Data (2)'!AC360</f>
        <v>0</v>
      </c>
      <c r="J360" s="431">
        <f>+'Summary Data (2)'!AG360</f>
        <v>0</v>
      </c>
      <c r="K360" s="431">
        <f>+'Summary Data (2)'!AK360</f>
        <v>0</v>
      </c>
      <c r="L360" s="431">
        <f>+'Summary Data (2)'!AO360</f>
        <v>0</v>
      </c>
      <c r="M360" s="431">
        <f>+'Summary Data (2)'!AS360</f>
        <v>0</v>
      </c>
      <c r="N360" s="431">
        <f>+'Summary Data (2)'!AW360</f>
        <v>0</v>
      </c>
      <c r="O360" s="431">
        <f>+'Summary Data (2)'!BA360</f>
        <v>0</v>
      </c>
      <c r="P360" s="431">
        <f>+'Summary Data (2)'!BE360</f>
        <v>0</v>
      </c>
      <c r="Q360" s="431">
        <f>+'Summary Data (2)'!BI360</f>
        <v>0</v>
      </c>
      <c r="R360" s="431">
        <f>+'Summary Data (2)'!BM360</f>
        <v>0</v>
      </c>
      <c r="S360" s="431">
        <f>+'Summary Data (2)'!BQ360</f>
        <v>0</v>
      </c>
      <c r="T360" s="431">
        <f>+'Summary Data (2)'!BU360</f>
        <v>0</v>
      </c>
      <c r="U360" s="431">
        <f>+'Summary Data (2)'!BY360</f>
        <v>0</v>
      </c>
      <c r="X360" s="432">
        <f t="shared" si="66"/>
        <v>0</v>
      </c>
      <c r="Y360" s="432">
        <f t="shared" si="66"/>
        <v>0</v>
      </c>
      <c r="Z360" s="432">
        <f t="shared" si="67"/>
        <v>0</v>
      </c>
      <c r="AA360" s="432">
        <f t="shared" si="68"/>
        <v>0</v>
      </c>
      <c r="AB360" s="432">
        <f t="shared" si="69"/>
        <v>0</v>
      </c>
      <c r="AC360" s="432">
        <f t="shared" si="70"/>
        <v>0</v>
      </c>
      <c r="AD360" s="489">
        <f t="shared" si="71"/>
        <v>0</v>
      </c>
      <c r="AG360" s="483" t="e">
        <f t="shared" si="72"/>
        <v>#DIV/0!</v>
      </c>
      <c r="AH360" s="483" t="e">
        <f t="shared" si="73"/>
        <v>#DIV/0!</v>
      </c>
      <c r="AI360" s="483" t="e">
        <f t="shared" si="74"/>
        <v>#DIV/0!</v>
      </c>
      <c r="AJ360" s="483" t="e">
        <f t="shared" si="75"/>
        <v>#DIV/0!</v>
      </c>
      <c r="AK360" s="483" t="e">
        <f t="shared" si="76"/>
        <v>#DIV/0!</v>
      </c>
      <c r="AL360" s="483" t="e">
        <f t="shared" si="77"/>
        <v>#DIV/0!</v>
      </c>
    </row>
    <row r="361" spans="2:38" x14ac:dyDescent="0.2">
      <c r="B361" s="428">
        <f>+'Summary Data (2)'!B361</f>
        <v>0</v>
      </c>
      <c r="C361" s="431">
        <f>+'Summary Data (2)'!E361</f>
        <v>0</v>
      </c>
      <c r="D361" s="431">
        <f>+'Summary Data (2)'!I361</f>
        <v>0</v>
      </c>
      <c r="E361" s="431">
        <f>+'Summary Data (2)'!M361</f>
        <v>0</v>
      </c>
      <c r="F361" s="431">
        <f>+'Summary Data (2)'!Q361</f>
        <v>0</v>
      </c>
      <c r="G361" s="431">
        <f>+'Summary Data (2)'!U361</f>
        <v>0</v>
      </c>
      <c r="H361" s="431">
        <f>+'Summary Data (2)'!Y361</f>
        <v>0</v>
      </c>
      <c r="I361" s="431">
        <f>+'Summary Data (2)'!AC361</f>
        <v>0</v>
      </c>
      <c r="J361" s="431">
        <f>+'Summary Data (2)'!AG361</f>
        <v>0</v>
      </c>
      <c r="K361" s="431">
        <f>+'Summary Data (2)'!AK361</f>
        <v>0</v>
      </c>
      <c r="L361" s="431">
        <f>+'Summary Data (2)'!AO361</f>
        <v>0</v>
      </c>
      <c r="M361" s="431">
        <f>+'Summary Data (2)'!AS361</f>
        <v>0</v>
      </c>
      <c r="N361" s="431">
        <f>+'Summary Data (2)'!AW361</f>
        <v>0</v>
      </c>
      <c r="O361" s="431">
        <f>+'Summary Data (2)'!BA361</f>
        <v>0</v>
      </c>
      <c r="P361" s="431">
        <f>+'Summary Data (2)'!BE361</f>
        <v>0</v>
      </c>
      <c r="Q361" s="431">
        <f>+'Summary Data (2)'!BI361</f>
        <v>0</v>
      </c>
      <c r="R361" s="431">
        <f>+'Summary Data (2)'!BM361</f>
        <v>0</v>
      </c>
      <c r="S361" s="431">
        <f>+'Summary Data (2)'!BQ361</f>
        <v>0</v>
      </c>
      <c r="T361" s="431">
        <f>+'Summary Data (2)'!BU361</f>
        <v>0</v>
      </c>
      <c r="U361" s="431">
        <f>+'Summary Data (2)'!BY361</f>
        <v>0</v>
      </c>
      <c r="X361" s="432">
        <f t="shared" si="66"/>
        <v>0</v>
      </c>
      <c r="Y361" s="432">
        <f t="shared" si="66"/>
        <v>0</v>
      </c>
      <c r="Z361" s="432">
        <f t="shared" si="67"/>
        <v>0</v>
      </c>
      <c r="AA361" s="432">
        <f t="shared" si="68"/>
        <v>0</v>
      </c>
      <c r="AB361" s="432">
        <f t="shared" si="69"/>
        <v>0</v>
      </c>
      <c r="AC361" s="432">
        <f t="shared" si="70"/>
        <v>0</v>
      </c>
      <c r="AD361" s="489">
        <f t="shared" si="71"/>
        <v>0</v>
      </c>
      <c r="AG361" s="483" t="e">
        <f t="shared" si="72"/>
        <v>#DIV/0!</v>
      </c>
      <c r="AH361" s="483" t="e">
        <f t="shared" si="73"/>
        <v>#DIV/0!</v>
      </c>
      <c r="AI361" s="483" t="e">
        <f t="shared" si="74"/>
        <v>#DIV/0!</v>
      </c>
      <c r="AJ361" s="483" t="e">
        <f t="shared" si="75"/>
        <v>#DIV/0!</v>
      </c>
      <c r="AK361" s="483" t="e">
        <f t="shared" si="76"/>
        <v>#DIV/0!</v>
      </c>
      <c r="AL361" s="483" t="e">
        <f t="shared" si="77"/>
        <v>#DIV/0!</v>
      </c>
    </row>
    <row r="362" spans="2:38" x14ac:dyDescent="0.2">
      <c r="B362" s="428">
        <f>+'Summary Data (2)'!B362</f>
        <v>0</v>
      </c>
      <c r="C362" s="431">
        <f>+'Summary Data (2)'!E362</f>
        <v>0</v>
      </c>
      <c r="D362" s="431">
        <f>+'Summary Data (2)'!I362</f>
        <v>0</v>
      </c>
      <c r="E362" s="431">
        <f>+'Summary Data (2)'!M362</f>
        <v>0</v>
      </c>
      <c r="F362" s="431">
        <f>+'Summary Data (2)'!Q362</f>
        <v>0</v>
      </c>
      <c r="G362" s="431">
        <f>+'Summary Data (2)'!U362</f>
        <v>0</v>
      </c>
      <c r="H362" s="431">
        <f>+'Summary Data (2)'!Y362</f>
        <v>0</v>
      </c>
      <c r="I362" s="431">
        <f>+'Summary Data (2)'!AC362</f>
        <v>0</v>
      </c>
      <c r="J362" s="431">
        <f>+'Summary Data (2)'!AG362</f>
        <v>0</v>
      </c>
      <c r="K362" s="431">
        <f>+'Summary Data (2)'!AK362</f>
        <v>0</v>
      </c>
      <c r="L362" s="431">
        <f>+'Summary Data (2)'!AO362</f>
        <v>0</v>
      </c>
      <c r="M362" s="431">
        <f>+'Summary Data (2)'!AS362</f>
        <v>0</v>
      </c>
      <c r="N362" s="431">
        <f>+'Summary Data (2)'!AW362</f>
        <v>0</v>
      </c>
      <c r="O362" s="431">
        <f>+'Summary Data (2)'!BA362</f>
        <v>0</v>
      </c>
      <c r="P362" s="431">
        <f>+'Summary Data (2)'!BE362</f>
        <v>0</v>
      </c>
      <c r="Q362" s="431">
        <f>+'Summary Data (2)'!BI362</f>
        <v>0</v>
      </c>
      <c r="R362" s="431">
        <f>+'Summary Data (2)'!BM362</f>
        <v>0</v>
      </c>
      <c r="S362" s="431">
        <f>+'Summary Data (2)'!BQ362</f>
        <v>0</v>
      </c>
      <c r="T362" s="431">
        <f>+'Summary Data (2)'!BU362</f>
        <v>0</v>
      </c>
      <c r="U362" s="431">
        <f>+'Summary Data (2)'!BY362</f>
        <v>0</v>
      </c>
      <c r="X362" s="432">
        <f t="shared" si="66"/>
        <v>0</v>
      </c>
      <c r="Y362" s="432">
        <f t="shared" si="66"/>
        <v>0</v>
      </c>
      <c r="Z362" s="432">
        <f t="shared" si="67"/>
        <v>0</v>
      </c>
      <c r="AA362" s="432">
        <f t="shared" si="68"/>
        <v>0</v>
      </c>
      <c r="AB362" s="432">
        <f t="shared" si="69"/>
        <v>0</v>
      </c>
      <c r="AC362" s="432">
        <f t="shared" si="70"/>
        <v>0</v>
      </c>
      <c r="AD362" s="489">
        <f t="shared" si="71"/>
        <v>0</v>
      </c>
      <c r="AG362" s="483" t="e">
        <f t="shared" si="72"/>
        <v>#DIV/0!</v>
      </c>
      <c r="AH362" s="483" t="e">
        <f t="shared" si="73"/>
        <v>#DIV/0!</v>
      </c>
      <c r="AI362" s="483" t="e">
        <f t="shared" si="74"/>
        <v>#DIV/0!</v>
      </c>
      <c r="AJ362" s="483" t="e">
        <f t="shared" si="75"/>
        <v>#DIV/0!</v>
      </c>
      <c r="AK362" s="483" t="e">
        <f t="shared" si="76"/>
        <v>#DIV/0!</v>
      </c>
      <c r="AL362" s="483" t="e">
        <f t="shared" si="77"/>
        <v>#DIV/0!</v>
      </c>
    </row>
    <row r="363" spans="2:38" x14ac:dyDescent="0.2">
      <c r="B363" s="428">
        <f>+'Summary Data (2)'!B363</f>
        <v>0</v>
      </c>
      <c r="C363" s="431">
        <f>+'Summary Data (2)'!E363</f>
        <v>0</v>
      </c>
      <c r="D363" s="431">
        <f>+'Summary Data (2)'!I363</f>
        <v>0</v>
      </c>
      <c r="E363" s="431">
        <f>+'Summary Data (2)'!M363</f>
        <v>0</v>
      </c>
      <c r="F363" s="431">
        <f>+'Summary Data (2)'!Q363</f>
        <v>0</v>
      </c>
      <c r="G363" s="431">
        <f>+'Summary Data (2)'!U363</f>
        <v>0</v>
      </c>
      <c r="H363" s="431">
        <f>+'Summary Data (2)'!Y363</f>
        <v>0</v>
      </c>
      <c r="I363" s="431">
        <f>+'Summary Data (2)'!AC363</f>
        <v>0</v>
      </c>
      <c r="J363" s="431">
        <f>+'Summary Data (2)'!AG363</f>
        <v>0</v>
      </c>
      <c r="K363" s="431">
        <f>+'Summary Data (2)'!AK363</f>
        <v>0</v>
      </c>
      <c r="L363" s="431">
        <f>+'Summary Data (2)'!AO363</f>
        <v>0</v>
      </c>
      <c r="M363" s="431">
        <f>+'Summary Data (2)'!AS363</f>
        <v>0</v>
      </c>
      <c r="N363" s="431">
        <f>+'Summary Data (2)'!AW363</f>
        <v>0</v>
      </c>
      <c r="O363" s="431">
        <f>+'Summary Data (2)'!BA363</f>
        <v>0</v>
      </c>
      <c r="P363" s="431">
        <f>+'Summary Data (2)'!BE363</f>
        <v>0</v>
      </c>
      <c r="Q363" s="431">
        <f>+'Summary Data (2)'!BI363</f>
        <v>0</v>
      </c>
      <c r="R363" s="431">
        <f>+'Summary Data (2)'!BM363</f>
        <v>0</v>
      </c>
      <c r="S363" s="431">
        <f>+'Summary Data (2)'!BQ363</f>
        <v>0</v>
      </c>
      <c r="T363" s="431">
        <f>+'Summary Data (2)'!BU363</f>
        <v>0</v>
      </c>
      <c r="U363" s="431">
        <f>+'Summary Data (2)'!BY363</f>
        <v>0</v>
      </c>
      <c r="X363" s="432">
        <f t="shared" si="66"/>
        <v>0</v>
      </c>
      <c r="Y363" s="432">
        <f t="shared" si="66"/>
        <v>0</v>
      </c>
      <c r="Z363" s="432">
        <f t="shared" si="67"/>
        <v>0</v>
      </c>
      <c r="AA363" s="432">
        <f t="shared" si="68"/>
        <v>0</v>
      </c>
      <c r="AB363" s="432">
        <f t="shared" si="69"/>
        <v>0</v>
      </c>
      <c r="AC363" s="432">
        <f t="shared" si="70"/>
        <v>0</v>
      </c>
      <c r="AD363" s="489">
        <f t="shared" si="71"/>
        <v>0</v>
      </c>
      <c r="AG363" s="483" t="e">
        <f t="shared" si="72"/>
        <v>#DIV/0!</v>
      </c>
      <c r="AH363" s="483" t="e">
        <f t="shared" si="73"/>
        <v>#DIV/0!</v>
      </c>
      <c r="AI363" s="483" t="e">
        <f t="shared" si="74"/>
        <v>#DIV/0!</v>
      </c>
      <c r="AJ363" s="483" t="e">
        <f t="shared" si="75"/>
        <v>#DIV/0!</v>
      </c>
      <c r="AK363" s="483" t="e">
        <f t="shared" si="76"/>
        <v>#DIV/0!</v>
      </c>
      <c r="AL363" s="483" t="e">
        <f t="shared" si="77"/>
        <v>#DIV/0!</v>
      </c>
    </row>
    <row r="364" spans="2:38" x14ac:dyDescent="0.2">
      <c r="B364" s="428">
        <f>+'Summary Data (2)'!B364</f>
        <v>0</v>
      </c>
      <c r="C364" s="431">
        <f>+'Summary Data (2)'!E364</f>
        <v>0</v>
      </c>
      <c r="D364" s="431">
        <f>+'Summary Data (2)'!I364</f>
        <v>0</v>
      </c>
      <c r="E364" s="431">
        <f>+'Summary Data (2)'!M364</f>
        <v>0</v>
      </c>
      <c r="F364" s="431">
        <f>+'Summary Data (2)'!Q364</f>
        <v>0</v>
      </c>
      <c r="G364" s="431">
        <f>+'Summary Data (2)'!U364</f>
        <v>0</v>
      </c>
      <c r="H364" s="431">
        <f>+'Summary Data (2)'!Y364</f>
        <v>0</v>
      </c>
      <c r="I364" s="431">
        <f>+'Summary Data (2)'!AC364</f>
        <v>0</v>
      </c>
      <c r="J364" s="431">
        <f>+'Summary Data (2)'!AG364</f>
        <v>0</v>
      </c>
      <c r="K364" s="431">
        <f>+'Summary Data (2)'!AK364</f>
        <v>0</v>
      </c>
      <c r="L364" s="431">
        <f>+'Summary Data (2)'!AO364</f>
        <v>0</v>
      </c>
      <c r="M364" s="431">
        <f>+'Summary Data (2)'!AS364</f>
        <v>0</v>
      </c>
      <c r="N364" s="431">
        <f>+'Summary Data (2)'!AW364</f>
        <v>0</v>
      </c>
      <c r="O364" s="431">
        <f>+'Summary Data (2)'!BA364</f>
        <v>0</v>
      </c>
      <c r="P364" s="431">
        <f>+'Summary Data (2)'!BE364</f>
        <v>0</v>
      </c>
      <c r="Q364" s="431">
        <f>+'Summary Data (2)'!BI364</f>
        <v>0</v>
      </c>
      <c r="R364" s="431">
        <f>+'Summary Data (2)'!BM364</f>
        <v>0</v>
      </c>
      <c r="S364" s="431">
        <f>+'Summary Data (2)'!BQ364</f>
        <v>0</v>
      </c>
      <c r="T364" s="431">
        <f>+'Summary Data (2)'!BU364</f>
        <v>0</v>
      </c>
      <c r="U364" s="431">
        <f>+'Summary Data (2)'!BY364</f>
        <v>0</v>
      </c>
      <c r="X364" s="432">
        <f t="shared" si="66"/>
        <v>0</v>
      </c>
      <c r="Y364" s="432">
        <f t="shared" si="66"/>
        <v>0</v>
      </c>
      <c r="Z364" s="432">
        <f t="shared" si="67"/>
        <v>0</v>
      </c>
      <c r="AA364" s="432">
        <f t="shared" si="68"/>
        <v>0</v>
      </c>
      <c r="AB364" s="432">
        <f t="shared" si="69"/>
        <v>0</v>
      </c>
      <c r="AC364" s="432">
        <f t="shared" si="70"/>
        <v>0</v>
      </c>
      <c r="AD364" s="489">
        <f t="shared" si="71"/>
        <v>0</v>
      </c>
      <c r="AG364" s="483" t="e">
        <f t="shared" si="72"/>
        <v>#DIV/0!</v>
      </c>
      <c r="AH364" s="483" t="e">
        <f t="shared" si="73"/>
        <v>#DIV/0!</v>
      </c>
      <c r="AI364" s="483" t="e">
        <f t="shared" si="74"/>
        <v>#DIV/0!</v>
      </c>
      <c r="AJ364" s="483" t="e">
        <f t="shared" si="75"/>
        <v>#DIV/0!</v>
      </c>
      <c r="AK364" s="483" t="e">
        <f t="shared" si="76"/>
        <v>#DIV/0!</v>
      </c>
      <c r="AL364" s="483" t="e">
        <f t="shared" si="77"/>
        <v>#DIV/0!</v>
      </c>
    </row>
    <row r="365" spans="2:38" x14ac:dyDescent="0.2">
      <c r="B365" s="428">
        <f>+'Summary Data (2)'!B365</f>
        <v>0</v>
      </c>
      <c r="C365" s="431">
        <f>+'Summary Data (2)'!E365</f>
        <v>0</v>
      </c>
      <c r="D365" s="431">
        <f>+'Summary Data (2)'!I365</f>
        <v>0</v>
      </c>
      <c r="E365" s="431">
        <f>+'Summary Data (2)'!M365</f>
        <v>0</v>
      </c>
      <c r="F365" s="431">
        <f>+'Summary Data (2)'!Q365</f>
        <v>0</v>
      </c>
      <c r="G365" s="431">
        <f>+'Summary Data (2)'!U365</f>
        <v>0</v>
      </c>
      <c r="H365" s="431">
        <f>+'Summary Data (2)'!Y365</f>
        <v>0</v>
      </c>
      <c r="I365" s="431">
        <f>+'Summary Data (2)'!AC365</f>
        <v>0</v>
      </c>
      <c r="J365" s="431">
        <f>+'Summary Data (2)'!AG365</f>
        <v>0</v>
      </c>
      <c r="K365" s="431">
        <f>+'Summary Data (2)'!AK365</f>
        <v>0</v>
      </c>
      <c r="L365" s="431">
        <f>+'Summary Data (2)'!AO365</f>
        <v>0</v>
      </c>
      <c r="M365" s="431">
        <f>+'Summary Data (2)'!AS365</f>
        <v>0</v>
      </c>
      <c r="N365" s="431">
        <f>+'Summary Data (2)'!AW365</f>
        <v>0</v>
      </c>
      <c r="O365" s="431">
        <f>+'Summary Data (2)'!BA365</f>
        <v>0</v>
      </c>
      <c r="P365" s="431">
        <f>+'Summary Data (2)'!BE365</f>
        <v>0</v>
      </c>
      <c r="Q365" s="431">
        <f>+'Summary Data (2)'!BI365</f>
        <v>0</v>
      </c>
      <c r="R365" s="431">
        <f>+'Summary Data (2)'!BM365</f>
        <v>0</v>
      </c>
      <c r="S365" s="431">
        <f>+'Summary Data (2)'!BQ365</f>
        <v>0</v>
      </c>
      <c r="T365" s="431">
        <f>+'Summary Data (2)'!BU365</f>
        <v>0</v>
      </c>
      <c r="U365" s="431">
        <f>+'Summary Data (2)'!BY365</f>
        <v>0</v>
      </c>
      <c r="X365" s="432">
        <f t="shared" si="66"/>
        <v>0</v>
      </c>
      <c r="Y365" s="432">
        <f t="shared" si="66"/>
        <v>0</v>
      </c>
      <c r="Z365" s="432">
        <f t="shared" si="67"/>
        <v>0</v>
      </c>
      <c r="AA365" s="432">
        <f t="shared" si="68"/>
        <v>0</v>
      </c>
      <c r="AB365" s="432">
        <f t="shared" si="69"/>
        <v>0</v>
      </c>
      <c r="AC365" s="432">
        <f t="shared" si="70"/>
        <v>0</v>
      </c>
      <c r="AD365" s="489">
        <f t="shared" si="71"/>
        <v>0</v>
      </c>
      <c r="AG365" s="483" t="e">
        <f t="shared" si="72"/>
        <v>#DIV/0!</v>
      </c>
      <c r="AH365" s="483" t="e">
        <f t="shared" si="73"/>
        <v>#DIV/0!</v>
      </c>
      <c r="AI365" s="483" t="e">
        <f t="shared" si="74"/>
        <v>#DIV/0!</v>
      </c>
      <c r="AJ365" s="483" t="e">
        <f t="shared" si="75"/>
        <v>#DIV/0!</v>
      </c>
      <c r="AK365" s="483" t="e">
        <f t="shared" si="76"/>
        <v>#DIV/0!</v>
      </c>
      <c r="AL365" s="483" t="e">
        <f t="shared" si="77"/>
        <v>#DIV/0!</v>
      </c>
    </row>
    <row r="366" spans="2:38" x14ac:dyDescent="0.2">
      <c r="B366" s="428">
        <f>+'Summary Data (2)'!B366</f>
        <v>0</v>
      </c>
      <c r="C366" s="431">
        <f>+'Summary Data (2)'!E366</f>
        <v>0</v>
      </c>
      <c r="D366" s="431">
        <f>+'Summary Data (2)'!I366</f>
        <v>0</v>
      </c>
      <c r="E366" s="431">
        <f>+'Summary Data (2)'!M366</f>
        <v>0</v>
      </c>
      <c r="F366" s="431">
        <f>+'Summary Data (2)'!Q366</f>
        <v>0</v>
      </c>
      <c r="G366" s="431">
        <f>+'Summary Data (2)'!U366</f>
        <v>0</v>
      </c>
      <c r="H366" s="431">
        <f>+'Summary Data (2)'!Y366</f>
        <v>0</v>
      </c>
      <c r="I366" s="431">
        <f>+'Summary Data (2)'!AC366</f>
        <v>0</v>
      </c>
      <c r="J366" s="431">
        <f>+'Summary Data (2)'!AG366</f>
        <v>0</v>
      </c>
      <c r="K366" s="431">
        <f>+'Summary Data (2)'!AK366</f>
        <v>0</v>
      </c>
      <c r="L366" s="431">
        <f>+'Summary Data (2)'!AO366</f>
        <v>0</v>
      </c>
      <c r="M366" s="431">
        <f>+'Summary Data (2)'!AS366</f>
        <v>0</v>
      </c>
      <c r="N366" s="431">
        <f>+'Summary Data (2)'!AW366</f>
        <v>0</v>
      </c>
      <c r="O366" s="431">
        <f>+'Summary Data (2)'!BA366</f>
        <v>0</v>
      </c>
      <c r="P366" s="431">
        <f>+'Summary Data (2)'!BE366</f>
        <v>0</v>
      </c>
      <c r="Q366" s="431">
        <f>+'Summary Data (2)'!BI366</f>
        <v>0</v>
      </c>
      <c r="R366" s="431">
        <f>+'Summary Data (2)'!BM366</f>
        <v>0</v>
      </c>
      <c r="S366" s="431">
        <f>+'Summary Data (2)'!BQ366</f>
        <v>0</v>
      </c>
      <c r="T366" s="431">
        <f>+'Summary Data (2)'!BU366</f>
        <v>0</v>
      </c>
      <c r="U366" s="431">
        <f>+'Summary Data (2)'!BY366</f>
        <v>0</v>
      </c>
      <c r="X366" s="432">
        <f t="shared" si="66"/>
        <v>0</v>
      </c>
      <c r="Y366" s="432">
        <f t="shared" si="66"/>
        <v>0</v>
      </c>
      <c r="Z366" s="432">
        <f t="shared" si="67"/>
        <v>0</v>
      </c>
      <c r="AA366" s="432">
        <f t="shared" si="68"/>
        <v>0</v>
      </c>
      <c r="AB366" s="432">
        <f t="shared" si="69"/>
        <v>0</v>
      </c>
      <c r="AC366" s="432">
        <f t="shared" si="70"/>
        <v>0</v>
      </c>
      <c r="AD366" s="489">
        <f t="shared" si="71"/>
        <v>0</v>
      </c>
      <c r="AG366" s="483" t="e">
        <f t="shared" si="72"/>
        <v>#DIV/0!</v>
      </c>
      <c r="AH366" s="483" t="e">
        <f t="shared" si="73"/>
        <v>#DIV/0!</v>
      </c>
      <c r="AI366" s="483" t="e">
        <f t="shared" si="74"/>
        <v>#DIV/0!</v>
      </c>
      <c r="AJ366" s="483" t="e">
        <f t="shared" si="75"/>
        <v>#DIV/0!</v>
      </c>
      <c r="AK366" s="483" t="e">
        <f t="shared" si="76"/>
        <v>#DIV/0!</v>
      </c>
      <c r="AL366" s="483" t="e">
        <f t="shared" si="77"/>
        <v>#DIV/0!</v>
      </c>
    </row>
    <row r="367" spans="2:38" x14ac:dyDescent="0.2">
      <c r="B367" s="428">
        <f>+'Summary Data (2)'!B367</f>
        <v>0</v>
      </c>
      <c r="C367" s="431">
        <f>+'Summary Data (2)'!E367</f>
        <v>0</v>
      </c>
      <c r="D367" s="431">
        <f>+'Summary Data (2)'!I367</f>
        <v>0</v>
      </c>
      <c r="E367" s="431">
        <f>+'Summary Data (2)'!M367</f>
        <v>0</v>
      </c>
      <c r="F367" s="431">
        <f>+'Summary Data (2)'!Q367</f>
        <v>0</v>
      </c>
      <c r="G367" s="431">
        <f>+'Summary Data (2)'!U367</f>
        <v>0</v>
      </c>
      <c r="H367" s="431">
        <f>+'Summary Data (2)'!Y367</f>
        <v>0</v>
      </c>
      <c r="I367" s="431">
        <f>+'Summary Data (2)'!AC367</f>
        <v>0</v>
      </c>
      <c r="J367" s="431">
        <f>+'Summary Data (2)'!AG367</f>
        <v>0</v>
      </c>
      <c r="K367" s="431">
        <f>+'Summary Data (2)'!AK367</f>
        <v>0</v>
      </c>
      <c r="L367" s="431">
        <f>+'Summary Data (2)'!AO367</f>
        <v>0</v>
      </c>
      <c r="M367" s="431">
        <f>+'Summary Data (2)'!AS367</f>
        <v>0</v>
      </c>
      <c r="N367" s="431">
        <f>+'Summary Data (2)'!AW367</f>
        <v>0</v>
      </c>
      <c r="O367" s="431">
        <f>+'Summary Data (2)'!BA367</f>
        <v>0</v>
      </c>
      <c r="P367" s="431">
        <f>+'Summary Data (2)'!BE367</f>
        <v>0</v>
      </c>
      <c r="Q367" s="431">
        <f>+'Summary Data (2)'!BI367</f>
        <v>0</v>
      </c>
      <c r="R367" s="431">
        <f>+'Summary Data (2)'!BM367</f>
        <v>0</v>
      </c>
      <c r="S367" s="431">
        <f>+'Summary Data (2)'!BQ367</f>
        <v>0</v>
      </c>
      <c r="T367" s="431">
        <f>+'Summary Data (2)'!BU367</f>
        <v>0</v>
      </c>
      <c r="U367" s="431">
        <f>+'Summary Data (2)'!BY367</f>
        <v>0</v>
      </c>
      <c r="X367" s="432">
        <f t="shared" si="66"/>
        <v>0</v>
      </c>
      <c r="Y367" s="432">
        <f t="shared" si="66"/>
        <v>0</v>
      </c>
      <c r="Z367" s="432">
        <f t="shared" si="67"/>
        <v>0</v>
      </c>
      <c r="AA367" s="432">
        <f t="shared" si="68"/>
        <v>0</v>
      </c>
      <c r="AB367" s="432">
        <f t="shared" si="69"/>
        <v>0</v>
      </c>
      <c r="AC367" s="432">
        <f t="shared" si="70"/>
        <v>0</v>
      </c>
      <c r="AD367" s="489">
        <f t="shared" si="71"/>
        <v>0</v>
      </c>
      <c r="AG367" s="483" t="e">
        <f t="shared" si="72"/>
        <v>#DIV/0!</v>
      </c>
      <c r="AH367" s="483" t="e">
        <f t="shared" si="73"/>
        <v>#DIV/0!</v>
      </c>
      <c r="AI367" s="483" t="e">
        <f t="shared" si="74"/>
        <v>#DIV/0!</v>
      </c>
      <c r="AJ367" s="483" t="e">
        <f t="shared" si="75"/>
        <v>#DIV/0!</v>
      </c>
      <c r="AK367" s="483" t="e">
        <f t="shared" si="76"/>
        <v>#DIV/0!</v>
      </c>
      <c r="AL367" s="483" t="e">
        <f t="shared" si="77"/>
        <v>#DIV/0!</v>
      </c>
    </row>
    <row r="368" spans="2:38" x14ac:dyDescent="0.2">
      <c r="B368" s="428">
        <f>+'Summary Data (2)'!B368</f>
        <v>0</v>
      </c>
      <c r="C368" s="431">
        <f>+'Summary Data (2)'!E368</f>
        <v>0</v>
      </c>
      <c r="D368" s="431">
        <f>+'Summary Data (2)'!I368</f>
        <v>0</v>
      </c>
      <c r="E368" s="431">
        <f>+'Summary Data (2)'!M368</f>
        <v>0</v>
      </c>
      <c r="F368" s="431">
        <f>+'Summary Data (2)'!Q368</f>
        <v>0</v>
      </c>
      <c r="G368" s="431">
        <f>+'Summary Data (2)'!U368</f>
        <v>0</v>
      </c>
      <c r="H368" s="431">
        <f>+'Summary Data (2)'!Y368</f>
        <v>0</v>
      </c>
      <c r="I368" s="431">
        <f>+'Summary Data (2)'!AC368</f>
        <v>0</v>
      </c>
      <c r="J368" s="431">
        <f>+'Summary Data (2)'!AG368</f>
        <v>0</v>
      </c>
      <c r="K368" s="431">
        <f>+'Summary Data (2)'!AK368</f>
        <v>0</v>
      </c>
      <c r="L368" s="431">
        <f>+'Summary Data (2)'!AO368</f>
        <v>0</v>
      </c>
      <c r="M368" s="431">
        <f>+'Summary Data (2)'!AS368</f>
        <v>0</v>
      </c>
      <c r="N368" s="431">
        <f>+'Summary Data (2)'!AW368</f>
        <v>0</v>
      </c>
      <c r="O368" s="431">
        <f>+'Summary Data (2)'!BA368</f>
        <v>0</v>
      </c>
      <c r="P368" s="431">
        <f>+'Summary Data (2)'!BE368</f>
        <v>0</v>
      </c>
      <c r="Q368" s="431">
        <f>+'Summary Data (2)'!BI368</f>
        <v>0</v>
      </c>
      <c r="R368" s="431">
        <f>+'Summary Data (2)'!BM368</f>
        <v>0</v>
      </c>
      <c r="S368" s="431">
        <f>+'Summary Data (2)'!BQ368</f>
        <v>0</v>
      </c>
      <c r="T368" s="431">
        <f>+'Summary Data (2)'!BU368</f>
        <v>0</v>
      </c>
      <c r="U368" s="431">
        <f>+'Summary Data (2)'!BY368</f>
        <v>0</v>
      </c>
      <c r="X368" s="432">
        <f t="shared" si="66"/>
        <v>0</v>
      </c>
      <c r="Y368" s="432">
        <f t="shared" si="66"/>
        <v>0</v>
      </c>
      <c r="Z368" s="432">
        <f t="shared" si="67"/>
        <v>0</v>
      </c>
      <c r="AA368" s="432">
        <f t="shared" si="68"/>
        <v>0</v>
      </c>
      <c r="AB368" s="432">
        <f t="shared" si="69"/>
        <v>0</v>
      </c>
      <c r="AC368" s="432">
        <f t="shared" si="70"/>
        <v>0</v>
      </c>
      <c r="AD368" s="489">
        <f t="shared" si="71"/>
        <v>0</v>
      </c>
      <c r="AG368" s="483" t="e">
        <f t="shared" si="72"/>
        <v>#DIV/0!</v>
      </c>
      <c r="AH368" s="483" t="e">
        <f t="shared" si="73"/>
        <v>#DIV/0!</v>
      </c>
      <c r="AI368" s="483" t="e">
        <f t="shared" si="74"/>
        <v>#DIV/0!</v>
      </c>
      <c r="AJ368" s="483" t="e">
        <f t="shared" si="75"/>
        <v>#DIV/0!</v>
      </c>
      <c r="AK368" s="483" t="e">
        <f t="shared" si="76"/>
        <v>#DIV/0!</v>
      </c>
      <c r="AL368" s="483" t="e">
        <f t="shared" si="77"/>
        <v>#DIV/0!</v>
      </c>
    </row>
    <row r="369" spans="2:38" x14ac:dyDescent="0.2">
      <c r="B369" s="428">
        <f>+'Summary Data (2)'!B369</f>
        <v>0</v>
      </c>
      <c r="C369" s="431">
        <f>+'Summary Data (2)'!E369</f>
        <v>0</v>
      </c>
      <c r="D369" s="431">
        <f>+'Summary Data (2)'!I369</f>
        <v>0</v>
      </c>
      <c r="E369" s="431">
        <f>+'Summary Data (2)'!M369</f>
        <v>0</v>
      </c>
      <c r="F369" s="431">
        <f>+'Summary Data (2)'!Q369</f>
        <v>0</v>
      </c>
      <c r="G369" s="431">
        <f>+'Summary Data (2)'!U369</f>
        <v>0</v>
      </c>
      <c r="H369" s="431">
        <f>+'Summary Data (2)'!Y369</f>
        <v>0</v>
      </c>
      <c r="I369" s="431">
        <f>+'Summary Data (2)'!AC369</f>
        <v>0</v>
      </c>
      <c r="J369" s="431">
        <f>+'Summary Data (2)'!AG369</f>
        <v>0</v>
      </c>
      <c r="K369" s="431">
        <f>+'Summary Data (2)'!AK369</f>
        <v>0</v>
      </c>
      <c r="L369" s="431">
        <f>+'Summary Data (2)'!AO369</f>
        <v>0</v>
      </c>
      <c r="M369" s="431">
        <f>+'Summary Data (2)'!AS369</f>
        <v>0</v>
      </c>
      <c r="N369" s="431">
        <f>+'Summary Data (2)'!AW369</f>
        <v>0</v>
      </c>
      <c r="O369" s="431">
        <f>+'Summary Data (2)'!BA369</f>
        <v>0</v>
      </c>
      <c r="P369" s="431">
        <f>+'Summary Data (2)'!BE369</f>
        <v>0</v>
      </c>
      <c r="Q369" s="431">
        <f>+'Summary Data (2)'!BI369</f>
        <v>0</v>
      </c>
      <c r="R369" s="431">
        <f>+'Summary Data (2)'!BM369</f>
        <v>0</v>
      </c>
      <c r="S369" s="431">
        <f>+'Summary Data (2)'!BQ369</f>
        <v>0</v>
      </c>
      <c r="T369" s="431">
        <f>+'Summary Data (2)'!BU369</f>
        <v>0</v>
      </c>
      <c r="U369" s="431">
        <f>+'Summary Data (2)'!BY369</f>
        <v>0</v>
      </c>
      <c r="X369" s="432">
        <f t="shared" si="66"/>
        <v>0</v>
      </c>
      <c r="Y369" s="432">
        <f t="shared" si="66"/>
        <v>0</v>
      </c>
      <c r="Z369" s="432">
        <f t="shared" si="67"/>
        <v>0</v>
      </c>
      <c r="AA369" s="432">
        <f t="shared" si="68"/>
        <v>0</v>
      </c>
      <c r="AB369" s="432">
        <f t="shared" si="69"/>
        <v>0</v>
      </c>
      <c r="AC369" s="432">
        <f t="shared" si="70"/>
        <v>0</v>
      </c>
      <c r="AD369" s="489">
        <f t="shared" si="71"/>
        <v>0</v>
      </c>
      <c r="AG369" s="483" t="e">
        <f t="shared" si="72"/>
        <v>#DIV/0!</v>
      </c>
      <c r="AH369" s="483" t="e">
        <f t="shared" si="73"/>
        <v>#DIV/0!</v>
      </c>
      <c r="AI369" s="483" t="e">
        <f t="shared" si="74"/>
        <v>#DIV/0!</v>
      </c>
      <c r="AJ369" s="483" t="e">
        <f t="shared" si="75"/>
        <v>#DIV/0!</v>
      </c>
      <c r="AK369" s="483" t="e">
        <f t="shared" si="76"/>
        <v>#DIV/0!</v>
      </c>
      <c r="AL369" s="483" t="e">
        <f t="shared" si="77"/>
        <v>#DIV/0!</v>
      </c>
    </row>
    <row r="370" spans="2:38" x14ac:dyDescent="0.2">
      <c r="B370" s="428">
        <f>+'Summary Data (2)'!B370</f>
        <v>0</v>
      </c>
      <c r="C370" s="431">
        <f>+'Summary Data (2)'!E370</f>
        <v>0</v>
      </c>
      <c r="D370" s="431">
        <f>+'Summary Data (2)'!I370</f>
        <v>0</v>
      </c>
      <c r="E370" s="431">
        <f>+'Summary Data (2)'!M370</f>
        <v>0</v>
      </c>
      <c r="F370" s="431">
        <f>+'Summary Data (2)'!Q370</f>
        <v>0</v>
      </c>
      <c r="G370" s="431">
        <f>+'Summary Data (2)'!U370</f>
        <v>0</v>
      </c>
      <c r="H370" s="431">
        <f>+'Summary Data (2)'!Y370</f>
        <v>0</v>
      </c>
      <c r="I370" s="431">
        <f>+'Summary Data (2)'!AC370</f>
        <v>0</v>
      </c>
      <c r="J370" s="431">
        <f>+'Summary Data (2)'!AG370</f>
        <v>0</v>
      </c>
      <c r="K370" s="431">
        <f>+'Summary Data (2)'!AK370</f>
        <v>0</v>
      </c>
      <c r="L370" s="431">
        <f>+'Summary Data (2)'!AO370</f>
        <v>0</v>
      </c>
      <c r="M370" s="431">
        <f>+'Summary Data (2)'!AS370</f>
        <v>0</v>
      </c>
      <c r="N370" s="431">
        <f>+'Summary Data (2)'!AW370</f>
        <v>0</v>
      </c>
      <c r="O370" s="431">
        <f>+'Summary Data (2)'!BA370</f>
        <v>0</v>
      </c>
      <c r="P370" s="431">
        <f>+'Summary Data (2)'!BE370</f>
        <v>0</v>
      </c>
      <c r="Q370" s="431">
        <f>+'Summary Data (2)'!BI370</f>
        <v>0</v>
      </c>
      <c r="R370" s="431">
        <f>+'Summary Data (2)'!BM370</f>
        <v>0</v>
      </c>
      <c r="S370" s="431">
        <f>+'Summary Data (2)'!BQ370</f>
        <v>0</v>
      </c>
      <c r="T370" s="431">
        <f>+'Summary Data (2)'!BU370</f>
        <v>0</v>
      </c>
      <c r="U370" s="431">
        <f>+'Summary Data (2)'!BY370</f>
        <v>0</v>
      </c>
      <c r="X370" s="432">
        <f t="shared" si="66"/>
        <v>0</v>
      </c>
      <c r="Y370" s="432">
        <f t="shared" si="66"/>
        <v>0</v>
      </c>
      <c r="Z370" s="432">
        <f t="shared" si="67"/>
        <v>0</v>
      </c>
      <c r="AA370" s="432">
        <f t="shared" si="68"/>
        <v>0</v>
      </c>
      <c r="AB370" s="432">
        <f t="shared" si="69"/>
        <v>0</v>
      </c>
      <c r="AC370" s="432">
        <f t="shared" si="70"/>
        <v>0</v>
      </c>
      <c r="AD370" s="489">
        <f t="shared" si="71"/>
        <v>0</v>
      </c>
      <c r="AG370" s="483" t="e">
        <f t="shared" si="72"/>
        <v>#DIV/0!</v>
      </c>
      <c r="AH370" s="483" t="e">
        <f t="shared" si="73"/>
        <v>#DIV/0!</v>
      </c>
      <c r="AI370" s="483" t="e">
        <f t="shared" si="74"/>
        <v>#DIV/0!</v>
      </c>
      <c r="AJ370" s="483" t="e">
        <f t="shared" si="75"/>
        <v>#DIV/0!</v>
      </c>
      <c r="AK370" s="483" t="e">
        <f t="shared" si="76"/>
        <v>#DIV/0!</v>
      </c>
      <c r="AL370" s="483" t="e">
        <f t="shared" si="77"/>
        <v>#DIV/0!</v>
      </c>
    </row>
    <row r="371" spans="2:38" x14ac:dyDescent="0.2">
      <c r="B371" s="428">
        <f>+'Summary Data (2)'!B371</f>
        <v>0</v>
      </c>
      <c r="C371" s="431">
        <f>+'Summary Data (2)'!E371</f>
        <v>0</v>
      </c>
      <c r="D371" s="431">
        <f>+'Summary Data (2)'!I371</f>
        <v>0</v>
      </c>
      <c r="E371" s="431">
        <f>+'Summary Data (2)'!M371</f>
        <v>0</v>
      </c>
      <c r="F371" s="431">
        <f>+'Summary Data (2)'!Q371</f>
        <v>0</v>
      </c>
      <c r="G371" s="431">
        <f>+'Summary Data (2)'!U371</f>
        <v>0</v>
      </c>
      <c r="H371" s="431">
        <f>+'Summary Data (2)'!Y371</f>
        <v>0</v>
      </c>
      <c r="I371" s="431">
        <f>+'Summary Data (2)'!AC371</f>
        <v>0</v>
      </c>
      <c r="J371" s="431">
        <f>+'Summary Data (2)'!AG371</f>
        <v>0</v>
      </c>
      <c r="K371" s="431">
        <f>+'Summary Data (2)'!AK371</f>
        <v>0</v>
      </c>
      <c r="L371" s="431">
        <f>+'Summary Data (2)'!AO371</f>
        <v>0</v>
      </c>
      <c r="M371" s="431">
        <f>+'Summary Data (2)'!AS371</f>
        <v>0</v>
      </c>
      <c r="N371" s="431">
        <f>+'Summary Data (2)'!AW371</f>
        <v>0</v>
      </c>
      <c r="O371" s="431">
        <f>+'Summary Data (2)'!BA371</f>
        <v>0</v>
      </c>
      <c r="P371" s="431">
        <f>+'Summary Data (2)'!BE371</f>
        <v>0</v>
      </c>
      <c r="Q371" s="431">
        <f>+'Summary Data (2)'!BI371</f>
        <v>0</v>
      </c>
      <c r="R371" s="431">
        <f>+'Summary Data (2)'!BM371</f>
        <v>0</v>
      </c>
      <c r="S371" s="431">
        <f>+'Summary Data (2)'!BQ371</f>
        <v>0</v>
      </c>
      <c r="T371" s="431">
        <f>+'Summary Data (2)'!BU371</f>
        <v>0</v>
      </c>
      <c r="U371" s="431">
        <f>+'Summary Data (2)'!BY371</f>
        <v>0</v>
      </c>
      <c r="X371" s="432">
        <f t="shared" si="66"/>
        <v>0</v>
      </c>
      <c r="Y371" s="432">
        <f t="shared" si="66"/>
        <v>0</v>
      </c>
      <c r="Z371" s="432">
        <f t="shared" si="67"/>
        <v>0</v>
      </c>
      <c r="AA371" s="432">
        <f t="shared" si="68"/>
        <v>0</v>
      </c>
      <c r="AB371" s="432">
        <f t="shared" si="69"/>
        <v>0</v>
      </c>
      <c r="AC371" s="432">
        <f t="shared" si="70"/>
        <v>0</v>
      </c>
      <c r="AD371" s="489">
        <f t="shared" si="71"/>
        <v>0</v>
      </c>
      <c r="AG371" s="483" t="e">
        <f t="shared" si="72"/>
        <v>#DIV/0!</v>
      </c>
      <c r="AH371" s="483" t="e">
        <f t="shared" si="73"/>
        <v>#DIV/0!</v>
      </c>
      <c r="AI371" s="483" t="e">
        <f t="shared" si="74"/>
        <v>#DIV/0!</v>
      </c>
      <c r="AJ371" s="483" t="e">
        <f t="shared" si="75"/>
        <v>#DIV/0!</v>
      </c>
      <c r="AK371" s="483" t="e">
        <f t="shared" si="76"/>
        <v>#DIV/0!</v>
      </c>
      <c r="AL371" s="483" t="e">
        <f t="shared" si="77"/>
        <v>#DIV/0!</v>
      </c>
    </row>
    <row r="372" spans="2:38" x14ac:dyDescent="0.2">
      <c r="B372" s="428">
        <f>+'Summary Data (2)'!B372</f>
        <v>0</v>
      </c>
      <c r="C372" s="431">
        <f>+'Summary Data (2)'!E372</f>
        <v>0</v>
      </c>
      <c r="D372" s="431">
        <f>+'Summary Data (2)'!I372</f>
        <v>0</v>
      </c>
      <c r="E372" s="431">
        <f>+'Summary Data (2)'!M372</f>
        <v>0</v>
      </c>
      <c r="F372" s="431">
        <f>+'Summary Data (2)'!Q372</f>
        <v>0</v>
      </c>
      <c r="G372" s="431">
        <f>+'Summary Data (2)'!U372</f>
        <v>0</v>
      </c>
      <c r="H372" s="431">
        <f>+'Summary Data (2)'!Y372</f>
        <v>0</v>
      </c>
      <c r="I372" s="431">
        <f>+'Summary Data (2)'!AC372</f>
        <v>0</v>
      </c>
      <c r="J372" s="431">
        <f>+'Summary Data (2)'!AG372</f>
        <v>0</v>
      </c>
      <c r="K372" s="431">
        <f>+'Summary Data (2)'!AK372</f>
        <v>0</v>
      </c>
      <c r="L372" s="431">
        <f>+'Summary Data (2)'!AO372</f>
        <v>0</v>
      </c>
      <c r="M372" s="431">
        <f>+'Summary Data (2)'!AS372</f>
        <v>0</v>
      </c>
      <c r="N372" s="431">
        <f>+'Summary Data (2)'!AW372</f>
        <v>0</v>
      </c>
      <c r="O372" s="431">
        <f>+'Summary Data (2)'!BA372</f>
        <v>0</v>
      </c>
      <c r="P372" s="431">
        <f>+'Summary Data (2)'!BE372</f>
        <v>0</v>
      </c>
      <c r="Q372" s="431">
        <f>+'Summary Data (2)'!BI372</f>
        <v>0</v>
      </c>
      <c r="R372" s="431">
        <f>+'Summary Data (2)'!BM372</f>
        <v>0</v>
      </c>
      <c r="S372" s="431">
        <f>+'Summary Data (2)'!BQ372</f>
        <v>0</v>
      </c>
      <c r="T372" s="431">
        <f>+'Summary Data (2)'!BU372</f>
        <v>0</v>
      </c>
      <c r="U372" s="431">
        <f>+'Summary Data (2)'!BY372</f>
        <v>0</v>
      </c>
      <c r="X372" s="432">
        <f t="shared" si="66"/>
        <v>0</v>
      </c>
      <c r="Y372" s="432">
        <f t="shared" si="66"/>
        <v>0</v>
      </c>
      <c r="Z372" s="432">
        <f t="shared" si="67"/>
        <v>0</v>
      </c>
      <c r="AA372" s="432">
        <f t="shared" si="68"/>
        <v>0</v>
      </c>
      <c r="AB372" s="432">
        <f t="shared" si="69"/>
        <v>0</v>
      </c>
      <c r="AC372" s="432">
        <f t="shared" si="70"/>
        <v>0</v>
      </c>
      <c r="AD372" s="489">
        <f t="shared" si="71"/>
        <v>0</v>
      </c>
      <c r="AG372" s="483" t="e">
        <f t="shared" si="72"/>
        <v>#DIV/0!</v>
      </c>
      <c r="AH372" s="483" t="e">
        <f t="shared" si="73"/>
        <v>#DIV/0!</v>
      </c>
      <c r="AI372" s="483" t="e">
        <f t="shared" si="74"/>
        <v>#DIV/0!</v>
      </c>
      <c r="AJ372" s="483" t="e">
        <f t="shared" si="75"/>
        <v>#DIV/0!</v>
      </c>
      <c r="AK372" s="483" t="e">
        <f t="shared" si="76"/>
        <v>#DIV/0!</v>
      </c>
      <c r="AL372" s="483" t="e">
        <f t="shared" si="77"/>
        <v>#DIV/0!</v>
      </c>
    </row>
    <row r="373" spans="2:38" x14ac:dyDescent="0.2">
      <c r="B373" s="428">
        <f>+'Summary Data (2)'!B373</f>
        <v>0</v>
      </c>
      <c r="C373" s="431">
        <f>+'Summary Data (2)'!E373</f>
        <v>0</v>
      </c>
      <c r="D373" s="431">
        <f>+'Summary Data (2)'!I373</f>
        <v>0</v>
      </c>
      <c r="E373" s="431">
        <f>+'Summary Data (2)'!M373</f>
        <v>0</v>
      </c>
      <c r="F373" s="431">
        <f>+'Summary Data (2)'!Q373</f>
        <v>0</v>
      </c>
      <c r="G373" s="431">
        <f>+'Summary Data (2)'!U373</f>
        <v>0</v>
      </c>
      <c r="H373" s="431">
        <f>+'Summary Data (2)'!Y373</f>
        <v>0</v>
      </c>
      <c r="I373" s="431">
        <f>+'Summary Data (2)'!AC373</f>
        <v>0</v>
      </c>
      <c r="J373" s="431">
        <f>+'Summary Data (2)'!AG373</f>
        <v>0</v>
      </c>
      <c r="K373" s="431">
        <f>+'Summary Data (2)'!AK373</f>
        <v>0</v>
      </c>
      <c r="L373" s="431">
        <f>+'Summary Data (2)'!AO373</f>
        <v>0</v>
      </c>
      <c r="M373" s="431">
        <f>+'Summary Data (2)'!AS373</f>
        <v>0</v>
      </c>
      <c r="N373" s="431">
        <f>+'Summary Data (2)'!AW373</f>
        <v>0</v>
      </c>
      <c r="O373" s="431">
        <f>+'Summary Data (2)'!BA373</f>
        <v>0</v>
      </c>
      <c r="P373" s="431">
        <f>+'Summary Data (2)'!BE373</f>
        <v>0</v>
      </c>
      <c r="Q373" s="431">
        <f>+'Summary Data (2)'!BI373</f>
        <v>0</v>
      </c>
      <c r="R373" s="431">
        <f>+'Summary Data (2)'!BM373</f>
        <v>0</v>
      </c>
      <c r="S373" s="431">
        <f>+'Summary Data (2)'!BQ373</f>
        <v>0</v>
      </c>
      <c r="T373" s="431">
        <f>+'Summary Data (2)'!BU373</f>
        <v>0</v>
      </c>
      <c r="U373" s="431">
        <f>+'Summary Data (2)'!BY373</f>
        <v>0</v>
      </c>
      <c r="X373" s="432">
        <f t="shared" si="66"/>
        <v>0</v>
      </c>
      <c r="Y373" s="432">
        <f t="shared" si="66"/>
        <v>0</v>
      </c>
      <c r="Z373" s="432">
        <f t="shared" si="67"/>
        <v>0</v>
      </c>
      <c r="AA373" s="432">
        <f t="shared" si="68"/>
        <v>0</v>
      </c>
      <c r="AB373" s="432">
        <f t="shared" si="69"/>
        <v>0</v>
      </c>
      <c r="AC373" s="432">
        <f t="shared" si="70"/>
        <v>0</v>
      </c>
      <c r="AD373" s="489">
        <f t="shared" si="71"/>
        <v>0</v>
      </c>
      <c r="AG373" s="483" t="e">
        <f t="shared" si="72"/>
        <v>#DIV/0!</v>
      </c>
      <c r="AH373" s="483" t="e">
        <f t="shared" si="73"/>
        <v>#DIV/0!</v>
      </c>
      <c r="AI373" s="483" t="e">
        <f t="shared" si="74"/>
        <v>#DIV/0!</v>
      </c>
      <c r="AJ373" s="483" t="e">
        <f t="shared" si="75"/>
        <v>#DIV/0!</v>
      </c>
      <c r="AK373" s="483" t="e">
        <f t="shared" si="76"/>
        <v>#DIV/0!</v>
      </c>
      <c r="AL373" s="483" t="e">
        <f t="shared" si="77"/>
        <v>#DIV/0!</v>
      </c>
    </row>
    <row r="374" spans="2:38" x14ac:dyDescent="0.2">
      <c r="B374" s="428">
        <f>+'Summary Data (2)'!B374</f>
        <v>0</v>
      </c>
      <c r="C374" s="431">
        <f>+'Summary Data (2)'!E374</f>
        <v>0</v>
      </c>
      <c r="D374" s="431">
        <f>+'Summary Data (2)'!I374</f>
        <v>0</v>
      </c>
      <c r="E374" s="431">
        <f>+'Summary Data (2)'!M374</f>
        <v>0</v>
      </c>
      <c r="F374" s="431">
        <f>+'Summary Data (2)'!Q374</f>
        <v>0</v>
      </c>
      <c r="G374" s="431">
        <f>+'Summary Data (2)'!U374</f>
        <v>0</v>
      </c>
      <c r="H374" s="431">
        <f>+'Summary Data (2)'!Y374</f>
        <v>0</v>
      </c>
      <c r="I374" s="431">
        <f>+'Summary Data (2)'!AC374</f>
        <v>0</v>
      </c>
      <c r="J374" s="431">
        <f>+'Summary Data (2)'!AG374</f>
        <v>0</v>
      </c>
      <c r="K374" s="431">
        <f>+'Summary Data (2)'!AK374</f>
        <v>0</v>
      </c>
      <c r="L374" s="431">
        <f>+'Summary Data (2)'!AO374</f>
        <v>0</v>
      </c>
      <c r="M374" s="431">
        <f>+'Summary Data (2)'!AS374</f>
        <v>0</v>
      </c>
      <c r="N374" s="431">
        <f>+'Summary Data (2)'!AW374</f>
        <v>0</v>
      </c>
      <c r="O374" s="431">
        <f>+'Summary Data (2)'!BA374</f>
        <v>0</v>
      </c>
      <c r="P374" s="431">
        <f>+'Summary Data (2)'!BE374</f>
        <v>0</v>
      </c>
      <c r="Q374" s="431">
        <f>+'Summary Data (2)'!BI374</f>
        <v>0</v>
      </c>
      <c r="R374" s="431">
        <f>+'Summary Data (2)'!BM374</f>
        <v>0</v>
      </c>
      <c r="S374" s="431">
        <f>+'Summary Data (2)'!BQ374</f>
        <v>0</v>
      </c>
      <c r="T374" s="431">
        <f>+'Summary Data (2)'!BU374</f>
        <v>0</v>
      </c>
      <c r="U374" s="431">
        <f>+'Summary Data (2)'!BY374</f>
        <v>0</v>
      </c>
      <c r="X374" s="432">
        <f t="shared" si="66"/>
        <v>0</v>
      </c>
      <c r="Y374" s="432">
        <f t="shared" si="66"/>
        <v>0</v>
      </c>
      <c r="Z374" s="432">
        <f t="shared" si="67"/>
        <v>0</v>
      </c>
      <c r="AA374" s="432">
        <f t="shared" si="68"/>
        <v>0</v>
      </c>
      <c r="AB374" s="432">
        <f t="shared" si="69"/>
        <v>0</v>
      </c>
      <c r="AC374" s="432">
        <f t="shared" si="70"/>
        <v>0</v>
      </c>
      <c r="AD374" s="489">
        <f t="shared" si="71"/>
        <v>0</v>
      </c>
      <c r="AG374" s="483" t="e">
        <f t="shared" si="72"/>
        <v>#DIV/0!</v>
      </c>
      <c r="AH374" s="483" t="e">
        <f t="shared" si="73"/>
        <v>#DIV/0!</v>
      </c>
      <c r="AI374" s="483" t="e">
        <f t="shared" si="74"/>
        <v>#DIV/0!</v>
      </c>
      <c r="AJ374" s="483" t="e">
        <f t="shared" si="75"/>
        <v>#DIV/0!</v>
      </c>
      <c r="AK374" s="483" t="e">
        <f t="shared" si="76"/>
        <v>#DIV/0!</v>
      </c>
      <c r="AL374" s="483" t="e">
        <f t="shared" si="77"/>
        <v>#DIV/0!</v>
      </c>
    </row>
    <row r="375" spans="2:38" x14ac:dyDescent="0.2">
      <c r="B375" s="428">
        <f>+'Summary Data (2)'!B375</f>
        <v>0</v>
      </c>
      <c r="C375" s="431">
        <f>+'Summary Data (2)'!E375</f>
        <v>0</v>
      </c>
      <c r="D375" s="431">
        <f>+'Summary Data (2)'!I375</f>
        <v>0</v>
      </c>
      <c r="E375" s="431">
        <f>+'Summary Data (2)'!M375</f>
        <v>0</v>
      </c>
      <c r="F375" s="431">
        <f>+'Summary Data (2)'!Q375</f>
        <v>0</v>
      </c>
      <c r="G375" s="431">
        <f>+'Summary Data (2)'!U375</f>
        <v>0</v>
      </c>
      <c r="H375" s="431">
        <f>+'Summary Data (2)'!Y375</f>
        <v>0</v>
      </c>
      <c r="I375" s="431">
        <f>+'Summary Data (2)'!AC375</f>
        <v>0</v>
      </c>
      <c r="J375" s="431">
        <f>+'Summary Data (2)'!AG375</f>
        <v>0</v>
      </c>
      <c r="K375" s="431">
        <f>+'Summary Data (2)'!AK375</f>
        <v>0</v>
      </c>
      <c r="L375" s="431">
        <f>+'Summary Data (2)'!AO375</f>
        <v>0</v>
      </c>
      <c r="M375" s="431">
        <f>+'Summary Data (2)'!AS375</f>
        <v>0</v>
      </c>
      <c r="N375" s="431">
        <f>+'Summary Data (2)'!AW375</f>
        <v>0</v>
      </c>
      <c r="O375" s="431">
        <f>+'Summary Data (2)'!BA375</f>
        <v>0</v>
      </c>
      <c r="P375" s="431">
        <f>+'Summary Data (2)'!BE375</f>
        <v>0</v>
      </c>
      <c r="Q375" s="431">
        <f>+'Summary Data (2)'!BI375</f>
        <v>0</v>
      </c>
      <c r="R375" s="431">
        <f>+'Summary Data (2)'!BM375</f>
        <v>0</v>
      </c>
      <c r="S375" s="431">
        <f>+'Summary Data (2)'!BQ375</f>
        <v>0</v>
      </c>
      <c r="T375" s="431">
        <f>+'Summary Data (2)'!BU375</f>
        <v>0</v>
      </c>
      <c r="U375" s="431">
        <f>+'Summary Data (2)'!BY375</f>
        <v>0</v>
      </c>
      <c r="X375" s="432">
        <f t="shared" si="66"/>
        <v>0</v>
      </c>
      <c r="Y375" s="432">
        <f t="shared" si="66"/>
        <v>0</v>
      </c>
      <c r="Z375" s="432">
        <f t="shared" si="67"/>
        <v>0</v>
      </c>
      <c r="AA375" s="432">
        <f t="shared" si="68"/>
        <v>0</v>
      </c>
      <c r="AB375" s="432">
        <f t="shared" si="69"/>
        <v>0</v>
      </c>
      <c r="AC375" s="432">
        <f t="shared" si="70"/>
        <v>0</v>
      </c>
      <c r="AD375" s="489">
        <f t="shared" si="71"/>
        <v>0</v>
      </c>
      <c r="AG375" s="483" t="e">
        <f t="shared" si="72"/>
        <v>#DIV/0!</v>
      </c>
      <c r="AH375" s="483" t="e">
        <f t="shared" si="73"/>
        <v>#DIV/0!</v>
      </c>
      <c r="AI375" s="483" t="e">
        <f t="shared" si="74"/>
        <v>#DIV/0!</v>
      </c>
      <c r="AJ375" s="483" t="e">
        <f t="shared" si="75"/>
        <v>#DIV/0!</v>
      </c>
      <c r="AK375" s="483" t="e">
        <f t="shared" si="76"/>
        <v>#DIV/0!</v>
      </c>
      <c r="AL375" s="483" t="e">
        <f t="shared" si="77"/>
        <v>#DIV/0!</v>
      </c>
    </row>
    <row r="376" spans="2:38" x14ac:dyDescent="0.2">
      <c r="B376" s="428">
        <f>+'Summary Data (2)'!B376</f>
        <v>0</v>
      </c>
      <c r="C376" s="431">
        <f>+'Summary Data (2)'!E376</f>
        <v>0</v>
      </c>
      <c r="D376" s="431">
        <f>+'Summary Data (2)'!I376</f>
        <v>0</v>
      </c>
      <c r="E376" s="431">
        <f>+'Summary Data (2)'!M376</f>
        <v>0</v>
      </c>
      <c r="F376" s="431">
        <f>+'Summary Data (2)'!Q376</f>
        <v>0</v>
      </c>
      <c r="G376" s="431">
        <f>+'Summary Data (2)'!U376</f>
        <v>0</v>
      </c>
      <c r="H376" s="431">
        <f>+'Summary Data (2)'!Y376</f>
        <v>0</v>
      </c>
      <c r="I376" s="431">
        <f>+'Summary Data (2)'!AC376</f>
        <v>0</v>
      </c>
      <c r="J376" s="431">
        <f>+'Summary Data (2)'!AG376</f>
        <v>0</v>
      </c>
      <c r="K376" s="431">
        <f>+'Summary Data (2)'!AK376</f>
        <v>0</v>
      </c>
      <c r="L376" s="431">
        <f>+'Summary Data (2)'!AO376</f>
        <v>0</v>
      </c>
      <c r="M376" s="431">
        <f>+'Summary Data (2)'!AS376</f>
        <v>0</v>
      </c>
      <c r="N376" s="431">
        <f>+'Summary Data (2)'!AW376</f>
        <v>0</v>
      </c>
      <c r="O376" s="431">
        <f>+'Summary Data (2)'!BA376</f>
        <v>0</v>
      </c>
      <c r="P376" s="431">
        <f>+'Summary Data (2)'!BE376</f>
        <v>0</v>
      </c>
      <c r="Q376" s="431">
        <f>+'Summary Data (2)'!BI376</f>
        <v>0</v>
      </c>
      <c r="R376" s="431">
        <f>+'Summary Data (2)'!BM376</f>
        <v>0</v>
      </c>
      <c r="S376" s="431">
        <f>+'Summary Data (2)'!BQ376</f>
        <v>0</v>
      </c>
      <c r="T376" s="431">
        <f>+'Summary Data (2)'!BU376</f>
        <v>0</v>
      </c>
      <c r="U376" s="431">
        <f>+'Summary Data (2)'!BY376</f>
        <v>0</v>
      </c>
      <c r="X376" s="432">
        <f t="shared" si="66"/>
        <v>0</v>
      </c>
      <c r="Y376" s="432">
        <f t="shared" si="66"/>
        <v>0</v>
      </c>
      <c r="Z376" s="432">
        <f t="shared" si="67"/>
        <v>0</v>
      </c>
      <c r="AA376" s="432">
        <f t="shared" si="68"/>
        <v>0</v>
      </c>
      <c r="AB376" s="432">
        <f t="shared" si="69"/>
        <v>0</v>
      </c>
      <c r="AC376" s="432">
        <f t="shared" si="70"/>
        <v>0</v>
      </c>
      <c r="AD376" s="489">
        <f t="shared" si="71"/>
        <v>0</v>
      </c>
      <c r="AG376" s="483" t="e">
        <f t="shared" si="72"/>
        <v>#DIV/0!</v>
      </c>
      <c r="AH376" s="483" t="e">
        <f t="shared" si="73"/>
        <v>#DIV/0!</v>
      </c>
      <c r="AI376" s="483" t="e">
        <f t="shared" si="74"/>
        <v>#DIV/0!</v>
      </c>
      <c r="AJ376" s="483" t="e">
        <f t="shared" si="75"/>
        <v>#DIV/0!</v>
      </c>
      <c r="AK376" s="483" t="e">
        <f t="shared" si="76"/>
        <v>#DIV/0!</v>
      </c>
      <c r="AL376" s="483" t="e">
        <f t="shared" si="77"/>
        <v>#DIV/0!</v>
      </c>
    </row>
    <row r="377" spans="2:38" x14ac:dyDescent="0.2">
      <c r="B377" s="428">
        <f>+'Summary Data (2)'!B377</f>
        <v>0</v>
      </c>
      <c r="C377" s="431">
        <f>+'Summary Data (2)'!E377</f>
        <v>0</v>
      </c>
      <c r="D377" s="431">
        <f>+'Summary Data (2)'!I377</f>
        <v>0</v>
      </c>
      <c r="E377" s="431">
        <f>+'Summary Data (2)'!M377</f>
        <v>0</v>
      </c>
      <c r="F377" s="431">
        <f>+'Summary Data (2)'!Q377</f>
        <v>0</v>
      </c>
      <c r="G377" s="431">
        <f>+'Summary Data (2)'!U377</f>
        <v>0</v>
      </c>
      <c r="H377" s="431">
        <f>+'Summary Data (2)'!Y377</f>
        <v>0</v>
      </c>
      <c r="I377" s="431">
        <f>+'Summary Data (2)'!AC377</f>
        <v>0</v>
      </c>
      <c r="J377" s="431">
        <f>+'Summary Data (2)'!AG377</f>
        <v>0</v>
      </c>
      <c r="K377" s="431">
        <f>+'Summary Data (2)'!AK377</f>
        <v>0</v>
      </c>
      <c r="L377" s="431">
        <f>+'Summary Data (2)'!AO377</f>
        <v>0</v>
      </c>
      <c r="M377" s="431">
        <f>+'Summary Data (2)'!AS377</f>
        <v>0</v>
      </c>
      <c r="N377" s="431">
        <f>+'Summary Data (2)'!AW377</f>
        <v>0</v>
      </c>
      <c r="O377" s="431">
        <f>+'Summary Data (2)'!BA377</f>
        <v>0</v>
      </c>
      <c r="P377" s="431">
        <f>+'Summary Data (2)'!BE377</f>
        <v>0</v>
      </c>
      <c r="Q377" s="431">
        <f>+'Summary Data (2)'!BI377</f>
        <v>0</v>
      </c>
      <c r="R377" s="431">
        <f>+'Summary Data (2)'!BM377</f>
        <v>0</v>
      </c>
      <c r="S377" s="431">
        <f>+'Summary Data (2)'!BQ377</f>
        <v>0</v>
      </c>
      <c r="T377" s="431">
        <f>+'Summary Data (2)'!BU377</f>
        <v>0</v>
      </c>
      <c r="U377" s="431">
        <f>+'Summary Data (2)'!BY377</f>
        <v>0</v>
      </c>
      <c r="X377" s="432">
        <f t="shared" si="66"/>
        <v>0</v>
      </c>
      <c r="Y377" s="432">
        <f t="shared" si="66"/>
        <v>0</v>
      </c>
      <c r="Z377" s="432">
        <f t="shared" si="67"/>
        <v>0</v>
      </c>
      <c r="AA377" s="432">
        <f t="shared" si="68"/>
        <v>0</v>
      </c>
      <c r="AB377" s="432">
        <f t="shared" si="69"/>
        <v>0</v>
      </c>
      <c r="AC377" s="432">
        <f t="shared" si="70"/>
        <v>0</v>
      </c>
      <c r="AD377" s="489">
        <f t="shared" si="71"/>
        <v>0</v>
      </c>
      <c r="AG377" s="483" t="e">
        <f t="shared" si="72"/>
        <v>#DIV/0!</v>
      </c>
      <c r="AH377" s="483" t="e">
        <f t="shared" si="73"/>
        <v>#DIV/0!</v>
      </c>
      <c r="AI377" s="483" t="e">
        <f t="shared" si="74"/>
        <v>#DIV/0!</v>
      </c>
      <c r="AJ377" s="483" t="e">
        <f t="shared" si="75"/>
        <v>#DIV/0!</v>
      </c>
      <c r="AK377" s="483" t="e">
        <f t="shared" si="76"/>
        <v>#DIV/0!</v>
      </c>
      <c r="AL377" s="483" t="e">
        <f t="shared" si="77"/>
        <v>#DIV/0!</v>
      </c>
    </row>
    <row r="378" spans="2:38" x14ac:dyDescent="0.2">
      <c r="B378" s="428">
        <f>+'Summary Data (2)'!B378</f>
        <v>0</v>
      </c>
      <c r="C378" s="431">
        <f>+'Summary Data (2)'!E378</f>
        <v>0</v>
      </c>
      <c r="D378" s="431">
        <f>+'Summary Data (2)'!I378</f>
        <v>0</v>
      </c>
      <c r="E378" s="431">
        <f>+'Summary Data (2)'!M378</f>
        <v>0</v>
      </c>
      <c r="F378" s="431">
        <f>+'Summary Data (2)'!Q378</f>
        <v>0</v>
      </c>
      <c r="G378" s="431">
        <f>+'Summary Data (2)'!U378</f>
        <v>0</v>
      </c>
      <c r="H378" s="431">
        <f>+'Summary Data (2)'!Y378</f>
        <v>0</v>
      </c>
      <c r="I378" s="431">
        <f>+'Summary Data (2)'!AC378</f>
        <v>0</v>
      </c>
      <c r="J378" s="431">
        <f>+'Summary Data (2)'!AG378</f>
        <v>0</v>
      </c>
      <c r="K378" s="431">
        <f>+'Summary Data (2)'!AK378</f>
        <v>0</v>
      </c>
      <c r="L378" s="431">
        <f>+'Summary Data (2)'!AO378</f>
        <v>0</v>
      </c>
      <c r="M378" s="431">
        <f>+'Summary Data (2)'!AS378</f>
        <v>0</v>
      </c>
      <c r="N378" s="431">
        <f>+'Summary Data (2)'!AW378</f>
        <v>0</v>
      </c>
      <c r="O378" s="431">
        <f>+'Summary Data (2)'!BA378</f>
        <v>0</v>
      </c>
      <c r="P378" s="431">
        <f>+'Summary Data (2)'!BE378</f>
        <v>0</v>
      </c>
      <c r="Q378" s="431">
        <f>+'Summary Data (2)'!BI378</f>
        <v>0</v>
      </c>
      <c r="R378" s="431">
        <f>+'Summary Data (2)'!BM378</f>
        <v>0</v>
      </c>
      <c r="S378" s="431">
        <f>+'Summary Data (2)'!BQ378</f>
        <v>0</v>
      </c>
      <c r="T378" s="431">
        <f>+'Summary Data (2)'!BU378</f>
        <v>0</v>
      </c>
      <c r="U378" s="431">
        <f>+'Summary Data (2)'!BY378</f>
        <v>0</v>
      </c>
      <c r="X378" s="432">
        <f t="shared" si="66"/>
        <v>0</v>
      </c>
      <c r="Y378" s="432">
        <f t="shared" si="66"/>
        <v>0</v>
      </c>
      <c r="Z378" s="432">
        <f t="shared" si="67"/>
        <v>0</v>
      </c>
      <c r="AA378" s="432">
        <f t="shared" si="68"/>
        <v>0</v>
      </c>
      <c r="AB378" s="432">
        <f t="shared" si="69"/>
        <v>0</v>
      </c>
      <c r="AC378" s="432">
        <f t="shared" si="70"/>
        <v>0</v>
      </c>
      <c r="AD378" s="489">
        <f t="shared" si="71"/>
        <v>0</v>
      </c>
      <c r="AG378" s="483" t="e">
        <f t="shared" si="72"/>
        <v>#DIV/0!</v>
      </c>
      <c r="AH378" s="483" t="e">
        <f t="shared" si="73"/>
        <v>#DIV/0!</v>
      </c>
      <c r="AI378" s="483" t="e">
        <f t="shared" si="74"/>
        <v>#DIV/0!</v>
      </c>
      <c r="AJ378" s="483" t="e">
        <f t="shared" si="75"/>
        <v>#DIV/0!</v>
      </c>
      <c r="AK378" s="483" t="e">
        <f t="shared" si="76"/>
        <v>#DIV/0!</v>
      </c>
      <c r="AL378" s="483" t="e">
        <f t="shared" si="77"/>
        <v>#DIV/0!</v>
      </c>
    </row>
    <row r="379" spans="2:38" x14ac:dyDescent="0.2">
      <c r="B379" s="428">
        <f>+'Summary Data (2)'!B379</f>
        <v>0</v>
      </c>
      <c r="C379" s="431">
        <f>+'Summary Data (2)'!E379</f>
        <v>0</v>
      </c>
      <c r="D379" s="431">
        <f>+'Summary Data (2)'!I379</f>
        <v>0</v>
      </c>
      <c r="E379" s="431">
        <f>+'Summary Data (2)'!M379</f>
        <v>0</v>
      </c>
      <c r="F379" s="431">
        <f>+'Summary Data (2)'!Q379</f>
        <v>0</v>
      </c>
      <c r="G379" s="431">
        <f>+'Summary Data (2)'!U379</f>
        <v>0</v>
      </c>
      <c r="H379" s="431">
        <f>+'Summary Data (2)'!Y379</f>
        <v>0</v>
      </c>
      <c r="I379" s="431">
        <f>+'Summary Data (2)'!AC379</f>
        <v>0</v>
      </c>
      <c r="J379" s="431">
        <f>+'Summary Data (2)'!AG379</f>
        <v>0</v>
      </c>
      <c r="K379" s="431">
        <f>+'Summary Data (2)'!AK379</f>
        <v>0</v>
      </c>
      <c r="L379" s="431">
        <f>+'Summary Data (2)'!AO379</f>
        <v>0</v>
      </c>
      <c r="M379" s="431">
        <f>+'Summary Data (2)'!AS379</f>
        <v>0</v>
      </c>
      <c r="N379" s="431">
        <f>+'Summary Data (2)'!AW379</f>
        <v>0</v>
      </c>
      <c r="O379" s="431">
        <f>+'Summary Data (2)'!BA379</f>
        <v>0</v>
      </c>
      <c r="P379" s="431">
        <f>+'Summary Data (2)'!BE379</f>
        <v>0</v>
      </c>
      <c r="Q379" s="431">
        <f>+'Summary Data (2)'!BI379</f>
        <v>0</v>
      </c>
      <c r="R379" s="431">
        <f>+'Summary Data (2)'!BM379</f>
        <v>0</v>
      </c>
      <c r="S379" s="431">
        <f>+'Summary Data (2)'!BQ379</f>
        <v>0</v>
      </c>
      <c r="T379" s="431">
        <f>+'Summary Data (2)'!BU379</f>
        <v>0</v>
      </c>
      <c r="U379" s="431">
        <f>+'Summary Data (2)'!BY379</f>
        <v>0</v>
      </c>
      <c r="X379" s="432">
        <f t="shared" si="66"/>
        <v>0</v>
      </c>
      <c r="Y379" s="432">
        <f t="shared" si="66"/>
        <v>0</v>
      </c>
      <c r="Z379" s="432">
        <f t="shared" si="67"/>
        <v>0</v>
      </c>
      <c r="AA379" s="432">
        <f t="shared" si="68"/>
        <v>0</v>
      </c>
      <c r="AB379" s="432">
        <f t="shared" si="69"/>
        <v>0</v>
      </c>
      <c r="AC379" s="432">
        <f t="shared" si="70"/>
        <v>0</v>
      </c>
      <c r="AD379" s="489">
        <f t="shared" si="71"/>
        <v>0</v>
      </c>
      <c r="AG379" s="483" t="e">
        <f t="shared" si="72"/>
        <v>#DIV/0!</v>
      </c>
      <c r="AH379" s="483" t="e">
        <f t="shared" si="73"/>
        <v>#DIV/0!</v>
      </c>
      <c r="AI379" s="483" t="e">
        <f t="shared" si="74"/>
        <v>#DIV/0!</v>
      </c>
      <c r="AJ379" s="483" t="e">
        <f t="shared" si="75"/>
        <v>#DIV/0!</v>
      </c>
      <c r="AK379" s="483" t="e">
        <f t="shared" si="76"/>
        <v>#DIV/0!</v>
      </c>
      <c r="AL379" s="483" t="e">
        <f t="shared" si="77"/>
        <v>#DIV/0!</v>
      </c>
    </row>
    <row r="380" spans="2:38" x14ac:dyDescent="0.2">
      <c r="B380" s="428">
        <f>+'Summary Data (2)'!B380</f>
        <v>0</v>
      </c>
      <c r="C380" s="431">
        <f>+'Summary Data (2)'!E380</f>
        <v>0</v>
      </c>
      <c r="D380" s="431">
        <f>+'Summary Data (2)'!I380</f>
        <v>0</v>
      </c>
      <c r="E380" s="431">
        <f>+'Summary Data (2)'!M380</f>
        <v>0</v>
      </c>
      <c r="F380" s="431">
        <f>+'Summary Data (2)'!Q380</f>
        <v>0</v>
      </c>
      <c r="G380" s="431">
        <f>+'Summary Data (2)'!U380</f>
        <v>0</v>
      </c>
      <c r="H380" s="431">
        <f>+'Summary Data (2)'!Y380</f>
        <v>0</v>
      </c>
      <c r="I380" s="431">
        <f>+'Summary Data (2)'!AC380</f>
        <v>0</v>
      </c>
      <c r="J380" s="431">
        <f>+'Summary Data (2)'!AG380</f>
        <v>0</v>
      </c>
      <c r="K380" s="431">
        <f>+'Summary Data (2)'!AK380</f>
        <v>0</v>
      </c>
      <c r="L380" s="431">
        <f>+'Summary Data (2)'!AO380</f>
        <v>0</v>
      </c>
      <c r="M380" s="431">
        <f>+'Summary Data (2)'!AS380</f>
        <v>0</v>
      </c>
      <c r="N380" s="431">
        <f>+'Summary Data (2)'!AW380</f>
        <v>0</v>
      </c>
      <c r="O380" s="431">
        <f>+'Summary Data (2)'!BA380</f>
        <v>0</v>
      </c>
      <c r="P380" s="431">
        <f>+'Summary Data (2)'!BE380</f>
        <v>0</v>
      </c>
      <c r="Q380" s="431">
        <f>+'Summary Data (2)'!BI380</f>
        <v>0</v>
      </c>
      <c r="R380" s="431">
        <f>+'Summary Data (2)'!BM380</f>
        <v>0</v>
      </c>
      <c r="S380" s="431">
        <f>+'Summary Data (2)'!BQ380</f>
        <v>0</v>
      </c>
      <c r="T380" s="431">
        <f>+'Summary Data (2)'!BU380</f>
        <v>0</v>
      </c>
      <c r="U380" s="431">
        <f>+'Summary Data (2)'!BY380</f>
        <v>0</v>
      </c>
      <c r="X380" s="432">
        <f t="shared" si="66"/>
        <v>0</v>
      </c>
      <c r="Y380" s="432">
        <f t="shared" si="66"/>
        <v>0</v>
      </c>
      <c r="Z380" s="432">
        <f t="shared" si="67"/>
        <v>0</v>
      </c>
      <c r="AA380" s="432">
        <f t="shared" si="68"/>
        <v>0</v>
      </c>
      <c r="AB380" s="432">
        <f t="shared" si="69"/>
        <v>0</v>
      </c>
      <c r="AC380" s="432">
        <f t="shared" si="70"/>
        <v>0</v>
      </c>
      <c r="AD380" s="489">
        <f t="shared" si="71"/>
        <v>0</v>
      </c>
      <c r="AG380" s="483" t="e">
        <f t="shared" si="72"/>
        <v>#DIV/0!</v>
      </c>
      <c r="AH380" s="483" t="e">
        <f t="shared" si="73"/>
        <v>#DIV/0!</v>
      </c>
      <c r="AI380" s="483" t="e">
        <f t="shared" si="74"/>
        <v>#DIV/0!</v>
      </c>
      <c r="AJ380" s="483" t="e">
        <f t="shared" si="75"/>
        <v>#DIV/0!</v>
      </c>
      <c r="AK380" s="483" t="e">
        <f t="shared" si="76"/>
        <v>#DIV/0!</v>
      </c>
      <c r="AL380" s="483" t="e">
        <f t="shared" si="77"/>
        <v>#DIV/0!</v>
      </c>
    </row>
    <row r="381" spans="2:38" x14ac:dyDescent="0.2">
      <c r="B381" s="428">
        <f>+'Summary Data (2)'!B381</f>
        <v>0</v>
      </c>
      <c r="C381" s="431">
        <f>+'Summary Data (2)'!E381</f>
        <v>0</v>
      </c>
      <c r="D381" s="431">
        <f>+'Summary Data (2)'!I381</f>
        <v>0</v>
      </c>
      <c r="E381" s="431">
        <f>+'Summary Data (2)'!M381</f>
        <v>0</v>
      </c>
      <c r="F381" s="431">
        <f>+'Summary Data (2)'!Q381</f>
        <v>0</v>
      </c>
      <c r="G381" s="431">
        <f>+'Summary Data (2)'!U381</f>
        <v>0</v>
      </c>
      <c r="H381" s="431">
        <f>+'Summary Data (2)'!Y381</f>
        <v>0</v>
      </c>
      <c r="I381" s="431">
        <f>+'Summary Data (2)'!AC381</f>
        <v>0</v>
      </c>
      <c r="J381" s="431">
        <f>+'Summary Data (2)'!AG381</f>
        <v>0</v>
      </c>
      <c r="K381" s="431">
        <f>+'Summary Data (2)'!AK381</f>
        <v>0</v>
      </c>
      <c r="L381" s="431">
        <f>+'Summary Data (2)'!AO381</f>
        <v>0</v>
      </c>
      <c r="M381" s="431">
        <f>+'Summary Data (2)'!AS381</f>
        <v>0</v>
      </c>
      <c r="N381" s="431">
        <f>+'Summary Data (2)'!AW381</f>
        <v>0</v>
      </c>
      <c r="O381" s="431">
        <f>+'Summary Data (2)'!BA381</f>
        <v>0</v>
      </c>
      <c r="P381" s="431">
        <f>+'Summary Data (2)'!BE381</f>
        <v>0</v>
      </c>
      <c r="Q381" s="431">
        <f>+'Summary Data (2)'!BI381</f>
        <v>0</v>
      </c>
      <c r="R381" s="431">
        <f>+'Summary Data (2)'!BM381</f>
        <v>0</v>
      </c>
      <c r="S381" s="431">
        <f>+'Summary Data (2)'!BQ381</f>
        <v>0</v>
      </c>
      <c r="T381" s="431">
        <f>+'Summary Data (2)'!BU381</f>
        <v>0</v>
      </c>
      <c r="U381" s="431">
        <f>+'Summary Data (2)'!BY381</f>
        <v>0</v>
      </c>
      <c r="X381" s="432">
        <f t="shared" si="66"/>
        <v>0</v>
      </c>
      <c r="Y381" s="432">
        <f t="shared" si="66"/>
        <v>0</v>
      </c>
      <c r="Z381" s="432">
        <f t="shared" si="67"/>
        <v>0</v>
      </c>
      <c r="AA381" s="432">
        <f t="shared" si="68"/>
        <v>0</v>
      </c>
      <c r="AB381" s="432">
        <f t="shared" si="69"/>
        <v>0</v>
      </c>
      <c r="AC381" s="432">
        <f t="shared" si="70"/>
        <v>0</v>
      </c>
      <c r="AD381" s="489">
        <f t="shared" si="71"/>
        <v>0</v>
      </c>
      <c r="AG381" s="483" t="e">
        <f t="shared" si="72"/>
        <v>#DIV/0!</v>
      </c>
      <c r="AH381" s="483" t="e">
        <f t="shared" si="73"/>
        <v>#DIV/0!</v>
      </c>
      <c r="AI381" s="483" t="e">
        <f t="shared" si="74"/>
        <v>#DIV/0!</v>
      </c>
      <c r="AJ381" s="483" t="e">
        <f t="shared" si="75"/>
        <v>#DIV/0!</v>
      </c>
      <c r="AK381" s="483" t="e">
        <f t="shared" si="76"/>
        <v>#DIV/0!</v>
      </c>
      <c r="AL381" s="483" t="e">
        <f t="shared" si="77"/>
        <v>#DIV/0!</v>
      </c>
    </row>
    <row r="382" spans="2:38" x14ac:dyDescent="0.2">
      <c r="B382" s="428">
        <f>+'Summary Data (2)'!B382</f>
        <v>0</v>
      </c>
      <c r="C382" s="431">
        <f>+'Summary Data (2)'!E382</f>
        <v>0</v>
      </c>
      <c r="D382" s="431">
        <f>+'Summary Data (2)'!I382</f>
        <v>0</v>
      </c>
      <c r="E382" s="431">
        <f>+'Summary Data (2)'!M382</f>
        <v>0</v>
      </c>
      <c r="F382" s="431">
        <f>+'Summary Data (2)'!Q382</f>
        <v>0</v>
      </c>
      <c r="G382" s="431">
        <f>+'Summary Data (2)'!U382</f>
        <v>0</v>
      </c>
      <c r="H382" s="431">
        <f>+'Summary Data (2)'!Y382</f>
        <v>0</v>
      </c>
      <c r="I382" s="431">
        <f>+'Summary Data (2)'!AC382</f>
        <v>0</v>
      </c>
      <c r="J382" s="431">
        <f>+'Summary Data (2)'!AG382</f>
        <v>0</v>
      </c>
      <c r="K382" s="431">
        <f>+'Summary Data (2)'!AK382</f>
        <v>0</v>
      </c>
      <c r="L382" s="431">
        <f>+'Summary Data (2)'!AO382</f>
        <v>0</v>
      </c>
      <c r="M382" s="431">
        <f>+'Summary Data (2)'!AS382</f>
        <v>0</v>
      </c>
      <c r="N382" s="431">
        <f>+'Summary Data (2)'!AW382</f>
        <v>0</v>
      </c>
      <c r="O382" s="431">
        <f>+'Summary Data (2)'!BA382</f>
        <v>0</v>
      </c>
      <c r="P382" s="431">
        <f>+'Summary Data (2)'!BE382</f>
        <v>0</v>
      </c>
      <c r="Q382" s="431">
        <f>+'Summary Data (2)'!BI382</f>
        <v>0</v>
      </c>
      <c r="R382" s="431">
        <f>+'Summary Data (2)'!BM382</f>
        <v>0</v>
      </c>
      <c r="S382" s="431">
        <f>+'Summary Data (2)'!BQ382</f>
        <v>0</v>
      </c>
      <c r="T382" s="431">
        <f>+'Summary Data (2)'!BU382</f>
        <v>0</v>
      </c>
      <c r="U382" s="431">
        <f>+'Summary Data (2)'!BY382</f>
        <v>0</v>
      </c>
      <c r="X382" s="432">
        <f t="shared" si="66"/>
        <v>0</v>
      </c>
      <c r="Y382" s="432">
        <f t="shared" si="66"/>
        <v>0</v>
      </c>
      <c r="Z382" s="432">
        <f t="shared" si="67"/>
        <v>0</v>
      </c>
      <c r="AA382" s="432">
        <f t="shared" si="68"/>
        <v>0</v>
      </c>
      <c r="AB382" s="432">
        <f t="shared" si="69"/>
        <v>0</v>
      </c>
      <c r="AC382" s="432">
        <f t="shared" si="70"/>
        <v>0</v>
      </c>
      <c r="AD382" s="489">
        <f t="shared" si="71"/>
        <v>0</v>
      </c>
      <c r="AG382" s="483" t="e">
        <f t="shared" si="72"/>
        <v>#DIV/0!</v>
      </c>
      <c r="AH382" s="483" t="e">
        <f t="shared" si="73"/>
        <v>#DIV/0!</v>
      </c>
      <c r="AI382" s="483" t="e">
        <f t="shared" si="74"/>
        <v>#DIV/0!</v>
      </c>
      <c r="AJ382" s="483" t="e">
        <f t="shared" si="75"/>
        <v>#DIV/0!</v>
      </c>
      <c r="AK382" s="483" t="e">
        <f t="shared" si="76"/>
        <v>#DIV/0!</v>
      </c>
      <c r="AL382" s="483" t="e">
        <f t="shared" si="77"/>
        <v>#DIV/0!</v>
      </c>
    </row>
    <row r="383" spans="2:38" x14ac:dyDescent="0.2">
      <c r="B383" s="428">
        <f>+'Summary Data (2)'!B383</f>
        <v>0</v>
      </c>
      <c r="C383" s="431">
        <f>+'Summary Data (2)'!E383</f>
        <v>0</v>
      </c>
      <c r="D383" s="431">
        <f>+'Summary Data (2)'!I383</f>
        <v>0</v>
      </c>
      <c r="E383" s="431">
        <f>+'Summary Data (2)'!M383</f>
        <v>0</v>
      </c>
      <c r="F383" s="431">
        <f>+'Summary Data (2)'!Q383</f>
        <v>0</v>
      </c>
      <c r="G383" s="431">
        <f>+'Summary Data (2)'!U383</f>
        <v>0</v>
      </c>
      <c r="H383" s="431">
        <f>+'Summary Data (2)'!Y383</f>
        <v>0</v>
      </c>
      <c r="I383" s="431">
        <f>+'Summary Data (2)'!AC383</f>
        <v>0</v>
      </c>
      <c r="J383" s="431">
        <f>+'Summary Data (2)'!AG383</f>
        <v>0</v>
      </c>
      <c r="K383" s="431">
        <f>+'Summary Data (2)'!AK383</f>
        <v>0</v>
      </c>
      <c r="L383" s="431">
        <f>+'Summary Data (2)'!AO383</f>
        <v>0</v>
      </c>
      <c r="M383" s="431">
        <f>+'Summary Data (2)'!AS383</f>
        <v>0</v>
      </c>
      <c r="N383" s="431">
        <f>+'Summary Data (2)'!AW383</f>
        <v>0</v>
      </c>
      <c r="O383" s="431">
        <f>+'Summary Data (2)'!BA383</f>
        <v>0</v>
      </c>
      <c r="P383" s="431">
        <f>+'Summary Data (2)'!BE383</f>
        <v>0</v>
      </c>
      <c r="Q383" s="431">
        <f>+'Summary Data (2)'!BI383</f>
        <v>0</v>
      </c>
      <c r="R383" s="431">
        <f>+'Summary Data (2)'!BM383</f>
        <v>0</v>
      </c>
      <c r="S383" s="431">
        <f>+'Summary Data (2)'!BQ383</f>
        <v>0</v>
      </c>
      <c r="T383" s="431">
        <f>+'Summary Data (2)'!BU383</f>
        <v>0</v>
      </c>
      <c r="U383" s="431">
        <f>+'Summary Data (2)'!BY383</f>
        <v>0</v>
      </c>
      <c r="X383" s="432">
        <f t="shared" si="66"/>
        <v>0</v>
      </c>
      <c r="Y383" s="432">
        <f t="shared" si="66"/>
        <v>0</v>
      </c>
      <c r="Z383" s="432">
        <f t="shared" si="67"/>
        <v>0</v>
      </c>
      <c r="AA383" s="432">
        <f t="shared" si="68"/>
        <v>0</v>
      </c>
      <c r="AB383" s="432">
        <f t="shared" si="69"/>
        <v>0</v>
      </c>
      <c r="AC383" s="432">
        <f t="shared" si="70"/>
        <v>0</v>
      </c>
      <c r="AD383" s="489">
        <f t="shared" si="71"/>
        <v>0</v>
      </c>
      <c r="AG383" s="483" t="e">
        <f t="shared" si="72"/>
        <v>#DIV/0!</v>
      </c>
      <c r="AH383" s="483" t="e">
        <f t="shared" si="73"/>
        <v>#DIV/0!</v>
      </c>
      <c r="AI383" s="483" t="e">
        <f t="shared" si="74"/>
        <v>#DIV/0!</v>
      </c>
      <c r="AJ383" s="483" t="e">
        <f t="shared" si="75"/>
        <v>#DIV/0!</v>
      </c>
      <c r="AK383" s="483" t="e">
        <f t="shared" si="76"/>
        <v>#DIV/0!</v>
      </c>
      <c r="AL383" s="483" t="e">
        <f t="shared" si="77"/>
        <v>#DIV/0!</v>
      </c>
    </row>
    <row r="384" spans="2:38" x14ac:dyDescent="0.2">
      <c r="B384" s="428">
        <f>+'Summary Data (2)'!B384</f>
        <v>0</v>
      </c>
      <c r="C384" s="431">
        <f>+'Summary Data (2)'!E384</f>
        <v>0</v>
      </c>
      <c r="D384" s="431">
        <f>+'Summary Data (2)'!I384</f>
        <v>0</v>
      </c>
      <c r="E384" s="431">
        <f>+'Summary Data (2)'!M384</f>
        <v>0</v>
      </c>
      <c r="F384" s="431">
        <f>+'Summary Data (2)'!Q384</f>
        <v>0</v>
      </c>
      <c r="G384" s="431">
        <f>+'Summary Data (2)'!U384</f>
        <v>0</v>
      </c>
      <c r="H384" s="431">
        <f>+'Summary Data (2)'!Y384</f>
        <v>0</v>
      </c>
      <c r="I384" s="431">
        <f>+'Summary Data (2)'!AC384</f>
        <v>0</v>
      </c>
      <c r="J384" s="431">
        <f>+'Summary Data (2)'!AG384</f>
        <v>0</v>
      </c>
      <c r="K384" s="431">
        <f>+'Summary Data (2)'!AK384</f>
        <v>0</v>
      </c>
      <c r="L384" s="431">
        <f>+'Summary Data (2)'!AO384</f>
        <v>0</v>
      </c>
      <c r="M384" s="431">
        <f>+'Summary Data (2)'!AS384</f>
        <v>0</v>
      </c>
      <c r="N384" s="431">
        <f>+'Summary Data (2)'!AW384</f>
        <v>0</v>
      </c>
      <c r="O384" s="431">
        <f>+'Summary Data (2)'!BA384</f>
        <v>0</v>
      </c>
      <c r="P384" s="431">
        <f>+'Summary Data (2)'!BE384</f>
        <v>0</v>
      </c>
      <c r="Q384" s="431">
        <f>+'Summary Data (2)'!BI384</f>
        <v>0</v>
      </c>
      <c r="R384" s="431">
        <f>+'Summary Data (2)'!BM384</f>
        <v>0</v>
      </c>
      <c r="S384" s="431">
        <f>+'Summary Data (2)'!BQ384</f>
        <v>0</v>
      </c>
      <c r="T384" s="431">
        <f>+'Summary Data (2)'!BU384</f>
        <v>0</v>
      </c>
      <c r="U384" s="431">
        <f>+'Summary Data (2)'!BY384</f>
        <v>0</v>
      </c>
      <c r="X384" s="432">
        <f t="shared" si="66"/>
        <v>0</v>
      </c>
      <c r="Y384" s="432">
        <f t="shared" si="66"/>
        <v>0</v>
      </c>
      <c r="Z384" s="432">
        <f t="shared" si="67"/>
        <v>0</v>
      </c>
      <c r="AA384" s="432">
        <f t="shared" si="68"/>
        <v>0</v>
      </c>
      <c r="AB384" s="432">
        <f t="shared" si="69"/>
        <v>0</v>
      </c>
      <c r="AC384" s="432">
        <f t="shared" si="70"/>
        <v>0</v>
      </c>
      <c r="AD384" s="489">
        <f t="shared" si="71"/>
        <v>0</v>
      </c>
      <c r="AG384" s="483" t="e">
        <f t="shared" si="72"/>
        <v>#DIV/0!</v>
      </c>
      <c r="AH384" s="483" t="e">
        <f t="shared" si="73"/>
        <v>#DIV/0!</v>
      </c>
      <c r="AI384" s="483" t="e">
        <f t="shared" si="74"/>
        <v>#DIV/0!</v>
      </c>
      <c r="AJ384" s="483" t="e">
        <f t="shared" si="75"/>
        <v>#DIV/0!</v>
      </c>
      <c r="AK384" s="483" t="e">
        <f t="shared" si="76"/>
        <v>#DIV/0!</v>
      </c>
      <c r="AL384" s="483" t="e">
        <f t="shared" si="77"/>
        <v>#DIV/0!</v>
      </c>
    </row>
    <row r="385" spans="2:38" x14ac:dyDescent="0.2">
      <c r="B385" s="428">
        <f>+'Summary Data (2)'!B385</f>
        <v>0</v>
      </c>
      <c r="C385" s="431">
        <f>+'Summary Data (2)'!E385</f>
        <v>0</v>
      </c>
      <c r="D385" s="431">
        <f>+'Summary Data (2)'!I385</f>
        <v>0</v>
      </c>
      <c r="E385" s="431">
        <f>+'Summary Data (2)'!M385</f>
        <v>0</v>
      </c>
      <c r="F385" s="431">
        <f>+'Summary Data (2)'!Q385</f>
        <v>0</v>
      </c>
      <c r="G385" s="431">
        <f>+'Summary Data (2)'!U385</f>
        <v>0</v>
      </c>
      <c r="H385" s="431">
        <f>+'Summary Data (2)'!Y385</f>
        <v>0</v>
      </c>
      <c r="I385" s="431">
        <f>+'Summary Data (2)'!AC385</f>
        <v>0</v>
      </c>
      <c r="J385" s="431">
        <f>+'Summary Data (2)'!AG385</f>
        <v>0</v>
      </c>
      <c r="K385" s="431">
        <f>+'Summary Data (2)'!AK385</f>
        <v>0</v>
      </c>
      <c r="L385" s="431">
        <f>+'Summary Data (2)'!AO385</f>
        <v>0</v>
      </c>
      <c r="M385" s="431">
        <f>+'Summary Data (2)'!AS385</f>
        <v>0</v>
      </c>
      <c r="N385" s="431">
        <f>+'Summary Data (2)'!AW385</f>
        <v>0</v>
      </c>
      <c r="O385" s="431">
        <f>+'Summary Data (2)'!BA385</f>
        <v>0</v>
      </c>
      <c r="P385" s="431">
        <f>+'Summary Data (2)'!BE385</f>
        <v>0</v>
      </c>
      <c r="Q385" s="431">
        <f>+'Summary Data (2)'!BI385</f>
        <v>0</v>
      </c>
      <c r="R385" s="431">
        <f>+'Summary Data (2)'!BM385</f>
        <v>0</v>
      </c>
      <c r="S385" s="431">
        <f>+'Summary Data (2)'!BQ385</f>
        <v>0</v>
      </c>
      <c r="T385" s="431">
        <f>+'Summary Data (2)'!BU385</f>
        <v>0</v>
      </c>
      <c r="U385" s="431">
        <f>+'Summary Data (2)'!BY385</f>
        <v>0</v>
      </c>
      <c r="X385" s="432">
        <f t="shared" si="66"/>
        <v>0</v>
      </c>
      <c r="Y385" s="432">
        <f t="shared" si="66"/>
        <v>0</v>
      </c>
      <c r="Z385" s="432">
        <f t="shared" si="67"/>
        <v>0</v>
      </c>
      <c r="AA385" s="432">
        <f t="shared" si="68"/>
        <v>0</v>
      </c>
      <c r="AB385" s="432">
        <f t="shared" si="69"/>
        <v>0</v>
      </c>
      <c r="AC385" s="432">
        <f t="shared" si="70"/>
        <v>0</v>
      </c>
      <c r="AD385" s="489">
        <f t="shared" si="71"/>
        <v>0</v>
      </c>
      <c r="AG385" s="483" t="e">
        <f t="shared" si="72"/>
        <v>#DIV/0!</v>
      </c>
      <c r="AH385" s="483" t="e">
        <f t="shared" si="73"/>
        <v>#DIV/0!</v>
      </c>
      <c r="AI385" s="483" t="e">
        <f t="shared" si="74"/>
        <v>#DIV/0!</v>
      </c>
      <c r="AJ385" s="483" t="e">
        <f t="shared" si="75"/>
        <v>#DIV/0!</v>
      </c>
      <c r="AK385" s="483" t="e">
        <f t="shared" si="76"/>
        <v>#DIV/0!</v>
      </c>
      <c r="AL385" s="483" t="e">
        <f t="shared" si="77"/>
        <v>#DIV/0!</v>
      </c>
    </row>
    <row r="386" spans="2:38" x14ac:dyDescent="0.2">
      <c r="B386" s="428">
        <f>+'Summary Data (2)'!B386</f>
        <v>0</v>
      </c>
      <c r="C386" s="431">
        <f>+'Summary Data (2)'!E386</f>
        <v>0</v>
      </c>
      <c r="D386" s="431">
        <f>+'Summary Data (2)'!I386</f>
        <v>0</v>
      </c>
      <c r="E386" s="431">
        <f>+'Summary Data (2)'!M386</f>
        <v>0</v>
      </c>
      <c r="F386" s="431">
        <f>+'Summary Data (2)'!Q386</f>
        <v>0</v>
      </c>
      <c r="G386" s="431">
        <f>+'Summary Data (2)'!U386</f>
        <v>0</v>
      </c>
      <c r="H386" s="431">
        <f>+'Summary Data (2)'!Y386</f>
        <v>0</v>
      </c>
      <c r="I386" s="431">
        <f>+'Summary Data (2)'!AC386</f>
        <v>0</v>
      </c>
      <c r="J386" s="431">
        <f>+'Summary Data (2)'!AG386</f>
        <v>0</v>
      </c>
      <c r="K386" s="431">
        <f>+'Summary Data (2)'!AK386</f>
        <v>0</v>
      </c>
      <c r="L386" s="431">
        <f>+'Summary Data (2)'!AO386</f>
        <v>0</v>
      </c>
      <c r="M386" s="431">
        <f>+'Summary Data (2)'!AS386</f>
        <v>0</v>
      </c>
      <c r="N386" s="431">
        <f>+'Summary Data (2)'!AW386</f>
        <v>0</v>
      </c>
      <c r="O386" s="431">
        <f>+'Summary Data (2)'!BA386</f>
        <v>0</v>
      </c>
      <c r="P386" s="431">
        <f>+'Summary Data (2)'!BE386</f>
        <v>0</v>
      </c>
      <c r="Q386" s="431">
        <f>+'Summary Data (2)'!BI386</f>
        <v>0</v>
      </c>
      <c r="R386" s="431">
        <f>+'Summary Data (2)'!BM386</f>
        <v>0</v>
      </c>
      <c r="S386" s="431">
        <f>+'Summary Data (2)'!BQ386</f>
        <v>0</v>
      </c>
      <c r="T386" s="431">
        <f>+'Summary Data (2)'!BU386</f>
        <v>0</v>
      </c>
      <c r="U386" s="431">
        <f>+'Summary Data (2)'!BY386</f>
        <v>0</v>
      </c>
      <c r="X386" s="432">
        <f t="shared" si="66"/>
        <v>0</v>
      </c>
      <c r="Y386" s="432">
        <f t="shared" si="66"/>
        <v>0</v>
      </c>
      <c r="Z386" s="432">
        <f t="shared" si="67"/>
        <v>0</v>
      </c>
      <c r="AA386" s="432">
        <f t="shared" si="68"/>
        <v>0</v>
      </c>
      <c r="AB386" s="432">
        <f t="shared" si="69"/>
        <v>0</v>
      </c>
      <c r="AC386" s="432">
        <f t="shared" si="70"/>
        <v>0</v>
      </c>
      <c r="AD386" s="489">
        <f t="shared" si="71"/>
        <v>0</v>
      </c>
      <c r="AG386" s="483" t="e">
        <f t="shared" si="72"/>
        <v>#DIV/0!</v>
      </c>
      <c r="AH386" s="483" t="e">
        <f t="shared" si="73"/>
        <v>#DIV/0!</v>
      </c>
      <c r="AI386" s="483" t="e">
        <f t="shared" si="74"/>
        <v>#DIV/0!</v>
      </c>
      <c r="AJ386" s="483" t="e">
        <f t="shared" si="75"/>
        <v>#DIV/0!</v>
      </c>
      <c r="AK386" s="483" t="e">
        <f t="shared" si="76"/>
        <v>#DIV/0!</v>
      </c>
      <c r="AL386" s="483" t="e">
        <f t="shared" si="77"/>
        <v>#DIV/0!</v>
      </c>
    </row>
    <row r="387" spans="2:38" x14ac:dyDescent="0.2">
      <c r="B387" s="428">
        <f>+'Summary Data (2)'!B387</f>
        <v>0</v>
      </c>
      <c r="C387" s="431">
        <f>+'Summary Data (2)'!E387</f>
        <v>0</v>
      </c>
      <c r="D387" s="431">
        <f>+'Summary Data (2)'!I387</f>
        <v>0</v>
      </c>
      <c r="E387" s="431">
        <f>+'Summary Data (2)'!M387</f>
        <v>0</v>
      </c>
      <c r="F387" s="431">
        <f>+'Summary Data (2)'!Q387</f>
        <v>0</v>
      </c>
      <c r="G387" s="431">
        <f>+'Summary Data (2)'!U387</f>
        <v>0</v>
      </c>
      <c r="H387" s="431">
        <f>+'Summary Data (2)'!Y387</f>
        <v>0</v>
      </c>
      <c r="I387" s="431">
        <f>+'Summary Data (2)'!AC387</f>
        <v>0</v>
      </c>
      <c r="J387" s="431">
        <f>+'Summary Data (2)'!AG387</f>
        <v>0</v>
      </c>
      <c r="K387" s="431">
        <f>+'Summary Data (2)'!AK387</f>
        <v>0</v>
      </c>
      <c r="L387" s="431">
        <f>+'Summary Data (2)'!AO387</f>
        <v>0</v>
      </c>
      <c r="M387" s="431">
        <f>+'Summary Data (2)'!AS387</f>
        <v>0</v>
      </c>
      <c r="N387" s="431">
        <f>+'Summary Data (2)'!AW387</f>
        <v>0</v>
      </c>
      <c r="O387" s="431">
        <f>+'Summary Data (2)'!BA387</f>
        <v>0</v>
      </c>
      <c r="P387" s="431">
        <f>+'Summary Data (2)'!BE387</f>
        <v>0</v>
      </c>
      <c r="Q387" s="431">
        <f>+'Summary Data (2)'!BI387</f>
        <v>0</v>
      </c>
      <c r="R387" s="431">
        <f>+'Summary Data (2)'!BM387</f>
        <v>0</v>
      </c>
      <c r="S387" s="431">
        <f>+'Summary Data (2)'!BQ387</f>
        <v>0</v>
      </c>
      <c r="T387" s="431">
        <f>+'Summary Data (2)'!BU387</f>
        <v>0</v>
      </c>
      <c r="U387" s="431">
        <f>+'Summary Data (2)'!BY387</f>
        <v>0</v>
      </c>
      <c r="X387" s="432">
        <f t="shared" si="66"/>
        <v>0</v>
      </c>
      <c r="Y387" s="432">
        <f t="shared" si="66"/>
        <v>0</v>
      </c>
      <c r="Z387" s="432">
        <f t="shared" si="67"/>
        <v>0</v>
      </c>
      <c r="AA387" s="432">
        <f t="shared" si="68"/>
        <v>0</v>
      </c>
      <c r="AB387" s="432">
        <f t="shared" si="69"/>
        <v>0</v>
      </c>
      <c r="AC387" s="432">
        <f t="shared" si="70"/>
        <v>0</v>
      </c>
      <c r="AD387" s="489">
        <f t="shared" si="71"/>
        <v>0</v>
      </c>
      <c r="AG387" s="483" t="e">
        <f t="shared" si="72"/>
        <v>#DIV/0!</v>
      </c>
      <c r="AH387" s="483" t="e">
        <f t="shared" si="73"/>
        <v>#DIV/0!</v>
      </c>
      <c r="AI387" s="483" t="e">
        <f t="shared" si="74"/>
        <v>#DIV/0!</v>
      </c>
      <c r="AJ387" s="483" t="e">
        <f t="shared" si="75"/>
        <v>#DIV/0!</v>
      </c>
      <c r="AK387" s="483" t="e">
        <f t="shared" si="76"/>
        <v>#DIV/0!</v>
      </c>
      <c r="AL387" s="483" t="e">
        <f t="shared" si="77"/>
        <v>#DIV/0!</v>
      </c>
    </row>
    <row r="388" spans="2:38" x14ac:dyDescent="0.2">
      <c r="B388" s="428">
        <f>+'Summary Data (2)'!B388</f>
        <v>0</v>
      </c>
      <c r="C388" s="431">
        <f>+'Summary Data (2)'!E388</f>
        <v>0</v>
      </c>
      <c r="D388" s="431">
        <f>+'Summary Data (2)'!I388</f>
        <v>0</v>
      </c>
      <c r="E388" s="431">
        <f>+'Summary Data (2)'!M388</f>
        <v>0</v>
      </c>
      <c r="F388" s="431">
        <f>+'Summary Data (2)'!Q388</f>
        <v>0</v>
      </c>
      <c r="G388" s="431">
        <f>+'Summary Data (2)'!U388</f>
        <v>0</v>
      </c>
      <c r="H388" s="431">
        <f>+'Summary Data (2)'!Y388</f>
        <v>0</v>
      </c>
      <c r="I388" s="431">
        <f>+'Summary Data (2)'!AC388</f>
        <v>0</v>
      </c>
      <c r="J388" s="431">
        <f>+'Summary Data (2)'!AG388</f>
        <v>0</v>
      </c>
      <c r="K388" s="431">
        <f>+'Summary Data (2)'!AK388</f>
        <v>0</v>
      </c>
      <c r="L388" s="431">
        <f>+'Summary Data (2)'!AO388</f>
        <v>0</v>
      </c>
      <c r="M388" s="431">
        <f>+'Summary Data (2)'!AS388</f>
        <v>0</v>
      </c>
      <c r="N388" s="431">
        <f>+'Summary Data (2)'!AW388</f>
        <v>0</v>
      </c>
      <c r="O388" s="431">
        <f>+'Summary Data (2)'!BA388</f>
        <v>0</v>
      </c>
      <c r="P388" s="431">
        <f>+'Summary Data (2)'!BE388</f>
        <v>0</v>
      </c>
      <c r="Q388" s="431">
        <f>+'Summary Data (2)'!BI388</f>
        <v>0</v>
      </c>
      <c r="R388" s="431">
        <f>+'Summary Data (2)'!BM388</f>
        <v>0</v>
      </c>
      <c r="S388" s="431">
        <f>+'Summary Data (2)'!BQ388</f>
        <v>0</v>
      </c>
      <c r="T388" s="431">
        <f>+'Summary Data (2)'!BU388</f>
        <v>0</v>
      </c>
      <c r="U388" s="431">
        <f>+'Summary Data (2)'!BY388</f>
        <v>0</v>
      </c>
      <c r="X388" s="432">
        <f t="shared" ref="X388:Y451" si="78">+C388</f>
        <v>0</v>
      </c>
      <c r="Y388" s="432">
        <f t="shared" si="78"/>
        <v>0</v>
      </c>
      <c r="Z388" s="432">
        <f t="shared" ref="Z388:Z451" si="79">+Q388</f>
        <v>0</v>
      </c>
      <c r="AA388" s="432">
        <f t="shared" ref="AA388:AA451" si="80">+E388+F388+G388+H388+I388+J388</f>
        <v>0</v>
      </c>
      <c r="AB388" s="432">
        <f t="shared" ref="AB388:AB451" si="81">+R388+S388+T388</f>
        <v>0</v>
      </c>
      <c r="AC388" s="432">
        <f t="shared" ref="AC388:AC451" si="82">+K388+L388+M388+N388+O388+P388</f>
        <v>0</v>
      </c>
      <c r="AD388" s="489">
        <f t="shared" ref="AD388:AD451" si="83">+SUM(X388:AC388)-U388</f>
        <v>0</v>
      </c>
      <c r="AG388" s="483" t="e">
        <f t="shared" ref="AG388:AG451" si="84">+X388/$U388</f>
        <v>#DIV/0!</v>
      </c>
      <c r="AH388" s="483" t="e">
        <f t="shared" ref="AH388:AH451" si="85">+Y388/$U388</f>
        <v>#DIV/0!</v>
      </c>
      <c r="AI388" s="483" t="e">
        <f t="shared" ref="AI388:AI451" si="86">+Z388/$U388</f>
        <v>#DIV/0!</v>
      </c>
      <c r="AJ388" s="483" t="e">
        <f t="shared" ref="AJ388:AJ451" si="87">+AA388/$U388</f>
        <v>#DIV/0!</v>
      </c>
      <c r="AK388" s="483" t="e">
        <f t="shared" ref="AK388:AK451" si="88">+AB388/$U388</f>
        <v>#DIV/0!</v>
      </c>
      <c r="AL388" s="483" t="e">
        <f t="shared" ref="AL388:AL451" si="89">+AC388/$U388</f>
        <v>#DIV/0!</v>
      </c>
    </row>
    <row r="389" spans="2:38" x14ac:dyDescent="0.2">
      <c r="B389" s="428">
        <f>+'Summary Data (2)'!B389</f>
        <v>0</v>
      </c>
      <c r="C389" s="431">
        <f>+'Summary Data (2)'!E389</f>
        <v>0</v>
      </c>
      <c r="D389" s="431">
        <f>+'Summary Data (2)'!I389</f>
        <v>0</v>
      </c>
      <c r="E389" s="431">
        <f>+'Summary Data (2)'!M389</f>
        <v>0</v>
      </c>
      <c r="F389" s="431">
        <f>+'Summary Data (2)'!Q389</f>
        <v>0</v>
      </c>
      <c r="G389" s="431">
        <f>+'Summary Data (2)'!U389</f>
        <v>0</v>
      </c>
      <c r="H389" s="431">
        <f>+'Summary Data (2)'!Y389</f>
        <v>0</v>
      </c>
      <c r="I389" s="431">
        <f>+'Summary Data (2)'!AC389</f>
        <v>0</v>
      </c>
      <c r="J389" s="431">
        <f>+'Summary Data (2)'!AG389</f>
        <v>0</v>
      </c>
      <c r="K389" s="431">
        <f>+'Summary Data (2)'!AK389</f>
        <v>0</v>
      </c>
      <c r="L389" s="431">
        <f>+'Summary Data (2)'!AO389</f>
        <v>0</v>
      </c>
      <c r="M389" s="431">
        <f>+'Summary Data (2)'!AS389</f>
        <v>0</v>
      </c>
      <c r="N389" s="431">
        <f>+'Summary Data (2)'!AW389</f>
        <v>0</v>
      </c>
      <c r="O389" s="431">
        <f>+'Summary Data (2)'!BA389</f>
        <v>0</v>
      </c>
      <c r="P389" s="431">
        <f>+'Summary Data (2)'!BE389</f>
        <v>0</v>
      </c>
      <c r="Q389" s="431">
        <f>+'Summary Data (2)'!BI389</f>
        <v>0</v>
      </c>
      <c r="R389" s="431">
        <f>+'Summary Data (2)'!BM389</f>
        <v>0</v>
      </c>
      <c r="S389" s="431">
        <f>+'Summary Data (2)'!BQ389</f>
        <v>0</v>
      </c>
      <c r="T389" s="431">
        <f>+'Summary Data (2)'!BU389</f>
        <v>0</v>
      </c>
      <c r="U389" s="431">
        <f>+'Summary Data (2)'!BY389</f>
        <v>0</v>
      </c>
      <c r="X389" s="432">
        <f t="shared" si="78"/>
        <v>0</v>
      </c>
      <c r="Y389" s="432">
        <f t="shared" si="78"/>
        <v>0</v>
      </c>
      <c r="Z389" s="432">
        <f t="shared" si="79"/>
        <v>0</v>
      </c>
      <c r="AA389" s="432">
        <f t="shared" si="80"/>
        <v>0</v>
      </c>
      <c r="AB389" s="432">
        <f t="shared" si="81"/>
        <v>0</v>
      </c>
      <c r="AC389" s="432">
        <f t="shared" si="82"/>
        <v>0</v>
      </c>
      <c r="AD389" s="489">
        <f t="shared" si="83"/>
        <v>0</v>
      </c>
      <c r="AG389" s="483" t="e">
        <f t="shared" si="84"/>
        <v>#DIV/0!</v>
      </c>
      <c r="AH389" s="483" t="e">
        <f t="shared" si="85"/>
        <v>#DIV/0!</v>
      </c>
      <c r="AI389" s="483" t="e">
        <f t="shared" si="86"/>
        <v>#DIV/0!</v>
      </c>
      <c r="AJ389" s="483" t="e">
        <f t="shared" si="87"/>
        <v>#DIV/0!</v>
      </c>
      <c r="AK389" s="483" t="e">
        <f t="shared" si="88"/>
        <v>#DIV/0!</v>
      </c>
      <c r="AL389" s="483" t="e">
        <f t="shared" si="89"/>
        <v>#DIV/0!</v>
      </c>
    </row>
    <row r="390" spans="2:38" x14ac:dyDescent="0.2">
      <c r="B390" s="428">
        <f>+'Summary Data (2)'!B390</f>
        <v>0</v>
      </c>
      <c r="C390" s="431">
        <f>+'Summary Data (2)'!E390</f>
        <v>0</v>
      </c>
      <c r="D390" s="431">
        <f>+'Summary Data (2)'!I390</f>
        <v>0</v>
      </c>
      <c r="E390" s="431">
        <f>+'Summary Data (2)'!M390</f>
        <v>0</v>
      </c>
      <c r="F390" s="431">
        <f>+'Summary Data (2)'!Q390</f>
        <v>0</v>
      </c>
      <c r="G390" s="431">
        <f>+'Summary Data (2)'!U390</f>
        <v>0</v>
      </c>
      <c r="H390" s="431">
        <f>+'Summary Data (2)'!Y390</f>
        <v>0</v>
      </c>
      <c r="I390" s="431">
        <f>+'Summary Data (2)'!AC390</f>
        <v>0</v>
      </c>
      <c r="J390" s="431">
        <f>+'Summary Data (2)'!AG390</f>
        <v>0</v>
      </c>
      <c r="K390" s="431">
        <f>+'Summary Data (2)'!AK390</f>
        <v>0</v>
      </c>
      <c r="L390" s="431">
        <f>+'Summary Data (2)'!AO390</f>
        <v>0</v>
      </c>
      <c r="M390" s="431">
        <f>+'Summary Data (2)'!AS390</f>
        <v>0</v>
      </c>
      <c r="N390" s="431">
        <f>+'Summary Data (2)'!AW390</f>
        <v>0</v>
      </c>
      <c r="O390" s="431">
        <f>+'Summary Data (2)'!BA390</f>
        <v>0</v>
      </c>
      <c r="P390" s="431">
        <f>+'Summary Data (2)'!BE390</f>
        <v>0</v>
      </c>
      <c r="Q390" s="431">
        <f>+'Summary Data (2)'!BI390</f>
        <v>0</v>
      </c>
      <c r="R390" s="431">
        <f>+'Summary Data (2)'!BM390</f>
        <v>0</v>
      </c>
      <c r="S390" s="431">
        <f>+'Summary Data (2)'!BQ390</f>
        <v>0</v>
      </c>
      <c r="T390" s="431">
        <f>+'Summary Data (2)'!BU390</f>
        <v>0</v>
      </c>
      <c r="U390" s="431">
        <f>+'Summary Data (2)'!BY390</f>
        <v>0</v>
      </c>
      <c r="X390" s="432">
        <f t="shared" si="78"/>
        <v>0</v>
      </c>
      <c r="Y390" s="432">
        <f t="shared" si="78"/>
        <v>0</v>
      </c>
      <c r="Z390" s="432">
        <f t="shared" si="79"/>
        <v>0</v>
      </c>
      <c r="AA390" s="432">
        <f t="shared" si="80"/>
        <v>0</v>
      </c>
      <c r="AB390" s="432">
        <f t="shared" si="81"/>
        <v>0</v>
      </c>
      <c r="AC390" s="432">
        <f t="shared" si="82"/>
        <v>0</v>
      </c>
      <c r="AD390" s="489">
        <f t="shared" si="83"/>
        <v>0</v>
      </c>
      <c r="AG390" s="483" t="e">
        <f t="shared" si="84"/>
        <v>#DIV/0!</v>
      </c>
      <c r="AH390" s="483" t="e">
        <f t="shared" si="85"/>
        <v>#DIV/0!</v>
      </c>
      <c r="AI390" s="483" t="e">
        <f t="shared" si="86"/>
        <v>#DIV/0!</v>
      </c>
      <c r="AJ390" s="483" t="e">
        <f t="shared" si="87"/>
        <v>#DIV/0!</v>
      </c>
      <c r="AK390" s="483" t="e">
        <f t="shared" si="88"/>
        <v>#DIV/0!</v>
      </c>
      <c r="AL390" s="483" t="e">
        <f t="shared" si="89"/>
        <v>#DIV/0!</v>
      </c>
    </row>
    <row r="391" spans="2:38" x14ac:dyDescent="0.2">
      <c r="B391" s="428">
        <f>+'Summary Data (2)'!B391</f>
        <v>0</v>
      </c>
      <c r="C391" s="431">
        <f>+'Summary Data (2)'!E391</f>
        <v>0</v>
      </c>
      <c r="D391" s="431">
        <f>+'Summary Data (2)'!I391</f>
        <v>0</v>
      </c>
      <c r="E391" s="431">
        <f>+'Summary Data (2)'!M391</f>
        <v>0</v>
      </c>
      <c r="F391" s="431">
        <f>+'Summary Data (2)'!Q391</f>
        <v>0</v>
      </c>
      <c r="G391" s="431">
        <f>+'Summary Data (2)'!U391</f>
        <v>0</v>
      </c>
      <c r="H391" s="431">
        <f>+'Summary Data (2)'!Y391</f>
        <v>0</v>
      </c>
      <c r="I391" s="431">
        <f>+'Summary Data (2)'!AC391</f>
        <v>0</v>
      </c>
      <c r="J391" s="431">
        <f>+'Summary Data (2)'!AG391</f>
        <v>0</v>
      </c>
      <c r="K391" s="431">
        <f>+'Summary Data (2)'!AK391</f>
        <v>0</v>
      </c>
      <c r="L391" s="431">
        <f>+'Summary Data (2)'!AO391</f>
        <v>0</v>
      </c>
      <c r="M391" s="431">
        <f>+'Summary Data (2)'!AS391</f>
        <v>0</v>
      </c>
      <c r="N391" s="431">
        <f>+'Summary Data (2)'!AW391</f>
        <v>0</v>
      </c>
      <c r="O391" s="431">
        <f>+'Summary Data (2)'!BA391</f>
        <v>0</v>
      </c>
      <c r="P391" s="431">
        <f>+'Summary Data (2)'!BE391</f>
        <v>0</v>
      </c>
      <c r="Q391" s="431">
        <f>+'Summary Data (2)'!BI391</f>
        <v>0</v>
      </c>
      <c r="R391" s="431">
        <f>+'Summary Data (2)'!BM391</f>
        <v>0</v>
      </c>
      <c r="S391" s="431">
        <f>+'Summary Data (2)'!BQ391</f>
        <v>0</v>
      </c>
      <c r="T391" s="431">
        <f>+'Summary Data (2)'!BU391</f>
        <v>0</v>
      </c>
      <c r="U391" s="431">
        <f>+'Summary Data (2)'!BY391</f>
        <v>0</v>
      </c>
      <c r="X391" s="432">
        <f t="shared" si="78"/>
        <v>0</v>
      </c>
      <c r="Y391" s="432">
        <f t="shared" si="78"/>
        <v>0</v>
      </c>
      <c r="Z391" s="432">
        <f t="shared" si="79"/>
        <v>0</v>
      </c>
      <c r="AA391" s="432">
        <f t="shared" si="80"/>
        <v>0</v>
      </c>
      <c r="AB391" s="432">
        <f t="shared" si="81"/>
        <v>0</v>
      </c>
      <c r="AC391" s="432">
        <f t="shared" si="82"/>
        <v>0</v>
      </c>
      <c r="AD391" s="489">
        <f t="shared" si="83"/>
        <v>0</v>
      </c>
      <c r="AG391" s="483" t="e">
        <f t="shared" si="84"/>
        <v>#DIV/0!</v>
      </c>
      <c r="AH391" s="483" t="e">
        <f t="shared" si="85"/>
        <v>#DIV/0!</v>
      </c>
      <c r="AI391" s="483" t="e">
        <f t="shared" si="86"/>
        <v>#DIV/0!</v>
      </c>
      <c r="AJ391" s="483" t="e">
        <f t="shared" si="87"/>
        <v>#DIV/0!</v>
      </c>
      <c r="AK391" s="483" t="e">
        <f t="shared" si="88"/>
        <v>#DIV/0!</v>
      </c>
      <c r="AL391" s="483" t="e">
        <f t="shared" si="89"/>
        <v>#DIV/0!</v>
      </c>
    </row>
    <row r="392" spans="2:38" x14ac:dyDescent="0.2">
      <c r="B392" s="428">
        <f>+'Summary Data (2)'!B392</f>
        <v>0</v>
      </c>
      <c r="C392" s="431">
        <f>+'Summary Data (2)'!E392</f>
        <v>0</v>
      </c>
      <c r="D392" s="431">
        <f>+'Summary Data (2)'!I392</f>
        <v>0</v>
      </c>
      <c r="E392" s="431">
        <f>+'Summary Data (2)'!M392</f>
        <v>0</v>
      </c>
      <c r="F392" s="431">
        <f>+'Summary Data (2)'!Q392</f>
        <v>0</v>
      </c>
      <c r="G392" s="431">
        <f>+'Summary Data (2)'!U392</f>
        <v>0</v>
      </c>
      <c r="H392" s="431">
        <f>+'Summary Data (2)'!Y392</f>
        <v>0</v>
      </c>
      <c r="I392" s="431">
        <f>+'Summary Data (2)'!AC392</f>
        <v>0</v>
      </c>
      <c r="J392" s="431">
        <f>+'Summary Data (2)'!AG392</f>
        <v>0</v>
      </c>
      <c r="K392" s="431">
        <f>+'Summary Data (2)'!AK392</f>
        <v>0</v>
      </c>
      <c r="L392" s="431">
        <f>+'Summary Data (2)'!AO392</f>
        <v>0</v>
      </c>
      <c r="M392" s="431">
        <f>+'Summary Data (2)'!AS392</f>
        <v>0</v>
      </c>
      <c r="N392" s="431">
        <f>+'Summary Data (2)'!AW392</f>
        <v>0</v>
      </c>
      <c r="O392" s="431">
        <f>+'Summary Data (2)'!BA392</f>
        <v>0</v>
      </c>
      <c r="P392" s="431">
        <f>+'Summary Data (2)'!BE392</f>
        <v>0</v>
      </c>
      <c r="Q392" s="431">
        <f>+'Summary Data (2)'!BI392</f>
        <v>0</v>
      </c>
      <c r="R392" s="431">
        <f>+'Summary Data (2)'!BM392</f>
        <v>0</v>
      </c>
      <c r="S392" s="431">
        <f>+'Summary Data (2)'!BQ392</f>
        <v>0</v>
      </c>
      <c r="T392" s="431">
        <f>+'Summary Data (2)'!BU392</f>
        <v>0</v>
      </c>
      <c r="U392" s="431">
        <f>+'Summary Data (2)'!BY392</f>
        <v>0</v>
      </c>
      <c r="X392" s="432">
        <f t="shared" si="78"/>
        <v>0</v>
      </c>
      <c r="Y392" s="432">
        <f t="shared" si="78"/>
        <v>0</v>
      </c>
      <c r="Z392" s="432">
        <f t="shared" si="79"/>
        <v>0</v>
      </c>
      <c r="AA392" s="432">
        <f t="shared" si="80"/>
        <v>0</v>
      </c>
      <c r="AB392" s="432">
        <f t="shared" si="81"/>
        <v>0</v>
      </c>
      <c r="AC392" s="432">
        <f t="shared" si="82"/>
        <v>0</v>
      </c>
      <c r="AD392" s="489">
        <f t="shared" si="83"/>
        <v>0</v>
      </c>
      <c r="AG392" s="483" t="e">
        <f t="shared" si="84"/>
        <v>#DIV/0!</v>
      </c>
      <c r="AH392" s="483" t="e">
        <f t="shared" si="85"/>
        <v>#DIV/0!</v>
      </c>
      <c r="AI392" s="483" t="e">
        <f t="shared" si="86"/>
        <v>#DIV/0!</v>
      </c>
      <c r="AJ392" s="483" t="e">
        <f t="shared" si="87"/>
        <v>#DIV/0!</v>
      </c>
      <c r="AK392" s="483" t="e">
        <f t="shared" si="88"/>
        <v>#DIV/0!</v>
      </c>
      <c r="AL392" s="483" t="e">
        <f t="shared" si="89"/>
        <v>#DIV/0!</v>
      </c>
    </row>
    <row r="393" spans="2:38" x14ac:dyDescent="0.2">
      <c r="B393" s="428">
        <f>+'Summary Data (2)'!B393</f>
        <v>0</v>
      </c>
      <c r="C393" s="431">
        <f>+'Summary Data (2)'!E393</f>
        <v>0</v>
      </c>
      <c r="D393" s="431">
        <f>+'Summary Data (2)'!I393</f>
        <v>0</v>
      </c>
      <c r="E393" s="431">
        <f>+'Summary Data (2)'!M393</f>
        <v>0</v>
      </c>
      <c r="F393" s="431">
        <f>+'Summary Data (2)'!Q393</f>
        <v>0</v>
      </c>
      <c r="G393" s="431">
        <f>+'Summary Data (2)'!U393</f>
        <v>0</v>
      </c>
      <c r="H393" s="431">
        <f>+'Summary Data (2)'!Y393</f>
        <v>0</v>
      </c>
      <c r="I393" s="431">
        <f>+'Summary Data (2)'!AC393</f>
        <v>0</v>
      </c>
      <c r="J393" s="431">
        <f>+'Summary Data (2)'!AG393</f>
        <v>0</v>
      </c>
      <c r="K393" s="431">
        <f>+'Summary Data (2)'!AK393</f>
        <v>0</v>
      </c>
      <c r="L393" s="431">
        <f>+'Summary Data (2)'!AO393</f>
        <v>0</v>
      </c>
      <c r="M393" s="431">
        <f>+'Summary Data (2)'!AS393</f>
        <v>0</v>
      </c>
      <c r="N393" s="431">
        <f>+'Summary Data (2)'!AW393</f>
        <v>0</v>
      </c>
      <c r="O393" s="431">
        <f>+'Summary Data (2)'!BA393</f>
        <v>0</v>
      </c>
      <c r="P393" s="431">
        <f>+'Summary Data (2)'!BE393</f>
        <v>0</v>
      </c>
      <c r="Q393" s="431">
        <f>+'Summary Data (2)'!BI393</f>
        <v>0</v>
      </c>
      <c r="R393" s="431">
        <f>+'Summary Data (2)'!BM393</f>
        <v>0</v>
      </c>
      <c r="S393" s="431">
        <f>+'Summary Data (2)'!BQ393</f>
        <v>0</v>
      </c>
      <c r="T393" s="431">
        <f>+'Summary Data (2)'!BU393</f>
        <v>0</v>
      </c>
      <c r="U393" s="431">
        <f>+'Summary Data (2)'!BY393</f>
        <v>0</v>
      </c>
      <c r="X393" s="432">
        <f t="shared" si="78"/>
        <v>0</v>
      </c>
      <c r="Y393" s="432">
        <f t="shared" si="78"/>
        <v>0</v>
      </c>
      <c r="Z393" s="432">
        <f t="shared" si="79"/>
        <v>0</v>
      </c>
      <c r="AA393" s="432">
        <f t="shared" si="80"/>
        <v>0</v>
      </c>
      <c r="AB393" s="432">
        <f t="shared" si="81"/>
        <v>0</v>
      </c>
      <c r="AC393" s="432">
        <f t="shared" si="82"/>
        <v>0</v>
      </c>
      <c r="AD393" s="489">
        <f t="shared" si="83"/>
        <v>0</v>
      </c>
      <c r="AG393" s="483" t="e">
        <f t="shared" si="84"/>
        <v>#DIV/0!</v>
      </c>
      <c r="AH393" s="483" t="e">
        <f t="shared" si="85"/>
        <v>#DIV/0!</v>
      </c>
      <c r="AI393" s="483" t="e">
        <f t="shared" si="86"/>
        <v>#DIV/0!</v>
      </c>
      <c r="AJ393" s="483" t="e">
        <f t="shared" si="87"/>
        <v>#DIV/0!</v>
      </c>
      <c r="AK393" s="483" t="e">
        <f t="shared" si="88"/>
        <v>#DIV/0!</v>
      </c>
      <c r="AL393" s="483" t="e">
        <f t="shared" si="89"/>
        <v>#DIV/0!</v>
      </c>
    </row>
    <row r="394" spans="2:38" x14ac:dyDescent="0.2">
      <c r="B394" s="428">
        <f>+'Summary Data (2)'!B394</f>
        <v>0</v>
      </c>
      <c r="C394" s="431">
        <f>+'Summary Data (2)'!E394</f>
        <v>0</v>
      </c>
      <c r="D394" s="431">
        <f>+'Summary Data (2)'!I394</f>
        <v>0</v>
      </c>
      <c r="E394" s="431">
        <f>+'Summary Data (2)'!M394</f>
        <v>0</v>
      </c>
      <c r="F394" s="431">
        <f>+'Summary Data (2)'!Q394</f>
        <v>0</v>
      </c>
      <c r="G394" s="431">
        <f>+'Summary Data (2)'!U394</f>
        <v>0</v>
      </c>
      <c r="H394" s="431">
        <f>+'Summary Data (2)'!Y394</f>
        <v>0</v>
      </c>
      <c r="I394" s="431">
        <f>+'Summary Data (2)'!AC394</f>
        <v>0</v>
      </c>
      <c r="J394" s="431">
        <f>+'Summary Data (2)'!AG394</f>
        <v>0</v>
      </c>
      <c r="K394" s="431">
        <f>+'Summary Data (2)'!AK394</f>
        <v>0</v>
      </c>
      <c r="L394" s="431">
        <f>+'Summary Data (2)'!AO394</f>
        <v>0</v>
      </c>
      <c r="M394" s="431">
        <f>+'Summary Data (2)'!AS394</f>
        <v>0</v>
      </c>
      <c r="N394" s="431">
        <f>+'Summary Data (2)'!AW394</f>
        <v>0</v>
      </c>
      <c r="O394" s="431">
        <f>+'Summary Data (2)'!BA394</f>
        <v>0</v>
      </c>
      <c r="P394" s="431">
        <f>+'Summary Data (2)'!BE394</f>
        <v>0</v>
      </c>
      <c r="Q394" s="431">
        <f>+'Summary Data (2)'!BI394</f>
        <v>0</v>
      </c>
      <c r="R394" s="431">
        <f>+'Summary Data (2)'!BM394</f>
        <v>0</v>
      </c>
      <c r="S394" s="431">
        <f>+'Summary Data (2)'!BQ394</f>
        <v>0</v>
      </c>
      <c r="T394" s="431">
        <f>+'Summary Data (2)'!BU394</f>
        <v>0</v>
      </c>
      <c r="U394" s="431">
        <f>+'Summary Data (2)'!BY394</f>
        <v>0</v>
      </c>
      <c r="X394" s="432">
        <f t="shared" si="78"/>
        <v>0</v>
      </c>
      <c r="Y394" s="432">
        <f t="shared" si="78"/>
        <v>0</v>
      </c>
      <c r="Z394" s="432">
        <f t="shared" si="79"/>
        <v>0</v>
      </c>
      <c r="AA394" s="432">
        <f t="shared" si="80"/>
        <v>0</v>
      </c>
      <c r="AB394" s="432">
        <f t="shared" si="81"/>
        <v>0</v>
      </c>
      <c r="AC394" s="432">
        <f t="shared" si="82"/>
        <v>0</v>
      </c>
      <c r="AD394" s="489">
        <f t="shared" si="83"/>
        <v>0</v>
      </c>
      <c r="AG394" s="483" t="e">
        <f t="shared" si="84"/>
        <v>#DIV/0!</v>
      </c>
      <c r="AH394" s="483" t="e">
        <f t="shared" si="85"/>
        <v>#DIV/0!</v>
      </c>
      <c r="AI394" s="483" t="e">
        <f t="shared" si="86"/>
        <v>#DIV/0!</v>
      </c>
      <c r="AJ394" s="483" t="e">
        <f t="shared" si="87"/>
        <v>#DIV/0!</v>
      </c>
      <c r="AK394" s="483" t="e">
        <f t="shared" si="88"/>
        <v>#DIV/0!</v>
      </c>
      <c r="AL394" s="483" t="e">
        <f t="shared" si="89"/>
        <v>#DIV/0!</v>
      </c>
    </row>
    <row r="395" spans="2:38" x14ac:dyDescent="0.2">
      <c r="B395" s="428">
        <f>+'Summary Data (2)'!B395</f>
        <v>0</v>
      </c>
      <c r="C395" s="431">
        <f>+'Summary Data (2)'!E395</f>
        <v>0</v>
      </c>
      <c r="D395" s="431">
        <f>+'Summary Data (2)'!I395</f>
        <v>0</v>
      </c>
      <c r="E395" s="431">
        <f>+'Summary Data (2)'!M395</f>
        <v>0</v>
      </c>
      <c r="F395" s="431">
        <f>+'Summary Data (2)'!Q395</f>
        <v>0</v>
      </c>
      <c r="G395" s="431">
        <f>+'Summary Data (2)'!U395</f>
        <v>0</v>
      </c>
      <c r="H395" s="431">
        <f>+'Summary Data (2)'!Y395</f>
        <v>0</v>
      </c>
      <c r="I395" s="431">
        <f>+'Summary Data (2)'!AC395</f>
        <v>0</v>
      </c>
      <c r="J395" s="431">
        <f>+'Summary Data (2)'!AG395</f>
        <v>0</v>
      </c>
      <c r="K395" s="431">
        <f>+'Summary Data (2)'!AK395</f>
        <v>0</v>
      </c>
      <c r="L395" s="431">
        <f>+'Summary Data (2)'!AO395</f>
        <v>0</v>
      </c>
      <c r="M395" s="431">
        <f>+'Summary Data (2)'!AS395</f>
        <v>0</v>
      </c>
      <c r="N395" s="431">
        <f>+'Summary Data (2)'!AW395</f>
        <v>0</v>
      </c>
      <c r="O395" s="431">
        <f>+'Summary Data (2)'!BA395</f>
        <v>0</v>
      </c>
      <c r="P395" s="431">
        <f>+'Summary Data (2)'!BE395</f>
        <v>0</v>
      </c>
      <c r="Q395" s="431">
        <f>+'Summary Data (2)'!BI395</f>
        <v>0</v>
      </c>
      <c r="R395" s="431">
        <f>+'Summary Data (2)'!BM395</f>
        <v>0</v>
      </c>
      <c r="S395" s="431">
        <f>+'Summary Data (2)'!BQ395</f>
        <v>0</v>
      </c>
      <c r="T395" s="431">
        <f>+'Summary Data (2)'!BU395</f>
        <v>0</v>
      </c>
      <c r="U395" s="431">
        <f>+'Summary Data (2)'!BY395</f>
        <v>0</v>
      </c>
      <c r="X395" s="432">
        <f t="shared" si="78"/>
        <v>0</v>
      </c>
      <c r="Y395" s="432">
        <f t="shared" si="78"/>
        <v>0</v>
      </c>
      <c r="Z395" s="432">
        <f t="shared" si="79"/>
        <v>0</v>
      </c>
      <c r="AA395" s="432">
        <f t="shared" si="80"/>
        <v>0</v>
      </c>
      <c r="AB395" s="432">
        <f t="shared" si="81"/>
        <v>0</v>
      </c>
      <c r="AC395" s="432">
        <f t="shared" si="82"/>
        <v>0</v>
      </c>
      <c r="AD395" s="489">
        <f t="shared" si="83"/>
        <v>0</v>
      </c>
      <c r="AG395" s="483" t="e">
        <f t="shared" si="84"/>
        <v>#DIV/0!</v>
      </c>
      <c r="AH395" s="483" t="e">
        <f t="shared" si="85"/>
        <v>#DIV/0!</v>
      </c>
      <c r="AI395" s="483" t="e">
        <f t="shared" si="86"/>
        <v>#DIV/0!</v>
      </c>
      <c r="AJ395" s="483" t="e">
        <f t="shared" si="87"/>
        <v>#DIV/0!</v>
      </c>
      <c r="AK395" s="483" t="e">
        <f t="shared" si="88"/>
        <v>#DIV/0!</v>
      </c>
      <c r="AL395" s="483" t="e">
        <f t="shared" si="89"/>
        <v>#DIV/0!</v>
      </c>
    </row>
    <row r="396" spans="2:38" x14ac:dyDescent="0.2">
      <c r="B396" s="428">
        <f>+'Summary Data (2)'!B396</f>
        <v>0</v>
      </c>
      <c r="C396" s="431">
        <f>+'Summary Data (2)'!E396</f>
        <v>0</v>
      </c>
      <c r="D396" s="431">
        <f>+'Summary Data (2)'!I396</f>
        <v>0</v>
      </c>
      <c r="E396" s="431">
        <f>+'Summary Data (2)'!M396</f>
        <v>0</v>
      </c>
      <c r="F396" s="431">
        <f>+'Summary Data (2)'!Q396</f>
        <v>0</v>
      </c>
      <c r="G396" s="431">
        <f>+'Summary Data (2)'!U396</f>
        <v>0</v>
      </c>
      <c r="H396" s="431">
        <f>+'Summary Data (2)'!Y396</f>
        <v>0</v>
      </c>
      <c r="I396" s="431">
        <f>+'Summary Data (2)'!AC396</f>
        <v>0</v>
      </c>
      <c r="J396" s="431">
        <f>+'Summary Data (2)'!AG396</f>
        <v>0</v>
      </c>
      <c r="K396" s="431">
        <f>+'Summary Data (2)'!AK396</f>
        <v>0</v>
      </c>
      <c r="L396" s="431">
        <f>+'Summary Data (2)'!AO396</f>
        <v>0</v>
      </c>
      <c r="M396" s="431">
        <f>+'Summary Data (2)'!AS396</f>
        <v>0</v>
      </c>
      <c r="N396" s="431">
        <f>+'Summary Data (2)'!AW396</f>
        <v>0</v>
      </c>
      <c r="O396" s="431">
        <f>+'Summary Data (2)'!BA396</f>
        <v>0</v>
      </c>
      <c r="P396" s="431">
        <f>+'Summary Data (2)'!BE396</f>
        <v>0</v>
      </c>
      <c r="Q396" s="431">
        <f>+'Summary Data (2)'!BI396</f>
        <v>0</v>
      </c>
      <c r="R396" s="431">
        <f>+'Summary Data (2)'!BM396</f>
        <v>0</v>
      </c>
      <c r="S396" s="431">
        <f>+'Summary Data (2)'!BQ396</f>
        <v>0</v>
      </c>
      <c r="T396" s="431">
        <f>+'Summary Data (2)'!BU396</f>
        <v>0</v>
      </c>
      <c r="U396" s="431">
        <f>+'Summary Data (2)'!BY396</f>
        <v>0</v>
      </c>
      <c r="X396" s="432">
        <f t="shared" si="78"/>
        <v>0</v>
      </c>
      <c r="Y396" s="432">
        <f t="shared" si="78"/>
        <v>0</v>
      </c>
      <c r="Z396" s="432">
        <f t="shared" si="79"/>
        <v>0</v>
      </c>
      <c r="AA396" s="432">
        <f t="shared" si="80"/>
        <v>0</v>
      </c>
      <c r="AB396" s="432">
        <f t="shared" si="81"/>
        <v>0</v>
      </c>
      <c r="AC396" s="432">
        <f t="shared" si="82"/>
        <v>0</v>
      </c>
      <c r="AD396" s="489">
        <f t="shared" si="83"/>
        <v>0</v>
      </c>
      <c r="AG396" s="483" t="e">
        <f t="shared" si="84"/>
        <v>#DIV/0!</v>
      </c>
      <c r="AH396" s="483" t="e">
        <f t="shared" si="85"/>
        <v>#DIV/0!</v>
      </c>
      <c r="AI396" s="483" t="e">
        <f t="shared" si="86"/>
        <v>#DIV/0!</v>
      </c>
      <c r="AJ396" s="483" t="e">
        <f t="shared" si="87"/>
        <v>#DIV/0!</v>
      </c>
      <c r="AK396" s="483" t="e">
        <f t="shared" si="88"/>
        <v>#DIV/0!</v>
      </c>
      <c r="AL396" s="483" t="e">
        <f t="shared" si="89"/>
        <v>#DIV/0!</v>
      </c>
    </row>
    <row r="397" spans="2:38" x14ac:dyDescent="0.2">
      <c r="B397" s="428">
        <f>+'Summary Data (2)'!B397</f>
        <v>0</v>
      </c>
      <c r="C397" s="431">
        <f>+'Summary Data (2)'!E397</f>
        <v>0</v>
      </c>
      <c r="D397" s="431">
        <f>+'Summary Data (2)'!I397</f>
        <v>0</v>
      </c>
      <c r="E397" s="431">
        <f>+'Summary Data (2)'!M397</f>
        <v>0</v>
      </c>
      <c r="F397" s="431">
        <f>+'Summary Data (2)'!Q397</f>
        <v>0</v>
      </c>
      <c r="G397" s="431">
        <f>+'Summary Data (2)'!U397</f>
        <v>0</v>
      </c>
      <c r="H397" s="431">
        <f>+'Summary Data (2)'!Y397</f>
        <v>0</v>
      </c>
      <c r="I397" s="431">
        <f>+'Summary Data (2)'!AC397</f>
        <v>0</v>
      </c>
      <c r="J397" s="431">
        <f>+'Summary Data (2)'!AG397</f>
        <v>0</v>
      </c>
      <c r="K397" s="431">
        <f>+'Summary Data (2)'!AK397</f>
        <v>0</v>
      </c>
      <c r="L397" s="431">
        <f>+'Summary Data (2)'!AO397</f>
        <v>0</v>
      </c>
      <c r="M397" s="431">
        <f>+'Summary Data (2)'!AS397</f>
        <v>0</v>
      </c>
      <c r="N397" s="431">
        <f>+'Summary Data (2)'!AW397</f>
        <v>0</v>
      </c>
      <c r="O397" s="431">
        <f>+'Summary Data (2)'!BA397</f>
        <v>0</v>
      </c>
      <c r="P397" s="431">
        <f>+'Summary Data (2)'!BE397</f>
        <v>0</v>
      </c>
      <c r="Q397" s="431">
        <f>+'Summary Data (2)'!BI397</f>
        <v>0</v>
      </c>
      <c r="R397" s="431">
        <f>+'Summary Data (2)'!BM397</f>
        <v>0</v>
      </c>
      <c r="S397" s="431">
        <f>+'Summary Data (2)'!BQ397</f>
        <v>0</v>
      </c>
      <c r="T397" s="431">
        <f>+'Summary Data (2)'!BU397</f>
        <v>0</v>
      </c>
      <c r="U397" s="431">
        <f>+'Summary Data (2)'!BY397</f>
        <v>0</v>
      </c>
      <c r="X397" s="432">
        <f t="shared" si="78"/>
        <v>0</v>
      </c>
      <c r="Y397" s="432">
        <f t="shared" si="78"/>
        <v>0</v>
      </c>
      <c r="Z397" s="432">
        <f t="shared" si="79"/>
        <v>0</v>
      </c>
      <c r="AA397" s="432">
        <f t="shared" si="80"/>
        <v>0</v>
      </c>
      <c r="AB397" s="432">
        <f t="shared" si="81"/>
        <v>0</v>
      </c>
      <c r="AC397" s="432">
        <f t="shared" si="82"/>
        <v>0</v>
      </c>
      <c r="AD397" s="489">
        <f t="shared" si="83"/>
        <v>0</v>
      </c>
      <c r="AG397" s="483" t="e">
        <f t="shared" si="84"/>
        <v>#DIV/0!</v>
      </c>
      <c r="AH397" s="483" t="e">
        <f t="shared" si="85"/>
        <v>#DIV/0!</v>
      </c>
      <c r="AI397" s="483" t="e">
        <f t="shared" si="86"/>
        <v>#DIV/0!</v>
      </c>
      <c r="AJ397" s="483" t="e">
        <f t="shared" si="87"/>
        <v>#DIV/0!</v>
      </c>
      <c r="AK397" s="483" t="e">
        <f t="shared" si="88"/>
        <v>#DIV/0!</v>
      </c>
      <c r="AL397" s="483" t="e">
        <f t="shared" si="89"/>
        <v>#DIV/0!</v>
      </c>
    </row>
    <row r="398" spans="2:38" x14ac:dyDescent="0.2">
      <c r="B398" s="428">
        <f>+'Summary Data (2)'!B398</f>
        <v>0</v>
      </c>
      <c r="C398" s="431">
        <f>+'Summary Data (2)'!E398</f>
        <v>0</v>
      </c>
      <c r="D398" s="431">
        <f>+'Summary Data (2)'!I398</f>
        <v>0</v>
      </c>
      <c r="E398" s="431">
        <f>+'Summary Data (2)'!M398</f>
        <v>0</v>
      </c>
      <c r="F398" s="431">
        <f>+'Summary Data (2)'!Q398</f>
        <v>0</v>
      </c>
      <c r="G398" s="431">
        <f>+'Summary Data (2)'!U398</f>
        <v>0</v>
      </c>
      <c r="H398" s="431">
        <f>+'Summary Data (2)'!Y398</f>
        <v>0</v>
      </c>
      <c r="I398" s="431">
        <f>+'Summary Data (2)'!AC398</f>
        <v>0</v>
      </c>
      <c r="J398" s="431">
        <f>+'Summary Data (2)'!AG398</f>
        <v>0</v>
      </c>
      <c r="K398" s="431">
        <f>+'Summary Data (2)'!AK398</f>
        <v>0</v>
      </c>
      <c r="L398" s="431">
        <f>+'Summary Data (2)'!AO398</f>
        <v>0</v>
      </c>
      <c r="M398" s="431">
        <f>+'Summary Data (2)'!AS398</f>
        <v>0</v>
      </c>
      <c r="N398" s="431">
        <f>+'Summary Data (2)'!AW398</f>
        <v>0</v>
      </c>
      <c r="O398" s="431">
        <f>+'Summary Data (2)'!BA398</f>
        <v>0</v>
      </c>
      <c r="P398" s="431">
        <f>+'Summary Data (2)'!BE398</f>
        <v>0</v>
      </c>
      <c r="Q398" s="431">
        <f>+'Summary Data (2)'!BI398</f>
        <v>0</v>
      </c>
      <c r="R398" s="431">
        <f>+'Summary Data (2)'!BM398</f>
        <v>0</v>
      </c>
      <c r="S398" s="431">
        <f>+'Summary Data (2)'!BQ398</f>
        <v>0</v>
      </c>
      <c r="T398" s="431">
        <f>+'Summary Data (2)'!BU398</f>
        <v>0</v>
      </c>
      <c r="U398" s="431">
        <f>+'Summary Data (2)'!BY398</f>
        <v>0</v>
      </c>
      <c r="X398" s="432">
        <f t="shared" si="78"/>
        <v>0</v>
      </c>
      <c r="Y398" s="432">
        <f t="shared" si="78"/>
        <v>0</v>
      </c>
      <c r="Z398" s="432">
        <f t="shared" si="79"/>
        <v>0</v>
      </c>
      <c r="AA398" s="432">
        <f t="shared" si="80"/>
        <v>0</v>
      </c>
      <c r="AB398" s="432">
        <f t="shared" si="81"/>
        <v>0</v>
      </c>
      <c r="AC398" s="432">
        <f t="shared" si="82"/>
        <v>0</v>
      </c>
      <c r="AD398" s="489">
        <f t="shared" si="83"/>
        <v>0</v>
      </c>
      <c r="AG398" s="483" t="e">
        <f t="shared" si="84"/>
        <v>#DIV/0!</v>
      </c>
      <c r="AH398" s="483" t="e">
        <f t="shared" si="85"/>
        <v>#DIV/0!</v>
      </c>
      <c r="AI398" s="483" t="e">
        <f t="shared" si="86"/>
        <v>#DIV/0!</v>
      </c>
      <c r="AJ398" s="483" t="e">
        <f t="shared" si="87"/>
        <v>#DIV/0!</v>
      </c>
      <c r="AK398" s="483" t="e">
        <f t="shared" si="88"/>
        <v>#DIV/0!</v>
      </c>
      <c r="AL398" s="483" t="e">
        <f t="shared" si="89"/>
        <v>#DIV/0!</v>
      </c>
    </row>
    <row r="399" spans="2:38" x14ac:dyDescent="0.2">
      <c r="B399" s="428">
        <f>+'Summary Data (2)'!B399</f>
        <v>0</v>
      </c>
      <c r="C399" s="431">
        <f>+'Summary Data (2)'!E399</f>
        <v>0</v>
      </c>
      <c r="D399" s="431">
        <f>+'Summary Data (2)'!I399</f>
        <v>0</v>
      </c>
      <c r="E399" s="431">
        <f>+'Summary Data (2)'!M399</f>
        <v>0</v>
      </c>
      <c r="F399" s="431">
        <f>+'Summary Data (2)'!Q399</f>
        <v>0</v>
      </c>
      <c r="G399" s="431">
        <f>+'Summary Data (2)'!U399</f>
        <v>0</v>
      </c>
      <c r="H399" s="431">
        <f>+'Summary Data (2)'!Y399</f>
        <v>0</v>
      </c>
      <c r="I399" s="431">
        <f>+'Summary Data (2)'!AC399</f>
        <v>0</v>
      </c>
      <c r="J399" s="431">
        <f>+'Summary Data (2)'!AG399</f>
        <v>0</v>
      </c>
      <c r="K399" s="431">
        <f>+'Summary Data (2)'!AK399</f>
        <v>0</v>
      </c>
      <c r="L399" s="431">
        <f>+'Summary Data (2)'!AO399</f>
        <v>0</v>
      </c>
      <c r="M399" s="431">
        <f>+'Summary Data (2)'!AS399</f>
        <v>0</v>
      </c>
      <c r="N399" s="431">
        <f>+'Summary Data (2)'!AW399</f>
        <v>0</v>
      </c>
      <c r="O399" s="431">
        <f>+'Summary Data (2)'!BA399</f>
        <v>0</v>
      </c>
      <c r="P399" s="431">
        <f>+'Summary Data (2)'!BE399</f>
        <v>0</v>
      </c>
      <c r="Q399" s="431">
        <f>+'Summary Data (2)'!BI399</f>
        <v>0</v>
      </c>
      <c r="R399" s="431">
        <f>+'Summary Data (2)'!BM399</f>
        <v>0</v>
      </c>
      <c r="S399" s="431">
        <f>+'Summary Data (2)'!BQ399</f>
        <v>0</v>
      </c>
      <c r="T399" s="431">
        <f>+'Summary Data (2)'!BU399</f>
        <v>0</v>
      </c>
      <c r="U399" s="431">
        <f>+'Summary Data (2)'!BY399</f>
        <v>0</v>
      </c>
      <c r="X399" s="432">
        <f t="shared" si="78"/>
        <v>0</v>
      </c>
      <c r="Y399" s="432">
        <f t="shared" si="78"/>
        <v>0</v>
      </c>
      <c r="Z399" s="432">
        <f t="shared" si="79"/>
        <v>0</v>
      </c>
      <c r="AA399" s="432">
        <f t="shared" si="80"/>
        <v>0</v>
      </c>
      <c r="AB399" s="432">
        <f t="shared" si="81"/>
        <v>0</v>
      </c>
      <c r="AC399" s="432">
        <f t="shared" si="82"/>
        <v>0</v>
      </c>
      <c r="AD399" s="489">
        <f t="shared" si="83"/>
        <v>0</v>
      </c>
      <c r="AG399" s="483" t="e">
        <f t="shared" si="84"/>
        <v>#DIV/0!</v>
      </c>
      <c r="AH399" s="483" t="e">
        <f t="shared" si="85"/>
        <v>#DIV/0!</v>
      </c>
      <c r="AI399" s="483" t="e">
        <f t="shared" si="86"/>
        <v>#DIV/0!</v>
      </c>
      <c r="AJ399" s="483" t="e">
        <f t="shared" si="87"/>
        <v>#DIV/0!</v>
      </c>
      <c r="AK399" s="483" t="e">
        <f t="shared" si="88"/>
        <v>#DIV/0!</v>
      </c>
      <c r="AL399" s="483" t="e">
        <f t="shared" si="89"/>
        <v>#DIV/0!</v>
      </c>
    </row>
    <row r="400" spans="2:38" x14ac:dyDescent="0.2">
      <c r="B400" s="428">
        <f>+'Summary Data (2)'!B400</f>
        <v>0</v>
      </c>
      <c r="C400" s="431">
        <f>+'Summary Data (2)'!E400</f>
        <v>0</v>
      </c>
      <c r="D400" s="431">
        <f>+'Summary Data (2)'!I400</f>
        <v>0</v>
      </c>
      <c r="E400" s="431">
        <f>+'Summary Data (2)'!M400</f>
        <v>0</v>
      </c>
      <c r="F400" s="431">
        <f>+'Summary Data (2)'!Q400</f>
        <v>0</v>
      </c>
      <c r="G400" s="431">
        <f>+'Summary Data (2)'!U400</f>
        <v>0</v>
      </c>
      <c r="H400" s="431">
        <f>+'Summary Data (2)'!Y400</f>
        <v>0</v>
      </c>
      <c r="I400" s="431">
        <f>+'Summary Data (2)'!AC400</f>
        <v>0</v>
      </c>
      <c r="J400" s="431">
        <f>+'Summary Data (2)'!AG400</f>
        <v>0</v>
      </c>
      <c r="K400" s="431">
        <f>+'Summary Data (2)'!AK400</f>
        <v>0</v>
      </c>
      <c r="L400" s="431">
        <f>+'Summary Data (2)'!AO400</f>
        <v>0</v>
      </c>
      <c r="M400" s="431">
        <f>+'Summary Data (2)'!AS400</f>
        <v>0</v>
      </c>
      <c r="N400" s="431">
        <f>+'Summary Data (2)'!AW400</f>
        <v>0</v>
      </c>
      <c r="O400" s="431">
        <f>+'Summary Data (2)'!BA400</f>
        <v>0</v>
      </c>
      <c r="P400" s="431">
        <f>+'Summary Data (2)'!BE400</f>
        <v>0</v>
      </c>
      <c r="Q400" s="431">
        <f>+'Summary Data (2)'!BI400</f>
        <v>0</v>
      </c>
      <c r="R400" s="431">
        <f>+'Summary Data (2)'!BM400</f>
        <v>0</v>
      </c>
      <c r="S400" s="431">
        <f>+'Summary Data (2)'!BQ400</f>
        <v>0</v>
      </c>
      <c r="T400" s="431">
        <f>+'Summary Data (2)'!BU400</f>
        <v>0</v>
      </c>
      <c r="U400" s="431">
        <f>+'Summary Data (2)'!BY400</f>
        <v>0</v>
      </c>
      <c r="X400" s="432">
        <f t="shared" si="78"/>
        <v>0</v>
      </c>
      <c r="Y400" s="432">
        <f t="shared" si="78"/>
        <v>0</v>
      </c>
      <c r="Z400" s="432">
        <f t="shared" si="79"/>
        <v>0</v>
      </c>
      <c r="AA400" s="432">
        <f t="shared" si="80"/>
        <v>0</v>
      </c>
      <c r="AB400" s="432">
        <f t="shared" si="81"/>
        <v>0</v>
      </c>
      <c r="AC400" s="432">
        <f t="shared" si="82"/>
        <v>0</v>
      </c>
      <c r="AD400" s="489">
        <f t="shared" si="83"/>
        <v>0</v>
      </c>
      <c r="AG400" s="483" t="e">
        <f t="shared" si="84"/>
        <v>#DIV/0!</v>
      </c>
      <c r="AH400" s="483" t="e">
        <f t="shared" si="85"/>
        <v>#DIV/0!</v>
      </c>
      <c r="AI400" s="483" t="e">
        <f t="shared" si="86"/>
        <v>#DIV/0!</v>
      </c>
      <c r="AJ400" s="483" t="e">
        <f t="shared" si="87"/>
        <v>#DIV/0!</v>
      </c>
      <c r="AK400" s="483" t="e">
        <f t="shared" si="88"/>
        <v>#DIV/0!</v>
      </c>
      <c r="AL400" s="483" t="e">
        <f t="shared" si="89"/>
        <v>#DIV/0!</v>
      </c>
    </row>
    <row r="401" spans="2:38" x14ac:dyDescent="0.2">
      <c r="B401" s="428">
        <f>+'Summary Data (2)'!B401</f>
        <v>0</v>
      </c>
      <c r="C401" s="431">
        <f>+'Summary Data (2)'!E401</f>
        <v>0</v>
      </c>
      <c r="D401" s="431">
        <f>+'Summary Data (2)'!I401</f>
        <v>0</v>
      </c>
      <c r="E401" s="431">
        <f>+'Summary Data (2)'!M401</f>
        <v>0</v>
      </c>
      <c r="F401" s="431">
        <f>+'Summary Data (2)'!Q401</f>
        <v>0</v>
      </c>
      <c r="G401" s="431">
        <f>+'Summary Data (2)'!U401</f>
        <v>0</v>
      </c>
      <c r="H401" s="431">
        <f>+'Summary Data (2)'!Y401</f>
        <v>0</v>
      </c>
      <c r="I401" s="431">
        <f>+'Summary Data (2)'!AC401</f>
        <v>0</v>
      </c>
      <c r="J401" s="431">
        <f>+'Summary Data (2)'!AG401</f>
        <v>0</v>
      </c>
      <c r="K401" s="431">
        <f>+'Summary Data (2)'!AK401</f>
        <v>0</v>
      </c>
      <c r="L401" s="431">
        <f>+'Summary Data (2)'!AO401</f>
        <v>0</v>
      </c>
      <c r="M401" s="431">
        <f>+'Summary Data (2)'!AS401</f>
        <v>0</v>
      </c>
      <c r="N401" s="431">
        <f>+'Summary Data (2)'!AW401</f>
        <v>0</v>
      </c>
      <c r="O401" s="431">
        <f>+'Summary Data (2)'!BA401</f>
        <v>0</v>
      </c>
      <c r="P401" s="431">
        <f>+'Summary Data (2)'!BE401</f>
        <v>0</v>
      </c>
      <c r="Q401" s="431">
        <f>+'Summary Data (2)'!BI401</f>
        <v>0</v>
      </c>
      <c r="R401" s="431">
        <f>+'Summary Data (2)'!BM401</f>
        <v>0</v>
      </c>
      <c r="S401" s="431">
        <f>+'Summary Data (2)'!BQ401</f>
        <v>0</v>
      </c>
      <c r="T401" s="431">
        <f>+'Summary Data (2)'!BU401</f>
        <v>0</v>
      </c>
      <c r="U401" s="431">
        <f>+'Summary Data (2)'!BY401</f>
        <v>0</v>
      </c>
      <c r="X401" s="432">
        <f t="shared" si="78"/>
        <v>0</v>
      </c>
      <c r="Y401" s="432">
        <f t="shared" si="78"/>
        <v>0</v>
      </c>
      <c r="Z401" s="432">
        <f t="shared" si="79"/>
        <v>0</v>
      </c>
      <c r="AA401" s="432">
        <f t="shared" si="80"/>
        <v>0</v>
      </c>
      <c r="AB401" s="432">
        <f t="shared" si="81"/>
        <v>0</v>
      </c>
      <c r="AC401" s="432">
        <f t="shared" si="82"/>
        <v>0</v>
      </c>
      <c r="AD401" s="489">
        <f t="shared" si="83"/>
        <v>0</v>
      </c>
      <c r="AG401" s="483" t="e">
        <f t="shared" si="84"/>
        <v>#DIV/0!</v>
      </c>
      <c r="AH401" s="483" t="e">
        <f t="shared" si="85"/>
        <v>#DIV/0!</v>
      </c>
      <c r="AI401" s="483" t="e">
        <f t="shared" si="86"/>
        <v>#DIV/0!</v>
      </c>
      <c r="AJ401" s="483" t="e">
        <f t="shared" si="87"/>
        <v>#DIV/0!</v>
      </c>
      <c r="AK401" s="483" t="e">
        <f t="shared" si="88"/>
        <v>#DIV/0!</v>
      </c>
      <c r="AL401" s="483" t="e">
        <f t="shared" si="89"/>
        <v>#DIV/0!</v>
      </c>
    </row>
    <row r="402" spans="2:38" x14ac:dyDescent="0.2">
      <c r="B402" s="428">
        <f>+'Summary Data (2)'!B402</f>
        <v>0</v>
      </c>
      <c r="C402" s="431">
        <f>+'Summary Data (2)'!E402</f>
        <v>0</v>
      </c>
      <c r="D402" s="431">
        <f>+'Summary Data (2)'!I402</f>
        <v>0</v>
      </c>
      <c r="E402" s="431">
        <f>+'Summary Data (2)'!M402</f>
        <v>0</v>
      </c>
      <c r="F402" s="431">
        <f>+'Summary Data (2)'!Q402</f>
        <v>0</v>
      </c>
      <c r="G402" s="431">
        <f>+'Summary Data (2)'!U402</f>
        <v>0</v>
      </c>
      <c r="H402" s="431">
        <f>+'Summary Data (2)'!Y402</f>
        <v>0</v>
      </c>
      <c r="I402" s="431">
        <f>+'Summary Data (2)'!AC402</f>
        <v>0</v>
      </c>
      <c r="J402" s="431">
        <f>+'Summary Data (2)'!AG402</f>
        <v>0</v>
      </c>
      <c r="K402" s="431">
        <f>+'Summary Data (2)'!AK402</f>
        <v>0</v>
      </c>
      <c r="L402" s="431">
        <f>+'Summary Data (2)'!AO402</f>
        <v>0</v>
      </c>
      <c r="M402" s="431">
        <f>+'Summary Data (2)'!AS402</f>
        <v>0</v>
      </c>
      <c r="N402" s="431">
        <f>+'Summary Data (2)'!AW402</f>
        <v>0</v>
      </c>
      <c r="O402" s="431">
        <f>+'Summary Data (2)'!BA402</f>
        <v>0</v>
      </c>
      <c r="P402" s="431">
        <f>+'Summary Data (2)'!BE402</f>
        <v>0</v>
      </c>
      <c r="Q402" s="431">
        <f>+'Summary Data (2)'!BI402</f>
        <v>0</v>
      </c>
      <c r="R402" s="431">
        <f>+'Summary Data (2)'!BM402</f>
        <v>0</v>
      </c>
      <c r="S402" s="431">
        <f>+'Summary Data (2)'!BQ402</f>
        <v>0</v>
      </c>
      <c r="T402" s="431">
        <f>+'Summary Data (2)'!BU402</f>
        <v>0</v>
      </c>
      <c r="U402" s="431">
        <f>+'Summary Data (2)'!BY402</f>
        <v>0</v>
      </c>
      <c r="X402" s="432">
        <f t="shared" si="78"/>
        <v>0</v>
      </c>
      <c r="Y402" s="432">
        <f t="shared" si="78"/>
        <v>0</v>
      </c>
      <c r="Z402" s="432">
        <f t="shared" si="79"/>
        <v>0</v>
      </c>
      <c r="AA402" s="432">
        <f t="shared" si="80"/>
        <v>0</v>
      </c>
      <c r="AB402" s="432">
        <f t="shared" si="81"/>
        <v>0</v>
      </c>
      <c r="AC402" s="432">
        <f t="shared" si="82"/>
        <v>0</v>
      </c>
      <c r="AD402" s="489">
        <f t="shared" si="83"/>
        <v>0</v>
      </c>
      <c r="AG402" s="483" t="e">
        <f t="shared" si="84"/>
        <v>#DIV/0!</v>
      </c>
      <c r="AH402" s="483" t="e">
        <f t="shared" si="85"/>
        <v>#DIV/0!</v>
      </c>
      <c r="AI402" s="483" t="e">
        <f t="shared" si="86"/>
        <v>#DIV/0!</v>
      </c>
      <c r="AJ402" s="483" t="e">
        <f t="shared" si="87"/>
        <v>#DIV/0!</v>
      </c>
      <c r="AK402" s="483" t="e">
        <f t="shared" si="88"/>
        <v>#DIV/0!</v>
      </c>
      <c r="AL402" s="483" t="e">
        <f t="shared" si="89"/>
        <v>#DIV/0!</v>
      </c>
    </row>
    <row r="403" spans="2:38" x14ac:dyDescent="0.2">
      <c r="B403" s="428">
        <f>+'Summary Data (2)'!B403</f>
        <v>0</v>
      </c>
      <c r="C403" s="431">
        <f>+'Summary Data (2)'!E403</f>
        <v>0</v>
      </c>
      <c r="D403" s="431">
        <f>+'Summary Data (2)'!I403</f>
        <v>0</v>
      </c>
      <c r="E403" s="431">
        <f>+'Summary Data (2)'!M403</f>
        <v>0</v>
      </c>
      <c r="F403" s="431">
        <f>+'Summary Data (2)'!Q403</f>
        <v>0</v>
      </c>
      <c r="G403" s="431">
        <f>+'Summary Data (2)'!U403</f>
        <v>0</v>
      </c>
      <c r="H403" s="431">
        <f>+'Summary Data (2)'!Y403</f>
        <v>0</v>
      </c>
      <c r="I403" s="431">
        <f>+'Summary Data (2)'!AC403</f>
        <v>0</v>
      </c>
      <c r="J403" s="431">
        <f>+'Summary Data (2)'!AG403</f>
        <v>0</v>
      </c>
      <c r="K403" s="431">
        <f>+'Summary Data (2)'!AK403</f>
        <v>0</v>
      </c>
      <c r="L403" s="431">
        <f>+'Summary Data (2)'!AO403</f>
        <v>0</v>
      </c>
      <c r="M403" s="431">
        <f>+'Summary Data (2)'!AS403</f>
        <v>0</v>
      </c>
      <c r="N403" s="431">
        <f>+'Summary Data (2)'!AW403</f>
        <v>0</v>
      </c>
      <c r="O403" s="431">
        <f>+'Summary Data (2)'!BA403</f>
        <v>0</v>
      </c>
      <c r="P403" s="431">
        <f>+'Summary Data (2)'!BE403</f>
        <v>0</v>
      </c>
      <c r="Q403" s="431">
        <f>+'Summary Data (2)'!BI403</f>
        <v>0</v>
      </c>
      <c r="R403" s="431">
        <f>+'Summary Data (2)'!BM403</f>
        <v>0</v>
      </c>
      <c r="S403" s="431">
        <f>+'Summary Data (2)'!BQ403</f>
        <v>0</v>
      </c>
      <c r="T403" s="431">
        <f>+'Summary Data (2)'!BU403</f>
        <v>0</v>
      </c>
      <c r="U403" s="431">
        <f>+'Summary Data (2)'!BY403</f>
        <v>0</v>
      </c>
      <c r="X403" s="432">
        <f t="shared" si="78"/>
        <v>0</v>
      </c>
      <c r="Y403" s="432">
        <f t="shared" si="78"/>
        <v>0</v>
      </c>
      <c r="Z403" s="432">
        <f t="shared" si="79"/>
        <v>0</v>
      </c>
      <c r="AA403" s="432">
        <f t="shared" si="80"/>
        <v>0</v>
      </c>
      <c r="AB403" s="432">
        <f t="shared" si="81"/>
        <v>0</v>
      </c>
      <c r="AC403" s="432">
        <f t="shared" si="82"/>
        <v>0</v>
      </c>
      <c r="AD403" s="489">
        <f t="shared" si="83"/>
        <v>0</v>
      </c>
      <c r="AG403" s="483" t="e">
        <f t="shared" si="84"/>
        <v>#DIV/0!</v>
      </c>
      <c r="AH403" s="483" t="e">
        <f t="shared" si="85"/>
        <v>#DIV/0!</v>
      </c>
      <c r="AI403" s="483" t="e">
        <f t="shared" si="86"/>
        <v>#DIV/0!</v>
      </c>
      <c r="AJ403" s="483" t="e">
        <f t="shared" si="87"/>
        <v>#DIV/0!</v>
      </c>
      <c r="AK403" s="483" t="e">
        <f t="shared" si="88"/>
        <v>#DIV/0!</v>
      </c>
      <c r="AL403" s="483" t="e">
        <f t="shared" si="89"/>
        <v>#DIV/0!</v>
      </c>
    </row>
    <row r="404" spans="2:38" x14ac:dyDescent="0.2">
      <c r="B404" s="428">
        <f>+'Summary Data (2)'!B404</f>
        <v>0</v>
      </c>
      <c r="C404" s="431">
        <f>+'Summary Data (2)'!E404</f>
        <v>0</v>
      </c>
      <c r="D404" s="431">
        <f>+'Summary Data (2)'!I404</f>
        <v>0</v>
      </c>
      <c r="E404" s="431">
        <f>+'Summary Data (2)'!M404</f>
        <v>0</v>
      </c>
      <c r="F404" s="431">
        <f>+'Summary Data (2)'!Q404</f>
        <v>0</v>
      </c>
      <c r="G404" s="431">
        <f>+'Summary Data (2)'!U404</f>
        <v>0</v>
      </c>
      <c r="H404" s="431">
        <f>+'Summary Data (2)'!Y404</f>
        <v>0</v>
      </c>
      <c r="I404" s="431">
        <f>+'Summary Data (2)'!AC404</f>
        <v>0</v>
      </c>
      <c r="J404" s="431">
        <f>+'Summary Data (2)'!AG404</f>
        <v>0</v>
      </c>
      <c r="K404" s="431">
        <f>+'Summary Data (2)'!AK404</f>
        <v>0</v>
      </c>
      <c r="L404" s="431">
        <f>+'Summary Data (2)'!AO404</f>
        <v>0</v>
      </c>
      <c r="M404" s="431">
        <f>+'Summary Data (2)'!AS404</f>
        <v>0</v>
      </c>
      <c r="N404" s="431">
        <f>+'Summary Data (2)'!AW404</f>
        <v>0</v>
      </c>
      <c r="O404" s="431">
        <f>+'Summary Data (2)'!BA404</f>
        <v>0</v>
      </c>
      <c r="P404" s="431">
        <f>+'Summary Data (2)'!BE404</f>
        <v>0</v>
      </c>
      <c r="Q404" s="431">
        <f>+'Summary Data (2)'!BI404</f>
        <v>0</v>
      </c>
      <c r="R404" s="431">
        <f>+'Summary Data (2)'!BM404</f>
        <v>0</v>
      </c>
      <c r="S404" s="431">
        <f>+'Summary Data (2)'!BQ404</f>
        <v>0</v>
      </c>
      <c r="T404" s="431">
        <f>+'Summary Data (2)'!BU404</f>
        <v>0</v>
      </c>
      <c r="U404" s="431">
        <f>+'Summary Data (2)'!BY404</f>
        <v>0</v>
      </c>
      <c r="X404" s="432">
        <f t="shared" si="78"/>
        <v>0</v>
      </c>
      <c r="Y404" s="432">
        <f t="shared" si="78"/>
        <v>0</v>
      </c>
      <c r="Z404" s="432">
        <f t="shared" si="79"/>
        <v>0</v>
      </c>
      <c r="AA404" s="432">
        <f t="shared" si="80"/>
        <v>0</v>
      </c>
      <c r="AB404" s="432">
        <f t="shared" si="81"/>
        <v>0</v>
      </c>
      <c r="AC404" s="432">
        <f t="shared" si="82"/>
        <v>0</v>
      </c>
      <c r="AD404" s="489">
        <f t="shared" si="83"/>
        <v>0</v>
      </c>
      <c r="AG404" s="483" t="e">
        <f t="shared" si="84"/>
        <v>#DIV/0!</v>
      </c>
      <c r="AH404" s="483" t="e">
        <f t="shared" si="85"/>
        <v>#DIV/0!</v>
      </c>
      <c r="AI404" s="483" t="e">
        <f t="shared" si="86"/>
        <v>#DIV/0!</v>
      </c>
      <c r="AJ404" s="483" t="e">
        <f t="shared" si="87"/>
        <v>#DIV/0!</v>
      </c>
      <c r="AK404" s="483" t="e">
        <f t="shared" si="88"/>
        <v>#DIV/0!</v>
      </c>
      <c r="AL404" s="483" t="e">
        <f t="shared" si="89"/>
        <v>#DIV/0!</v>
      </c>
    </row>
    <row r="405" spans="2:38" x14ac:dyDescent="0.2">
      <c r="B405" s="428">
        <f>+'Summary Data (2)'!B405</f>
        <v>0</v>
      </c>
      <c r="C405" s="431">
        <f>+'Summary Data (2)'!E405</f>
        <v>0</v>
      </c>
      <c r="D405" s="431">
        <f>+'Summary Data (2)'!I405</f>
        <v>0</v>
      </c>
      <c r="E405" s="431">
        <f>+'Summary Data (2)'!M405</f>
        <v>0</v>
      </c>
      <c r="F405" s="431">
        <f>+'Summary Data (2)'!Q405</f>
        <v>0</v>
      </c>
      <c r="G405" s="431">
        <f>+'Summary Data (2)'!U405</f>
        <v>0</v>
      </c>
      <c r="H405" s="431">
        <f>+'Summary Data (2)'!Y405</f>
        <v>0</v>
      </c>
      <c r="I405" s="431">
        <f>+'Summary Data (2)'!AC405</f>
        <v>0</v>
      </c>
      <c r="J405" s="431">
        <f>+'Summary Data (2)'!AG405</f>
        <v>0</v>
      </c>
      <c r="K405" s="431">
        <f>+'Summary Data (2)'!AK405</f>
        <v>0</v>
      </c>
      <c r="L405" s="431">
        <f>+'Summary Data (2)'!AO405</f>
        <v>0</v>
      </c>
      <c r="M405" s="431">
        <f>+'Summary Data (2)'!AS405</f>
        <v>0</v>
      </c>
      <c r="N405" s="431">
        <f>+'Summary Data (2)'!AW405</f>
        <v>0</v>
      </c>
      <c r="O405" s="431">
        <f>+'Summary Data (2)'!BA405</f>
        <v>0</v>
      </c>
      <c r="P405" s="431">
        <f>+'Summary Data (2)'!BE405</f>
        <v>0</v>
      </c>
      <c r="Q405" s="431">
        <f>+'Summary Data (2)'!BI405</f>
        <v>0</v>
      </c>
      <c r="R405" s="431">
        <f>+'Summary Data (2)'!BM405</f>
        <v>0</v>
      </c>
      <c r="S405" s="431">
        <f>+'Summary Data (2)'!BQ405</f>
        <v>0</v>
      </c>
      <c r="T405" s="431">
        <f>+'Summary Data (2)'!BU405</f>
        <v>0</v>
      </c>
      <c r="U405" s="431">
        <f>+'Summary Data (2)'!BY405</f>
        <v>0</v>
      </c>
      <c r="X405" s="432">
        <f t="shared" si="78"/>
        <v>0</v>
      </c>
      <c r="Y405" s="432">
        <f t="shared" si="78"/>
        <v>0</v>
      </c>
      <c r="Z405" s="432">
        <f t="shared" si="79"/>
        <v>0</v>
      </c>
      <c r="AA405" s="432">
        <f t="shared" si="80"/>
        <v>0</v>
      </c>
      <c r="AB405" s="432">
        <f t="shared" si="81"/>
        <v>0</v>
      </c>
      <c r="AC405" s="432">
        <f t="shared" si="82"/>
        <v>0</v>
      </c>
      <c r="AD405" s="489">
        <f t="shared" si="83"/>
        <v>0</v>
      </c>
      <c r="AG405" s="483" t="e">
        <f t="shared" si="84"/>
        <v>#DIV/0!</v>
      </c>
      <c r="AH405" s="483" t="e">
        <f t="shared" si="85"/>
        <v>#DIV/0!</v>
      </c>
      <c r="AI405" s="483" t="e">
        <f t="shared" si="86"/>
        <v>#DIV/0!</v>
      </c>
      <c r="AJ405" s="483" t="e">
        <f t="shared" si="87"/>
        <v>#DIV/0!</v>
      </c>
      <c r="AK405" s="483" t="e">
        <f t="shared" si="88"/>
        <v>#DIV/0!</v>
      </c>
      <c r="AL405" s="483" t="e">
        <f t="shared" si="89"/>
        <v>#DIV/0!</v>
      </c>
    </row>
    <row r="406" spans="2:38" x14ac:dyDescent="0.2">
      <c r="B406" s="428">
        <f>+'Summary Data (2)'!B406</f>
        <v>0</v>
      </c>
      <c r="C406" s="431">
        <f>+'Summary Data (2)'!E406</f>
        <v>0</v>
      </c>
      <c r="D406" s="431">
        <f>+'Summary Data (2)'!I406</f>
        <v>0</v>
      </c>
      <c r="E406" s="431">
        <f>+'Summary Data (2)'!M406</f>
        <v>0</v>
      </c>
      <c r="F406" s="431">
        <f>+'Summary Data (2)'!Q406</f>
        <v>0</v>
      </c>
      <c r="G406" s="431">
        <f>+'Summary Data (2)'!U406</f>
        <v>0</v>
      </c>
      <c r="H406" s="431">
        <f>+'Summary Data (2)'!Y406</f>
        <v>0</v>
      </c>
      <c r="I406" s="431">
        <f>+'Summary Data (2)'!AC406</f>
        <v>0</v>
      </c>
      <c r="J406" s="431">
        <f>+'Summary Data (2)'!AG406</f>
        <v>0</v>
      </c>
      <c r="K406" s="431">
        <f>+'Summary Data (2)'!AK406</f>
        <v>0</v>
      </c>
      <c r="L406" s="431">
        <f>+'Summary Data (2)'!AO406</f>
        <v>0</v>
      </c>
      <c r="M406" s="431">
        <f>+'Summary Data (2)'!AS406</f>
        <v>0</v>
      </c>
      <c r="N406" s="431">
        <f>+'Summary Data (2)'!AW406</f>
        <v>0</v>
      </c>
      <c r="O406" s="431">
        <f>+'Summary Data (2)'!BA406</f>
        <v>0</v>
      </c>
      <c r="P406" s="431">
        <f>+'Summary Data (2)'!BE406</f>
        <v>0</v>
      </c>
      <c r="Q406" s="431">
        <f>+'Summary Data (2)'!BI406</f>
        <v>0</v>
      </c>
      <c r="R406" s="431">
        <f>+'Summary Data (2)'!BM406</f>
        <v>0</v>
      </c>
      <c r="S406" s="431">
        <f>+'Summary Data (2)'!BQ406</f>
        <v>0</v>
      </c>
      <c r="T406" s="431">
        <f>+'Summary Data (2)'!BU406</f>
        <v>0</v>
      </c>
      <c r="U406" s="431">
        <f>+'Summary Data (2)'!BY406</f>
        <v>0</v>
      </c>
      <c r="X406" s="432">
        <f t="shared" si="78"/>
        <v>0</v>
      </c>
      <c r="Y406" s="432">
        <f t="shared" si="78"/>
        <v>0</v>
      </c>
      <c r="Z406" s="432">
        <f t="shared" si="79"/>
        <v>0</v>
      </c>
      <c r="AA406" s="432">
        <f t="shared" si="80"/>
        <v>0</v>
      </c>
      <c r="AB406" s="432">
        <f t="shared" si="81"/>
        <v>0</v>
      </c>
      <c r="AC406" s="432">
        <f t="shared" si="82"/>
        <v>0</v>
      </c>
      <c r="AD406" s="489">
        <f t="shared" si="83"/>
        <v>0</v>
      </c>
      <c r="AG406" s="483" t="e">
        <f t="shared" si="84"/>
        <v>#DIV/0!</v>
      </c>
      <c r="AH406" s="483" t="e">
        <f t="shared" si="85"/>
        <v>#DIV/0!</v>
      </c>
      <c r="AI406" s="483" t="e">
        <f t="shared" si="86"/>
        <v>#DIV/0!</v>
      </c>
      <c r="AJ406" s="483" t="e">
        <f t="shared" si="87"/>
        <v>#DIV/0!</v>
      </c>
      <c r="AK406" s="483" t="e">
        <f t="shared" si="88"/>
        <v>#DIV/0!</v>
      </c>
      <c r="AL406" s="483" t="e">
        <f t="shared" si="89"/>
        <v>#DIV/0!</v>
      </c>
    </row>
    <row r="407" spans="2:38" x14ac:dyDescent="0.2">
      <c r="B407" s="428">
        <f>+'Summary Data (2)'!B407</f>
        <v>0</v>
      </c>
      <c r="C407" s="431">
        <f>+'Summary Data (2)'!E407</f>
        <v>0</v>
      </c>
      <c r="D407" s="431">
        <f>+'Summary Data (2)'!I407</f>
        <v>0</v>
      </c>
      <c r="E407" s="431">
        <f>+'Summary Data (2)'!M407</f>
        <v>0</v>
      </c>
      <c r="F407" s="431">
        <f>+'Summary Data (2)'!Q407</f>
        <v>0</v>
      </c>
      <c r="G407" s="431">
        <f>+'Summary Data (2)'!U407</f>
        <v>0</v>
      </c>
      <c r="H407" s="431">
        <f>+'Summary Data (2)'!Y407</f>
        <v>0</v>
      </c>
      <c r="I407" s="431">
        <f>+'Summary Data (2)'!AC407</f>
        <v>0</v>
      </c>
      <c r="J407" s="431">
        <f>+'Summary Data (2)'!AG407</f>
        <v>0</v>
      </c>
      <c r="K407" s="431">
        <f>+'Summary Data (2)'!AK407</f>
        <v>0</v>
      </c>
      <c r="L407" s="431">
        <f>+'Summary Data (2)'!AO407</f>
        <v>0</v>
      </c>
      <c r="M407" s="431">
        <f>+'Summary Data (2)'!AS407</f>
        <v>0</v>
      </c>
      <c r="N407" s="431">
        <f>+'Summary Data (2)'!AW407</f>
        <v>0</v>
      </c>
      <c r="O407" s="431">
        <f>+'Summary Data (2)'!BA407</f>
        <v>0</v>
      </c>
      <c r="P407" s="431">
        <f>+'Summary Data (2)'!BE407</f>
        <v>0</v>
      </c>
      <c r="Q407" s="431">
        <f>+'Summary Data (2)'!BI407</f>
        <v>0</v>
      </c>
      <c r="R407" s="431">
        <f>+'Summary Data (2)'!BM407</f>
        <v>0</v>
      </c>
      <c r="S407" s="431">
        <f>+'Summary Data (2)'!BQ407</f>
        <v>0</v>
      </c>
      <c r="T407" s="431">
        <f>+'Summary Data (2)'!BU407</f>
        <v>0</v>
      </c>
      <c r="U407" s="431">
        <f>+'Summary Data (2)'!BY407</f>
        <v>0</v>
      </c>
      <c r="X407" s="432">
        <f t="shared" si="78"/>
        <v>0</v>
      </c>
      <c r="Y407" s="432">
        <f t="shared" si="78"/>
        <v>0</v>
      </c>
      <c r="Z407" s="432">
        <f t="shared" si="79"/>
        <v>0</v>
      </c>
      <c r="AA407" s="432">
        <f t="shared" si="80"/>
        <v>0</v>
      </c>
      <c r="AB407" s="432">
        <f t="shared" si="81"/>
        <v>0</v>
      </c>
      <c r="AC407" s="432">
        <f t="shared" si="82"/>
        <v>0</v>
      </c>
      <c r="AD407" s="489">
        <f t="shared" si="83"/>
        <v>0</v>
      </c>
      <c r="AG407" s="483" t="e">
        <f t="shared" si="84"/>
        <v>#DIV/0!</v>
      </c>
      <c r="AH407" s="483" t="e">
        <f t="shared" si="85"/>
        <v>#DIV/0!</v>
      </c>
      <c r="AI407" s="483" t="e">
        <f t="shared" si="86"/>
        <v>#DIV/0!</v>
      </c>
      <c r="AJ407" s="483" t="e">
        <f t="shared" si="87"/>
        <v>#DIV/0!</v>
      </c>
      <c r="AK407" s="483" t="e">
        <f t="shared" si="88"/>
        <v>#DIV/0!</v>
      </c>
      <c r="AL407" s="483" t="e">
        <f t="shared" si="89"/>
        <v>#DIV/0!</v>
      </c>
    </row>
    <row r="408" spans="2:38" x14ac:dyDescent="0.2">
      <c r="B408" s="428">
        <f>+'Summary Data (2)'!B408</f>
        <v>0</v>
      </c>
      <c r="C408" s="431">
        <f>+'Summary Data (2)'!E408</f>
        <v>0</v>
      </c>
      <c r="D408" s="431">
        <f>+'Summary Data (2)'!I408</f>
        <v>0</v>
      </c>
      <c r="E408" s="431">
        <f>+'Summary Data (2)'!M408</f>
        <v>0</v>
      </c>
      <c r="F408" s="431">
        <f>+'Summary Data (2)'!Q408</f>
        <v>0</v>
      </c>
      <c r="G408" s="431">
        <f>+'Summary Data (2)'!U408</f>
        <v>0</v>
      </c>
      <c r="H408" s="431">
        <f>+'Summary Data (2)'!Y408</f>
        <v>0</v>
      </c>
      <c r="I408" s="431">
        <f>+'Summary Data (2)'!AC408</f>
        <v>0</v>
      </c>
      <c r="J408" s="431">
        <f>+'Summary Data (2)'!AG408</f>
        <v>0</v>
      </c>
      <c r="K408" s="431">
        <f>+'Summary Data (2)'!AK408</f>
        <v>0</v>
      </c>
      <c r="L408" s="431">
        <f>+'Summary Data (2)'!AO408</f>
        <v>0</v>
      </c>
      <c r="M408" s="431">
        <f>+'Summary Data (2)'!AS408</f>
        <v>0</v>
      </c>
      <c r="N408" s="431">
        <f>+'Summary Data (2)'!AW408</f>
        <v>0</v>
      </c>
      <c r="O408" s="431">
        <f>+'Summary Data (2)'!BA408</f>
        <v>0</v>
      </c>
      <c r="P408" s="431">
        <f>+'Summary Data (2)'!BE408</f>
        <v>0</v>
      </c>
      <c r="Q408" s="431">
        <f>+'Summary Data (2)'!BI408</f>
        <v>0</v>
      </c>
      <c r="R408" s="431">
        <f>+'Summary Data (2)'!BM408</f>
        <v>0</v>
      </c>
      <c r="S408" s="431">
        <f>+'Summary Data (2)'!BQ408</f>
        <v>0</v>
      </c>
      <c r="T408" s="431">
        <f>+'Summary Data (2)'!BU408</f>
        <v>0</v>
      </c>
      <c r="U408" s="431">
        <f>+'Summary Data (2)'!BY408</f>
        <v>0</v>
      </c>
      <c r="X408" s="432">
        <f t="shared" si="78"/>
        <v>0</v>
      </c>
      <c r="Y408" s="432">
        <f t="shared" si="78"/>
        <v>0</v>
      </c>
      <c r="Z408" s="432">
        <f t="shared" si="79"/>
        <v>0</v>
      </c>
      <c r="AA408" s="432">
        <f t="shared" si="80"/>
        <v>0</v>
      </c>
      <c r="AB408" s="432">
        <f t="shared" si="81"/>
        <v>0</v>
      </c>
      <c r="AC408" s="432">
        <f t="shared" si="82"/>
        <v>0</v>
      </c>
      <c r="AD408" s="489">
        <f t="shared" si="83"/>
        <v>0</v>
      </c>
      <c r="AG408" s="483" t="e">
        <f t="shared" si="84"/>
        <v>#DIV/0!</v>
      </c>
      <c r="AH408" s="483" t="e">
        <f t="shared" si="85"/>
        <v>#DIV/0!</v>
      </c>
      <c r="AI408" s="483" t="e">
        <f t="shared" si="86"/>
        <v>#DIV/0!</v>
      </c>
      <c r="AJ408" s="483" t="e">
        <f t="shared" si="87"/>
        <v>#DIV/0!</v>
      </c>
      <c r="AK408" s="483" t="e">
        <f t="shared" si="88"/>
        <v>#DIV/0!</v>
      </c>
      <c r="AL408" s="483" t="e">
        <f t="shared" si="89"/>
        <v>#DIV/0!</v>
      </c>
    </row>
    <row r="409" spans="2:38" x14ac:dyDescent="0.2">
      <c r="B409" s="428">
        <f>+'Summary Data (2)'!B409</f>
        <v>0</v>
      </c>
      <c r="C409" s="431">
        <f>+'Summary Data (2)'!E409</f>
        <v>0</v>
      </c>
      <c r="D409" s="431">
        <f>+'Summary Data (2)'!I409</f>
        <v>0</v>
      </c>
      <c r="E409" s="431">
        <f>+'Summary Data (2)'!M409</f>
        <v>0</v>
      </c>
      <c r="F409" s="431">
        <f>+'Summary Data (2)'!Q409</f>
        <v>0</v>
      </c>
      <c r="G409" s="431">
        <f>+'Summary Data (2)'!U409</f>
        <v>0</v>
      </c>
      <c r="H409" s="431">
        <f>+'Summary Data (2)'!Y409</f>
        <v>0</v>
      </c>
      <c r="I409" s="431">
        <f>+'Summary Data (2)'!AC409</f>
        <v>0</v>
      </c>
      <c r="J409" s="431">
        <f>+'Summary Data (2)'!AG409</f>
        <v>0</v>
      </c>
      <c r="K409" s="431">
        <f>+'Summary Data (2)'!AK409</f>
        <v>0</v>
      </c>
      <c r="L409" s="431">
        <f>+'Summary Data (2)'!AO409</f>
        <v>0</v>
      </c>
      <c r="M409" s="431">
        <f>+'Summary Data (2)'!AS409</f>
        <v>0</v>
      </c>
      <c r="N409" s="431">
        <f>+'Summary Data (2)'!AW409</f>
        <v>0</v>
      </c>
      <c r="O409" s="431">
        <f>+'Summary Data (2)'!BA409</f>
        <v>0</v>
      </c>
      <c r="P409" s="431">
        <f>+'Summary Data (2)'!BE409</f>
        <v>0</v>
      </c>
      <c r="Q409" s="431">
        <f>+'Summary Data (2)'!BI409</f>
        <v>0</v>
      </c>
      <c r="R409" s="431">
        <f>+'Summary Data (2)'!BM409</f>
        <v>0</v>
      </c>
      <c r="S409" s="431">
        <f>+'Summary Data (2)'!BQ409</f>
        <v>0</v>
      </c>
      <c r="T409" s="431">
        <f>+'Summary Data (2)'!BU409</f>
        <v>0</v>
      </c>
      <c r="U409" s="431">
        <f>+'Summary Data (2)'!BY409</f>
        <v>0</v>
      </c>
      <c r="X409" s="432">
        <f t="shared" si="78"/>
        <v>0</v>
      </c>
      <c r="Y409" s="432">
        <f t="shared" si="78"/>
        <v>0</v>
      </c>
      <c r="Z409" s="432">
        <f t="shared" si="79"/>
        <v>0</v>
      </c>
      <c r="AA409" s="432">
        <f t="shared" si="80"/>
        <v>0</v>
      </c>
      <c r="AB409" s="432">
        <f t="shared" si="81"/>
        <v>0</v>
      </c>
      <c r="AC409" s="432">
        <f t="shared" si="82"/>
        <v>0</v>
      </c>
      <c r="AD409" s="489">
        <f t="shared" si="83"/>
        <v>0</v>
      </c>
      <c r="AG409" s="483" t="e">
        <f t="shared" si="84"/>
        <v>#DIV/0!</v>
      </c>
      <c r="AH409" s="483" t="e">
        <f t="shared" si="85"/>
        <v>#DIV/0!</v>
      </c>
      <c r="AI409" s="483" t="e">
        <f t="shared" si="86"/>
        <v>#DIV/0!</v>
      </c>
      <c r="AJ409" s="483" t="e">
        <f t="shared" si="87"/>
        <v>#DIV/0!</v>
      </c>
      <c r="AK409" s="483" t="e">
        <f t="shared" si="88"/>
        <v>#DIV/0!</v>
      </c>
      <c r="AL409" s="483" t="e">
        <f t="shared" si="89"/>
        <v>#DIV/0!</v>
      </c>
    </row>
    <row r="410" spans="2:38" x14ac:dyDescent="0.2">
      <c r="B410" s="428">
        <f>+'Summary Data (2)'!B410</f>
        <v>0</v>
      </c>
      <c r="C410" s="431">
        <f>+'Summary Data (2)'!E410</f>
        <v>0</v>
      </c>
      <c r="D410" s="431">
        <f>+'Summary Data (2)'!I410</f>
        <v>0</v>
      </c>
      <c r="E410" s="431">
        <f>+'Summary Data (2)'!M410</f>
        <v>0</v>
      </c>
      <c r="F410" s="431">
        <f>+'Summary Data (2)'!Q410</f>
        <v>0</v>
      </c>
      <c r="G410" s="431">
        <f>+'Summary Data (2)'!U410</f>
        <v>0</v>
      </c>
      <c r="H410" s="431">
        <f>+'Summary Data (2)'!Y410</f>
        <v>0</v>
      </c>
      <c r="I410" s="431">
        <f>+'Summary Data (2)'!AC410</f>
        <v>0</v>
      </c>
      <c r="J410" s="431">
        <f>+'Summary Data (2)'!AG410</f>
        <v>0</v>
      </c>
      <c r="K410" s="431">
        <f>+'Summary Data (2)'!AK410</f>
        <v>0</v>
      </c>
      <c r="L410" s="431">
        <f>+'Summary Data (2)'!AO410</f>
        <v>0</v>
      </c>
      <c r="M410" s="431">
        <f>+'Summary Data (2)'!AS410</f>
        <v>0</v>
      </c>
      <c r="N410" s="431">
        <f>+'Summary Data (2)'!AW410</f>
        <v>0</v>
      </c>
      <c r="O410" s="431">
        <f>+'Summary Data (2)'!BA410</f>
        <v>0</v>
      </c>
      <c r="P410" s="431">
        <f>+'Summary Data (2)'!BE410</f>
        <v>0</v>
      </c>
      <c r="Q410" s="431">
        <f>+'Summary Data (2)'!BI410</f>
        <v>0</v>
      </c>
      <c r="R410" s="431">
        <f>+'Summary Data (2)'!BM410</f>
        <v>0</v>
      </c>
      <c r="S410" s="431">
        <f>+'Summary Data (2)'!BQ410</f>
        <v>0</v>
      </c>
      <c r="T410" s="431">
        <f>+'Summary Data (2)'!BU410</f>
        <v>0</v>
      </c>
      <c r="U410" s="431">
        <f>+'Summary Data (2)'!BY410</f>
        <v>0</v>
      </c>
      <c r="X410" s="432">
        <f t="shared" si="78"/>
        <v>0</v>
      </c>
      <c r="Y410" s="432">
        <f t="shared" si="78"/>
        <v>0</v>
      </c>
      <c r="Z410" s="432">
        <f t="shared" si="79"/>
        <v>0</v>
      </c>
      <c r="AA410" s="432">
        <f t="shared" si="80"/>
        <v>0</v>
      </c>
      <c r="AB410" s="432">
        <f t="shared" si="81"/>
        <v>0</v>
      </c>
      <c r="AC410" s="432">
        <f t="shared" si="82"/>
        <v>0</v>
      </c>
      <c r="AD410" s="489">
        <f t="shared" si="83"/>
        <v>0</v>
      </c>
      <c r="AG410" s="483" t="e">
        <f t="shared" si="84"/>
        <v>#DIV/0!</v>
      </c>
      <c r="AH410" s="483" t="e">
        <f t="shared" si="85"/>
        <v>#DIV/0!</v>
      </c>
      <c r="AI410" s="483" t="e">
        <f t="shared" si="86"/>
        <v>#DIV/0!</v>
      </c>
      <c r="AJ410" s="483" t="e">
        <f t="shared" si="87"/>
        <v>#DIV/0!</v>
      </c>
      <c r="AK410" s="483" t="e">
        <f t="shared" si="88"/>
        <v>#DIV/0!</v>
      </c>
      <c r="AL410" s="483" t="e">
        <f t="shared" si="89"/>
        <v>#DIV/0!</v>
      </c>
    </row>
    <row r="411" spans="2:38" x14ac:dyDescent="0.2">
      <c r="B411" s="428">
        <f>+'Summary Data (2)'!B411</f>
        <v>0</v>
      </c>
      <c r="C411" s="431">
        <f>+'Summary Data (2)'!E411</f>
        <v>0</v>
      </c>
      <c r="D411" s="431">
        <f>+'Summary Data (2)'!I411</f>
        <v>0</v>
      </c>
      <c r="E411" s="431">
        <f>+'Summary Data (2)'!M411</f>
        <v>0</v>
      </c>
      <c r="F411" s="431">
        <f>+'Summary Data (2)'!Q411</f>
        <v>0</v>
      </c>
      <c r="G411" s="431">
        <f>+'Summary Data (2)'!U411</f>
        <v>0</v>
      </c>
      <c r="H411" s="431">
        <f>+'Summary Data (2)'!Y411</f>
        <v>0</v>
      </c>
      <c r="I411" s="431">
        <f>+'Summary Data (2)'!AC411</f>
        <v>0</v>
      </c>
      <c r="J411" s="431">
        <f>+'Summary Data (2)'!AG411</f>
        <v>0</v>
      </c>
      <c r="K411" s="431">
        <f>+'Summary Data (2)'!AK411</f>
        <v>0</v>
      </c>
      <c r="L411" s="431">
        <f>+'Summary Data (2)'!AO411</f>
        <v>0</v>
      </c>
      <c r="M411" s="431">
        <f>+'Summary Data (2)'!AS411</f>
        <v>0</v>
      </c>
      <c r="N411" s="431">
        <f>+'Summary Data (2)'!AW411</f>
        <v>0</v>
      </c>
      <c r="O411" s="431">
        <f>+'Summary Data (2)'!BA411</f>
        <v>0</v>
      </c>
      <c r="P411" s="431">
        <f>+'Summary Data (2)'!BE411</f>
        <v>0</v>
      </c>
      <c r="Q411" s="431">
        <f>+'Summary Data (2)'!BI411</f>
        <v>0</v>
      </c>
      <c r="R411" s="431">
        <f>+'Summary Data (2)'!BM411</f>
        <v>0</v>
      </c>
      <c r="S411" s="431">
        <f>+'Summary Data (2)'!BQ411</f>
        <v>0</v>
      </c>
      <c r="T411" s="431">
        <f>+'Summary Data (2)'!BU411</f>
        <v>0</v>
      </c>
      <c r="U411" s="431">
        <f>+'Summary Data (2)'!BY411</f>
        <v>0</v>
      </c>
      <c r="X411" s="432">
        <f t="shared" si="78"/>
        <v>0</v>
      </c>
      <c r="Y411" s="432">
        <f t="shared" si="78"/>
        <v>0</v>
      </c>
      <c r="Z411" s="432">
        <f t="shared" si="79"/>
        <v>0</v>
      </c>
      <c r="AA411" s="432">
        <f t="shared" si="80"/>
        <v>0</v>
      </c>
      <c r="AB411" s="432">
        <f t="shared" si="81"/>
        <v>0</v>
      </c>
      <c r="AC411" s="432">
        <f t="shared" si="82"/>
        <v>0</v>
      </c>
      <c r="AD411" s="489">
        <f t="shared" si="83"/>
        <v>0</v>
      </c>
      <c r="AG411" s="483" t="e">
        <f t="shared" si="84"/>
        <v>#DIV/0!</v>
      </c>
      <c r="AH411" s="483" t="e">
        <f t="shared" si="85"/>
        <v>#DIV/0!</v>
      </c>
      <c r="AI411" s="483" t="e">
        <f t="shared" si="86"/>
        <v>#DIV/0!</v>
      </c>
      <c r="AJ411" s="483" t="e">
        <f t="shared" si="87"/>
        <v>#DIV/0!</v>
      </c>
      <c r="AK411" s="483" t="e">
        <f t="shared" si="88"/>
        <v>#DIV/0!</v>
      </c>
      <c r="AL411" s="483" t="e">
        <f t="shared" si="89"/>
        <v>#DIV/0!</v>
      </c>
    </row>
    <row r="412" spans="2:38" x14ac:dyDescent="0.2">
      <c r="B412" s="428">
        <f>+'Summary Data (2)'!B412</f>
        <v>0</v>
      </c>
      <c r="C412" s="431">
        <f>+'Summary Data (2)'!E412</f>
        <v>0</v>
      </c>
      <c r="D412" s="431">
        <f>+'Summary Data (2)'!I412</f>
        <v>0</v>
      </c>
      <c r="E412" s="431">
        <f>+'Summary Data (2)'!M412</f>
        <v>0</v>
      </c>
      <c r="F412" s="431">
        <f>+'Summary Data (2)'!Q412</f>
        <v>0</v>
      </c>
      <c r="G412" s="431">
        <f>+'Summary Data (2)'!U412</f>
        <v>0</v>
      </c>
      <c r="H412" s="431">
        <f>+'Summary Data (2)'!Y412</f>
        <v>0</v>
      </c>
      <c r="I412" s="431">
        <f>+'Summary Data (2)'!AC412</f>
        <v>0</v>
      </c>
      <c r="J412" s="431">
        <f>+'Summary Data (2)'!AG412</f>
        <v>0</v>
      </c>
      <c r="K412" s="431">
        <f>+'Summary Data (2)'!AK412</f>
        <v>0</v>
      </c>
      <c r="L412" s="431">
        <f>+'Summary Data (2)'!AO412</f>
        <v>0</v>
      </c>
      <c r="M412" s="431">
        <f>+'Summary Data (2)'!AS412</f>
        <v>0</v>
      </c>
      <c r="N412" s="431">
        <f>+'Summary Data (2)'!AW412</f>
        <v>0</v>
      </c>
      <c r="O412" s="431">
        <f>+'Summary Data (2)'!BA412</f>
        <v>0</v>
      </c>
      <c r="P412" s="431">
        <f>+'Summary Data (2)'!BE412</f>
        <v>0</v>
      </c>
      <c r="Q412" s="431">
        <f>+'Summary Data (2)'!BI412</f>
        <v>0</v>
      </c>
      <c r="R412" s="431">
        <f>+'Summary Data (2)'!BM412</f>
        <v>0</v>
      </c>
      <c r="S412" s="431">
        <f>+'Summary Data (2)'!BQ412</f>
        <v>0</v>
      </c>
      <c r="T412" s="431">
        <f>+'Summary Data (2)'!BU412</f>
        <v>0</v>
      </c>
      <c r="U412" s="431">
        <f>+'Summary Data (2)'!BY412</f>
        <v>0</v>
      </c>
      <c r="X412" s="432">
        <f t="shared" si="78"/>
        <v>0</v>
      </c>
      <c r="Y412" s="432">
        <f t="shared" si="78"/>
        <v>0</v>
      </c>
      <c r="Z412" s="432">
        <f t="shared" si="79"/>
        <v>0</v>
      </c>
      <c r="AA412" s="432">
        <f t="shared" si="80"/>
        <v>0</v>
      </c>
      <c r="AB412" s="432">
        <f t="shared" si="81"/>
        <v>0</v>
      </c>
      <c r="AC412" s="432">
        <f t="shared" si="82"/>
        <v>0</v>
      </c>
      <c r="AD412" s="489">
        <f t="shared" si="83"/>
        <v>0</v>
      </c>
      <c r="AG412" s="483" t="e">
        <f t="shared" si="84"/>
        <v>#DIV/0!</v>
      </c>
      <c r="AH412" s="483" t="e">
        <f t="shared" si="85"/>
        <v>#DIV/0!</v>
      </c>
      <c r="AI412" s="483" t="e">
        <f t="shared" si="86"/>
        <v>#DIV/0!</v>
      </c>
      <c r="AJ412" s="483" t="e">
        <f t="shared" si="87"/>
        <v>#DIV/0!</v>
      </c>
      <c r="AK412" s="483" t="e">
        <f t="shared" si="88"/>
        <v>#DIV/0!</v>
      </c>
      <c r="AL412" s="483" t="e">
        <f t="shared" si="89"/>
        <v>#DIV/0!</v>
      </c>
    </row>
    <row r="413" spans="2:38" x14ac:dyDescent="0.2">
      <c r="B413" s="428">
        <f>+'Summary Data (2)'!B413</f>
        <v>0</v>
      </c>
      <c r="C413" s="431">
        <f>+'Summary Data (2)'!E413</f>
        <v>0</v>
      </c>
      <c r="D413" s="431">
        <f>+'Summary Data (2)'!I413</f>
        <v>0</v>
      </c>
      <c r="E413" s="431">
        <f>+'Summary Data (2)'!M413</f>
        <v>0</v>
      </c>
      <c r="F413" s="431">
        <f>+'Summary Data (2)'!Q413</f>
        <v>0</v>
      </c>
      <c r="G413" s="431">
        <f>+'Summary Data (2)'!U413</f>
        <v>0</v>
      </c>
      <c r="H413" s="431">
        <f>+'Summary Data (2)'!Y413</f>
        <v>0</v>
      </c>
      <c r="I413" s="431">
        <f>+'Summary Data (2)'!AC413</f>
        <v>0</v>
      </c>
      <c r="J413" s="431">
        <f>+'Summary Data (2)'!AG413</f>
        <v>0</v>
      </c>
      <c r="K413" s="431">
        <f>+'Summary Data (2)'!AK413</f>
        <v>0</v>
      </c>
      <c r="L413" s="431">
        <f>+'Summary Data (2)'!AO413</f>
        <v>0</v>
      </c>
      <c r="M413" s="431">
        <f>+'Summary Data (2)'!AS413</f>
        <v>0</v>
      </c>
      <c r="N413" s="431">
        <f>+'Summary Data (2)'!AW413</f>
        <v>0</v>
      </c>
      <c r="O413" s="431">
        <f>+'Summary Data (2)'!BA413</f>
        <v>0</v>
      </c>
      <c r="P413" s="431">
        <f>+'Summary Data (2)'!BE413</f>
        <v>0</v>
      </c>
      <c r="Q413" s="431">
        <f>+'Summary Data (2)'!BI413</f>
        <v>0</v>
      </c>
      <c r="R413" s="431">
        <f>+'Summary Data (2)'!BM413</f>
        <v>0</v>
      </c>
      <c r="S413" s="431">
        <f>+'Summary Data (2)'!BQ413</f>
        <v>0</v>
      </c>
      <c r="T413" s="431">
        <f>+'Summary Data (2)'!BU413</f>
        <v>0</v>
      </c>
      <c r="U413" s="431">
        <f>+'Summary Data (2)'!BY413</f>
        <v>0</v>
      </c>
      <c r="X413" s="432">
        <f t="shared" si="78"/>
        <v>0</v>
      </c>
      <c r="Y413" s="432">
        <f t="shared" si="78"/>
        <v>0</v>
      </c>
      <c r="Z413" s="432">
        <f t="shared" si="79"/>
        <v>0</v>
      </c>
      <c r="AA413" s="432">
        <f t="shared" si="80"/>
        <v>0</v>
      </c>
      <c r="AB413" s="432">
        <f t="shared" si="81"/>
        <v>0</v>
      </c>
      <c r="AC413" s="432">
        <f t="shared" si="82"/>
        <v>0</v>
      </c>
      <c r="AD413" s="489">
        <f t="shared" si="83"/>
        <v>0</v>
      </c>
      <c r="AG413" s="483" t="e">
        <f t="shared" si="84"/>
        <v>#DIV/0!</v>
      </c>
      <c r="AH413" s="483" t="e">
        <f t="shared" si="85"/>
        <v>#DIV/0!</v>
      </c>
      <c r="AI413" s="483" t="e">
        <f t="shared" si="86"/>
        <v>#DIV/0!</v>
      </c>
      <c r="AJ413" s="483" t="e">
        <f t="shared" si="87"/>
        <v>#DIV/0!</v>
      </c>
      <c r="AK413" s="483" t="e">
        <f t="shared" si="88"/>
        <v>#DIV/0!</v>
      </c>
      <c r="AL413" s="483" t="e">
        <f t="shared" si="89"/>
        <v>#DIV/0!</v>
      </c>
    </row>
    <row r="414" spans="2:38" x14ac:dyDescent="0.2">
      <c r="B414" s="428">
        <f>+'Summary Data (2)'!B414</f>
        <v>0</v>
      </c>
      <c r="C414" s="431">
        <f>+'Summary Data (2)'!E414</f>
        <v>0</v>
      </c>
      <c r="D414" s="431">
        <f>+'Summary Data (2)'!I414</f>
        <v>0</v>
      </c>
      <c r="E414" s="431">
        <f>+'Summary Data (2)'!M414</f>
        <v>0</v>
      </c>
      <c r="F414" s="431">
        <f>+'Summary Data (2)'!Q414</f>
        <v>0</v>
      </c>
      <c r="G414" s="431">
        <f>+'Summary Data (2)'!U414</f>
        <v>0</v>
      </c>
      <c r="H414" s="431">
        <f>+'Summary Data (2)'!Y414</f>
        <v>0</v>
      </c>
      <c r="I414" s="431">
        <f>+'Summary Data (2)'!AC414</f>
        <v>0</v>
      </c>
      <c r="J414" s="431">
        <f>+'Summary Data (2)'!AG414</f>
        <v>0</v>
      </c>
      <c r="K414" s="431">
        <f>+'Summary Data (2)'!AK414</f>
        <v>0</v>
      </c>
      <c r="L414" s="431">
        <f>+'Summary Data (2)'!AO414</f>
        <v>0</v>
      </c>
      <c r="M414" s="431">
        <f>+'Summary Data (2)'!AS414</f>
        <v>0</v>
      </c>
      <c r="N414" s="431">
        <f>+'Summary Data (2)'!AW414</f>
        <v>0</v>
      </c>
      <c r="O414" s="431">
        <f>+'Summary Data (2)'!BA414</f>
        <v>0</v>
      </c>
      <c r="P414" s="431">
        <f>+'Summary Data (2)'!BE414</f>
        <v>0</v>
      </c>
      <c r="Q414" s="431">
        <f>+'Summary Data (2)'!BI414</f>
        <v>0</v>
      </c>
      <c r="R414" s="431">
        <f>+'Summary Data (2)'!BM414</f>
        <v>0</v>
      </c>
      <c r="S414" s="431">
        <f>+'Summary Data (2)'!BQ414</f>
        <v>0</v>
      </c>
      <c r="T414" s="431">
        <f>+'Summary Data (2)'!BU414</f>
        <v>0</v>
      </c>
      <c r="U414" s="431">
        <f>+'Summary Data (2)'!BY414</f>
        <v>0</v>
      </c>
      <c r="X414" s="432">
        <f t="shared" si="78"/>
        <v>0</v>
      </c>
      <c r="Y414" s="432">
        <f t="shared" si="78"/>
        <v>0</v>
      </c>
      <c r="Z414" s="432">
        <f t="shared" si="79"/>
        <v>0</v>
      </c>
      <c r="AA414" s="432">
        <f t="shared" si="80"/>
        <v>0</v>
      </c>
      <c r="AB414" s="432">
        <f t="shared" si="81"/>
        <v>0</v>
      </c>
      <c r="AC414" s="432">
        <f t="shared" si="82"/>
        <v>0</v>
      </c>
      <c r="AD414" s="489">
        <f t="shared" si="83"/>
        <v>0</v>
      </c>
      <c r="AG414" s="483" t="e">
        <f t="shared" si="84"/>
        <v>#DIV/0!</v>
      </c>
      <c r="AH414" s="483" t="e">
        <f t="shared" si="85"/>
        <v>#DIV/0!</v>
      </c>
      <c r="AI414" s="483" t="e">
        <f t="shared" si="86"/>
        <v>#DIV/0!</v>
      </c>
      <c r="AJ414" s="483" t="e">
        <f t="shared" si="87"/>
        <v>#DIV/0!</v>
      </c>
      <c r="AK414" s="483" t="e">
        <f t="shared" si="88"/>
        <v>#DIV/0!</v>
      </c>
      <c r="AL414" s="483" t="e">
        <f t="shared" si="89"/>
        <v>#DIV/0!</v>
      </c>
    </row>
    <row r="415" spans="2:38" x14ac:dyDescent="0.2">
      <c r="B415" s="428">
        <f>+'Summary Data (2)'!B415</f>
        <v>0</v>
      </c>
      <c r="C415" s="431">
        <f>+'Summary Data (2)'!E415</f>
        <v>0</v>
      </c>
      <c r="D415" s="431">
        <f>+'Summary Data (2)'!I415</f>
        <v>0</v>
      </c>
      <c r="E415" s="431">
        <f>+'Summary Data (2)'!M415</f>
        <v>0</v>
      </c>
      <c r="F415" s="431">
        <f>+'Summary Data (2)'!Q415</f>
        <v>0</v>
      </c>
      <c r="G415" s="431">
        <f>+'Summary Data (2)'!U415</f>
        <v>0</v>
      </c>
      <c r="H415" s="431">
        <f>+'Summary Data (2)'!Y415</f>
        <v>0</v>
      </c>
      <c r="I415" s="431">
        <f>+'Summary Data (2)'!AC415</f>
        <v>0</v>
      </c>
      <c r="J415" s="431">
        <f>+'Summary Data (2)'!AG415</f>
        <v>0</v>
      </c>
      <c r="K415" s="431">
        <f>+'Summary Data (2)'!AK415</f>
        <v>0</v>
      </c>
      <c r="L415" s="431">
        <f>+'Summary Data (2)'!AO415</f>
        <v>0</v>
      </c>
      <c r="M415" s="431">
        <f>+'Summary Data (2)'!AS415</f>
        <v>0</v>
      </c>
      <c r="N415" s="431">
        <f>+'Summary Data (2)'!AW415</f>
        <v>0</v>
      </c>
      <c r="O415" s="431">
        <f>+'Summary Data (2)'!BA415</f>
        <v>0</v>
      </c>
      <c r="P415" s="431">
        <f>+'Summary Data (2)'!BE415</f>
        <v>0</v>
      </c>
      <c r="Q415" s="431">
        <f>+'Summary Data (2)'!BI415</f>
        <v>0</v>
      </c>
      <c r="R415" s="431">
        <f>+'Summary Data (2)'!BM415</f>
        <v>0</v>
      </c>
      <c r="S415" s="431">
        <f>+'Summary Data (2)'!BQ415</f>
        <v>0</v>
      </c>
      <c r="T415" s="431">
        <f>+'Summary Data (2)'!BU415</f>
        <v>0</v>
      </c>
      <c r="U415" s="431">
        <f>+'Summary Data (2)'!BY415</f>
        <v>0</v>
      </c>
      <c r="X415" s="432">
        <f t="shared" si="78"/>
        <v>0</v>
      </c>
      <c r="Y415" s="432">
        <f t="shared" si="78"/>
        <v>0</v>
      </c>
      <c r="Z415" s="432">
        <f t="shared" si="79"/>
        <v>0</v>
      </c>
      <c r="AA415" s="432">
        <f t="shared" si="80"/>
        <v>0</v>
      </c>
      <c r="AB415" s="432">
        <f t="shared" si="81"/>
        <v>0</v>
      </c>
      <c r="AC415" s="432">
        <f t="shared" si="82"/>
        <v>0</v>
      </c>
      <c r="AD415" s="489">
        <f t="shared" si="83"/>
        <v>0</v>
      </c>
      <c r="AG415" s="483" t="e">
        <f t="shared" si="84"/>
        <v>#DIV/0!</v>
      </c>
      <c r="AH415" s="483" t="e">
        <f t="shared" si="85"/>
        <v>#DIV/0!</v>
      </c>
      <c r="AI415" s="483" t="e">
        <f t="shared" si="86"/>
        <v>#DIV/0!</v>
      </c>
      <c r="AJ415" s="483" t="e">
        <f t="shared" si="87"/>
        <v>#DIV/0!</v>
      </c>
      <c r="AK415" s="483" t="e">
        <f t="shared" si="88"/>
        <v>#DIV/0!</v>
      </c>
      <c r="AL415" s="483" t="e">
        <f t="shared" si="89"/>
        <v>#DIV/0!</v>
      </c>
    </row>
    <row r="416" spans="2:38" x14ac:dyDescent="0.2">
      <c r="B416" s="428">
        <f>+'Summary Data (2)'!B416</f>
        <v>0</v>
      </c>
      <c r="C416" s="431">
        <f>+'Summary Data (2)'!E416</f>
        <v>0</v>
      </c>
      <c r="D416" s="431">
        <f>+'Summary Data (2)'!I416</f>
        <v>0</v>
      </c>
      <c r="E416" s="431">
        <f>+'Summary Data (2)'!M416</f>
        <v>0</v>
      </c>
      <c r="F416" s="431">
        <f>+'Summary Data (2)'!Q416</f>
        <v>0</v>
      </c>
      <c r="G416" s="431">
        <f>+'Summary Data (2)'!U416</f>
        <v>0</v>
      </c>
      <c r="H416" s="431">
        <f>+'Summary Data (2)'!Y416</f>
        <v>0</v>
      </c>
      <c r="I416" s="431">
        <f>+'Summary Data (2)'!AC416</f>
        <v>0</v>
      </c>
      <c r="J416" s="431">
        <f>+'Summary Data (2)'!AG416</f>
        <v>0</v>
      </c>
      <c r="K416" s="431">
        <f>+'Summary Data (2)'!AK416</f>
        <v>0</v>
      </c>
      <c r="L416" s="431">
        <f>+'Summary Data (2)'!AO416</f>
        <v>0</v>
      </c>
      <c r="M416" s="431">
        <f>+'Summary Data (2)'!AS416</f>
        <v>0</v>
      </c>
      <c r="N416" s="431">
        <f>+'Summary Data (2)'!AW416</f>
        <v>0</v>
      </c>
      <c r="O416" s="431">
        <f>+'Summary Data (2)'!BA416</f>
        <v>0</v>
      </c>
      <c r="P416" s="431">
        <f>+'Summary Data (2)'!BE416</f>
        <v>0</v>
      </c>
      <c r="Q416" s="431">
        <f>+'Summary Data (2)'!BI416</f>
        <v>0</v>
      </c>
      <c r="R416" s="431">
        <f>+'Summary Data (2)'!BM416</f>
        <v>0</v>
      </c>
      <c r="S416" s="431">
        <f>+'Summary Data (2)'!BQ416</f>
        <v>0</v>
      </c>
      <c r="T416" s="431">
        <f>+'Summary Data (2)'!BU416</f>
        <v>0</v>
      </c>
      <c r="U416" s="431">
        <f>+'Summary Data (2)'!BY416</f>
        <v>0</v>
      </c>
      <c r="X416" s="432">
        <f t="shared" si="78"/>
        <v>0</v>
      </c>
      <c r="Y416" s="432">
        <f t="shared" si="78"/>
        <v>0</v>
      </c>
      <c r="Z416" s="432">
        <f t="shared" si="79"/>
        <v>0</v>
      </c>
      <c r="AA416" s="432">
        <f t="shared" si="80"/>
        <v>0</v>
      </c>
      <c r="AB416" s="432">
        <f t="shared" si="81"/>
        <v>0</v>
      </c>
      <c r="AC416" s="432">
        <f t="shared" si="82"/>
        <v>0</v>
      </c>
      <c r="AD416" s="489">
        <f t="shared" si="83"/>
        <v>0</v>
      </c>
      <c r="AG416" s="483" t="e">
        <f t="shared" si="84"/>
        <v>#DIV/0!</v>
      </c>
      <c r="AH416" s="483" t="e">
        <f t="shared" si="85"/>
        <v>#DIV/0!</v>
      </c>
      <c r="AI416" s="483" t="e">
        <f t="shared" si="86"/>
        <v>#DIV/0!</v>
      </c>
      <c r="AJ416" s="483" t="e">
        <f t="shared" si="87"/>
        <v>#DIV/0!</v>
      </c>
      <c r="AK416" s="483" t="e">
        <f t="shared" si="88"/>
        <v>#DIV/0!</v>
      </c>
      <c r="AL416" s="483" t="e">
        <f t="shared" si="89"/>
        <v>#DIV/0!</v>
      </c>
    </row>
    <row r="417" spans="2:38" x14ac:dyDescent="0.2">
      <c r="B417" s="428">
        <f>+'Summary Data (2)'!B417</f>
        <v>0</v>
      </c>
      <c r="C417" s="431">
        <f>+'Summary Data (2)'!E417</f>
        <v>0</v>
      </c>
      <c r="D417" s="431">
        <f>+'Summary Data (2)'!I417</f>
        <v>0</v>
      </c>
      <c r="E417" s="431">
        <f>+'Summary Data (2)'!M417</f>
        <v>0</v>
      </c>
      <c r="F417" s="431">
        <f>+'Summary Data (2)'!Q417</f>
        <v>0</v>
      </c>
      <c r="G417" s="431">
        <f>+'Summary Data (2)'!U417</f>
        <v>0</v>
      </c>
      <c r="H417" s="431">
        <f>+'Summary Data (2)'!Y417</f>
        <v>0</v>
      </c>
      <c r="I417" s="431">
        <f>+'Summary Data (2)'!AC417</f>
        <v>0</v>
      </c>
      <c r="J417" s="431">
        <f>+'Summary Data (2)'!AG417</f>
        <v>0</v>
      </c>
      <c r="K417" s="431">
        <f>+'Summary Data (2)'!AK417</f>
        <v>0</v>
      </c>
      <c r="L417" s="431">
        <f>+'Summary Data (2)'!AO417</f>
        <v>0</v>
      </c>
      <c r="M417" s="431">
        <f>+'Summary Data (2)'!AS417</f>
        <v>0</v>
      </c>
      <c r="N417" s="431">
        <f>+'Summary Data (2)'!AW417</f>
        <v>0</v>
      </c>
      <c r="O417" s="431">
        <f>+'Summary Data (2)'!BA417</f>
        <v>0</v>
      </c>
      <c r="P417" s="431">
        <f>+'Summary Data (2)'!BE417</f>
        <v>0</v>
      </c>
      <c r="Q417" s="431">
        <f>+'Summary Data (2)'!BI417</f>
        <v>0</v>
      </c>
      <c r="R417" s="431">
        <f>+'Summary Data (2)'!BM417</f>
        <v>0</v>
      </c>
      <c r="S417" s="431">
        <f>+'Summary Data (2)'!BQ417</f>
        <v>0</v>
      </c>
      <c r="T417" s="431">
        <f>+'Summary Data (2)'!BU417</f>
        <v>0</v>
      </c>
      <c r="U417" s="431">
        <f>+'Summary Data (2)'!BY417</f>
        <v>0</v>
      </c>
      <c r="X417" s="432">
        <f t="shared" si="78"/>
        <v>0</v>
      </c>
      <c r="Y417" s="432">
        <f t="shared" si="78"/>
        <v>0</v>
      </c>
      <c r="Z417" s="432">
        <f t="shared" si="79"/>
        <v>0</v>
      </c>
      <c r="AA417" s="432">
        <f t="shared" si="80"/>
        <v>0</v>
      </c>
      <c r="AB417" s="432">
        <f t="shared" si="81"/>
        <v>0</v>
      </c>
      <c r="AC417" s="432">
        <f t="shared" si="82"/>
        <v>0</v>
      </c>
      <c r="AD417" s="489">
        <f t="shared" si="83"/>
        <v>0</v>
      </c>
      <c r="AG417" s="483" t="e">
        <f t="shared" si="84"/>
        <v>#DIV/0!</v>
      </c>
      <c r="AH417" s="483" t="e">
        <f t="shared" si="85"/>
        <v>#DIV/0!</v>
      </c>
      <c r="AI417" s="483" t="e">
        <f t="shared" si="86"/>
        <v>#DIV/0!</v>
      </c>
      <c r="AJ417" s="483" t="e">
        <f t="shared" si="87"/>
        <v>#DIV/0!</v>
      </c>
      <c r="AK417" s="483" t="e">
        <f t="shared" si="88"/>
        <v>#DIV/0!</v>
      </c>
      <c r="AL417" s="483" t="e">
        <f t="shared" si="89"/>
        <v>#DIV/0!</v>
      </c>
    </row>
    <row r="418" spans="2:38" x14ac:dyDescent="0.2">
      <c r="B418" s="428">
        <f>+'Summary Data (2)'!B418</f>
        <v>0</v>
      </c>
      <c r="C418" s="431">
        <f>+'Summary Data (2)'!E418</f>
        <v>0</v>
      </c>
      <c r="D418" s="431">
        <f>+'Summary Data (2)'!I418</f>
        <v>0</v>
      </c>
      <c r="E418" s="431">
        <f>+'Summary Data (2)'!M418</f>
        <v>0</v>
      </c>
      <c r="F418" s="431">
        <f>+'Summary Data (2)'!Q418</f>
        <v>0</v>
      </c>
      <c r="G418" s="431">
        <f>+'Summary Data (2)'!U418</f>
        <v>0</v>
      </c>
      <c r="H418" s="431">
        <f>+'Summary Data (2)'!Y418</f>
        <v>0</v>
      </c>
      <c r="I418" s="431">
        <f>+'Summary Data (2)'!AC418</f>
        <v>0</v>
      </c>
      <c r="J418" s="431">
        <f>+'Summary Data (2)'!AG418</f>
        <v>0</v>
      </c>
      <c r="K418" s="431">
        <f>+'Summary Data (2)'!AK418</f>
        <v>0</v>
      </c>
      <c r="L418" s="431">
        <f>+'Summary Data (2)'!AO418</f>
        <v>0</v>
      </c>
      <c r="M418" s="431">
        <f>+'Summary Data (2)'!AS418</f>
        <v>0</v>
      </c>
      <c r="N418" s="431">
        <f>+'Summary Data (2)'!AW418</f>
        <v>0</v>
      </c>
      <c r="O418" s="431">
        <f>+'Summary Data (2)'!BA418</f>
        <v>0</v>
      </c>
      <c r="P418" s="431">
        <f>+'Summary Data (2)'!BE418</f>
        <v>0</v>
      </c>
      <c r="Q418" s="431">
        <f>+'Summary Data (2)'!BI418</f>
        <v>0</v>
      </c>
      <c r="R418" s="431">
        <f>+'Summary Data (2)'!BM418</f>
        <v>0</v>
      </c>
      <c r="S418" s="431">
        <f>+'Summary Data (2)'!BQ418</f>
        <v>0</v>
      </c>
      <c r="T418" s="431">
        <f>+'Summary Data (2)'!BU418</f>
        <v>0</v>
      </c>
      <c r="U418" s="431">
        <f>+'Summary Data (2)'!BY418</f>
        <v>0</v>
      </c>
      <c r="X418" s="432">
        <f t="shared" si="78"/>
        <v>0</v>
      </c>
      <c r="Y418" s="432">
        <f t="shared" si="78"/>
        <v>0</v>
      </c>
      <c r="Z418" s="432">
        <f t="shared" si="79"/>
        <v>0</v>
      </c>
      <c r="AA418" s="432">
        <f t="shared" si="80"/>
        <v>0</v>
      </c>
      <c r="AB418" s="432">
        <f t="shared" si="81"/>
        <v>0</v>
      </c>
      <c r="AC418" s="432">
        <f t="shared" si="82"/>
        <v>0</v>
      </c>
      <c r="AD418" s="489">
        <f t="shared" si="83"/>
        <v>0</v>
      </c>
      <c r="AG418" s="483" t="e">
        <f t="shared" si="84"/>
        <v>#DIV/0!</v>
      </c>
      <c r="AH418" s="483" t="e">
        <f t="shared" si="85"/>
        <v>#DIV/0!</v>
      </c>
      <c r="AI418" s="483" t="e">
        <f t="shared" si="86"/>
        <v>#DIV/0!</v>
      </c>
      <c r="AJ418" s="483" t="e">
        <f t="shared" si="87"/>
        <v>#DIV/0!</v>
      </c>
      <c r="AK418" s="483" t="e">
        <f t="shared" si="88"/>
        <v>#DIV/0!</v>
      </c>
      <c r="AL418" s="483" t="e">
        <f t="shared" si="89"/>
        <v>#DIV/0!</v>
      </c>
    </row>
    <row r="419" spans="2:38" x14ac:dyDescent="0.2">
      <c r="B419" s="428">
        <f>+'Summary Data (2)'!B419</f>
        <v>0</v>
      </c>
      <c r="C419" s="431">
        <f>+'Summary Data (2)'!E419</f>
        <v>0</v>
      </c>
      <c r="D419" s="431">
        <f>+'Summary Data (2)'!I419</f>
        <v>0</v>
      </c>
      <c r="E419" s="431">
        <f>+'Summary Data (2)'!M419</f>
        <v>0</v>
      </c>
      <c r="F419" s="431">
        <f>+'Summary Data (2)'!Q419</f>
        <v>0</v>
      </c>
      <c r="G419" s="431">
        <f>+'Summary Data (2)'!U419</f>
        <v>0</v>
      </c>
      <c r="H419" s="431">
        <f>+'Summary Data (2)'!Y419</f>
        <v>0</v>
      </c>
      <c r="I419" s="431">
        <f>+'Summary Data (2)'!AC419</f>
        <v>0</v>
      </c>
      <c r="J419" s="431">
        <f>+'Summary Data (2)'!AG419</f>
        <v>0</v>
      </c>
      <c r="K419" s="431">
        <f>+'Summary Data (2)'!AK419</f>
        <v>0</v>
      </c>
      <c r="L419" s="431">
        <f>+'Summary Data (2)'!AO419</f>
        <v>0</v>
      </c>
      <c r="M419" s="431">
        <f>+'Summary Data (2)'!AS419</f>
        <v>0</v>
      </c>
      <c r="N419" s="431">
        <f>+'Summary Data (2)'!AW419</f>
        <v>0</v>
      </c>
      <c r="O419" s="431">
        <f>+'Summary Data (2)'!BA419</f>
        <v>0</v>
      </c>
      <c r="P419" s="431">
        <f>+'Summary Data (2)'!BE419</f>
        <v>0</v>
      </c>
      <c r="Q419" s="431">
        <f>+'Summary Data (2)'!BI419</f>
        <v>0</v>
      </c>
      <c r="R419" s="431">
        <f>+'Summary Data (2)'!BM419</f>
        <v>0</v>
      </c>
      <c r="S419" s="431">
        <f>+'Summary Data (2)'!BQ419</f>
        <v>0</v>
      </c>
      <c r="T419" s="431">
        <f>+'Summary Data (2)'!BU419</f>
        <v>0</v>
      </c>
      <c r="U419" s="431">
        <f>+'Summary Data (2)'!BY419</f>
        <v>0</v>
      </c>
      <c r="X419" s="432">
        <f t="shared" si="78"/>
        <v>0</v>
      </c>
      <c r="Y419" s="432">
        <f t="shared" si="78"/>
        <v>0</v>
      </c>
      <c r="Z419" s="432">
        <f t="shared" si="79"/>
        <v>0</v>
      </c>
      <c r="AA419" s="432">
        <f t="shared" si="80"/>
        <v>0</v>
      </c>
      <c r="AB419" s="432">
        <f t="shared" si="81"/>
        <v>0</v>
      </c>
      <c r="AC419" s="432">
        <f t="shared" si="82"/>
        <v>0</v>
      </c>
      <c r="AD419" s="489">
        <f t="shared" si="83"/>
        <v>0</v>
      </c>
      <c r="AG419" s="483" t="e">
        <f t="shared" si="84"/>
        <v>#DIV/0!</v>
      </c>
      <c r="AH419" s="483" t="e">
        <f t="shared" si="85"/>
        <v>#DIV/0!</v>
      </c>
      <c r="AI419" s="483" t="e">
        <f t="shared" si="86"/>
        <v>#DIV/0!</v>
      </c>
      <c r="AJ419" s="483" t="e">
        <f t="shared" si="87"/>
        <v>#DIV/0!</v>
      </c>
      <c r="AK419" s="483" t="e">
        <f t="shared" si="88"/>
        <v>#DIV/0!</v>
      </c>
      <c r="AL419" s="483" t="e">
        <f t="shared" si="89"/>
        <v>#DIV/0!</v>
      </c>
    </row>
    <row r="420" spans="2:38" x14ac:dyDescent="0.2">
      <c r="B420" s="428">
        <f>+'Summary Data (2)'!B420</f>
        <v>0</v>
      </c>
      <c r="C420" s="431">
        <f>+'Summary Data (2)'!E420</f>
        <v>0</v>
      </c>
      <c r="D420" s="431">
        <f>+'Summary Data (2)'!I420</f>
        <v>0</v>
      </c>
      <c r="E420" s="431">
        <f>+'Summary Data (2)'!M420</f>
        <v>0</v>
      </c>
      <c r="F420" s="431">
        <f>+'Summary Data (2)'!Q420</f>
        <v>0</v>
      </c>
      <c r="G420" s="431">
        <f>+'Summary Data (2)'!U420</f>
        <v>0</v>
      </c>
      <c r="H420" s="431">
        <f>+'Summary Data (2)'!Y420</f>
        <v>0</v>
      </c>
      <c r="I420" s="431">
        <f>+'Summary Data (2)'!AC420</f>
        <v>0</v>
      </c>
      <c r="J420" s="431">
        <f>+'Summary Data (2)'!AG420</f>
        <v>0</v>
      </c>
      <c r="K420" s="431">
        <f>+'Summary Data (2)'!AK420</f>
        <v>0</v>
      </c>
      <c r="L420" s="431">
        <f>+'Summary Data (2)'!AO420</f>
        <v>0</v>
      </c>
      <c r="M420" s="431">
        <f>+'Summary Data (2)'!AS420</f>
        <v>0</v>
      </c>
      <c r="N420" s="431">
        <f>+'Summary Data (2)'!AW420</f>
        <v>0</v>
      </c>
      <c r="O420" s="431">
        <f>+'Summary Data (2)'!BA420</f>
        <v>0</v>
      </c>
      <c r="P420" s="431">
        <f>+'Summary Data (2)'!BE420</f>
        <v>0</v>
      </c>
      <c r="Q420" s="431">
        <f>+'Summary Data (2)'!BI420</f>
        <v>0</v>
      </c>
      <c r="R420" s="431">
        <f>+'Summary Data (2)'!BM420</f>
        <v>0</v>
      </c>
      <c r="S420" s="431">
        <f>+'Summary Data (2)'!BQ420</f>
        <v>0</v>
      </c>
      <c r="T420" s="431">
        <f>+'Summary Data (2)'!BU420</f>
        <v>0</v>
      </c>
      <c r="U420" s="431">
        <f>+'Summary Data (2)'!BY420</f>
        <v>0</v>
      </c>
      <c r="X420" s="432">
        <f t="shared" si="78"/>
        <v>0</v>
      </c>
      <c r="Y420" s="432">
        <f t="shared" si="78"/>
        <v>0</v>
      </c>
      <c r="Z420" s="432">
        <f t="shared" si="79"/>
        <v>0</v>
      </c>
      <c r="AA420" s="432">
        <f t="shared" si="80"/>
        <v>0</v>
      </c>
      <c r="AB420" s="432">
        <f t="shared" si="81"/>
        <v>0</v>
      </c>
      <c r="AC420" s="432">
        <f t="shared" si="82"/>
        <v>0</v>
      </c>
      <c r="AD420" s="489">
        <f t="shared" si="83"/>
        <v>0</v>
      </c>
      <c r="AG420" s="483" t="e">
        <f t="shared" si="84"/>
        <v>#DIV/0!</v>
      </c>
      <c r="AH420" s="483" t="e">
        <f t="shared" si="85"/>
        <v>#DIV/0!</v>
      </c>
      <c r="AI420" s="483" t="e">
        <f t="shared" si="86"/>
        <v>#DIV/0!</v>
      </c>
      <c r="AJ420" s="483" t="e">
        <f t="shared" si="87"/>
        <v>#DIV/0!</v>
      </c>
      <c r="AK420" s="483" t="e">
        <f t="shared" si="88"/>
        <v>#DIV/0!</v>
      </c>
      <c r="AL420" s="483" t="e">
        <f t="shared" si="89"/>
        <v>#DIV/0!</v>
      </c>
    </row>
    <row r="421" spans="2:38" x14ac:dyDescent="0.2">
      <c r="B421" s="428">
        <f>+'Summary Data (2)'!B421</f>
        <v>0</v>
      </c>
      <c r="C421" s="431">
        <f>+'Summary Data (2)'!E421</f>
        <v>0</v>
      </c>
      <c r="D421" s="431">
        <f>+'Summary Data (2)'!I421</f>
        <v>0</v>
      </c>
      <c r="E421" s="431">
        <f>+'Summary Data (2)'!M421</f>
        <v>0</v>
      </c>
      <c r="F421" s="431">
        <f>+'Summary Data (2)'!Q421</f>
        <v>0</v>
      </c>
      <c r="G421" s="431">
        <f>+'Summary Data (2)'!U421</f>
        <v>0</v>
      </c>
      <c r="H421" s="431">
        <f>+'Summary Data (2)'!Y421</f>
        <v>0</v>
      </c>
      <c r="I421" s="431">
        <f>+'Summary Data (2)'!AC421</f>
        <v>0</v>
      </c>
      <c r="J421" s="431">
        <f>+'Summary Data (2)'!AG421</f>
        <v>0</v>
      </c>
      <c r="K421" s="431">
        <f>+'Summary Data (2)'!AK421</f>
        <v>0</v>
      </c>
      <c r="L421" s="431">
        <f>+'Summary Data (2)'!AO421</f>
        <v>0</v>
      </c>
      <c r="M421" s="431">
        <f>+'Summary Data (2)'!AS421</f>
        <v>0</v>
      </c>
      <c r="N421" s="431">
        <f>+'Summary Data (2)'!AW421</f>
        <v>0</v>
      </c>
      <c r="O421" s="431">
        <f>+'Summary Data (2)'!BA421</f>
        <v>0</v>
      </c>
      <c r="P421" s="431">
        <f>+'Summary Data (2)'!BE421</f>
        <v>0</v>
      </c>
      <c r="Q421" s="431">
        <f>+'Summary Data (2)'!BI421</f>
        <v>0</v>
      </c>
      <c r="R421" s="431">
        <f>+'Summary Data (2)'!BM421</f>
        <v>0</v>
      </c>
      <c r="S421" s="431">
        <f>+'Summary Data (2)'!BQ421</f>
        <v>0</v>
      </c>
      <c r="T421" s="431">
        <f>+'Summary Data (2)'!BU421</f>
        <v>0</v>
      </c>
      <c r="U421" s="431">
        <f>+'Summary Data (2)'!BY421</f>
        <v>0</v>
      </c>
      <c r="X421" s="432">
        <f t="shared" si="78"/>
        <v>0</v>
      </c>
      <c r="Y421" s="432">
        <f t="shared" si="78"/>
        <v>0</v>
      </c>
      <c r="Z421" s="432">
        <f t="shared" si="79"/>
        <v>0</v>
      </c>
      <c r="AA421" s="432">
        <f t="shared" si="80"/>
        <v>0</v>
      </c>
      <c r="AB421" s="432">
        <f t="shared" si="81"/>
        <v>0</v>
      </c>
      <c r="AC421" s="432">
        <f t="shared" si="82"/>
        <v>0</v>
      </c>
      <c r="AD421" s="489">
        <f t="shared" si="83"/>
        <v>0</v>
      </c>
      <c r="AG421" s="483" t="e">
        <f t="shared" si="84"/>
        <v>#DIV/0!</v>
      </c>
      <c r="AH421" s="483" t="e">
        <f t="shared" si="85"/>
        <v>#DIV/0!</v>
      </c>
      <c r="AI421" s="483" t="e">
        <f t="shared" si="86"/>
        <v>#DIV/0!</v>
      </c>
      <c r="AJ421" s="483" t="e">
        <f t="shared" si="87"/>
        <v>#DIV/0!</v>
      </c>
      <c r="AK421" s="483" t="e">
        <f t="shared" si="88"/>
        <v>#DIV/0!</v>
      </c>
      <c r="AL421" s="483" t="e">
        <f t="shared" si="89"/>
        <v>#DIV/0!</v>
      </c>
    </row>
    <row r="422" spans="2:38" x14ac:dyDescent="0.2">
      <c r="B422" s="428">
        <f>+'Summary Data (2)'!B422</f>
        <v>0</v>
      </c>
      <c r="C422" s="431">
        <f>+'Summary Data (2)'!E422</f>
        <v>0</v>
      </c>
      <c r="D422" s="431">
        <f>+'Summary Data (2)'!I422</f>
        <v>0</v>
      </c>
      <c r="E422" s="431">
        <f>+'Summary Data (2)'!M422</f>
        <v>0</v>
      </c>
      <c r="F422" s="431">
        <f>+'Summary Data (2)'!Q422</f>
        <v>0</v>
      </c>
      <c r="G422" s="431">
        <f>+'Summary Data (2)'!U422</f>
        <v>0</v>
      </c>
      <c r="H422" s="431">
        <f>+'Summary Data (2)'!Y422</f>
        <v>0</v>
      </c>
      <c r="I422" s="431">
        <f>+'Summary Data (2)'!AC422</f>
        <v>0</v>
      </c>
      <c r="J422" s="431">
        <f>+'Summary Data (2)'!AG422</f>
        <v>0</v>
      </c>
      <c r="K422" s="431">
        <f>+'Summary Data (2)'!AK422</f>
        <v>0</v>
      </c>
      <c r="L422" s="431">
        <f>+'Summary Data (2)'!AO422</f>
        <v>0</v>
      </c>
      <c r="M422" s="431">
        <f>+'Summary Data (2)'!AS422</f>
        <v>0</v>
      </c>
      <c r="N422" s="431">
        <f>+'Summary Data (2)'!AW422</f>
        <v>0</v>
      </c>
      <c r="O422" s="431">
        <f>+'Summary Data (2)'!BA422</f>
        <v>0</v>
      </c>
      <c r="P422" s="431">
        <f>+'Summary Data (2)'!BE422</f>
        <v>0</v>
      </c>
      <c r="Q422" s="431">
        <f>+'Summary Data (2)'!BI422</f>
        <v>0</v>
      </c>
      <c r="R422" s="431">
        <f>+'Summary Data (2)'!BM422</f>
        <v>0</v>
      </c>
      <c r="S422" s="431">
        <f>+'Summary Data (2)'!BQ422</f>
        <v>0</v>
      </c>
      <c r="T422" s="431">
        <f>+'Summary Data (2)'!BU422</f>
        <v>0</v>
      </c>
      <c r="U422" s="431">
        <f>+'Summary Data (2)'!BY422</f>
        <v>0</v>
      </c>
      <c r="X422" s="432">
        <f t="shared" si="78"/>
        <v>0</v>
      </c>
      <c r="Y422" s="432">
        <f t="shared" si="78"/>
        <v>0</v>
      </c>
      <c r="Z422" s="432">
        <f t="shared" si="79"/>
        <v>0</v>
      </c>
      <c r="AA422" s="432">
        <f t="shared" si="80"/>
        <v>0</v>
      </c>
      <c r="AB422" s="432">
        <f t="shared" si="81"/>
        <v>0</v>
      </c>
      <c r="AC422" s="432">
        <f t="shared" si="82"/>
        <v>0</v>
      </c>
      <c r="AD422" s="489">
        <f t="shared" si="83"/>
        <v>0</v>
      </c>
      <c r="AG422" s="483" t="e">
        <f t="shared" si="84"/>
        <v>#DIV/0!</v>
      </c>
      <c r="AH422" s="483" t="e">
        <f t="shared" si="85"/>
        <v>#DIV/0!</v>
      </c>
      <c r="AI422" s="483" t="e">
        <f t="shared" si="86"/>
        <v>#DIV/0!</v>
      </c>
      <c r="AJ422" s="483" t="e">
        <f t="shared" si="87"/>
        <v>#DIV/0!</v>
      </c>
      <c r="AK422" s="483" t="e">
        <f t="shared" si="88"/>
        <v>#DIV/0!</v>
      </c>
      <c r="AL422" s="483" t="e">
        <f t="shared" si="89"/>
        <v>#DIV/0!</v>
      </c>
    </row>
    <row r="423" spans="2:38" x14ac:dyDescent="0.2">
      <c r="B423" s="428">
        <f>+'Summary Data (2)'!B423</f>
        <v>0</v>
      </c>
      <c r="C423" s="431">
        <f>+'Summary Data (2)'!E423</f>
        <v>0</v>
      </c>
      <c r="D423" s="431">
        <f>+'Summary Data (2)'!I423</f>
        <v>0</v>
      </c>
      <c r="E423" s="431">
        <f>+'Summary Data (2)'!M423</f>
        <v>0</v>
      </c>
      <c r="F423" s="431">
        <f>+'Summary Data (2)'!Q423</f>
        <v>0</v>
      </c>
      <c r="G423" s="431">
        <f>+'Summary Data (2)'!U423</f>
        <v>0</v>
      </c>
      <c r="H423" s="431">
        <f>+'Summary Data (2)'!Y423</f>
        <v>0</v>
      </c>
      <c r="I423" s="431">
        <f>+'Summary Data (2)'!AC423</f>
        <v>0</v>
      </c>
      <c r="J423" s="431">
        <f>+'Summary Data (2)'!AG423</f>
        <v>0</v>
      </c>
      <c r="K423" s="431">
        <f>+'Summary Data (2)'!AK423</f>
        <v>0</v>
      </c>
      <c r="L423" s="431">
        <f>+'Summary Data (2)'!AO423</f>
        <v>0</v>
      </c>
      <c r="M423" s="431">
        <f>+'Summary Data (2)'!AS423</f>
        <v>0</v>
      </c>
      <c r="N423" s="431">
        <f>+'Summary Data (2)'!AW423</f>
        <v>0</v>
      </c>
      <c r="O423" s="431">
        <f>+'Summary Data (2)'!BA423</f>
        <v>0</v>
      </c>
      <c r="P423" s="431">
        <f>+'Summary Data (2)'!BE423</f>
        <v>0</v>
      </c>
      <c r="Q423" s="431">
        <f>+'Summary Data (2)'!BI423</f>
        <v>0</v>
      </c>
      <c r="R423" s="431">
        <f>+'Summary Data (2)'!BM423</f>
        <v>0</v>
      </c>
      <c r="S423" s="431">
        <f>+'Summary Data (2)'!BQ423</f>
        <v>0</v>
      </c>
      <c r="T423" s="431">
        <f>+'Summary Data (2)'!BU423</f>
        <v>0</v>
      </c>
      <c r="U423" s="431">
        <f>+'Summary Data (2)'!BY423</f>
        <v>0</v>
      </c>
      <c r="X423" s="432">
        <f t="shared" si="78"/>
        <v>0</v>
      </c>
      <c r="Y423" s="432">
        <f t="shared" si="78"/>
        <v>0</v>
      </c>
      <c r="Z423" s="432">
        <f t="shared" si="79"/>
        <v>0</v>
      </c>
      <c r="AA423" s="432">
        <f t="shared" si="80"/>
        <v>0</v>
      </c>
      <c r="AB423" s="432">
        <f t="shared" si="81"/>
        <v>0</v>
      </c>
      <c r="AC423" s="432">
        <f t="shared" si="82"/>
        <v>0</v>
      </c>
      <c r="AD423" s="489">
        <f t="shared" si="83"/>
        <v>0</v>
      </c>
      <c r="AG423" s="483" t="e">
        <f t="shared" si="84"/>
        <v>#DIV/0!</v>
      </c>
      <c r="AH423" s="483" t="e">
        <f t="shared" si="85"/>
        <v>#DIV/0!</v>
      </c>
      <c r="AI423" s="483" t="e">
        <f t="shared" si="86"/>
        <v>#DIV/0!</v>
      </c>
      <c r="AJ423" s="483" t="e">
        <f t="shared" si="87"/>
        <v>#DIV/0!</v>
      </c>
      <c r="AK423" s="483" t="e">
        <f t="shared" si="88"/>
        <v>#DIV/0!</v>
      </c>
      <c r="AL423" s="483" t="e">
        <f t="shared" si="89"/>
        <v>#DIV/0!</v>
      </c>
    </row>
    <row r="424" spans="2:38" x14ac:dyDescent="0.2">
      <c r="B424" s="428">
        <f>+'Summary Data (2)'!B424</f>
        <v>0</v>
      </c>
      <c r="C424" s="431">
        <f>+'Summary Data (2)'!E424</f>
        <v>0</v>
      </c>
      <c r="D424" s="431">
        <f>+'Summary Data (2)'!I424</f>
        <v>0</v>
      </c>
      <c r="E424" s="431">
        <f>+'Summary Data (2)'!M424</f>
        <v>0</v>
      </c>
      <c r="F424" s="431">
        <f>+'Summary Data (2)'!Q424</f>
        <v>0</v>
      </c>
      <c r="G424" s="431">
        <f>+'Summary Data (2)'!U424</f>
        <v>0</v>
      </c>
      <c r="H424" s="431">
        <f>+'Summary Data (2)'!Y424</f>
        <v>0</v>
      </c>
      <c r="I424" s="431">
        <f>+'Summary Data (2)'!AC424</f>
        <v>0</v>
      </c>
      <c r="J424" s="431">
        <f>+'Summary Data (2)'!AG424</f>
        <v>0</v>
      </c>
      <c r="K424" s="431">
        <f>+'Summary Data (2)'!AK424</f>
        <v>0</v>
      </c>
      <c r="L424" s="431">
        <f>+'Summary Data (2)'!AO424</f>
        <v>0</v>
      </c>
      <c r="M424" s="431">
        <f>+'Summary Data (2)'!AS424</f>
        <v>0</v>
      </c>
      <c r="N424" s="431">
        <f>+'Summary Data (2)'!AW424</f>
        <v>0</v>
      </c>
      <c r="O424" s="431">
        <f>+'Summary Data (2)'!BA424</f>
        <v>0</v>
      </c>
      <c r="P424" s="431">
        <f>+'Summary Data (2)'!BE424</f>
        <v>0</v>
      </c>
      <c r="Q424" s="431">
        <f>+'Summary Data (2)'!BI424</f>
        <v>0</v>
      </c>
      <c r="R424" s="431">
        <f>+'Summary Data (2)'!BM424</f>
        <v>0</v>
      </c>
      <c r="S424" s="431">
        <f>+'Summary Data (2)'!BQ424</f>
        <v>0</v>
      </c>
      <c r="T424" s="431">
        <f>+'Summary Data (2)'!BU424</f>
        <v>0</v>
      </c>
      <c r="U424" s="431">
        <f>+'Summary Data (2)'!BY424</f>
        <v>0</v>
      </c>
      <c r="X424" s="432">
        <f t="shared" si="78"/>
        <v>0</v>
      </c>
      <c r="Y424" s="432">
        <f t="shared" si="78"/>
        <v>0</v>
      </c>
      <c r="Z424" s="432">
        <f t="shared" si="79"/>
        <v>0</v>
      </c>
      <c r="AA424" s="432">
        <f t="shared" si="80"/>
        <v>0</v>
      </c>
      <c r="AB424" s="432">
        <f t="shared" si="81"/>
        <v>0</v>
      </c>
      <c r="AC424" s="432">
        <f t="shared" si="82"/>
        <v>0</v>
      </c>
      <c r="AD424" s="489">
        <f t="shared" si="83"/>
        <v>0</v>
      </c>
      <c r="AG424" s="483" t="e">
        <f t="shared" si="84"/>
        <v>#DIV/0!</v>
      </c>
      <c r="AH424" s="483" t="e">
        <f t="shared" si="85"/>
        <v>#DIV/0!</v>
      </c>
      <c r="AI424" s="483" t="e">
        <f t="shared" si="86"/>
        <v>#DIV/0!</v>
      </c>
      <c r="AJ424" s="483" t="e">
        <f t="shared" si="87"/>
        <v>#DIV/0!</v>
      </c>
      <c r="AK424" s="483" t="e">
        <f t="shared" si="88"/>
        <v>#DIV/0!</v>
      </c>
      <c r="AL424" s="483" t="e">
        <f t="shared" si="89"/>
        <v>#DIV/0!</v>
      </c>
    </row>
    <row r="425" spans="2:38" x14ac:dyDescent="0.2">
      <c r="B425" s="428">
        <f>+'Summary Data (2)'!B425</f>
        <v>0</v>
      </c>
      <c r="C425" s="431">
        <f>+'Summary Data (2)'!E425</f>
        <v>0</v>
      </c>
      <c r="D425" s="431">
        <f>+'Summary Data (2)'!I425</f>
        <v>0</v>
      </c>
      <c r="E425" s="431">
        <f>+'Summary Data (2)'!M425</f>
        <v>0</v>
      </c>
      <c r="F425" s="431">
        <f>+'Summary Data (2)'!Q425</f>
        <v>0</v>
      </c>
      <c r="G425" s="431">
        <f>+'Summary Data (2)'!U425</f>
        <v>0</v>
      </c>
      <c r="H425" s="431">
        <f>+'Summary Data (2)'!Y425</f>
        <v>0</v>
      </c>
      <c r="I425" s="431">
        <f>+'Summary Data (2)'!AC425</f>
        <v>0</v>
      </c>
      <c r="J425" s="431">
        <f>+'Summary Data (2)'!AG425</f>
        <v>0</v>
      </c>
      <c r="K425" s="431">
        <f>+'Summary Data (2)'!AK425</f>
        <v>0</v>
      </c>
      <c r="L425" s="431">
        <f>+'Summary Data (2)'!AO425</f>
        <v>0</v>
      </c>
      <c r="M425" s="431">
        <f>+'Summary Data (2)'!AS425</f>
        <v>0</v>
      </c>
      <c r="N425" s="431">
        <f>+'Summary Data (2)'!AW425</f>
        <v>0</v>
      </c>
      <c r="O425" s="431">
        <f>+'Summary Data (2)'!BA425</f>
        <v>0</v>
      </c>
      <c r="P425" s="431">
        <f>+'Summary Data (2)'!BE425</f>
        <v>0</v>
      </c>
      <c r="Q425" s="431">
        <f>+'Summary Data (2)'!BI425</f>
        <v>0</v>
      </c>
      <c r="R425" s="431">
        <f>+'Summary Data (2)'!BM425</f>
        <v>0</v>
      </c>
      <c r="S425" s="431">
        <f>+'Summary Data (2)'!BQ425</f>
        <v>0</v>
      </c>
      <c r="T425" s="431">
        <f>+'Summary Data (2)'!BU425</f>
        <v>0</v>
      </c>
      <c r="U425" s="431">
        <f>+'Summary Data (2)'!BY425</f>
        <v>0</v>
      </c>
      <c r="X425" s="432">
        <f t="shared" si="78"/>
        <v>0</v>
      </c>
      <c r="Y425" s="432">
        <f t="shared" si="78"/>
        <v>0</v>
      </c>
      <c r="Z425" s="432">
        <f t="shared" si="79"/>
        <v>0</v>
      </c>
      <c r="AA425" s="432">
        <f t="shared" si="80"/>
        <v>0</v>
      </c>
      <c r="AB425" s="432">
        <f t="shared" si="81"/>
        <v>0</v>
      </c>
      <c r="AC425" s="432">
        <f t="shared" si="82"/>
        <v>0</v>
      </c>
      <c r="AD425" s="489">
        <f t="shared" si="83"/>
        <v>0</v>
      </c>
      <c r="AG425" s="483" t="e">
        <f t="shared" si="84"/>
        <v>#DIV/0!</v>
      </c>
      <c r="AH425" s="483" t="e">
        <f t="shared" si="85"/>
        <v>#DIV/0!</v>
      </c>
      <c r="AI425" s="483" t="e">
        <f t="shared" si="86"/>
        <v>#DIV/0!</v>
      </c>
      <c r="AJ425" s="483" t="e">
        <f t="shared" si="87"/>
        <v>#DIV/0!</v>
      </c>
      <c r="AK425" s="483" t="e">
        <f t="shared" si="88"/>
        <v>#DIV/0!</v>
      </c>
      <c r="AL425" s="483" t="e">
        <f t="shared" si="89"/>
        <v>#DIV/0!</v>
      </c>
    </row>
    <row r="426" spans="2:38" x14ac:dyDescent="0.2">
      <c r="B426" s="428">
        <f>+'Summary Data (2)'!B426</f>
        <v>0</v>
      </c>
      <c r="C426" s="431">
        <f>+'Summary Data (2)'!E426</f>
        <v>0</v>
      </c>
      <c r="D426" s="431">
        <f>+'Summary Data (2)'!I426</f>
        <v>0</v>
      </c>
      <c r="E426" s="431">
        <f>+'Summary Data (2)'!M426</f>
        <v>0</v>
      </c>
      <c r="F426" s="431">
        <f>+'Summary Data (2)'!Q426</f>
        <v>0</v>
      </c>
      <c r="G426" s="431">
        <f>+'Summary Data (2)'!U426</f>
        <v>0</v>
      </c>
      <c r="H426" s="431">
        <f>+'Summary Data (2)'!Y426</f>
        <v>0</v>
      </c>
      <c r="I426" s="431">
        <f>+'Summary Data (2)'!AC426</f>
        <v>0</v>
      </c>
      <c r="J426" s="431">
        <f>+'Summary Data (2)'!AG426</f>
        <v>0</v>
      </c>
      <c r="K426" s="431">
        <f>+'Summary Data (2)'!AK426</f>
        <v>0</v>
      </c>
      <c r="L426" s="431">
        <f>+'Summary Data (2)'!AO426</f>
        <v>0</v>
      </c>
      <c r="M426" s="431">
        <f>+'Summary Data (2)'!AS426</f>
        <v>0</v>
      </c>
      <c r="N426" s="431">
        <f>+'Summary Data (2)'!AW426</f>
        <v>0</v>
      </c>
      <c r="O426" s="431">
        <f>+'Summary Data (2)'!BA426</f>
        <v>0</v>
      </c>
      <c r="P426" s="431">
        <f>+'Summary Data (2)'!BE426</f>
        <v>0</v>
      </c>
      <c r="Q426" s="431">
        <f>+'Summary Data (2)'!BI426</f>
        <v>0</v>
      </c>
      <c r="R426" s="431">
        <f>+'Summary Data (2)'!BM426</f>
        <v>0</v>
      </c>
      <c r="S426" s="431">
        <f>+'Summary Data (2)'!BQ426</f>
        <v>0</v>
      </c>
      <c r="T426" s="431">
        <f>+'Summary Data (2)'!BU426</f>
        <v>0</v>
      </c>
      <c r="U426" s="431">
        <f>+'Summary Data (2)'!BY426</f>
        <v>0</v>
      </c>
      <c r="X426" s="432">
        <f t="shared" si="78"/>
        <v>0</v>
      </c>
      <c r="Y426" s="432">
        <f t="shared" si="78"/>
        <v>0</v>
      </c>
      <c r="Z426" s="432">
        <f t="shared" si="79"/>
        <v>0</v>
      </c>
      <c r="AA426" s="432">
        <f t="shared" si="80"/>
        <v>0</v>
      </c>
      <c r="AB426" s="432">
        <f t="shared" si="81"/>
        <v>0</v>
      </c>
      <c r="AC426" s="432">
        <f t="shared" si="82"/>
        <v>0</v>
      </c>
      <c r="AD426" s="489">
        <f t="shared" si="83"/>
        <v>0</v>
      </c>
      <c r="AG426" s="483" t="e">
        <f t="shared" si="84"/>
        <v>#DIV/0!</v>
      </c>
      <c r="AH426" s="483" t="e">
        <f t="shared" si="85"/>
        <v>#DIV/0!</v>
      </c>
      <c r="AI426" s="483" t="e">
        <f t="shared" si="86"/>
        <v>#DIV/0!</v>
      </c>
      <c r="AJ426" s="483" t="e">
        <f t="shared" si="87"/>
        <v>#DIV/0!</v>
      </c>
      <c r="AK426" s="483" t="e">
        <f t="shared" si="88"/>
        <v>#DIV/0!</v>
      </c>
      <c r="AL426" s="483" t="e">
        <f t="shared" si="89"/>
        <v>#DIV/0!</v>
      </c>
    </row>
    <row r="427" spans="2:38" x14ac:dyDescent="0.2">
      <c r="B427" s="428">
        <f>+'Summary Data (2)'!B427</f>
        <v>0</v>
      </c>
      <c r="C427" s="431">
        <f>+'Summary Data (2)'!E427</f>
        <v>0</v>
      </c>
      <c r="D427" s="431">
        <f>+'Summary Data (2)'!I427</f>
        <v>0</v>
      </c>
      <c r="E427" s="431">
        <f>+'Summary Data (2)'!M427</f>
        <v>0</v>
      </c>
      <c r="F427" s="431">
        <f>+'Summary Data (2)'!Q427</f>
        <v>0</v>
      </c>
      <c r="G427" s="431">
        <f>+'Summary Data (2)'!U427</f>
        <v>0</v>
      </c>
      <c r="H427" s="431">
        <f>+'Summary Data (2)'!Y427</f>
        <v>0</v>
      </c>
      <c r="I427" s="431">
        <f>+'Summary Data (2)'!AC427</f>
        <v>0</v>
      </c>
      <c r="J427" s="431">
        <f>+'Summary Data (2)'!AG427</f>
        <v>0</v>
      </c>
      <c r="K427" s="431">
        <f>+'Summary Data (2)'!AK427</f>
        <v>0</v>
      </c>
      <c r="L427" s="431">
        <f>+'Summary Data (2)'!AO427</f>
        <v>0</v>
      </c>
      <c r="M427" s="431">
        <f>+'Summary Data (2)'!AS427</f>
        <v>0</v>
      </c>
      <c r="N427" s="431">
        <f>+'Summary Data (2)'!AW427</f>
        <v>0</v>
      </c>
      <c r="O427" s="431">
        <f>+'Summary Data (2)'!BA427</f>
        <v>0</v>
      </c>
      <c r="P427" s="431">
        <f>+'Summary Data (2)'!BE427</f>
        <v>0</v>
      </c>
      <c r="Q427" s="431">
        <f>+'Summary Data (2)'!BI427</f>
        <v>0</v>
      </c>
      <c r="R427" s="431">
        <f>+'Summary Data (2)'!BM427</f>
        <v>0</v>
      </c>
      <c r="S427" s="431">
        <f>+'Summary Data (2)'!BQ427</f>
        <v>0</v>
      </c>
      <c r="T427" s="431">
        <f>+'Summary Data (2)'!BU427</f>
        <v>0</v>
      </c>
      <c r="U427" s="431">
        <f>+'Summary Data (2)'!BY427</f>
        <v>0</v>
      </c>
      <c r="X427" s="432">
        <f t="shared" si="78"/>
        <v>0</v>
      </c>
      <c r="Y427" s="432">
        <f t="shared" si="78"/>
        <v>0</v>
      </c>
      <c r="Z427" s="432">
        <f t="shared" si="79"/>
        <v>0</v>
      </c>
      <c r="AA427" s="432">
        <f t="shared" si="80"/>
        <v>0</v>
      </c>
      <c r="AB427" s="432">
        <f t="shared" si="81"/>
        <v>0</v>
      </c>
      <c r="AC427" s="432">
        <f t="shared" si="82"/>
        <v>0</v>
      </c>
      <c r="AD427" s="489">
        <f t="shared" si="83"/>
        <v>0</v>
      </c>
      <c r="AG427" s="483" t="e">
        <f t="shared" si="84"/>
        <v>#DIV/0!</v>
      </c>
      <c r="AH427" s="483" t="e">
        <f t="shared" si="85"/>
        <v>#DIV/0!</v>
      </c>
      <c r="AI427" s="483" t="e">
        <f t="shared" si="86"/>
        <v>#DIV/0!</v>
      </c>
      <c r="AJ427" s="483" t="e">
        <f t="shared" si="87"/>
        <v>#DIV/0!</v>
      </c>
      <c r="AK427" s="483" t="e">
        <f t="shared" si="88"/>
        <v>#DIV/0!</v>
      </c>
      <c r="AL427" s="483" t="e">
        <f t="shared" si="89"/>
        <v>#DIV/0!</v>
      </c>
    </row>
    <row r="428" spans="2:38" x14ac:dyDescent="0.2">
      <c r="B428" s="428">
        <f>+'Summary Data (2)'!B428</f>
        <v>0</v>
      </c>
      <c r="C428" s="431">
        <f>+'Summary Data (2)'!E428</f>
        <v>0</v>
      </c>
      <c r="D428" s="431">
        <f>+'Summary Data (2)'!I428</f>
        <v>0</v>
      </c>
      <c r="E428" s="431">
        <f>+'Summary Data (2)'!M428</f>
        <v>0</v>
      </c>
      <c r="F428" s="431">
        <f>+'Summary Data (2)'!Q428</f>
        <v>0</v>
      </c>
      <c r="G428" s="431">
        <f>+'Summary Data (2)'!U428</f>
        <v>0</v>
      </c>
      <c r="H428" s="431">
        <f>+'Summary Data (2)'!Y428</f>
        <v>0</v>
      </c>
      <c r="I428" s="431">
        <f>+'Summary Data (2)'!AC428</f>
        <v>0</v>
      </c>
      <c r="J428" s="431">
        <f>+'Summary Data (2)'!AG428</f>
        <v>0</v>
      </c>
      <c r="K428" s="431">
        <f>+'Summary Data (2)'!AK428</f>
        <v>0</v>
      </c>
      <c r="L428" s="431">
        <f>+'Summary Data (2)'!AO428</f>
        <v>0</v>
      </c>
      <c r="M428" s="431">
        <f>+'Summary Data (2)'!AS428</f>
        <v>0</v>
      </c>
      <c r="N428" s="431">
        <f>+'Summary Data (2)'!AW428</f>
        <v>0</v>
      </c>
      <c r="O428" s="431">
        <f>+'Summary Data (2)'!BA428</f>
        <v>0</v>
      </c>
      <c r="P428" s="431">
        <f>+'Summary Data (2)'!BE428</f>
        <v>0</v>
      </c>
      <c r="Q428" s="431">
        <f>+'Summary Data (2)'!BI428</f>
        <v>0</v>
      </c>
      <c r="R428" s="431">
        <f>+'Summary Data (2)'!BM428</f>
        <v>0</v>
      </c>
      <c r="S428" s="431">
        <f>+'Summary Data (2)'!BQ428</f>
        <v>0</v>
      </c>
      <c r="T428" s="431">
        <f>+'Summary Data (2)'!BU428</f>
        <v>0</v>
      </c>
      <c r="U428" s="431">
        <f>+'Summary Data (2)'!BY428</f>
        <v>0</v>
      </c>
      <c r="X428" s="432">
        <f t="shared" si="78"/>
        <v>0</v>
      </c>
      <c r="Y428" s="432">
        <f t="shared" si="78"/>
        <v>0</v>
      </c>
      <c r="Z428" s="432">
        <f t="shared" si="79"/>
        <v>0</v>
      </c>
      <c r="AA428" s="432">
        <f t="shared" si="80"/>
        <v>0</v>
      </c>
      <c r="AB428" s="432">
        <f t="shared" si="81"/>
        <v>0</v>
      </c>
      <c r="AC428" s="432">
        <f t="shared" si="82"/>
        <v>0</v>
      </c>
      <c r="AD428" s="489">
        <f t="shared" si="83"/>
        <v>0</v>
      </c>
      <c r="AG428" s="483" t="e">
        <f t="shared" si="84"/>
        <v>#DIV/0!</v>
      </c>
      <c r="AH428" s="483" t="e">
        <f t="shared" si="85"/>
        <v>#DIV/0!</v>
      </c>
      <c r="AI428" s="483" t="e">
        <f t="shared" si="86"/>
        <v>#DIV/0!</v>
      </c>
      <c r="AJ428" s="483" t="e">
        <f t="shared" si="87"/>
        <v>#DIV/0!</v>
      </c>
      <c r="AK428" s="483" t="e">
        <f t="shared" si="88"/>
        <v>#DIV/0!</v>
      </c>
      <c r="AL428" s="483" t="e">
        <f t="shared" si="89"/>
        <v>#DIV/0!</v>
      </c>
    </row>
    <row r="429" spans="2:38" x14ac:dyDescent="0.2">
      <c r="B429" s="428">
        <f>+'Summary Data (2)'!B429</f>
        <v>0</v>
      </c>
      <c r="C429" s="431">
        <f>+'Summary Data (2)'!E429</f>
        <v>0</v>
      </c>
      <c r="D429" s="431">
        <f>+'Summary Data (2)'!I429</f>
        <v>0</v>
      </c>
      <c r="E429" s="431">
        <f>+'Summary Data (2)'!M429</f>
        <v>0</v>
      </c>
      <c r="F429" s="431">
        <f>+'Summary Data (2)'!Q429</f>
        <v>0</v>
      </c>
      <c r="G429" s="431">
        <f>+'Summary Data (2)'!U429</f>
        <v>0</v>
      </c>
      <c r="H429" s="431">
        <f>+'Summary Data (2)'!Y429</f>
        <v>0</v>
      </c>
      <c r="I429" s="431">
        <f>+'Summary Data (2)'!AC429</f>
        <v>0</v>
      </c>
      <c r="J429" s="431">
        <f>+'Summary Data (2)'!AG429</f>
        <v>0</v>
      </c>
      <c r="K429" s="431">
        <f>+'Summary Data (2)'!AK429</f>
        <v>0</v>
      </c>
      <c r="L429" s="431">
        <f>+'Summary Data (2)'!AO429</f>
        <v>0</v>
      </c>
      <c r="M429" s="431">
        <f>+'Summary Data (2)'!AS429</f>
        <v>0</v>
      </c>
      <c r="N429" s="431">
        <f>+'Summary Data (2)'!AW429</f>
        <v>0</v>
      </c>
      <c r="O429" s="431">
        <f>+'Summary Data (2)'!BA429</f>
        <v>0</v>
      </c>
      <c r="P429" s="431">
        <f>+'Summary Data (2)'!BE429</f>
        <v>0</v>
      </c>
      <c r="Q429" s="431">
        <f>+'Summary Data (2)'!BI429</f>
        <v>0</v>
      </c>
      <c r="R429" s="431">
        <f>+'Summary Data (2)'!BM429</f>
        <v>0</v>
      </c>
      <c r="S429" s="431">
        <f>+'Summary Data (2)'!BQ429</f>
        <v>0</v>
      </c>
      <c r="T429" s="431">
        <f>+'Summary Data (2)'!BU429</f>
        <v>0</v>
      </c>
      <c r="U429" s="431">
        <f>+'Summary Data (2)'!BY429</f>
        <v>0</v>
      </c>
      <c r="X429" s="432">
        <f t="shared" si="78"/>
        <v>0</v>
      </c>
      <c r="Y429" s="432">
        <f t="shared" si="78"/>
        <v>0</v>
      </c>
      <c r="Z429" s="432">
        <f t="shared" si="79"/>
        <v>0</v>
      </c>
      <c r="AA429" s="432">
        <f t="shared" si="80"/>
        <v>0</v>
      </c>
      <c r="AB429" s="432">
        <f t="shared" si="81"/>
        <v>0</v>
      </c>
      <c r="AC429" s="432">
        <f t="shared" si="82"/>
        <v>0</v>
      </c>
      <c r="AD429" s="489">
        <f t="shared" si="83"/>
        <v>0</v>
      </c>
      <c r="AG429" s="483" t="e">
        <f t="shared" si="84"/>
        <v>#DIV/0!</v>
      </c>
      <c r="AH429" s="483" t="e">
        <f t="shared" si="85"/>
        <v>#DIV/0!</v>
      </c>
      <c r="AI429" s="483" t="e">
        <f t="shared" si="86"/>
        <v>#DIV/0!</v>
      </c>
      <c r="AJ429" s="483" t="e">
        <f t="shared" si="87"/>
        <v>#DIV/0!</v>
      </c>
      <c r="AK429" s="483" t="e">
        <f t="shared" si="88"/>
        <v>#DIV/0!</v>
      </c>
      <c r="AL429" s="483" t="e">
        <f t="shared" si="89"/>
        <v>#DIV/0!</v>
      </c>
    </row>
    <row r="430" spans="2:38" x14ac:dyDescent="0.2">
      <c r="B430" s="428">
        <f>+'Summary Data (2)'!B430</f>
        <v>0</v>
      </c>
      <c r="C430" s="431">
        <f>+'Summary Data (2)'!E430</f>
        <v>0</v>
      </c>
      <c r="D430" s="431">
        <f>+'Summary Data (2)'!I430</f>
        <v>0</v>
      </c>
      <c r="E430" s="431">
        <f>+'Summary Data (2)'!M430</f>
        <v>0</v>
      </c>
      <c r="F430" s="431">
        <f>+'Summary Data (2)'!Q430</f>
        <v>0</v>
      </c>
      <c r="G430" s="431">
        <f>+'Summary Data (2)'!U430</f>
        <v>0</v>
      </c>
      <c r="H430" s="431">
        <f>+'Summary Data (2)'!Y430</f>
        <v>0</v>
      </c>
      <c r="I430" s="431">
        <f>+'Summary Data (2)'!AC430</f>
        <v>0</v>
      </c>
      <c r="J430" s="431">
        <f>+'Summary Data (2)'!AG430</f>
        <v>0</v>
      </c>
      <c r="K430" s="431">
        <f>+'Summary Data (2)'!AK430</f>
        <v>0</v>
      </c>
      <c r="L430" s="431">
        <f>+'Summary Data (2)'!AO430</f>
        <v>0</v>
      </c>
      <c r="M430" s="431">
        <f>+'Summary Data (2)'!AS430</f>
        <v>0</v>
      </c>
      <c r="N430" s="431">
        <f>+'Summary Data (2)'!AW430</f>
        <v>0</v>
      </c>
      <c r="O430" s="431">
        <f>+'Summary Data (2)'!BA430</f>
        <v>0</v>
      </c>
      <c r="P430" s="431">
        <f>+'Summary Data (2)'!BE430</f>
        <v>0</v>
      </c>
      <c r="Q430" s="431">
        <f>+'Summary Data (2)'!BI430</f>
        <v>0</v>
      </c>
      <c r="R430" s="431">
        <f>+'Summary Data (2)'!BM430</f>
        <v>0</v>
      </c>
      <c r="S430" s="431">
        <f>+'Summary Data (2)'!BQ430</f>
        <v>0</v>
      </c>
      <c r="T430" s="431">
        <f>+'Summary Data (2)'!BU430</f>
        <v>0</v>
      </c>
      <c r="U430" s="431">
        <f>+'Summary Data (2)'!BY430</f>
        <v>0</v>
      </c>
      <c r="X430" s="432">
        <f t="shared" si="78"/>
        <v>0</v>
      </c>
      <c r="Y430" s="432">
        <f t="shared" si="78"/>
        <v>0</v>
      </c>
      <c r="Z430" s="432">
        <f t="shared" si="79"/>
        <v>0</v>
      </c>
      <c r="AA430" s="432">
        <f t="shared" si="80"/>
        <v>0</v>
      </c>
      <c r="AB430" s="432">
        <f t="shared" si="81"/>
        <v>0</v>
      </c>
      <c r="AC430" s="432">
        <f t="shared" si="82"/>
        <v>0</v>
      </c>
      <c r="AD430" s="489">
        <f t="shared" si="83"/>
        <v>0</v>
      </c>
      <c r="AG430" s="483" t="e">
        <f t="shared" si="84"/>
        <v>#DIV/0!</v>
      </c>
      <c r="AH430" s="483" t="e">
        <f t="shared" si="85"/>
        <v>#DIV/0!</v>
      </c>
      <c r="AI430" s="483" t="e">
        <f t="shared" si="86"/>
        <v>#DIV/0!</v>
      </c>
      <c r="AJ430" s="483" t="e">
        <f t="shared" si="87"/>
        <v>#DIV/0!</v>
      </c>
      <c r="AK430" s="483" t="e">
        <f t="shared" si="88"/>
        <v>#DIV/0!</v>
      </c>
      <c r="AL430" s="483" t="e">
        <f t="shared" si="89"/>
        <v>#DIV/0!</v>
      </c>
    </row>
    <row r="431" spans="2:38" x14ac:dyDescent="0.2">
      <c r="B431" s="428">
        <f>+'Summary Data (2)'!B431</f>
        <v>0</v>
      </c>
      <c r="C431" s="431">
        <f>+'Summary Data (2)'!E431</f>
        <v>0</v>
      </c>
      <c r="D431" s="431">
        <f>+'Summary Data (2)'!I431</f>
        <v>0</v>
      </c>
      <c r="E431" s="431">
        <f>+'Summary Data (2)'!M431</f>
        <v>0</v>
      </c>
      <c r="F431" s="431">
        <f>+'Summary Data (2)'!Q431</f>
        <v>0</v>
      </c>
      <c r="G431" s="431">
        <f>+'Summary Data (2)'!U431</f>
        <v>0</v>
      </c>
      <c r="H431" s="431">
        <f>+'Summary Data (2)'!Y431</f>
        <v>0</v>
      </c>
      <c r="I431" s="431">
        <f>+'Summary Data (2)'!AC431</f>
        <v>0</v>
      </c>
      <c r="J431" s="431">
        <f>+'Summary Data (2)'!AG431</f>
        <v>0</v>
      </c>
      <c r="K431" s="431">
        <f>+'Summary Data (2)'!AK431</f>
        <v>0</v>
      </c>
      <c r="L431" s="431">
        <f>+'Summary Data (2)'!AO431</f>
        <v>0</v>
      </c>
      <c r="M431" s="431">
        <f>+'Summary Data (2)'!AS431</f>
        <v>0</v>
      </c>
      <c r="N431" s="431">
        <f>+'Summary Data (2)'!AW431</f>
        <v>0</v>
      </c>
      <c r="O431" s="431">
        <f>+'Summary Data (2)'!BA431</f>
        <v>0</v>
      </c>
      <c r="P431" s="431">
        <f>+'Summary Data (2)'!BE431</f>
        <v>0</v>
      </c>
      <c r="Q431" s="431">
        <f>+'Summary Data (2)'!BI431</f>
        <v>0</v>
      </c>
      <c r="R431" s="431">
        <f>+'Summary Data (2)'!BM431</f>
        <v>0</v>
      </c>
      <c r="S431" s="431">
        <f>+'Summary Data (2)'!BQ431</f>
        <v>0</v>
      </c>
      <c r="T431" s="431">
        <f>+'Summary Data (2)'!BU431</f>
        <v>0</v>
      </c>
      <c r="U431" s="431">
        <f>+'Summary Data (2)'!BY431</f>
        <v>0</v>
      </c>
      <c r="X431" s="432">
        <f t="shared" si="78"/>
        <v>0</v>
      </c>
      <c r="Y431" s="432">
        <f t="shared" si="78"/>
        <v>0</v>
      </c>
      <c r="Z431" s="432">
        <f t="shared" si="79"/>
        <v>0</v>
      </c>
      <c r="AA431" s="432">
        <f t="shared" si="80"/>
        <v>0</v>
      </c>
      <c r="AB431" s="432">
        <f t="shared" si="81"/>
        <v>0</v>
      </c>
      <c r="AC431" s="432">
        <f t="shared" si="82"/>
        <v>0</v>
      </c>
      <c r="AD431" s="489">
        <f t="shared" si="83"/>
        <v>0</v>
      </c>
      <c r="AG431" s="483" t="e">
        <f t="shared" si="84"/>
        <v>#DIV/0!</v>
      </c>
      <c r="AH431" s="483" t="e">
        <f t="shared" si="85"/>
        <v>#DIV/0!</v>
      </c>
      <c r="AI431" s="483" t="e">
        <f t="shared" si="86"/>
        <v>#DIV/0!</v>
      </c>
      <c r="AJ431" s="483" t="e">
        <f t="shared" si="87"/>
        <v>#DIV/0!</v>
      </c>
      <c r="AK431" s="483" t="e">
        <f t="shared" si="88"/>
        <v>#DIV/0!</v>
      </c>
      <c r="AL431" s="483" t="e">
        <f t="shared" si="89"/>
        <v>#DIV/0!</v>
      </c>
    </row>
    <row r="432" spans="2:38" x14ac:dyDescent="0.2">
      <c r="B432" s="428">
        <f>+'Summary Data (2)'!B432</f>
        <v>0</v>
      </c>
      <c r="C432" s="431">
        <f>+'Summary Data (2)'!E432</f>
        <v>0</v>
      </c>
      <c r="D432" s="431">
        <f>+'Summary Data (2)'!I432</f>
        <v>0</v>
      </c>
      <c r="E432" s="431">
        <f>+'Summary Data (2)'!M432</f>
        <v>0</v>
      </c>
      <c r="F432" s="431">
        <f>+'Summary Data (2)'!Q432</f>
        <v>0</v>
      </c>
      <c r="G432" s="431">
        <f>+'Summary Data (2)'!U432</f>
        <v>0</v>
      </c>
      <c r="H432" s="431">
        <f>+'Summary Data (2)'!Y432</f>
        <v>0</v>
      </c>
      <c r="I432" s="431">
        <f>+'Summary Data (2)'!AC432</f>
        <v>0</v>
      </c>
      <c r="J432" s="431">
        <f>+'Summary Data (2)'!AG432</f>
        <v>0</v>
      </c>
      <c r="K432" s="431">
        <f>+'Summary Data (2)'!AK432</f>
        <v>0</v>
      </c>
      <c r="L432" s="431">
        <f>+'Summary Data (2)'!AO432</f>
        <v>0</v>
      </c>
      <c r="M432" s="431">
        <f>+'Summary Data (2)'!AS432</f>
        <v>0</v>
      </c>
      <c r="N432" s="431">
        <f>+'Summary Data (2)'!AW432</f>
        <v>0</v>
      </c>
      <c r="O432" s="431">
        <f>+'Summary Data (2)'!BA432</f>
        <v>0</v>
      </c>
      <c r="P432" s="431">
        <f>+'Summary Data (2)'!BE432</f>
        <v>0</v>
      </c>
      <c r="Q432" s="431">
        <f>+'Summary Data (2)'!BI432</f>
        <v>0</v>
      </c>
      <c r="R432" s="431">
        <f>+'Summary Data (2)'!BM432</f>
        <v>0</v>
      </c>
      <c r="S432" s="431">
        <f>+'Summary Data (2)'!BQ432</f>
        <v>0</v>
      </c>
      <c r="T432" s="431">
        <f>+'Summary Data (2)'!BU432</f>
        <v>0</v>
      </c>
      <c r="U432" s="431">
        <f>+'Summary Data (2)'!BY432</f>
        <v>0</v>
      </c>
      <c r="X432" s="432">
        <f t="shared" si="78"/>
        <v>0</v>
      </c>
      <c r="Y432" s="432">
        <f t="shared" si="78"/>
        <v>0</v>
      </c>
      <c r="Z432" s="432">
        <f t="shared" si="79"/>
        <v>0</v>
      </c>
      <c r="AA432" s="432">
        <f t="shared" si="80"/>
        <v>0</v>
      </c>
      <c r="AB432" s="432">
        <f t="shared" si="81"/>
        <v>0</v>
      </c>
      <c r="AC432" s="432">
        <f t="shared" si="82"/>
        <v>0</v>
      </c>
      <c r="AD432" s="489">
        <f t="shared" si="83"/>
        <v>0</v>
      </c>
      <c r="AG432" s="483" t="e">
        <f t="shared" si="84"/>
        <v>#DIV/0!</v>
      </c>
      <c r="AH432" s="483" t="e">
        <f t="shared" si="85"/>
        <v>#DIV/0!</v>
      </c>
      <c r="AI432" s="483" t="e">
        <f t="shared" si="86"/>
        <v>#DIV/0!</v>
      </c>
      <c r="AJ432" s="483" t="e">
        <f t="shared" si="87"/>
        <v>#DIV/0!</v>
      </c>
      <c r="AK432" s="483" t="e">
        <f t="shared" si="88"/>
        <v>#DIV/0!</v>
      </c>
      <c r="AL432" s="483" t="e">
        <f t="shared" si="89"/>
        <v>#DIV/0!</v>
      </c>
    </row>
    <row r="433" spans="2:38" x14ac:dyDescent="0.2">
      <c r="B433" s="428">
        <f>+'Summary Data (2)'!B433</f>
        <v>0</v>
      </c>
      <c r="C433" s="431">
        <f>+'Summary Data (2)'!E433</f>
        <v>0</v>
      </c>
      <c r="D433" s="431">
        <f>+'Summary Data (2)'!I433</f>
        <v>0</v>
      </c>
      <c r="E433" s="431">
        <f>+'Summary Data (2)'!M433</f>
        <v>0</v>
      </c>
      <c r="F433" s="431">
        <f>+'Summary Data (2)'!Q433</f>
        <v>0</v>
      </c>
      <c r="G433" s="431">
        <f>+'Summary Data (2)'!U433</f>
        <v>0</v>
      </c>
      <c r="H433" s="431">
        <f>+'Summary Data (2)'!Y433</f>
        <v>0</v>
      </c>
      <c r="I433" s="431">
        <f>+'Summary Data (2)'!AC433</f>
        <v>0</v>
      </c>
      <c r="J433" s="431">
        <f>+'Summary Data (2)'!AG433</f>
        <v>0</v>
      </c>
      <c r="K433" s="431">
        <f>+'Summary Data (2)'!AK433</f>
        <v>0</v>
      </c>
      <c r="L433" s="431">
        <f>+'Summary Data (2)'!AO433</f>
        <v>0</v>
      </c>
      <c r="M433" s="431">
        <f>+'Summary Data (2)'!AS433</f>
        <v>0</v>
      </c>
      <c r="N433" s="431">
        <f>+'Summary Data (2)'!AW433</f>
        <v>0</v>
      </c>
      <c r="O433" s="431">
        <f>+'Summary Data (2)'!BA433</f>
        <v>0</v>
      </c>
      <c r="P433" s="431">
        <f>+'Summary Data (2)'!BE433</f>
        <v>0</v>
      </c>
      <c r="Q433" s="431">
        <f>+'Summary Data (2)'!BI433</f>
        <v>0</v>
      </c>
      <c r="R433" s="431">
        <f>+'Summary Data (2)'!BM433</f>
        <v>0</v>
      </c>
      <c r="S433" s="431">
        <f>+'Summary Data (2)'!BQ433</f>
        <v>0</v>
      </c>
      <c r="T433" s="431">
        <f>+'Summary Data (2)'!BU433</f>
        <v>0</v>
      </c>
      <c r="U433" s="431">
        <f>+'Summary Data (2)'!BY433</f>
        <v>0</v>
      </c>
      <c r="X433" s="432">
        <f t="shared" si="78"/>
        <v>0</v>
      </c>
      <c r="Y433" s="432">
        <f t="shared" si="78"/>
        <v>0</v>
      </c>
      <c r="Z433" s="432">
        <f t="shared" si="79"/>
        <v>0</v>
      </c>
      <c r="AA433" s="432">
        <f t="shared" si="80"/>
        <v>0</v>
      </c>
      <c r="AB433" s="432">
        <f t="shared" si="81"/>
        <v>0</v>
      </c>
      <c r="AC433" s="432">
        <f t="shared" si="82"/>
        <v>0</v>
      </c>
      <c r="AD433" s="489">
        <f t="shared" si="83"/>
        <v>0</v>
      </c>
      <c r="AG433" s="483" t="e">
        <f t="shared" si="84"/>
        <v>#DIV/0!</v>
      </c>
      <c r="AH433" s="483" t="e">
        <f t="shared" si="85"/>
        <v>#DIV/0!</v>
      </c>
      <c r="AI433" s="483" t="e">
        <f t="shared" si="86"/>
        <v>#DIV/0!</v>
      </c>
      <c r="AJ433" s="483" t="e">
        <f t="shared" si="87"/>
        <v>#DIV/0!</v>
      </c>
      <c r="AK433" s="483" t="e">
        <f t="shared" si="88"/>
        <v>#DIV/0!</v>
      </c>
      <c r="AL433" s="483" t="e">
        <f t="shared" si="89"/>
        <v>#DIV/0!</v>
      </c>
    </row>
    <row r="434" spans="2:38" x14ac:dyDescent="0.2">
      <c r="B434" s="428">
        <f>+'Summary Data (2)'!B434</f>
        <v>0</v>
      </c>
      <c r="C434" s="431">
        <f>+'Summary Data (2)'!E434</f>
        <v>0</v>
      </c>
      <c r="D434" s="431">
        <f>+'Summary Data (2)'!I434</f>
        <v>0</v>
      </c>
      <c r="E434" s="431">
        <f>+'Summary Data (2)'!M434</f>
        <v>0</v>
      </c>
      <c r="F434" s="431">
        <f>+'Summary Data (2)'!Q434</f>
        <v>0</v>
      </c>
      <c r="G434" s="431">
        <f>+'Summary Data (2)'!U434</f>
        <v>0</v>
      </c>
      <c r="H434" s="431">
        <f>+'Summary Data (2)'!Y434</f>
        <v>0</v>
      </c>
      <c r="I434" s="431">
        <f>+'Summary Data (2)'!AC434</f>
        <v>0</v>
      </c>
      <c r="J434" s="431">
        <f>+'Summary Data (2)'!AG434</f>
        <v>0</v>
      </c>
      <c r="K434" s="431">
        <f>+'Summary Data (2)'!AK434</f>
        <v>0</v>
      </c>
      <c r="L434" s="431">
        <f>+'Summary Data (2)'!AO434</f>
        <v>0</v>
      </c>
      <c r="M434" s="431">
        <f>+'Summary Data (2)'!AS434</f>
        <v>0</v>
      </c>
      <c r="N434" s="431">
        <f>+'Summary Data (2)'!AW434</f>
        <v>0</v>
      </c>
      <c r="O434" s="431">
        <f>+'Summary Data (2)'!BA434</f>
        <v>0</v>
      </c>
      <c r="P434" s="431">
        <f>+'Summary Data (2)'!BE434</f>
        <v>0</v>
      </c>
      <c r="Q434" s="431">
        <f>+'Summary Data (2)'!BI434</f>
        <v>0</v>
      </c>
      <c r="R434" s="431">
        <f>+'Summary Data (2)'!BM434</f>
        <v>0</v>
      </c>
      <c r="S434" s="431">
        <f>+'Summary Data (2)'!BQ434</f>
        <v>0</v>
      </c>
      <c r="T434" s="431">
        <f>+'Summary Data (2)'!BU434</f>
        <v>0</v>
      </c>
      <c r="U434" s="431">
        <f>+'Summary Data (2)'!BY434</f>
        <v>0</v>
      </c>
      <c r="X434" s="432">
        <f t="shared" si="78"/>
        <v>0</v>
      </c>
      <c r="Y434" s="432">
        <f t="shared" si="78"/>
        <v>0</v>
      </c>
      <c r="Z434" s="432">
        <f t="shared" si="79"/>
        <v>0</v>
      </c>
      <c r="AA434" s="432">
        <f t="shared" si="80"/>
        <v>0</v>
      </c>
      <c r="AB434" s="432">
        <f t="shared" si="81"/>
        <v>0</v>
      </c>
      <c r="AC434" s="432">
        <f t="shared" si="82"/>
        <v>0</v>
      </c>
      <c r="AD434" s="489">
        <f t="shared" si="83"/>
        <v>0</v>
      </c>
      <c r="AG434" s="483" t="e">
        <f t="shared" si="84"/>
        <v>#DIV/0!</v>
      </c>
      <c r="AH434" s="483" t="e">
        <f t="shared" si="85"/>
        <v>#DIV/0!</v>
      </c>
      <c r="AI434" s="483" t="e">
        <f t="shared" si="86"/>
        <v>#DIV/0!</v>
      </c>
      <c r="AJ434" s="483" t="e">
        <f t="shared" si="87"/>
        <v>#DIV/0!</v>
      </c>
      <c r="AK434" s="483" t="e">
        <f t="shared" si="88"/>
        <v>#DIV/0!</v>
      </c>
      <c r="AL434" s="483" t="e">
        <f t="shared" si="89"/>
        <v>#DIV/0!</v>
      </c>
    </row>
    <row r="435" spans="2:38" x14ac:dyDescent="0.2">
      <c r="B435" s="428">
        <f>+'Summary Data (2)'!B435</f>
        <v>0</v>
      </c>
      <c r="C435" s="431">
        <f>+'Summary Data (2)'!E435</f>
        <v>0</v>
      </c>
      <c r="D435" s="431">
        <f>+'Summary Data (2)'!I435</f>
        <v>0</v>
      </c>
      <c r="E435" s="431">
        <f>+'Summary Data (2)'!M435</f>
        <v>0</v>
      </c>
      <c r="F435" s="431">
        <f>+'Summary Data (2)'!Q435</f>
        <v>0</v>
      </c>
      <c r="G435" s="431">
        <f>+'Summary Data (2)'!U435</f>
        <v>0</v>
      </c>
      <c r="H435" s="431">
        <f>+'Summary Data (2)'!Y435</f>
        <v>0</v>
      </c>
      <c r="I435" s="431">
        <f>+'Summary Data (2)'!AC435</f>
        <v>0</v>
      </c>
      <c r="J435" s="431">
        <f>+'Summary Data (2)'!AG435</f>
        <v>0</v>
      </c>
      <c r="K435" s="431">
        <f>+'Summary Data (2)'!AK435</f>
        <v>0</v>
      </c>
      <c r="L435" s="431">
        <f>+'Summary Data (2)'!AO435</f>
        <v>0</v>
      </c>
      <c r="M435" s="431">
        <f>+'Summary Data (2)'!AS435</f>
        <v>0</v>
      </c>
      <c r="N435" s="431">
        <f>+'Summary Data (2)'!AW435</f>
        <v>0</v>
      </c>
      <c r="O435" s="431">
        <f>+'Summary Data (2)'!BA435</f>
        <v>0</v>
      </c>
      <c r="P435" s="431">
        <f>+'Summary Data (2)'!BE435</f>
        <v>0</v>
      </c>
      <c r="Q435" s="431">
        <f>+'Summary Data (2)'!BI435</f>
        <v>0</v>
      </c>
      <c r="R435" s="431">
        <f>+'Summary Data (2)'!BM435</f>
        <v>0</v>
      </c>
      <c r="S435" s="431">
        <f>+'Summary Data (2)'!BQ435</f>
        <v>0</v>
      </c>
      <c r="T435" s="431">
        <f>+'Summary Data (2)'!BU435</f>
        <v>0</v>
      </c>
      <c r="U435" s="431">
        <f>+'Summary Data (2)'!BY435</f>
        <v>0</v>
      </c>
      <c r="X435" s="432">
        <f t="shared" si="78"/>
        <v>0</v>
      </c>
      <c r="Y435" s="432">
        <f t="shared" si="78"/>
        <v>0</v>
      </c>
      <c r="Z435" s="432">
        <f t="shared" si="79"/>
        <v>0</v>
      </c>
      <c r="AA435" s="432">
        <f t="shared" si="80"/>
        <v>0</v>
      </c>
      <c r="AB435" s="432">
        <f t="shared" si="81"/>
        <v>0</v>
      </c>
      <c r="AC435" s="432">
        <f t="shared" si="82"/>
        <v>0</v>
      </c>
      <c r="AD435" s="489">
        <f t="shared" si="83"/>
        <v>0</v>
      </c>
      <c r="AG435" s="483" t="e">
        <f t="shared" si="84"/>
        <v>#DIV/0!</v>
      </c>
      <c r="AH435" s="483" t="e">
        <f t="shared" si="85"/>
        <v>#DIV/0!</v>
      </c>
      <c r="AI435" s="483" t="e">
        <f t="shared" si="86"/>
        <v>#DIV/0!</v>
      </c>
      <c r="AJ435" s="483" t="e">
        <f t="shared" si="87"/>
        <v>#DIV/0!</v>
      </c>
      <c r="AK435" s="483" t="e">
        <f t="shared" si="88"/>
        <v>#DIV/0!</v>
      </c>
      <c r="AL435" s="483" t="e">
        <f t="shared" si="89"/>
        <v>#DIV/0!</v>
      </c>
    </row>
    <row r="436" spans="2:38" x14ac:dyDescent="0.2">
      <c r="B436" s="428">
        <f>+'Summary Data (2)'!B436</f>
        <v>0</v>
      </c>
      <c r="C436" s="431">
        <f>+'Summary Data (2)'!E436</f>
        <v>0</v>
      </c>
      <c r="D436" s="431">
        <f>+'Summary Data (2)'!I436</f>
        <v>0</v>
      </c>
      <c r="E436" s="431">
        <f>+'Summary Data (2)'!M436</f>
        <v>0</v>
      </c>
      <c r="F436" s="431">
        <f>+'Summary Data (2)'!Q436</f>
        <v>0</v>
      </c>
      <c r="G436" s="431">
        <f>+'Summary Data (2)'!U436</f>
        <v>0</v>
      </c>
      <c r="H436" s="431">
        <f>+'Summary Data (2)'!Y436</f>
        <v>0</v>
      </c>
      <c r="I436" s="431">
        <f>+'Summary Data (2)'!AC436</f>
        <v>0</v>
      </c>
      <c r="J436" s="431">
        <f>+'Summary Data (2)'!AG436</f>
        <v>0</v>
      </c>
      <c r="K436" s="431">
        <f>+'Summary Data (2)'!AK436</f>
        <v>0</v>
      </c>
      <c r="L436" s="431">
        <f>+'Summary Data (2)'!AO436</f>
        <v>0</v>
      </c>
      <c r="M436" s="431">
        <f>+'Summary Data (2)'!AS436</f>
        <v>0</v>
      </c>
      <c r="N436" s="431">
        <f>+'Summary Data (2)'!AW436</f>
        <v>0</v>
      </c>
      <c r="O436" s="431">
        <f>+'Summary Data (2)'!BA436</f>
        <v>0</v>
      </c>
      <c r="P436" s="431">
        <f>+'Summary Data (2)'!BE436</f>
        <v>0</v>
      </c>
      <c r="Q436" s="431">
        <f>+'Summary Data (2)'!BI436</f>
        <v>0</v>
      </c>
      <c r="R436" s="431">
        <f>+'Summary Data (2)'!BM436</f>
        <v>0</v>
      </c>
      <c r="S436" s="431">
        <f>+'Summary Data (2)'!BQ436</f>
        <v>0</v>
      </c>
      <c r="T436" s="431">
        <f>+'Summary Data (2)'!BU436</f>
        <v>0</v>
      </c>
      <c r="U436" s="431">
        <f>+'Summary Data (2)'!BY436</f>
        <v>0</v>
      </c>
      <c r="X436" s="432">
        <f t="shared" si="78"/>
        <v>0</v>
      </c>
      <c r="Y436" s="432">
        <f t="shared" si="78"/>
        <v>0</v>
      </c>
      <c r="Z436" s="432">
        <f t="shared" si="79"/>
        <v>0</v>
      </c>
      <c r="AA436" s="432">
        <f t="shared" si="80"/>
        <v>0</v>
      </c>
      <c r="AB436" s="432">
        <f t="shared" si="81"/>
        <v>0</v>
      </c>
      <c r="AC436" s="432">
        <f t="shared" si="82"/>
        <v>0</v>
      </c>
      <c r="AD436" s="489">
        <f t="shared" si="83"/>
        <v>0</v>
      </c>
      <c r="AG436" s="483" t="e">
        <f t="shared" si="84"/>
        <v>#DIV/0!</v>
      </c>
      <c r="AH436" s="483" t="e">
        <f t="shared" si="85"/>
        <v>#DIV/0!</v>
      </c>
      <c r="AI436" s="483" t="e">
        <f t="shared" si="86"/>
        <v>#DIV/0!</v>
      </c>
      <c r="AJ436" s="483" t="e">
        <f t="shared" si="87"/>
        <v>#DIV/0!</v>
      </c>
      <c r="AK436" s="483" t="e">
        <f t="shared" si="88"/>
        <v>#DIV/0!</v>
      </c>
      <c r="AL436" s="483" t="e">
        <f t="shared" si="89"/>
        <v>#DIV/0!</v>
      </c>
    </row>
    <row r="437" spans="2:38" x14ac:dyDescent="0.2">
      <c r="B437" s="428">
        <f>+'Summary Data (2)'!B437</f>
        <v>0</v>
      </c>
      <c r="C437" s="431">
        <f>+'Summary Data (2)'!E437</f>
        <v>0</v>
      </c>
      <c r="D437" s="431">
        <f>+'Summary Data (2)'!I437</f>
        <v>0</v>
      </c>
      <c r="E437" s="431">
        <f>+'Summary Data (2)'!M437</f>
        <v>0</v>
      </c>
      <c r="F437" s="431">
        <f>+'Summary Data (2)'!Q437</f>
        <v>0</v>
      </c>
      <c r="G437" s="431">
        <f>+'Summary Data (2)'!U437</f>
        <v>0</v>
      </c>
      <c r="H437" s="431">
        <f>+'Summary Data (2)'!Y437</f>
        <v>0</v>
      </c>
      <c r="I437" s="431">
        <f>+'Summary Data (2)'!AC437</f>
        <v>0</v>
      </c>
      <c r="J437" s="431">
        <f>+'Summary Data (2)'!AG437</f>
        <v>0</v>
      </c>
      <c r="K437" s="431">
        <f>+'Summary Data (2)'!AK437</f>
        <v>0</v>
      </c>
      <c r="L437" s="431">
        <f>+'Summary Data (2)'!AO437</f>
        <v>0</v>
      </c>
      <c r="M437" s="431">
        <f>+'Summary Data (2)'!AS437</f>
        <v>0</v>
      </c>
      <c r="N437" s="431">
        <f>+'Summary Data (2)'!AW437</f>
        <v>0</v>
      </c>
      <c r="O437" s="431">
        <f>+'Summary Data (2)'!BA437</f>
        <v>0</v>
      </c>
      <c r="P437" s="431">
        <f>+'Summary Data (2)'!BE437</f>
        <v>0</v>
      </c>
      <c r="Q437" s="431">
        <f>+'Summary Data (2)'!BI437</f>
        <v>0</v>
      </c>
      <c r="R437" s="431">
        <f>+'Summary Data (2)'!BM437</f>
        <v>0</v>
      </c>
      <c r="S437" s="431">
        <f>+'Summary Data (2)'!BQ437</f>
        <v>0</v>
      </c>
      <c r="T437" s="431">
        <f>+'Summary Data (2)'!BU437</f>
        <v>0</v>
      </c>
      <c r="U437" s="431">
        <f>+'Summary Data (2)'!BY437</f>
        <v>0</v>
      </c>
      <c r="X437" s="432">
        <f t="shared" si="78"/>
        <v>0</v>
      </c>
      <c r="Y437" s="432">
        <f t="shared" si="78"/>
        <v>0</v>
      </c>
      <c r="Z437" s="432">
        <f t="shared" si="79"/>
        <v>0</v>
      </c>
      <c r="AA437" s="432">
        <f t="shared" si="80"/>
        <v>0</v>
      </c>
      <c r="AB437" s="432">
        <f t="shared" si="81"/>
        <v>0</v>
      </c>
      <c r="AC437" s="432">
        <f t="shared" si="82"/>
        <v>0</v>
      </c>
      <c r="AD437" s="489">
        <f t="shared" si="83"/>
        <v>0</v>
      </c>
      <c r="AG437" s="483" t="e">
        <f t="shared" si="84"/>
        <v>#DIV/0!</v>
      </c>
      <c r="AH437" s="483" t="e">
        <f t="shared" si="85"/>
        <v>#DIV/0!</v>
      </c>
      <c r="AI437" s="483" t="e">
        <f t="shared" si="86"/>
        <v>#DIV/0!</v>
      </c>
      <c r="AJ437" s="483" t="e">
        <f t="shared" si="87"/>
        <v>#DIV/0!</v>
      </c>
      <c r="AK437" s="483" t="e">
        <f t="shared" si="88"/>
        <v>#DIV/0!</v>
      </c>
      <c r="AL437" s="483" t="e">
        <f t="shared" si="89"/>
        <v>#DIV/0!</v>
      </c>
    </row>
    <row r="438" spans="2:38" x14ac:dyDescent="0.2">
      <c r="B438" s="428">
        <f>+'Summary Data (2)'!B438</f>
        <v>0</v>
      </c>
      <c r="C438" s="431">
        <f>+'Summary Data (2)'!E438</f>
        <v>0</v>
      </c>
      <c r="D438" s="431">
        <f>+'Summary Data (2)'!I438</f>
        <v>0</v>
      </c>
      <c r="E438" s="431">
        <f>+'Summary Data (2)'!M438</f>
        <v>0</v>
      </c>
      <c r="F438" s="431">
        <f>+'Summary Data (2)'!Q438</f>
        <v>0</v>
      </c>
      <c r="G438" s="431">
        <f>+'Summary Data (2)'!U438</f>
        <v>0</v>
      </c>
      <c r="H438" s="431">
        <f>+'Summary Data (2)'!Y438</f>
        <v>0</v>
      </c>
      <c r="I438" s="431">
        <f>+'Summary Data (2)'!AC438</f>
        <v>0</v>
      </c>
      <c r="J438" s="431">
        <f>+'Summary Data (2)'!AG438</f>
        <v>0</v>
      </c>
      <c r="K438" s="431">
        <f>+'Summary Data (2)'!AK438</f>
        <v>0</v>
      </c>
      <c r="L438" s="431">
        <f>+'Summary Data (2)'!AO438</f>
        <v>0</v>
      </c>
      <c r="M438" s="431">
        <f>+'Summary Data (2)'!AS438</f>
        <v>0</v>
      </c>
      <c r="N438" s="431">
        <f>+'Summary Data (2)'!AW438</f>
        <v>0</v>
      </c>
      <c r="O438" s="431">
        <f>+'Summary Data (2)'!BA438</f>
        <v>0</v>
      </c>
      <c r="P438" s="431">
        <f>+'Summary Data (2)'!BE438</f>
        <v>0</v>
      </c>
      <c r="Q438" s="431">
        <f>+'Summary Data (2)'!BI438</f>
        <v>0</v>
      </c>
      <c r="R438" s="431">
        <f>+'Summary Data (2)'!BM438</f>
        <v>0</v>
      </c>
      <c r="S438" s="431">
        <f>+'Summary Data (2)'!BQ438</f>
        <v>0</v>
      </c>
      <c r="T438" s="431">
        <f>+'Summary Data (2)'!BU438</f>
        <v>0</v>
      </c>
      <c r="U438" s="431">
        <f>+'Summary Data (2)'!BY438</f>
        <v>0</v>
      </c>
      <c r="X438" s="432">
        <f t="shared" si="78"/>
        <v>0</v>
      </c>
      <c r="Y438" s="432">
        <f t="shared" si="78"/>
        <v>0</v>
      </c>
      <c r="Z438" s="432">
        <f t="shared" si="79"/>
        <v>0</v>
      </c>
      <c r="AA438" s="432">
        <f t="shared" si="80"/>
        <v>0</v>
      </c>
      <c r="AB438" s="432">
        <f t="shared" si="81"/>
        <v>0</v>
      </c>
      <c r="AC438" s="432">
        <f t="shared" si="82"/>
        <v>0</v>
      </c>
      <c r="AD438" s="489">
        <f t="shared" si="83"/>
        <v>0</v>
      </c>
      <c r="AG438" s="483" t="e">
        <f t="shared" si="84"/>
        <v>#DIV/0!</v>
      </c>
      <c r="AH438" s="483" t="e">
        <f t="shared" si="85"/>
        <v>#DIV/0!</v>
      </c>
      <c r="AI438" s="483" t="e">
        <f t="shared" si="86"/>
        <v>#DIV/0!</v>
      </c>
      <c r="AJ438" s="483" t="e">
        <f t="shared" si="87"/>
        <v>#DIV/0!</v>
      </c>
      <c r="AK438" s="483" t="e">
        <f t="shared" si="88"/>
        <v>#DIV/0!</v>
      </c>
      <c r="AL438" s="483" t="e">
        <f t="shared" si="89"/>
        <v>#DIV/0!</v>
      </c>
    </row>
    <row r="439" spans="2:38" x14ac:dyDescent="0.2">
      <c r="B439" s="428">
        <f>+'Summary Data (2)'!B439</f>
        <v>0</v>
      </c>
      <c r="C439" s="431">
        <f>+'Summary Data (2)'!E439</f>
        <v>0</v>
      </c>
      <c r="D439" s="431">
        <f>+'Summary Data (2)'!I439</f>
        <v>0</v>
      </c>
      <c r="E439" s="431">
        <f>+'Summary Data (2)'!M439</f>
        <v>0</v>
      </c>
      <c r="F439" s="431">
        <f>+'Summary Data (2)'!Q439</f>
        <v>0</v>
      </c>
      <c r="G439" s="431">
        <f>+'Summary Data (2)'!U439</f>
        <v>0</v>
      </c>
      <c r="H439" s="431">
        <f>+'Summary Data (2)'!Y439</f>
        <v>0</v>
      </c>
      <c r="I439" s="431">
        <f>+'Summary Data (2)'!AC439</f>
        <v>0</v>
      </c>
      <c r="J439" s="431">
        <f>+'Summary Data (2)'!AG439</f>
        <v>0</v>
      </c>
      <c r="K439" s="431">
        <f>+'Summary Data (2)'!AK439</f>
        <v>0</v>
      </c>
      <c r="L439" s="431">
        <f>+'Summary Data (2)'!AO439</f>
        <v>0</v>
      </c>
      <c r="M439" s="431">
        <f>+'Summary Data (2)'!AS439</f>
        <v>0</v>
      </c>
      <c r="N439" s="431">
        <f>+'Summary Data (2)'!AW439</f>
        <v>0</v>
      </c>
      <c r="O439" s="431">
        <f>+'Summary Data (2)'!BA439</f>
        <v>0</v>
      </c>
      <c r="P439" s="431">
        <f>+'Summary Data (2)'!BE439</f>
        <v>0</v>
      </c>
      <c r="Q439" s="431">
        <f>+'Summary Data (2)'!BI439</f>
        <v>0</v>
      </c>
      <c r="R439" s="431">
        <f>+'Summary Data (2)'!BM439</f>
        <v>0</v>
      </c>
      <c r="S439" s="431">
        <f>+'Summary Data (2)'!BQ439</f>
        <v>0</v>
      </c>
      <c r="T439" s="431">
        <f>+'Summary Data (2)'!BU439</f>
        <v>0</v>
      </c>
      <c r="U439" s="431">
        <f>+'Summary Data (2)'!BY439</f>
        <v>0</v>
      </c>
      <c r="X439" s="432">
        <f t="shared" si="78"/>
        <v>0</v>
      </c>
      <c r="Y439" s="432">
        <f t="shared" si="78"/>
        <v>0</v>
      </c>
      <c r="Z439" s="432">
        <f t="shared" si="79"/>
        <v>0</v>
      </c>
      <c r="AA439" s="432">
        <f t="shared" si="80"/>
        <v>0</v>
      </c>
      <c r="AB439" s="432">
        <f t="shared" si="81"/>
        <v>0</v>
      </c>
      <c r="AC439" s="432">
        <f t="shared" si="82"/>
        <v>0</v>
      </c>
      <c r="AD439" s="489">
        <f t="shared" si="83"/>
        <v>0</v>
      </c>
      <c r="AG439" s="483" t="e">
        <f t="shared" si="84"/>
        <v>#DIV/0!</v>
      </c>
      <c r="AH439" s="483" t="e">
        <f t="shared" si="85"/>
        <v>#DIV/0!</v>
      </c>
      <c r="AI439" s="483" t="e">
        <f t="shared" si="86"/>
        <v>#DIV/0!</v>
      </c>
      <c r="AJ439" s="483" t="e">
        <f t="shared" si="87"/>
        <v>#DIV/0!</v>
      </c>
      <c r="AK439" s="483" t="e">
        <f t="shared" si="88"/>
        <v>#DIV/0!</v>
      </c>
      <c r="AL439" s="483" t="e">
        <f t="shared" si="89"/>
        <v>#DIV/0!</v>
      </c>
    </row>
    <row r="440" spans="2:38" x14ac:dyDescent="0.2">
      <c r="B440" s="428">
        <f>+'Summary Data (2)'!B440</f>
        <v>0</v>
      </c>
      <c r="C440" s="431">
        <f>+'Summary Data (2)'!E440</f>
        <v>0</v>
      </c>
      <c r="D440" s="431">
        <f>+'Summary Data (2)'!I440</f>
        <v>0</v>
      </c>
      <c r="E440" s="431">
        <f>+'Summary Data (2)'!M440</f>
        <v>0</v>
      </c>
      <c r="F440" s="431">
        <f>+'Summary Data (2)'!Q440</f>
        <v>0</v>
      </c>
      <c r="G440" s="431">
        <f>+'Summary Data (2)'!U440</f>
        <v>0</v>
      </c>
      <c r="H440" s="431">
        <f>+'Summary Data (2)'!Y440</f>
        <v>0</v>
      </c>
      <c r="I440" s="431">
        <f>+'Summary Data (2)'!AC440</f>
        <v>0</v>
      </c>
      <c r="J440" s="431">
        <f>+'Summary Data (2)'!AG440</f>
        <v>0</v>
      </c>
      <c r="K440" s="431">
        <f>+'Summary Data (2)'!AK440</f>
        <v>0</v>
      </c>
      <c r="L440" s="431">
        <f>+'Summary Data (2)'!AO440</f>
        <v>0</v>
      </c>
      <c r="M440" s="431">
        <f>+'Summary Data (2)'!AS440</f>
        <v>0</v>
      </c>
      <c r="N440" s="431">
        <f>+'Summary Data (2)'!AW440</f>
        <v>0</v>
      </c>
      <c r="O440" s="431">
        <f>+'Summary Data (2)'!BA440</f>
        <v>0</v>
      </c>
      <c r="P440" s="431">
        <f>+'Summary Data (2)'!BE440</f>
        <v>0</v>
      </c>
      <c r="Q440" s="431">
        <f>+'Summary Data (2)'!BI440</f>
        <v>0</v>
      </c>
      <c r="R440" s="431">
        <f>+'Summary Data (2)'!BM440</f>
        <v>0</v>
      </c>
      <c r="S440" s="431">
        <f>+'Summary Data (2)'!BQ440</f>
        <v>0</v>
      </c>
      <c r="T440" s="431">
        <f>+'Summary Data (2)'!BU440</f>
        <v>0</v>
      </c>
      <c r="U440" s="431">
        <f>+'Summary Data (2)'!BY440</f>
        <v>0</v>
      </c>
      <c r="X440" s="432">
        <f t="shared" si="78"/>
        <v>0</v>
      </c>
      <c r="Y440" s="432">
        <f t="shared" si="78"/>
        <v>0</v>
      </c>
      <c r="Z440" s="432">
        <f t="shared" si="79"/>
        <v>0</v>
      </c>
      <c r="AA440" s="432">
        <f t="shared" si="80"/>
        <v>0</v>
      </c>
      <c r="AB440" s="432">
        <f t="shared" si="81"/>
        <v>0</v>
      </c>
      <c r="AC440" s="432">
        <f t="shared" si="82"/>
        <v>0</v>
      </c>
      <c r="AD440" s="489">
        <f t="shared" si="83"/>
        <v>0</v>
      </c>
      <c r="AG440" s="483" t="e">
        <f t="shared" si="84"/>
        <v>#DIV/0!</v>
      </c>
      <c r="AH440" s="483" t="e">
        <f t="shared" si="85"/>
        <v>#DIV/0!</v>
      </c>
      <c r="AI440" s="483" t="e">
        <f t="shared" si="86"/>
        <v>#DIV/0!</v>
      </c>
      <c r="AJ440" s="483" t="e">
        <f t="shared" si="87"/>
        <v>#DIV/0!</v>
      </c>
      <c r="AK440" s="483" t="e">
        <f t="shared" si="88"/>
        <v>#DIV/0!</v>
      </c>
      <c r="AL440" s="483" t="e">
        <f t="shared" si="89"/>
        <v>#DIV/0!</v>
      </c>
    </row>
    <row r="441" spans="2:38" x14ac:dyDescent="0.2">
      <c r="B441" s="428">
        <f>+'Summary Data (2)'!B441</f>
        <v>0</v>
      </c>
      <c r="C441" s="431">
        <f>+'Summary Data (2)'!E441</f>
        <v>0</v>
      </c>
      <c r="D441" s="431">
        <f>+'Summary Data (2)'!I441</f>
        <v>0</v>
      </c>
      <c r="E441" s="431">
        <f>+'Summary Data (2)'!M441</f>
        <v>0</v>
      </c>
      <c r="F441" s="431">
        <f>+'Summary Data (2)'!Q441</f>
        <v>0</v>
      </c>
      <c r="G441" s="431">
        <f>+'Summary Data (2)'!U441</f>
        <v>0</v>
      </c>
      <c r="H441" s="431">
        <f>+'Summary Data (2)'!Y441</f>
        <v>0</v>
      </c>
      <c r="I441" s="431">
        <f>+'Summary Data (2)'!AC441</f>
        <v>0</v>
      </c>
      <c r="J441" s="431">
        <f>+'Summary Data (2)'!AG441</f>
        <v>0</v>
      </c>
      <c r="K441" s="431">
        <f>+'Summary Data (2)'!AK441</f>
        <v>0</v>
      </c>
      <c r="L441" s="431">
        <f>+'Summary Data (2)'!AO441</f>
        <v>0</v>
      </c>
      <c r="M441" s="431">
        <f>+'Summary Data (2)'!AS441</f>
        <v>0</v>
      </c>
      <c r="N441" s="431">
        <f>+'Summary Data (2)'!AW441</f>
        <v>0</v>
      </c>
      <c r="O441" s="431">
        <f>+'Summary Data (2)'!BA441</f>
        <v>0</v>
      </c>
      <c r="P441" s="431">
        <f>+'Summary Data (2)'!BE441</f>
        <v>0</v>
      </c>
      <c r="Q441" s="431">
        <f>+'Summary Data (2)'!BI441</f>
        <v>0</v>
      </c>
      <c r="R441" s="431">
        <f>+'Summary Data (2)'!BM441</f>
        <v>0</v>
      </c>
      <c r="S441" s="431">
        <f>+'Summary Data (2)'!BQ441</f>
        <v>0</v>
      </c>
      <c r="T441" s="431">
        <f>+'Summary Data (2)'!BU441</f>
        <v>0</v>
      </c>
      <c r="U441" s="431">
        <f>+'Summary Data (2)'!BY441</f>
        <v>0</v>
      </c>
      <c r="X441" s="432">
        <f t="shared" si="78"/>
        <v>0</v>
      </c>
      <c r="Y441" s="432">
        <f t="shared" si="78"/>
        <v>0</v>
      </c>
      <c r="Z441" s="432">
        <f t="shared" si="79"/>
        <v>0</v>
      </c>
      <c r="AA441" s="432">
        <f t="shared" si="80"/>
        <v>0</v>
      </c>
      <c r="AB441" s="432">
        <f t="shared" si="81"/>
        <v>0</v>
      </c>
      <c r="AC441" s="432">
        <f t="shared" si="82"/>
        <v>0</v>
      </c>
      <c r="AD441" s="489">
        <f t="shared" si="83"/>
        <v>0</v>
      </c>
      <c r="AG441" s="483" t="e">
        <f t="shared" si="84"/>
        <v>#DIV/0!</v>
      </c>
      <c r="AH441" s="483" t="e">
        <f t="shared" si="85"/>
        <v>#DIV/0!</v>
      </c>
      <c r="AI441" s="483" t="e">
        <f t="shared" si="86"/>
        <v>#DIV/0!</v>
      </c>
      <c r="AJ441" s="483" t="e">
        <f t="shared" si="87"/>
        <v>#DIV/0!</v>
      </c>
      <c r="AK441" s="483" t="e">
        <f t="shared" si="88"/>
        <v>#DIV/0!</v>
      </c>
      <c r="AL441" s="483" t="e">
        <f t="shared" si="89"/>
        <v>#DIV/0!</v>
      </c>
    </row>
    <row r="442" spans="2:38" x14ac:dyDescent="0.2">
      <c r="B442" s="428">
        <f>+'Summary Data (2)'!B442</f>
        <v>0</v>
      </c>
      <c r="C442" s="431">
        <f>+'Summary Data (2)'!E442</f>
        <v>0</v>
      </c>
      <c r="D442" s="431">
        <f>+'Summary Data (2)'!I442</f>
        <v>0</v>
      </c>
      <c r="E442" s="431">
        <f>+'Summary Data (2)'!M442</f>
        <v>0</v>
      </c>
      <c r="F442" s="431">
        <f>+'Summary Data (2)'!Q442</f>
        <v>0</v>
      </c>
      <c r="G442" s="431">
        <f>+'Summary Data (2)'!U442</f>
        <v>0</v>
      </c>
      <c r="H442" s="431">
        <f>+'Summary Data (2)'!Y442</f>
        <v>0</v>
      </c>
      <c r="I442" s="431">
        <f>+'Summary Data (2)'!AC442</f>
        <v>0</v>
      </c>
      <c r="J442" s="431">
        <f>+'Summary Data (2)'!AG442</f>
        <v>0</v>
      </c>
      <c r="K442" s="431">
        <f>+'Summary Data (2)'!AK442</f>
        <v>0</v>
      </c>
      <c r="L442" s="431">
        <f>+'Summary Data (2)'!AO442</f>
        <v>0</v>
      </c>
      <c r="M442" s="431">
        <f>+'Summary Data (2)'!AS442</f>
        <v>0</v>
      </c>
      <c r="N442" s="431">
        <f>+'Summary Data (2)'!AW442</f>
        <v>0</v>
      </c>
      <c r="O442" s="431">
        <f>+'Summary Data (2)'!BA442</f>
        <v>0</v>
      </c>
      <c r="P442" s="431">
        <f>+'Summary Data (2)'!BE442</f>
        <v>0</v>
      </c>
      <c r="Q442" s="431">
        <f>+'Summary Data (2)'!BI442</f>
        <v>0</v>
      </c>
      <c r="R442" s="431">
        <f>+'Summary Data (2)'!BM442</f>
        <v>0</v>
      </c>
      <c r="S442" s="431">
        <f>+'Summary Data (2)'!BQ442</f>
        <v>0</v>
      </c>
      <c r="T442" s="431">
        <f>+'Summary Data (2)'!BU442</f>
        <v>0</v>
      </c>
      <c r="U442" s="431">
        <f>+'Summary Data (2)'!BY442</f>
        <v>0</v>
      </c>
      <c r="X442" s="432">
        <f t="shared" si="78"/>
        <v>0</v>
      </c>
      <c r="Y442" s="432">
        <f t="shared" si="78"/>
        <v>0</v>
      </c>
      <c r="Z442" s="432">
        <f t="shared" si="79"/>
        <v>0</v>
      </c>
      <c r="AA442" s="432">
        <f t="shared" si="80"/>
        <v>0</v>
      </c>
      <c r="AB442" s="432">
        <f t="shared" si="81"/>
        <v>0</v>
      </c>
      <c r="AC442" s="432">
        <f t="shared" si="82"/>
        <v>0</v>
      </c>
      <c r="AD442" s="489">
        <f t="shared" si="83"/>
        <v>0</v>
      </c>
      <c r="AG442" s="483" t="e">
        <f t="shared" si="84"/>
        <v>#DIV/0!</v>
      </c>
      <c r="AH442" s="483" t="e">
        <f t="shared" si="85"/>
        <v>#DIV/0!</v>
      </c>
      <c r="AI442" s="483" t="e">
        <f t="shared" si="86"/>
        <v>#DIV/0!</v>
      </c>
      <c r="AJ442" s="483" t="e">
        <f t="shared" si="87"/>
        <v>#DIV/0!</v>
      </c>
      <c r="AK442" s="483" t="e">
        <f t="shared" si="88"/>
        <v>#DIV/0!</v>
      </c>
      <c r="AL442" s="483" t="e">
        <f t="shared" si="89"/>
        <v>#DIV/0!</v>
      </c>
    </row>
    <row r="443" spans="2:38" x14ac:dyDescent="0.2">
      <c r="B443" s="428">
        <f>+'Summary Data (2)'!B443</f>
        <v>0</v>
      </c>
      <c r="C443" s="431">
        <f>+'Summary Data (2)'!E443</f>
        <v>0</v>
      </c>
      <c r="D443" s="431">
        <f>+'Summary Data (2)'!I443</f>
        <v>0</v>
      </c>
      <c r="E443" s="431">
        <f>+'Summary Data (2)'!M443</f>
        <v>0</v>
      </c>
      <c r="F443" s="431">
        <f>+'Summary Data (2)'!Q443</f>
        <v>0</v>
      </c>
      <c r="G443" s="431">
        <f>+'Summary Data (2)'!U443</f>
        <v>0</v>
      </c>
      <c r="H443" s="431">
        <f>+'Summary Data (2)'!Y443</f>
        <v>0</v>
      </c>
      <c r="I443" s="431">
        <f>+'Summary Data (2)'!AC443</f>
        <v>0</v>
      </c>
      <c r="J443" s="431">
        <f>+'Summary Data (2)'!AG443</f>
        <v>0</v>
      </c>
      <c r="K443" s="431">
        <f>+'Summary Data (2)'!AK443</f>
        <v>0</v>
      </c>
      <c r="L443" s="431">
        <f>+'Summary Data (2)'!AO443</f>
        <v>0</v>
      </c>
      <c r="M443" s="431">
        <f>+'Summary Data (2)'!AS443</f>
        <v>0</v>
      </c>
      <c r="N443" s="431">
        <f>+'Summary Data (2)'!AW443</f>
        <v>0</v>
      </c>
      <c r="O443" s="431">
        <f>+'Summary Data (2)'!BA443</f>
        <v>0</v>
      </c>
      <c r="P443" s="431">
        <f>+'Summary Data (2)'!BE443</f>
        <v>0</v>
      </c>
      <c r="Q443" s="431">
        <f>+'Summary Data (2)'!BI443</f>
        <v>0</v>
      </c>
      <c r="R443" s="431">
        <f>+'Summary Data (2)'!BM443</f>
        <v>0</v>
      </c>
      <c r="S443" s="431">
        <f>+'Summary Data (2)'!BQ443</f>
        <v>0</v>
      </c>
      <c r="T443" s="431">
        <f>+'Summary Data (2)'!BU443</f>
        <v>0</v>
      </c>
      <c r="U443" s="431">
        <f>+'Summary Data (2)'!BY443</f>
        <v>0</v>
      </c>
      <c r="X443" s="432">
        <f t="shared" si="78"/>
        <v>0</v>
      </c>
      <c r="Y443" s="432">
        <f t="shared" si="78"/>
        <v>0</v>
      </c>
      <c r="Z443" s="432">
        <f t="shared" si="79"/>
        <v>0</v>
      </c>
      <c r="AA443" s="432">
        <f t="shared" si="80"/>
        <v>0</v>
      </c>
      <c r="AB443" s="432">
        <f t="shared" si="81"/>
        <v>0</v>
      </c>
      <c r="AC443" s="432">
        <f t="shared" si="82"/>
        <v>0</v>
      </c>
      <c r="AD443" s="489">
        <f t="shared" si="83"/>
        <v>0</v>
      </c>
      <c r="AG443" s="483" t="e">
        <f t="shared" si="84"/>
        <v>#DIV/0!</v>
      </c>
      <c r="AH443" s="483" t="e">
        <f t="shared" si="85"/>
        <v>#DIV/0!</v>
      </c>
      <c r="AI443" s="483" t="e">
        <f t="shared" si="86"/>
        <v>#DIV/0!</v>
      </c>
      <c r="AJ443" s="483" t="e">
        <f t="shared" si="87"/>
        <v>#DIV/0!</v>
      </c>
      <c r="AK443" s="483" t="e">
        <f t="shared" si="88"/>
        <v>#DIV/0!</v>
      </c>
      <c r="AL443" s="483" t="e">
        <f t="shared" si="89"/>
        <v>#DIV/0!</v>
      </c>
    </row>
    <row r="444" spans="2:38" x14ac:dyDescent="0.2">
      <c r="B444" s="428">
        <f>+'Summary Data (2)'!B444</f>
        <v>0</v>
      </c>
      <c r="C444" s="431">
        <f>+'Summary Data (2)'!E444</f>
        <v>0</v>
      </c>
      <c r="D444" s="431">
        <f>+'Summary Data (2)'!I444</f>
        <v>0</v>
      </c>
      <c r="E444" s="431">
        <f>+'Summary Data (2)'!M444</f>
        <v>0</v>
      </c>
      <c r="F444" s="431">
        <f>+'Summary Data (2)'!Q444</f>
        <v>0</v>
      </c>
      <c r="G444" s="431">
        <f>+'Summary Data (2)'!U444</f>
        <v>0</v>
      </c>
      <c r="H444" s="431">
        <f>+'Summary Data (2)'!Y444</f>
        <v>0</v>
      </c>
      <c r="I444" s="431">
        <f>+'Summary Data (2)'!AC444</f>
        <v>0</v>
      </c>
      <c r="J444" s="431">
        <f>+'Summary Data (2)'!AG444</f>
        <v>0</v>
      </c>
      <c r="K444" s="431">
        <f>+'Summary Data (2)'!AK444</f>
        <v>0</v>
      </c>
      <c r="L444" s="431">
        <f>+'Summary Data (2)'!AO444</f>
        <v>0</v>
      </c>
      <c r="M444" s="431">
        <f>+'Summary Data (2)'!AS444</f>
        <v>0</v>
      </c>
      <c r="N444" s="431">
        <f>+'Summary Data (2)'!AW444</f>
        <v>0</v>
      </c>
      <c r="O444" s="431">
        <f>+'Summary Data (2)'!BA444</f>
        <v>0</v>
      </c>
      <c r="P444" s="431">
        <f>+'Summary Data (2)'!BE444</f>
        <v>0</v>
      </c>
      <c r="Q444" s="431">
        <f>+'Summary Data (2)'!BI444</f>
        <v>0</v>
      </c>
      <c r="R444" s="431">
        <f>+'Summary Data (2)'!BM444</f>
        <v>0</v>
      </c>
      <c r="S444" s="431">
        <f>+'Summary Data (2)'!BQ444</f>
        <v>0</v>
      </c>
      <c r="T444" s="431">
        <f>+'Summary Data (2)'!BU444</f>
        <v>0</v>
      </c>
      <c r="U444" s="431">
        <f>+'Summary Data (2)'!BY444</f>
        <v>0</v>
      </c>
      <c r="X444" s="432">
        <f t="shared" si="78"/>
        <v>0</v>
      </c>
      <c r="Y444" s="432">
        <f t="shared" si="78"/>
        <v>0</v>
      </c>
      <c r="Z444" s="432">
        <f t="shared" si="79"/>
        <v>0</v>
      </c>
      <c r="AA444" s="432">
        <f t="shared" si="80"/>
        <v>0</v>
      </c>
      <c r="AB444" s="432">
        <f t="shared" si="81"/>
        <v>0</v>
      </c>
      <c r="AC444" s="432">
        <f t="shared" si="82"/>
        <v>0</v>
      </c>
      <c r="AD444" s="489">
        <f t="shared" si="83"/>
        <v>0</v>
      </c>
      <c r="AG444" s="483" t="e">
        <f t="shared" si="84"/>
        <v>#DIV/0!</v>
      </c>
      <c r="AH444" s="483" t="e">
        <f t="shared" si="85"/>
        <v>#DIV/0!</v>
      </c>
      <c r="AI444" s="483" t="e">
        <f t="shared" si="86"/>
        <v>#DIV/0!</v>
      </c>
      <c r="AJ444" s="483" t="e">
        <f t="shared" si="87"/>
        <v>#DIV/0!</v>
      </c>
      <c r="AK444" s="483" t="e">
        <f t="shared" si="88"/>
        <v>#DIV/0!</v>
      </c>
      <c r="AL444" s="483" t="e">
        <f t="shared" si="89"/>
        <v>#DIV/0!</v>
      </c>
    </row>
    <row r="445" spans="2:38" x14ac:dyDescent="0.2">
      <c r="B445" s="428">
        <f>+'Summary Data (2)'!B445</f>
        <v>0</v>
      </c>
      <c r="C445" s="431">
        <f>+'Summary Data (2)'!E445</f>
        <v>0</v>
      </c>
      <c r="D445" s="431">
        <f>+'Summary Data (2)'!I445</f>
        <v>0</v>
      </c>
      <c r="E445" s="431">
        <f>+'Summary Data (2)'!M445</f>
        <v>0</v>
      </c>
      <c r="F445" s="431">
        <f>+'Summary Data (2)'!Q445</f>
        <v>0</v>
      </c>
      <c r="G445" s="431">
        <f>+'Summary Data (2)'!U445</f>
        <v>0</v>
      </c>
      <c r="H445" s="431">
        <f>+'Summary Data (2)'!Y445</f>
        <v>0</v>
      </c>
      <c r="I445" s="431">
        <f>+'Summary Data (2)'!AC445</f>
        <v>0</v>
      </c>
      <c r="J445" s="431">
        <f>+'Summary Data (2)'!AG445</f>
        <v>0</v>
      </c>
      <c r="K445" s="431">
        <f>+'Summary Data (2)'!AK445</f>
        <v>0</v>
      </c>
      <c r="L445" s="431">
        <f>+'Summary Data (2)'!AO445</f>
        <v>0</v>
      </c>
      <c r="M445" s="431">
        <f>+'Summary Data (2)'!AS445</f>
        <v>0</v>
      </c>
      <c r="N445" s="431">
        <f>+'Summary Data (2)'!AW445</f>
        <v>0</v>
      </c>
      <c r="O445" s="431">
        <f>+'Summary Data (2)'!BA445</f>
        <v>0</v>
      </c>
      <c r="P445" s="431">
        <f>+'Summary Data (2)'!BE445</f>
        <v>0</v>
      </c>
      <c r="Q445" s="431">
        <f>+'Summary Data (2)'!BI445</f>
        <v>0</v>
      </c>
      <c r="R445" s="431">
        <f>+'Summary Data (2)'!BM445</f>
        <v>0</v>
      </c>
      <c r="S445" s="431">
        <f>+'Summary Data (2)'!BQ445</f>
        <v>0</v>
      </c>
      <c r="T445" s="431">
        <f>+'Summary Data (2)'!BU445</f>
        <v>0</v>
      </c>
      <c r="U445" s="431">
        <f>+'Summary Data (2)'!BY445</f>
        <v>0</v>
      </c>
      <c r="X445" s="432">
        <f t="shared" si="78"/>
        <v>0</v>
      </c>
      <c r="Y445" s="432">
        <f t="shared" si="78"/>
        <v>0</v>
      </c>
      <c r="Z445" s="432">
        <f t="shared" si="79"/>
        <v>0</v>
      </c>
      <c r="AA445" s="432">
        <f t="shared" si="80"/>
        <v>0</v>
      </c>
      <c r="AB445" s="432">
        <f t="shared" si="81"/>
        <v>0</v>
      </c>
      <c r="AC445" s="432">
        <f t="shared" si="82"/>
        <v>0</v>
      </c>
      <c r="AD445" s="489">
        <f t="shared" si="83"/>
        <v>0</v>
      </c>
      <c r="AG445" s="483" t="e">
        <f t="shared" si="84"/>
        <v>#DIV/0!</v>
      </c>
      <c r="AH445" s="483" t="e">
        <f t="shared" si="85"/>
        <v>#DIV/0!</v>
      </c>
      <c r="AI445" s="483" t="e">
        <f t="shared" si="86"/>
        <v>#DIV/0!</v>
      </c>
      <c r="AJ445" s="483" t="e">
        <f t="shared" si="87"/>
        <v>#DIV/0!</v>
      </c>
      <c r="AK445" s="483" t="e">
        <f t="shared" si="88"/>
        <v>#DIV/0!</v>
      </c>
      <c r="AL445" s="483" t="e">
        <f t="shared" si="89"/>
        <v>#DIV/0!</v>
      </c>
    </row>
    <row r="446" spans="2:38" x14ac:dyDescent="0.2">
      <c r="B446" s="428">
        <f>+'Summary Data (2)'!B446</f>
        <v>0</v>
      </c>
      <c r="C446" s="431">
        <f>+'Summary Data (2)'!E446</f>
        <v>0</v>
      </c>
      <c r="D446" s="431">
        <f>+'Summary Data (2)'!I446</f>
        <v>0</v>
      </c>
      <c r="E446" s="431">
        <f>+'Summary Data (2)'!M446</f>
        <v>0</v>
      </c>
      <c r="F446" s="431">
        <f>+'Summary Data (2)'!Q446</f>
        <v>0</v>
      </c>
      <c r="G446" s="431">
        <f>+'Summary Data (2)'!U446</f>
        <v>0</v>
      </c>
      <c r="H446" s="431">
        <f>+'Summary Data (2)'!Y446</f>
        <v>0</v>
      </c>
      <c r="I446" s="431">
        <f>+'Summary Data (2)'!AC446</f>
        <v>0</v>
      </c>
      <c r="J446" s="431">
        <f>+'Summary Data (2)'!AG446</f>
        <v>0</v>
      </c>
      <c r="K446" s="431">
        <f>+'Summary Data (2)'!AK446</f>
        <v>0</v>
      </c>
      <c r="L446" s="431">
        <f>+'Summary Data (2)'!AO446</f>
        <v>0</v>
      </c>
      <c r="M446" s="431">
        <f>+'Summary Data (2)'!AS446</f>
        <v>0</v>
      </c>
      <c r="N446" s="431">
        <f>+'Summary Data (2)'!AW446</f>
        <v>0</v>
      </c>
      <c r="O446" s="431">
        <f>+'Summary Data (2)'!BA446</f>
        <v>0</v>
      </c>
      <c r="P446" s="431">
        <f>+'Summary Data (2)'!BE446</f>
        <v>0</v>
      </c>
      <c r="Q446" s="431">
        <f>+'Summary Data (2)'!BI446</f>
        <v>0</v>
      </c>
      <c r="R446" s="431">
        <f>+'Summary Data (2)'!BM446</f>
        <v>0</v>
      </c>
      <c r="S446" s="431">
        <f>+'Summary Data (2)'!BQ446</f>
        <v>0</v>
      </c>
      <c r="T446" s="431">
        <f>+'Summary Data (2)'!BU446</f>
        <v>0</v>
      </c>
      <c r="U446" s="431">
        <f>+'Summary Data (2)'!BY446</f>
        <v>0</v>
      </c>
      <c r="X446" s="432">
        <f t="shared" si="78"/>
        <v>0</v>
      </c>
      <c r="Y446" s="432">
        <f t="shared" si="78"/>
        <v>0</v>
      </c>
      <c r="Z446" s="432">
        <f t="shared" si="79"/>
        <v>0</v>
      </c>
      <c r="AA446" s="432">
        <f t="shared" si="80"/>
        <v>0</v>
      </c>
      <c r="AB446" s="432">
        <f t="shared" si="81"/>
        <v>0</v>
      </c>
      <c r="AC446" s="432">
        <f t="shared" si="82"/>
        <v>0</v>
      </c>
      <c r="AD446" s="489">
        <f t="shared" si="83"/>
        <v>0</v>
      </c>
      <c r="AG446" s="483" t="e">
        <f t="shared" si="84"/>
        <v>#DIV/0!</v>
      </c>
      <c r="AH446" s="483" t="e">
        <f t="shared" si="85"/>
        <v>#DIV/0!</v>
      </c>
      <c r="AI446" s="483" t="e">
        <f t="shared" si="86"/>
        <v>#DIV/0!</v>
      </c>
      <c r="AJ446" s="483" t="e">
        <f t="shared" si="87"/>
        <v>#DIV/0!</v>
      </c>
      <c r="AK446" s="483" t="e">
        <f t="shared" si="88"/>
        <v>#DIV/0!</v>
      </c>
      <c r="AL446" s="483" t="e">
        <f t="shared" si="89"/>
        <v>#DIV/0!</v>
      </c>
    </row>
    <row r="447" spans="2:38" x14ac:dyDescent="0.2">
      <c r="B447" s="428">
        <f>+'Summary Data (2)'!B447</f>
        <v>0</v>
      </c>
      <c r="C447" s="431">
        <f>+'Summary Data (2)'!E447</f>
        <v>0</v>
      </c>
      <c r="D447" s="431">
        <f>+'Summary Data (2)'!I447</f>
        <v>0</v>
      </c>
      <c r="E447" s="431">
        <f>+'Summary Data (2)'!M447</f>
        <v>0</v>
      </c>
      <c r="F447" s="431">
        <f>+'Summary Data (2)'!Q447</f>
        <v>0</v>
      </c>
      <c r="G447" s="431">
        <f>+'Summary Data (2)'!U447</f>
        <v>0</v>
      </c>
      <c r="H447" s="431">
        <f>+'Summary Data (2)'!Y447</f>
        <v>0</v>
      </c>
      <c r="I447" s="431">
        <f>+'Summary Data (2)'!AC447</f>
        <v>0</v>
      </c>
      <c r="J447" s="431">
        <f>+'Summary Data (2)'!AG447</f>
        <v>0</v>
      </c>
      <c r="K447" s="431">
        <f>+'Summary Data (2)'!AK447</f>
        <v>0</v>
      </c>
      <c r="L447" s="431">
        <f>+'Summary Data (2)'!AO447</f>
        <v>0</v>
      </c>
      <c r="M447" s="431">
        <f>+'Summary Data (2)'!AS447</f>
        <v>0</v>
      </c>
      <c r="N447" s="431">
        <f>+'Summary Data (2)'!AW447</f>
        <v>0</v>
      </c>
      <c r="O447" s="431">
        <f>+'Summary Data (2)'!BA447</f>
        <v>0</v>
      </c>
      <c r="P447" s="431">
        <f>+'Summary Data (2)'!BE447</f>
        <v>0</v>
      </c>
      <c r="Q447" s="431">
        <f>+'Summary Data (2)'!BI447</f>
        <v>0</v>
      </c>
      <c r="R447" s="431">
        <f>+'Summary Data (2)'!BM447</f>
        <v>0</v>
      </c>
      <c r="S447" s="431">
        <f>+'Summary Data (2)'!BQ447</f>
        <v>0</v>
      </c>
      <c r="T447" s="431">
        <f>+'Summary Data (2)'!BU447</f>
        <v>0</v>
      </c>
      <c r="U447" s="431">
        <f>+'Summary Data (2)'!BY447</f>
        <v>0</v>
      </c>
      <c r="X447" s="432">
        <f t="shared" si="78"/>
        <v>0</v>
      </c>
      <c r="Y447" s="432">
        <f t="shared" si="78"/>
        <v>0</v>
      </c>
      <c r="Z447" s="432">
        <f t="shared" si="79"/>
        <v>0</v>
      </c>
      <c r="AA447" s="432">
        <f t="shared" si="80"/>
        <v>0</v>
      </c>
      <c r="AB447" s="432">
        <f t="shared" si="81"/>
        <v>0</v>
      </c>
      <c r="AC447" s="432">
        <f t="shared" si="82"/>
        <v>0</v>
      </c>
      <c r="AD447" s="489">
        <f t="shared" si="83"/>
        <v>0</v>
      </c>
      <c r="AG447" s="483" t="e">
        <f t="shared" si="84"/>
        <v>#DIV/0!</v>
      </c>
      <c r="AH447" s="483" t="e">
        <f t="shared" si="85"/>
        <v>#DIV/0!</v>
      </c>
      <c r="AI447" s="483" t="e">
        <f t="shared" si="86"/>
        <v>#DIV/0!</v>
      </c>
      <c r="AJ447" s="483" t="e">
        <f t="shared" si="87"/>
        <v>#DIV/0!</v>
      </c>
      <c r="AK447" s="483" t="e">
        <f t="shared" si="88"/>
        <v>#DIV/0!</v>
      </c>
      <c r="AL447" s="483" t="e">
        <f t="shared" si="89"/>
        <v>#DIV/0!</v>
      </c>
    </row>
    <row r="448" spans="2:38" x14ac:dyDescent="0.2">
      <c r="B448" s="428">
        <f>+'Summary Data (2)'!B448</f>
        <v>0</v>
      </c>
      <c r="C448" s="431">
        <f>+'Summary Data (2)'!E448</f>
        <v>0</v>
      </c>
      <c r="D448" s="431">
        <f>+'Summary Data (2)'!I448</f>
        <v>0</v>
      </c>
      <c r="E448" s="431">
        <f>+'Summary Data (2)'!M448</f>
        <v>0</v>
      </c>
      <c r="F448" s="431">
        <f>+'Summary Data (2)'!Q448</f>
        <v>0</v>
      </c>
      <c r="G448" s="431">
        <f>+'Summary Data (2)'!U448</f>
        <v>0</v>
      </c>
      <c r="H448" s="431">
        <f>+'Summary Data (2)'!Y448</f>
        <v>0</v>
      </c>
      <c r="I448" s="431">
        <f>+'Summary Data (2)'!AC448</f>
        <v>0</v>
      </c>
      <c r="J448" s="431">
        <f>+'Summary Data (2)'!AG448</f>
        <v>0</v>
      </c>
      <c r="K448" s="431">
        <f>+'Summary Data (2)'!AK448</f>
        <v>0</v>
      </c>
      <c r="L448" s="431">
        <f>+'Summary Data (2)'!AO448</f>
        <v>0</v>
      </c>
      <c r="M448" s="431">
        <f>+'Summary Data (2)'!AS448</f>
        <v>0</v>
      </c>
      <c r="N448" s="431">
        <f>+'Summary Data (2)'!AW448</f>
        <v>0</v>
      </c>
      <c r="O448" s="431">
        <f>+'Summary Data (2)'!BA448</f>
        <v>0</v>
      </c>
      <c r="P448" s="431">
        <f>+'Summary Data (2)'!BE448</f>
        <v>0</v>
      </c>
      <c r="Q448" s="431">
        <f>+'Summary Data (2)'!BI448</f>
        <v>0</v>
      </c>
      <c r="R448" s="431">
        <f>+'Summary Data (2)'!BM448</f>
        <v>0</v>
      </c>
      <c r="S448" s="431">
        <f>+'Summary Data (2)'!BQ448</f>
        <v>0</v>
      </c>
      <c r="T448" s="431">
        <f>+'Summary Data (2)'!BU448</f>
        <v>0</v>
      </c>
      <c r="U448" s="431">
        <f>+'Summary Data (2)'!BY448</f>
        <v>0</v>
      </c>
      <c r="X448" s="432">
        <f t="shared" si="78"/>
        <v>0</v>
      </c>
      <c r="Y448" s="432">
        <f t="shared" si="78"/>
        <v>0</v>
      </c>
      <c r="Z448" s="432">
        <f t="shared" si="79"/>
        <v>0</v>
      </c>
      <c r="AA448" s="432">
        <f t="shared" si="80"/>
        <v>0</v>
      </c>
      <c r="AB448" s="432">
        <f t="shared" si="81"/>
        <v>0</v>
      </c>
      <c r="AC448" s="432">
        <f t="shared" si="82"/>
        <v>0</v>
      </c>
      <c r="AD448" s="489">
        <f t="shared" si="83"/>
        <v>0</v>
      </c>
      <c r="AG448" s="483" t="e">
        <f t="shared" si="84"/>
        <v>#DIV/0!</v>
      </c>
      <c r="AH448" s="483" t="e">
        <f t="shared" si="85"/>
        <v>#DIV/0!</v>
      </c>
      <c r="AI448" s="483" t="e">
        <f t="shared" si="86"/>
        <v>#DIV/0!</v>
      </c>
      <c r="AJ448" s="483" t="e">
        <f t="shared" si="87"/>
        <v>#DIV/0!</v>
      </c>
      <c r="AK448" s="483" t="e">
        <f t="shared" si="88"/>
        <v>#DIV/0!</v>
      </c>
      <c r="AL448" s="483" t="e">
        <f t="shared" si="89"/>
        <v>#DIV/0!</v>
      </c>
    </row>
    <row r="449" spans="2:38" x14ac:dyDescent="0.2">
      <c r="B449" s="428">
        <f>+'Summary Data (2)'!B449</f>
        <v>0</v>
      </c>
      <c r="C449" s="431">
        <f>+'Summary Data (2)'!E449</f>
        <v>0</v>
      </c>
      <c r="D449" s="431">
        <f>+'Summary Data (2)'!I449</f>
        <v>0</v>
      </c>
      <c r="E449" s="431">
        <f>+'Summary Data (2)'!M449</f>
        <v>0</v>
      </c>
      <c r="F449" s="431">
        <f>+'Summary Data (2)'!Q449</f>
        <v>0</v>
      </c>
      <c r="G449" s="431">
        <f>+'Summary Data (2)'!U449</f>
        <v>0</v>
      </c>
      <c r="H449" s="431">
        <f>+'Summary Data (2)'!Y449</f>
        <v>0</v>
      </c>
      <c r="I449" s="431">
        <f>+'Summary Data (2)'!AC449</f>
        <v>0</v>
      </c>
      <c r="J449" s="431">
        <f>+'Summary Data (2)'!AG449</f>
        <v>0</v>
      </c>
      <c r="K449" s="431">
        <f>+'Summary Data (2)'!AK449</f>
        <v>0</v>
      </c>
      <c r="L449" s="431">
        <f>+'Summary Data (2)'!AO449</f>
        <v>0</v>
      </c>
      <c r="M449" s="431">
        <f>+'Summary Data (2)'!AS449</f>
        <v>0</v>
      </c>
      <c r="N449" s="431">
        <f>+'Summary Data (2)'!AW449</f>
        <v>0</v>
      </c>
      <c r="O449" s="431">
        <f>+'Summary Data (2)'!BA449</f>
        <v>0</v>
      </c>
      <c r="P449" s="431">
        <f>+'Summary Data (2)'!BE449</f>
        <v>0</v>
      </c>
      <c r="Q449" s="431">
        <f>+'Summary Data (2)'!BI449</f>
        <v>0</v>
      </c>
      <c r="R449" s="431">
        <f>+'Summary Data (2)'!BM449</f>
        <v>0</v>
      </c>
      <c r="S449" s="431">
        <f>+'Summary Data (2)'!BQ449</f>
        <v>0</v>
      </c>
      <c r="T449" s="431">
        <f>+'Summary Data (2)'!BU449</f>
        <v>0</v>
      </c>
      <c r="U449" s="431">
        <f>+'Summary Data (2)'!BY449</f>
        <v>0</v>
      </c>
      <c r="X449" s="432">
        <f t="shared" si="78"/>
        <v>0</v>
      </c>
      <c r="Y449" s="432">
        <f t="shared" si="78"/>
        <v>0</v>
      </c>
      <c r="Z449" s="432">
        <f t="shared" si="79"/>
        <v>0</v>
      </c>
      <c r="AA449" s="432">
        <f t="shared" si="80"/>
        <v>0</v>
      </c>
      <c r="AB449" s="432">
        <f t="shared" si="81"/>
        <v>0</v>
      </c>
      <c r="AC449" s="432">
        <f t="shared" si="82"/>
        <v>0</v>
      </c>
      <c r="AD449" s="489">
        <f t="shared" si="83"/>
        <v>0</v>
      </c>
      <c r="AG449" s="483" t="e">
        <f t="shared" si="84"/>
        <v>#DIV/0!</v>
      </c>
      <c r="AH449" s="483" t="e">
        <f t="shared" si="85"/>
        <v>#DIV/0!</v>
      </c>
      <c r="AI449" s="483" t="e">
        <f t="shared" si="86"/>
        <v>#DIV/0!</v>
      </c>
      <c r="AJ449" s="483" t="e">
        <f t="shared" si="87"/>
        <v>#DIV/0!</v>
      </c>
      <c r="AK449" s="483" t="e">
        <f t="shared" si="88"/>
        <v>#DIV/0!</v>
      </c>
      <c r="AL449" s="483" t="e">
        <f t="shared" si="89"/>
        <v>#DIV/0!</v>
      </c>
    </row>
    <row r="450" spans="2:38" x14ac:dyDescent="0.2">
      <c r="B450" s="428">
        <f>+'Summary Data (2)'!B450</f>
        <v>0</v>
      </c>
      <c r="C450" s="431">
        <f>+'Summary Data (2)'!E450</f>
        <v>0</v>
      </c>
      <c r="D450" s="431">
        <f>+'Summary Data (2)'!I450</f>
        <v>0</v>
      </c>
      <c r="E450" s="431">
        <f>+'Summary Data (2)'!M450</f>
        <v>0</v>
      </c>
      <c r="F450" s="431">
        <f>+'Summary Data (2)'!Q450</f>
        <v>0</v>
      </c>
      <c r="G450" s="431">
        <f>+'Summary Data (2)'!U450</f>
        <v>0</v>
      </c>
      <c r="H450" s="431">
        <f>+'Summary Data (2)'!Y450</f>
        <v>0</v>
      </c>
      <c r="I450" s="431">
        <f>+'Summary Data (2)'!AC450</f>
        <v>0</v>
      </c>
      <c r="J450" s="431">
        <f>+'Summary Data (2)'!AG450</f>
        <v>0</v>
      </c>
      <c r="K450" s="431">
        <f>+'Summary Data (2)'!AK450</f>
        <v>0</v>
      </c>
      <c r="L450" s="431">
        <f>+'Summary Data (2)'!AO450</f>
        <v>0</v>
      </c>
      <c r="M450" s="431">
        <f>+'Summary Data (2)'!AS450</f>
        <v>0</v>
      </c>
      <c r="N450" s="431">
        <f>+'Summary Data (2)'!AW450</f>
        <v>0</v>
      </c>
      <c r="O450" s="431">
        <f>+'Summary Data (2)'!BA450</f>
        <v>0</v>
      </c>
      <c r="P450" s="431">
        <f>+'Summary Data (2)'!BE450</f>
        <v>0</v>
      </c>
      <c r="Q450" s="431">
        <f>+'Summary Data (2)'!BI450</f>
        <v>0</v>
      </c>
      <c r="R450" s="431">
        <f>+'Summary Data (2)'!BM450</f>
        <v>0</v>
      </c>
      <c r="S450" s="431">
        <f>+'Summary Data (2)'!BQ450</f>
        <v>0</v>
      </c>
      <c r="T450" s="431">
        <f>+'Summary Data (2)'!BU450</f>
        <v>0</v>
      </c>
      <c r="U450" s="431">
        <f>+'Summary Data (2)'!BY450</f>
        <v>0</v>
      </c>
      <c r="X450" s="432">
        <f t="shared" si="78"/>
        <v>0</v>
      </c>
      <c r="Y450" s="432">
        <f t="shared" si="78"/>
        <v>0</v>
      </c>
      <c r="Z450" s="432">
        <f t="shared" si="79"/>
        <v>0</v>
      </c>
      <c r="AA450" s="432">
        <f t="shared" si="80"/>
        <v>0</v>
      </c>
      <c r="AB450" s="432">
        <f t="shared" si="81"/>
        <v>0</v>
      </c>
      <c r="AC450" s="432">
        <f t="shared" si="82"/>
        <v>0</v>
      </c>
      <c r="AD450" s="489">
        <f t="shared" si="83"/>
        <v>0</v>
      </c>
      <c r="AG450" s="483" t="e">
        <f t="shared" si="84"/>
        <v>#DIV/0!</v>
      </c>
      <c r="AH450" s="483" t="e">
        <f t="shared" si="85"/>
        <v>#DIV/0!</v>
      </c>
      <c r="AI450" s="483" t="e">
        <f t="shared" si="86"/>
        <v>#DIV/0!</v>
      </c>
      <c r="AJ450" s="483" t="e">
        <f t="shared" si="87"/>
        <v>#DIV/0!</v>
      </c>
      <c r="AK450" s="483" t="e">
        <f t="shared" si="88"/>
        <v>#DIV/0!</v>
      </c>
      <c r="AL450" s="483" t="e">
        <f t="shared" si="89"/>
        <v>#DIV/0!</v>
      </c>
    </row>
    <row r="451" spans="2:38" x14ac:dyDescent="0.2">
      <c r="B451" s="428">
        <f>+'Summary Data (2)'!B451</f>
        <v>0</v>
      </c>
      <c r="C451" s="431">
        <f>+'Summary Data (2)'!E451</f>
        <v>0</v>
      </c>
      <c r="D451" s="431">
        <f>+'Summary Data (2)'!I451</f>
        <v>0</v>
      </c>
      <c r="E451" s="431">
        <f>+'Summary Data (2)'!M451</f>
        <v>0</v>
      </c>
      <c r="F451" s="431">
        <f>+'Summary Data (2)'!Q451</f>
        <v>0</v>
      </c>
      <c r="G451" s="431">
        <f>+'Summary Data (2)'!U451</f>
        <v>0</v>
      </c>
      <c r="H451" s="431">
        <f>+'Summary Data (2)'!Y451</f>
        <v>0</v>
      </c>
      <c r="I451" s="431">
        <f>+'Summary Data (2)'!AC451</f>
        <v>0</v>
      </c>
      <c r="J451" s="431">
        <f>+'Summary Data (2)'!AG451</f>
        <v>0</v>
      </c>
      <c r="K451" s="431">
        <f>+'Summary Data (2)'!AK451</f>
        <v>0</v>
      </c>
      <c r="L451" s="431">
        <f>+'Summary Data (2)'!AO451</f>
        <v>0</v>
      </c>
      <c r="M451" s="431">
        <f>+'Summary Data (2)'!AS451</f>
        <v>0</v>
      </c>
      <c r="N451" s="431">
        <f>+'Summary Data (2)'!AW451</f>
        <v>0</v>
      </c>
      <c r="O451" s="431">
        <f>+'Summary Data (2)'!BA451</f>
        <v>0</v>
      </c>
      <c r="P451" s="431">
        <f>+'Summary Data (2)'!BE451</f>
        <v>0</v>
      </c>
      <c r="Q451" s="431">
        <f>+'Summary Data (2)'!BI451</f>
        <v>0</v>
      </c>
      <c r="R451" s="431">
        <f>+'Summary Data (2)'!BM451</f>
        <v>0</v>
      </c>
      <c r="S451" s="431">
        <f>+'Summary Data (2)'!BQ451</f>
        <v>0</v>
      </c>
      <c r="T451" s="431">
        <f>+'Summary Data (2)'!BU451</f>
        <v>0</v>
      </c>
      <c r="U451" s="431">
        <f>+'Summary Data (2)'!BY451</f>
        <v>0</v>
      </c>
      <c r="X451" s="432">
        <f t="shared" si="78"/>
        <v>0</v>
      </c>
      <c r="Y451" s="432">
        <f t="shared" si="78"/>
        <v>0</v>
      </c>
      <c r="Z451" s="432">
        <f t="shared" si="79"/>
        <v>0</v>
      </c>
      <c r="AA451" s="432">
        <f t="shared" si="80"/>
        <v>0</v>
      </c>
      <c r="AB451" s="432">
        <f t="shared" si="81"/>
        <v>0</v>
      </c>
      <c r="AC451" s="432">
        <f t="shared" si="82"/>
        <v>0</v>
      </c>
      <c r="AD451" s="489">
        <f t="shared" si="83"/>
        <v>0</v>
      </c>
      <c r="AG451" s="483" t="e">
        <f t="shared" si="84"/>
        <v>#DIV/0!</v>
      </c>
      <c r="AH451" s="483" t="e">
        <f t="shared" si="85"/>
        <v>#DIV/0!</v>
      </c>
      <c r="AI451" s="483" t="e">
        <f t="shared" si="86"/>
        <v>#DIV/0!</v>
      </c>
      <c r="AJ451" s="483" t="e">
        <f t="shared" si="87"/>
        <v>#DIV/0!</v>
      </c>
      <c r="AK451" s="483" t="e">
        <f t="shared" si="88"/>
        <v>#DIV/0!</v>
      </c>
      <c r="AL451" s="483" t="e">
        <f t="shared" si="89"/>
        <v>#DIV/0!</v>
      </c>
    </row>
    <row r="452" spans="2:38" x14ac:dyDescent="0.2">
      <c r="B452" s="428">
        <f>+'Summary Data (2)'!B452</f>
        <v>0</v>
      </c>
      <c r="C452" s="431">
        <f>+'Summary Data (2)'!E452</f>
        <v>0</v>
      </c>
      <c r="D452" s="431">
        <f>+'Summary Data (2)'!I452</f>
        <v>0</v>
      </c>
      <c r="E452" s="431">
        <f>+'Summary Data (2)'!M452</f>
        <v>0</v>
      </c>
      <c r="F452" s="431">
        <f>+'Summary Data (2)'!Q452</f>
        <v>0</v>
      </c>
      <c r="G452" s="431">
        <f>+'Summary Data (2)'!U452</f>
        <v>0</v>
      </c>
      <c r="H452" s="431">
        <f>+'Summary Data (2)'!Y452</f>
        <v>0</v>
      </c>
      <c r="I452" s="431">
        <f>+'Summary Data (2)'!AC452</f>
        <v>0</v>
      </c>
      <c r="J452" s="431">
        <f>+'Summary Data (2)'!AG452</f>
        <v>0</v>
      </c>
      <c r="K452" s="431">
        <f>+'Summary Data (2)'!AK452</f>
        <v>0</v>
      </c>
      <c r="L452" s="431">
        <f>+'Summary Data (2)'!AO452</f>
        <v>0</v>
      </c>
      <c r="M452" s="431">
        <f>+'Summary Data (2)'!AS452</f>
        <v>0</v>
      </c>
      <c r="N452" s="431">
        <f>+'Summary Data (2)'!AW452</f>
        <v>0</v>
      </c>
      <c r="O452" s="431">
        <f>+'Summary Data (2)'!BA452</f>
        <v>0</v>
      </c>
      <c r="P452" s="431">
        <f>+'Summary Data (2)'!BE452</f>
        <v>0</v>
      </c>
      <c r="Q452" s="431">
        <f>+'Summary Data (2)'!BI452</f>
        <v>0</v>
      </c>
      <c r="R452" s="431">
        <f>+'Summary Data (2)'!BM452</f>
        <v>0</v>
      </c>
      <c r="S452" s="431">
        <f>+'Summary Data (2)'!BQ452</f>
        <v>0</v>
      </c>
      <c r="T452" s="431">
        <f>+'Summary Data (2)'!BU452</f>
        <v>0</v>
      </c>
      <c r="U452" s="431">
        <f>+'Summary Data (2)'!BY452</f>
        <v>0</v>
      </c>
      <c r="X452" s="432">
        <f t="shared" ref="X452:Y457" si="90">+C452</f>
        <v>0</v>
      </c>
      <c r="Y452" s="432">
        <f t="shared" si="90"/>
        <v>0</v>
      </c>
      <c r="Z452" s="432">
        <f t="shared" ref="Z452:Z457" si="91">+Q452</f>
        <v>0</v>
      </c>
      <c r="AA452" s="432">
        <f t="shared" ref="AA452:AA457" si="92">+E452+F452+G452+H452+I452+J452</f>
        <v>0</v>
      </c>
      <c r="AB452" s="432">
        <f t="shared" ref="AB452:AB457" si="93">+R452+S452+T452</f>
        <v>0</v>
      </c>
      <c r="AC452" s="432">
        <f t="shared" ref="AC452:AC457" si="94">+K452+L452+M452+N452+O452+P452</f>
        <v>0</v>
      </c>
      <c r="AD452" s="489">
        <f t="shared" ref="AD452:AD457" si="95">+SUM(X452:AC452)-U452</f>
        <v>0</v>
      </c>
      <c r="AG452" s="483" t="e">
        <f t="shared" ref="AG452:AG457" si="96">+X452/$U452</f>
        <v>#DIV/0!</v>
      </c>
      <c r="AH452" s="483" t="e">
        <f t="shared" ref="AH452:AH457" si="97">+Y452/$U452</f>
        <v>#DIV/0!</v>
      </c>
      <c r="AI452" s="483" t="e">
        <f t="shared" ref="AI452:AI457" si="98">+Z452/$U452</f>
        <v>#DIV/0!</v>
      </c>
      <c r="AJ452" s="483" t="e">
        <f t="shared" ref="AJ452:AJ457" si="99">+AA452/$U452</f>
        <v>#DIV/0!</v>
      </c>
      <c r="AK452" s="483" t="e">
        <f t="shared" ref="AK452:AK457" si="100">+AB452/$U452</f>
        <v>#DIV/0!</v>
      </c>
      <c r="AL452" s="483" t="e">
        <f t="shared" ref="AL452:AL457" si="101">+AC452/$U452</f>
        <v>#DIV/0!</v>
      </c>
    </row>
    <row r="453" spans="2:38" x14ac:dyDescent="0.2">
      <c r="B453" s="428">
        <f>+'Summary Data (2)'!B453</f>
        <v>0</v>
      </c>
      <c r="C453" s="431">
        <f>+'Summary Data (2)'!E453</f>
        <v>0</v>
      </c>
      <c r="D453" s="431">
        <f>+'Summary Data (2)'!I453</f>
        <v>0</v>
      </c>
      <c r="E453" s="431">
        <f>+'Summary Data (2)'!M453</f>
        <v>0</v>
      </c>
      <c r="F453" s="431">
        <f>+'Summary Data (2)'!Q453</f>
        <v>0</v>
      </c>
      <c r="G453" s="431">
        <f>+'Summary Data (2)'!U453</f>
        <v>0</v>
      </c>
      <c r="H453" s="431">
        <f>+'Summary Data (2)'!Y453</f>
        <v>0</v>
      </c>
      <c r="I453" s="431">
        <f>+'Summary Data (2)'!AC453</f>
        <v>0</v>
      </c>
      <c r="J453" s="431">
        <f>+'Summary Data (2)'!AG453</f>
        <v>0</v>
      </c>
      <c r="K453" s="431">
        <f>+'Summary Data (2)'!AK453</f>
        <v>0</v>
      </c>
      <c r="L453" s="431">
        <f>+'Summary Data (2)'!AO453</f>
        <v>0</v>
      </c>
      <c r="M453" s="431">
        <f>+'Summary Data (2)'!AS453</f>
        <v>0</v>
      </c>
      <c r="N453" s="431">
        <f>+'Summary Data (2)'!AW453</f>
        <v>0</v>
      </c>
      <c r="O453" s="431">
        <f>+'Summary Data (2)'!BA453</f>
        <v>0</v>
      </c>
      <c r="P453" s="431">
        <f>+'Summary Data (2)'!BE453</f>
        <v>0</v>
      </c>
      <c r="Q453" s="431">
        <f>+'Summary Data (2)'!BI453</f>
        <v>0</v>
      </c>
      <c r="R453" s="431">
        <f>+'Summary Data (2)'!BM453</f>
        <v>0</v>
      </c>
      <c r="S453" s="431">
        <f>+'Summary Data (2)'!BQ453</f>
        <v>0</v>
      </c>
      <c r="T453" s="431">
        <f>+'Summary Data (2)'!BU453</f>
        <v>0</v>
      </c>
      <c r="U453" s="431">
        <f>+'Summary Data (2)'!BY453</f>
        <v>0</v>
      </c>
      <c r="X453" s="432">
        <f t="shared" si="90"/>
        <v>0</v>
      </c>
      <c r="Y453" s="432">
        <f t="shared" si="90"/>
        <v>0</v>
      </c>
      <c r="Z453" s="432">
        <f t="shared" si="91"/>
        <v>0</v>
      </c>
      <c r="AA453" s="432">
        <f t="shared" si="92"/>
        <v>0</v>
      </c>
      <c r="AB453" s="432">
        <f t="shared" si="93"/>
        <v>0</v>
      </c>
      <c r="AC453" s="432">
        <f t="shared" si="94"/>
        <v>0</v>
      </c>
      <c r="AD453" s="489">
        <f t="shared" si="95"/>
        <v>0</v>
      </c>
      <c r="AG453" s="483" t="e">
        <f t="shared" si="96"/>
        <v>#DIV/0!</v>
      </c>
      <c r="AH453" s="483" t="e">
        <f t="shared" si="97"/>
        <v>#DIV/0!</v>
      </c>
      <c r="AI453" s="483" t="e">
        <f t="shared" si="98"/>
        <v>#DIV/0!</v>
      </c>
      <c r="AJ453" s="483" t="e">
        <f t="shared" si="99"/>
        <v>#DIV/0!</v>
      </c>
      <c r="AK453" s="483" t="e">
        <f t="shared" si="100"/>
        <v>#DIV/0!</v>
      </c>
      <c r="AL453" s="483" t="e">
        <f t="shared" si="101"/>
        <v>#DIV/0!</v>
      </c>
    </row>
    <row r="454" spans="2:38" x14ac:dyDescent="0.2">
      <c r="B454" s="428">
        <f>+'Summary Data (2)'!B454</f>
        <v>0</v>
      </c>
      <c r="C454" s="431">
        <f>+'Summary Data (2)'!E454</f>
        <v>0</v>
      </c>
      <c r="D454" s="431">
        <f>+'Summary Data (2)'!I454</f>
        <v>0</v>
      </c>
      <c r="E454" s="431">
        <f>+'Summary Data (2)'!M454</f>
        <v>0</v>
      </c>
      <c r="F454" s="431">
        <f>+'Summary Data (2)'!Q454</f>
        <v>0</v>
      </c>
      <c r="G454" s="431">
        <f>+'Summary Data (2)'!U454</f>
        <v>0</v>
      </c>
      <c r="H454" s="431">
        <f>+'Summary Data (2)'!Y454</f>
        <v>0</v>
      </c>
      <c r="I454" s="431">
        <f>+'Summary Data (2)'!AC454</f>
        <v>0</v>
      </c>
      <c r="J454" s="431">
        <f>+'Summary Data (2)'!AG454</f>
        <v>0</v>
      </c>
      <c r="K454" s="431">
        <f>+'Summary Data (2)'!AK454</f>
        <v>0</v>
      </c>
      <c r="L454" s="431">
        <f>+'Summary Data (2)'!AO454</f>
        <v>0</v>
      </c>
      <c r="M454" s="431">
        <f>+'Summary Data (2)'!AS454</f>
        <v>0</v>
      </c>
      <c r="N454" s="431">
        <f>+'Summary Data (2)'!AW454</f>
        <v>0</v>
      </c>
      <c r="O454" s="431">
        <f>+'Summary Data (2)'!BA454</f>
        <v>0</v>
      </c>
      <c r="P454" s="431">
        <f>+'Summary Data (2)'!BE454</f>
        <v>0</v>
      </c>
      <c r="Q454" s="431">
        <f>+'Summary Data (2)'!BI454</f>
        <v>0</v>
      </c>
      <c r="R454" s="431">
        <f>+'Summary Data (2)'!BM454</f>
        <v>0</v>
      </c>
      <c r="S454" s="431">
        <f>+'Summary Data (2)'!BQ454</f>
        <v>0</v>
      </c>
      <c r="T454" s="431">
        <f>+'Summary Data (2)'!BU454</f>
        <v>0</v>
      </c>
      <c r="U454" s="431">
        <f>+'Summary Data (2)'!BY454</f>
        <v>0</v>
      </c>
      <c r="X454" s="432">
        <f t="shared" si="90"/>
        <v>0</v>
      </c>
      <c r="Y454" s="432">
        <f t="shared" si="90"/>
        <v>0</v>
      </c>
      <c r="Z454" s="432">
        <f t="shared" si="91"/>
        <v>0</v>
      </c>
      <c r="AA454" s="432">
        <f t="shared" si="92"/>
        <v>0</v>
      </c>
      <c r="AB454" s="432">
        <f t="shared" si="93"/>
        <v>0</v>
      </c>
      <c r="AC454" s="432">
        <f t="shared" si="94"/>
        <v>0</v>
      </c>
      <c r="AD454" s="489">
        <f t="shared" si="95"/>
        <v>0</v>
      </c>
      <c r="AG454" s="483" t="e">
        <f t="shared" si="96"/>
        <v>#DIV/0!</v>
      </c>
      <c r="AH454" s="483" t="e">
        <f t="shared" si="97"/>
        <v>#DIV/0!</v>
      </c>
      <c r="AI454" s="483" t="e">
        <f t="shared" si="98"/>
        <v>#DIV/0!</v>
      </c>
      <c r="AJ454" s="483" t="e">
        <f t="shared" si="99"/>
        <v>#DIV/0!</v>
      </c>
      <c r="AK454" s="483" t="e">
        <f t="shared" si="100"/>
        <v>#DIV/0!</v>
      </c>
      <c r="AL454" s="483" t="e">
        <f t="shared" si="101"/>
        <v>#DIV/0!</v>
      </c>
    </row>
    <row r="455" spans="2:38" x14ac:dyDescent="0.2">
      <c r="B455" s="428">
        <f>+'Summary Data (2)'!B455</f>
        <v>0</v>
      </c>
      <c r="C455" s="431">
        <f>+'Summary Data (2)'!E455</f>
        <v>0</v>
      </c>
      <c r="D455" s="431">
        <f>+'Summary Data (2)'!I455</f>
        <v>0</v>
      </c>
      <c r="E455" s="431">
        <f>+'Summary Data (2)'!M455</f>
        <v>0</v>
      </c>
      <c r="F455" s="431">
        <f>+'Summary Data (2)'!Q455</f>
        <v>0</v>
      </c>
      <c r="G455" s="431">
        <f>+'Summary Data (2)'!U455</f>
        <v>0</v>
      </c>
      <c r="H455" s="431">
        <f>+'Summary Data (2)'!Y455</f>
        <v>0</v>
      </c>
      <c r="I455" s="431">
        <f>+'Summary Data (2)'!AC455</f>
        <v>0</v>
      </c>
      <c r="J455" s="431">
        <f>+'Summary Data (2)'!AG455</f>
        <v>0</v>
      </c>
      <c r="K455" s="431">
        <f>+'Summary Data (2)'!AK455</f>
        <v>0</v>
      </c>
      <c r="L455" s="431">
        <f>+'Summary Data (2)'!AO455</f>
        <v>0</v>
      </c>
      <c r="M455" s="431">
        <f>+'Summary Data (2)'!AS455</f>
        <v>0</v>
      </c>
      <c r="N455" s="431">
        <f>+'Summary Data (2)'!AW455</f>
        <v>0</v>
      </c>
      <c r="O455" s="431">
        <f>+'Summary Data (2)'!BA455</f>
        <v>0</v>
      </c>
      <c r="P455" s="431">
        <f>+'Summary Data (2)'!BE455</f>
        <v>0</v>
      </c>
      <c r="Q455" s="431">
        <f>+'Summary Data (2)'!BI455</f>
        <v>0</v>
      </c>
      <c r="R455" s="431">
        <f>+'Summary Data (2)'!BM455</f>
        <v>0</v>
      </c>
      <c r="S455" s="431">
        <f>+'Summary Data (2)'!BQ455</f>
        <v>0</v>
      </c>
      <c r="T455" s="431">
        <f>+'Summary Data (2)'!BU455</f>
        <v>0</v>
      </c>
      <c r="U455" s="431">
        <f>+'Summary Data (2)'!BY455</f>
        <v>0</v>
      </c>
      <c r="X455" s="432">
        <f t="shared" si="90"/>
        <v>0</v>
      </c>
      <c r="Y455" s="432">
        <f t="shared" si="90"/>
        <v>0</v>
      </c>
      <c r="Z455" s="432">
        <f t="shared" si="91"/>
        <v>0</v>
      </c>
      <c r="AA455" s="432">
        <f t="shared" si="92"/>
        <v>0</v>
      </c>
      <c r="AB455" s="432">
        <f t="shared" si="93"/>
        <v>0</v>
      </c>
      <c r="AC455" s="432">
        <f t="shared" si="94"/>
        <v>0</v>
      </c>
      <c r="AD455" s="489">
        <f t="shared" si="95"/>
        <v>0</v>
      </c>
      <c r="AG455" s="483" t="e">
        <f t="shared" si="96"/>
        <v>#DIV/0!</v>
      </c>
      <c r="AH455" s="483" t="e">
        <f t="shared" si="97"/>
        <v>#DIV/0!</v>
      </c>
      <c r="AI455" s="483" t="e">
        <f t="shared" si="98"/>
        <v>#DIV/0!</v>
      </c>
      <c r="AJ455" s="483" t="e">
        <f t="shared" si="99"/>
        <v>#DIV/0!</v>
      </c>
      <c r="AK455" s="483" t="e">
        <f t="shared" si="100"/>
        <v>#DIV/0!</v>
      </c>
      <c r="AL455" s="483" t="e">
        <f t="shared" si="101"/>
        <v>#DIV/0!</v>
      </c>
    </row>
    <row r="456" spans="2:38" x14ac:dyDescent="0.2">
      <c r="B456" s="428">
        <f>+'Summary Data (2)'!B456</f>
        <v>0</v>
      </c>
      <c r="C456" s="431">
        <f>+'Summary Data (2)'!E456</f>
        <v>0</v>
      </c>
      <c r="D456" s="431">
        <f>+'Summary Data (2)'!I456</f>
        <v>0</v>
      </c>
      <c r="E456" s="431">
        <f>+'Summary Data (2)'!M456</f>
        <v>0</v>
      </c>
      <c r="F456" s="431">
        <f>+'Summary Data (2)'!Q456</f>
        <v>0</v>
      </c>
      <c r="G456" s="431">
        <f>+'Summary Data (2)'!U456</f>
        <v>0</v>
      </c>
      <c r="H456" s="431">
        <f>+'Summary Data (2)'!Y456</f>
        <v>0</v>
      </c>
      <c r="I456" s="431">
        <f>+'Summary Data (2)'!AC456</f>
        <v>0</v>
      </c>
      <c r="J456" s="431">
        <f>+'Summary Data (2)'!AG456</f>
        <v>0</v>
      </c>
      <c r="K456" s="431">
        <f>+'Summary Data (2)'!AK456</f>
        <v>0</v>
      </c>
      <c r="L456" s="431">
        <f>+'Summary Data (2)'!AO456</f>
        <v>0</v>
      </c>
      <c r="M456" s="431">
        <f>+'Summary Data (2)'!AS456</f>
        <v>0</v>
      </c>
      <c r="N456" s="431">
        <f>+'Summary Data (2)'!AW456</f>
        <v>0</v>
      </c>
      <c r="O456" s="431">
        <f>+'Summary Data (2)'!BA456</f>
        <v>0</v>
      </c>
      <c r="P456" s="431">
        <f>+'Summary Data (2)'!BE456</f>
        <v>0</v>
      </c>
      <c r="Q456" s="431">
        <f>+'Summary Data (2)'!BI456</f>
        <v>0</v>
      </c>
      <c r="R456" s="431">
        <f>+'Summary Data (2)'!BM456</f>
        <v>0</v>
      </c>
      <c r="S456" s="431">
        <f>+'Summary Data (2)'!BQ456</f>
        <v>0</v>
      </c>
      <c r="T456" s="431">
        <f>+'Summary Data (2)'!BU456</f>
        <v>0</v>
      </c>
      <c r="U456" s="431">
        <f>+'Summary Data (2)'!BY456</f>
        <v>0</v>
      </c>
      <c r="X456" s="432">
        <f t="shared" si="90"/>
        <v>0</v>
      </c>
      <c r="Y456" s="432">
        <f t="shared" si="90"/>
        <v>0</v>
      </c>
      <c r="Z456" s="432">
        <f t="shared" si="91"/>
        <v>0</v>
      </c>
      <c r="AA456" s="432">
        <f t="shared" si="92"/>
        <v>0</v>
      </c>
      <c r="AB456" s="432">
        <f t="shared" si="93"/>
        <v>0</v>
      </c>
      <c r="AC456" s="432">
        <f t="shared" si="94"/>
        <v>0</v>
      </c>
      <c r="AD456" s="489">
        <f t="shared" si="95"/>
        <v>0</v>
      </c>
      <c r="AG456" s="483" t="e">
        <f t="shared" si="96"/>
        <v>#DIV/0!</v>
      </c>
      <c r="AH456" s="483" t="e">
        <f t="shared" si="97"/>
        <v>#DIV/0!</v>
      </c>
      <c r="AI456" s="483" t="e">
        <f t="shared" si="98"/>
        <v>#DIV/0!</v>
      </c>
      <c r="AJ456" s="483" t="e">
        <f t="shared" si="99"/>
        <v>#DIV/0!</v>
      </c>
      <c r="AK456" s="483" t="e">
        <f t="shared" si="100"/>
        <v>#DIV/0!</v>
      </c>
      <c r="AL456" s="483" t="e">
        <f t="shared" si="101"/>
        <v>#DIV/0!</v>
      </c>
    </row>
    <row r="457" spans="2:38" x14ac:dyDescent="0.2">
      <c r="B457" s="428">
        <f>+'Summary Data (2)'!B457</f>
        <v>0</v>
      </c>
      <c r="C457" s="431">
        <f>+'Summary Data (2)'!E457</f>
        <v>0</v>
      </c>
      <c r="D457" s="431">
        <f>+'Summary Data (2)'!I457</f>
        <v>0</v>
      </c>
      <c r="E457" s="431">
        <f>+'Summary Data (2)'!M457</f>
        <v>0</v>
      </c>
      <c r="F457" s="431">
        <f>+'Summary Data (2)'!Q457</f>
        <v>0</v>
      </c>
      <c r="G457" s="431">
        <f>+'Summary Data (2)'!U457</f>
        <v>0</v>
      </c>
      <c r="H457" s="431">
        <f>+'Summary Data (2)'!Y457</f>
        <v>0</v>
      </c>
      <c r="I457" s="431">
        <f>+'Summary Data (2)'!AC457</f>
        <v>0</v>
      </c>
      <c r="J457" s="431">
        <f>+'Summary Data (2)'!AG457</f>
        <v>0</v>
      </c>
      <c r="K457" s="431">
        <f>+'Summary Data (2)'!AK457</f>
        <v>0</v>
      </c>
      <c r="L457" s="431">
        <f>+'Summary Data (2)'!AO457</f>
        <v>0</v>
      </c>
      <c r="M457" s="431">
        <f>+'Summary Data (2)'!AS457</f>
        <v>0</v>
      </c>
      <c r="N457" s="431">
        <f>+'Summary Data (2)'!AW457</f>
        <v>0</v>
      </c>
      <c r="O457" s="431">
        <f>+'Summary Data (2)'!BA457</f>
        <v>0</v>
      </c>
      <c r="P457" s="431">
        <f>+'Summary Data (2)'!BE457</f>
        <v>0</v>
      </c>
      <c r="Q457" s="431">
        <f>+'Summary Data (2)'!BI457</f>
        <v>0</v>
      </c>
      <c r="R457" s="431">
        <f>+'Summary Data (2)'!BM457</f>
        <v>0</v>
      </c>
      <c r="S457" s="431">
        <f>+'Summary Data (2)'!BQ457</f>
        <v>0</v>
      </c>
      <c r="T457" s="431">
        <f>+'Summary Data (2)'!BU457</f>
        <v>0</v>
      </c>
      <c r="U457" s="431">
        <f>+'Summary Data (2)'!BY457</f>
        <v>0</v>
      </c>
      <c r="X457" s="432">
        <f t="shared" si="90"/>
        <v>0</v>
      </c>
      <c r="Y457" s="432">
        <f t="shared" si="90"/>
        <v>0</v>
      </c>
      <c r="Z457" s="432">
        <f t="shared" si="91"/>
        <v>0</v>
      </c>
      <c r="AA457" s="432">
        <f t="shared" si="92"/>
        <v>0</v>
      </c>
      <c r="AB457" s="432">
        <f t="shared" si="93"/>
        <v>0</v>
      </c>
      <c r="AC457" s="432">
        <f t="shared" si="94"/>
        <v>0</v>
      </c>
      <c r="AD457" s="489">
        <f t="shared" si="95"/>
        <v>0</v>
      </c>
      <c r="AG457" s="483" t="e">
        <f t="shared" si="96"/>
        <v>#DIV/0!</v>
      </c>
      <c r="AH457" s="483" t="e">
        <f t="shared" si="97"/>
        <v>#DIV/0!</v>
      </c>
      <c r="AI457" s="483" t="e">
        <f t="shared" si="98"/>
        <v>#DIV/0!</v>
      </c>
      <c r="AJ457" s="483" t="e">
        <f t="shared" si="99"/>
        <v>#DIV/0!</v>
      </c>
      <c r="AK457" s="483" t="e">
        <f t="shared" si="100"/>
        <v>#DIV/0!</v>
      </c>
      <c r="AL457" s="483" t="e">
        <f t="shared" si="101"/>
        <v>#DIV/0!</v>
      </c>
    </row>
  </sheetData>
  <mergeCells count="19">
    <mergeCell ref="A75:A86"/>
    <mergeCell ref="A87:A98"/>
    <mergeCell ref="A99:A110"/>
    <mergeCell ref="A3:A14"/>
    <mergeCell ref="A15:A26"/>
    <mergeCell ref="A27:A38"/>
    <mergeCell ref="A39:A50"/>
    <mergeCell ref="A51:A62"/>
    <mergeCell ref="A63:A74"/>
    <mergeCell ref="A111:A122"/>
    <mergeCell ref="A123:A134"/>
    <mergeCell ref="A219:A230"/>
    <mergeCell ref="A147:A158"/>
    <mergeCell ref="A159:A170"/>
    <mergeCell ref="A171:A182"/>
    <mergeCell ref="A183:A194"/>
    <mergeCell ref="A195:A206"/>
    <mergeCell ref="A207:A218"/>
    <mergeCell ref="A135:A146"/>
  </mergeCells>
  <pageMargins left="0.7" right="0.7" top="0.75" bottom="0.75" header="0.3" footer="0.3"/>
  <customProperties>
    <customPr name="DrillPoint.Configuration" r:id="rId1"/>
    <customPr name="DrillPoint.FROID" r:id="rId2"/>
    <customPr name="DrillPoint.MIPOrganization" r:id="rId3"/>
    <customPr name="DrillPoint.Mode" r:id="rId4"/>
    <customPr name="DrillPoint.Subsheet" r:id="rId5"/>
    <customPr name="DrillPoint.WorksheetID" r:id="rId6"/>
  </customProperties>
  <drawing r:id="rId7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L457"/>
  <sheetViews>
    <sheetView workbookViewId="0">
      <pane xSplit="2" ySplit="2" topLeftCell="D60" activePane="bottomRight" state="frozen"/>
      <selection pane="topRight" activeCell="C1" sqref="C1"/>
      <selection pane="bottomLeft" activeCell="A3" sqref="A3"/>
      <selection pane="bottomRight" activeCell="AC3" sqref="AC3"/>
    </sheetView>
  </sheetViews>
  <sheetFormatPr defaultColWidth="9.140625" defaultRowHeight="12.75" x14ac:dyDescent="0.2"/>
  <cols>
    <col min="1" max="1" width="3.42578125" style="428" bestFit="1" customWidth="1"/>
    <col min="2" max="2" width="16.42578125" style="428" bestFit="1" customWidth="1"/>
    <col min="3" max="29" width="8" style="428" customWidth="1"/>
    <col min="30" max="30" width="4.5703125" style="428" bestFit="1" customWidth="1"/>
    <col min="31" max="32" width="9.140625" style="428"/>
    <col min="33" max="38" width="8" style="428" customWidth="1"/>
    <col min="39" max="16384" width="9.140625" style="428"/>
  </cols>
  <sheetData>
    <row r="1" spans="1:38" s="430" customFormat="1" ht="114.75" x14ac:dyDescent="0.2">
      <c r="C1" s="477" t="str">
        <f>+'Total Permit Count'!C1</f>
        <v>New SF Homes</v>
      </c>
      <c r="D1" s="477" t="str">
        <f>+'Total Permit Count'!D1</f>
        <v>Multi-Family Units</v>
      </c>
      <c r="E1" s="477" t="str">
        <f>+'Total Permit Count'!E1</f>
        <v>Mobile Home</v>
      </c>
      <c r="F1" s="477" t="str">
        <f>+'Total Permit Count'!F1</f>
        <v>Residential Remodel/Additions</v>
      </c>
      <c r="G1" s="477" t="str">
        <f>+'Total Permit Count'!G1</f>
        <v>Residential Garage</v>
      </c>
      <c r="H1" s="477" t="str">
        <f>+'Total Permit Count'!H1</f>
        <v>Misc. Residential</v>
      </c>
      <c r="I1" s="477" t="str">
        <f>+'Total Permit Count'!I1</f>
        <v>Fence</v>
      </c>
      <c r="J1" s="477" t="str">
        <f>+'Total Permit Count'!J1</f>
        <v>Shed</v>
      </c>
      <c r="K1" s="477" t="str">
        <f>+'Total Permit Count'!K1</f>
        <v xml:space="preserve">Electrical Permits </v>
      </c>
      <c r="L1" s="477" t="str">
        <f>+'Total Permit Count'!L1</f>
        <v xml:space="preserve">Fire Dept Permits </v>
      </c>
      <c r="M1" s="477" t="str">
        <f>+'Total Permit Count'!M1</f>
        <v xml:space="preserve">Mechanical Permits </v>
      </c>
      <c r="N1" s="477" t="str">
        <f>+'Total Permit Count'!N1</f>
        <v xml:space="preserve">Plumbing Permits </v>
      </c>
      <c r="O1" s="477" t="str">
        <f>+'Total Permit Count'!O1</f>
        <v>Foundation</v>
      </c>
      <c r="P1" s="477" t="str">
        <f>+'Total Permit Count'!P1</f>
        <v>Demo.</v>
      </c>
      <c r="Q1" s="477" t="str">
        <f>+'Total Permit Count'!Q1</f>
        <v>New Commercial/Shell Only</v>
      </c>
      <c r="R1" s="477" t="str">
        <f>+'Total Permit Count'!R1</f>
        <v>Commercial TI/Remodel</v>
      </c>
      <c r="S1" s="477" t="str">
        <f>+'Total Permit Count'!S1</f>
        <v>Sign</v>
      </c>
      <c r="T1" s="477" t="str">
        <f>+'Total Permit Count'!T1</f>
        <v>Misc. Commercial</v>
      </c>
      <c r="U1" s="477" t="str">
        <f>+'Total Permit Count'!U1</f>
        <v>Total Permits</v>
      </c>
      <c r="X1" s="477" t="str">
        <f>+'Total Permit Count'!X1</f>
        <v>New SF Homes</v>
      </c>
      <c r="Y1" s="477" t="str">
        <f>+'Total Permit Count'!Y1</f>
        <v>Multi-Family Units</v>
      </c>
      <c r="Z1" s="477" t="str">
        <f>+'Total Permit Count'!Z1</f>
        <v>New Commercial/Shell Only</v>
      </c>
      <c r="AA1" s="477" t="str">
        <f>+'Total Permit Count'!AA1</f>
        <v>Misc. Residential</v>
      </c>
      <c r="AB1" s="477" t="str">
        <f>+'Total Permit Count'!AB1</f>
        <v>Misc. Commercial</v>
      </c>
      <c r="AC1" s="477" t="str">
        <f>+'Total Permit Count'!AC1</f>
        <v>Trade Permits</v>
      </c>
      <c r="AG1" s="477" t="str">
        <f t="shared" ref="AG1:AL1" si="0">+X1</f>
        <v>New SF Homes</v>
      </c>
      <c r="AH1" s="477" t="str">
        <f t="shared" si="0"/>
        <v>Multi-Family Units</v>
      </c>
      <c r="AI1" s="477" t="str">
        <f t="shared" si="0"/>
        <v>New Commercial/Shell Only</v>
      </c>
      <c r="AJ1" s="477" t="str">
        <f t="shared" si="0"/>
        <v>Misc. Residential</v>
      </c>
      <c r="AK1" s="477" t="str">
        <f t="shared" si="0"/>
        <v>Misc. Commercial</v>
      </c>
      <c r="AL1" s="477" t="str">
        <f t="shared" si="0"/>
        <v>Trade Permits</v>
      </c>
    </row>
    <row r="2" spans="1:38" s="430" customFormat="1" x14ac:dyDescent="0.2"/>
    <row r="3" spans="1:38" ht="12.75" customHeight="1" x14ac:dyDescent="0.2">
      <c r="A3" s="639" t="s">
        <v>77</v>
      </c>
      <c r="B3" s="449" t="str">
        <f>+'Summary Data (2)'!B3</f>
        <v>October, 2000</v>
      </c>
      <c r="C3" s="451">
        <f>+'Summary Data (2)'!G3</f>
        <v>560</v>
      </c>
      <c r="D3" s="451">
        <f>+'Summary Data (2)'!K3</f>
        <v>60</v>
      </c>
      <c r="E3" s="451">
        <f>+'Summary Data (2)'!O3</f>
        <v>10</v>
      </c>
      <c r="F3" s="451">
        <f>+'Summary Data (2)'!S3</f>
        <v>20</v>
      </c>
      <c r="G3" s="451">
        <f>+'Summary Data (2)'!W3</f>
        <v>10</v>
      </c>
      <c r="H3" s="451">
        <f>+'Summary Data (2)'!AA3</f>
        <v>90</v>
      </c>
      <c r="I3" s="451">
        <f>+'Summary Data (2)'!AE3</f>
        <v>80</v>
      </c>
      <c r="J3" s="451">
        <f>+'Summary Data (2)'!AI3</f>
        <v>80</v>
      </c>
      <c r="K3" s="451">
        <f>+'Summary Data (2)'!AM3</f>
        <v>0</v>
      </c>
      <c r="L3" s="451">
        <f>+'Summary Data (2)'!AQ3</f>
        <v>0</v>
      </c>
      <c r="M3" s="451">
        <f>+'Summary Data (2)'!AU3</f>
        <v>0</v>
      </c>
      <c r="N3" s="451">
        <f>+'Summary Data (2)'!AY3</f>
        <v>0</v>
      </c>
      <c r="O3" s="451">
        <f>+'Summary Data (2)'!BC3</f>
        <v>100</v>
      </c>
      <c r="P3" s="451">
        <f>+'Summary Data (2)'!BG3</f>
        <v>5</v>
      </c>
      <c r="Q3" s="451">
        <f>+'Summary Data (2)'!BK3</f>
        <v>60</v>
      </c>
      <c r="R3" s="451">
        <f>+'Summary Data (2)'!BO3</f>
        <v>60</v>
      </c>
      <c r="S3" s="451">
        <f>+'Summary Data (2)'!BS3</f>
        <v>80</v>
      </c>
      <c r="T3" s="451">
        <f>+'Summary Data (2)'!BW3</f>
        <v>180</v>
      </c>
      <c r="U3" s="451">
        <f>+'Summary Data (2)'!BZ3</f>
        <v>1395</v>
      </c>
      <c r="X3" s="451">
        <f>+C3</f>
        <v>560</v>
      </c>
      <c r="Y3" s="451">
        <f>+D3</f>
        <v>60</v>
      </c>
      <c r="Z3" s="451">
        <f>+Q3</f>
        <v>60</v>
      </c>
      <c r="AA3" s="451">
        <f>+E3+F3+G3+H3+I3+J3</f>
        <v>290</v>
      </c>
      <c r="AB3" s="451">
        <f>+R3+S3+T3</f>
        <v>320</v>
      </c>
      <c r="AC3" s="451">
        <f>+K3+L3+M3+N3+O3+P3</f>
        <v>105</v>
      </c>
      <c r="AD3" s="432">
        <f>+SUM(X3:AC3)-U3</f>
        <v>0</v>
      </c>
      <c r="AG3" s="486">
        <f t="shared" ref="AG3:AL3" si="1">+X3/$U3</f>
        <v>0.40143369175627241</v>
      </c>
      <c r="AH3" s="486">
        <f t="shared" si="1"/>
        <v>4.3010752688172046E-2</v>
      </c>
      <c r="AI3" s="486">
        <f t="shared" si="1"/>
        <v>4.3010752688172046E-2</v>
      </c>
      <c r="AJ3" s="486">
        <f t="shared" si="1"/>
        <v>0.2078853046594982</v>
      </c>
      <c r="AK3" s="486">
        <f t="shared" si="1"/>
        <v>0.22939068100358423</v>
      </c>
      <c r="AL3" s="486">
        <f t="shared" si="1"/>
        <v>7.5268817204301078E-2</v>
      </c>
    </row>
    <row r="4" spans="1:38" ht="12.75" customHeight="1" x14ac:dyDescent="0.2">
      <c r="A4" s="640"/>
      <c r="B4" s="442" t="str">
        <f>+'Summary Data (2)'!B4</f>
        <v>November, 2000</v>
      </c>
      <c r="C4" s="448">
        <f>+'Summary Data (2)'!G4</f>
        <v>410</v>
      </c>
      <c r="D4" s="448">
        <f>+'Summary Data (2)'!K4</f>
        <v>0</v>
      </c>
      <c r="E4" s="448">
        <f>+'Summary Data (2)'!O4</f>
        <v>0</v>
      </c>
      <c r="F4" s="448">
        <f>+'Summary Data (2)'!S4</f>
        <v>40</v>
      </c>
      <c r="G4" s="448">
        <f>+'Summary Data (2)'!W4</f>
        <v>0</v>
      </c>
      <c r="H4" s="448">
        <f>+'Summary Data (2)'!AA4</f>
        <v>70</v>
      </c>
      <c r="I4" s="448">
        <f>+'Summary Data (2)'!AE4</f>
        <v>50</v>
      </c>
      <c r="J4" s="448">
        <f>+'Summary Data (2)'!AI4</f>
        <v>50</v>
      </c>
      <c r="K4" s="448">
        <f>+'Summary Data (2)'!AM4</f>
        <v>0</v>
      </c>
      <c r="L4" s="448">
        <f>+'Summary Data (2)'!AQ4</f>
        <v>0</v>
      </c>
      <c r="M4" s="448">
        <f>+'Summary Data (2)'!AU4</f>
        <v>0</v>
      </c>
      <c r="N4" s="448">
        <f>+'Summary Data (2)'!AY4</f>
        <v>0</v>
      </c>
      <c r="O4" s="448">
        <f>+'Summary Data (2)'!BC4</f>
        <v>0</v>
      </c>
      <c r="P4" s="448">
        <f>+'Summary Data (2)'!BG4</f>
        <v>5</v>
      </c>
      <c r="Q4" s="448">
        <f>+'Summary Data (2)'!BK4</f>
        <v>180</v>
      </c>
      <c r="R4" s="448">
        <f>+'Summary Data (2)'!BO4</f>
        <v>120</v>
      </c>
      <c r="S4" s="448">
        <f>+'Summary Data (2)'!BS4</f>
        <v>50</v>
      </c>
      <c r="T4" s="448">
        <f>+'Summary Data (2)'!BW4</f>
        <v>30</v>
      </c>
      <c r="U4" s="448">
        <f>+'Summary Data (2)'!BZ4</f>
        <v>1005</v>
      </c>
      <c r="X4" s="448">
        <f t="shared" ref="X4:Y67" si="2">+C4</f>
        <v>410</v>
      </c>
      <c r="Y4" s="448">
        <f t="shared" si="2"/>
        <v>0</v>
      </c>
      <c r="Z4" s="448">
        <f t="shared" ref="Z4:Z67" si="3">+Q4</f>
        <v>180</v>
      </c>
      <c r="AA4" s="448">
        <f t="shared" ref="AA4:AA67" si="4">+E4+F4+G4+H4+I4+J4</f>
        <v>210</v>
      </c>
      <c r="AB4" s="448">
        <f t="shared" ref="AB4:AB67" si="5">+R4+S4+T4</f>
        <v>200</v>
      </c>
      <c r="AC4" s="448">
        <f t="shared" ref="AC4:AC67" si="6">+K4+L4+M4+N4+O4+P4</f>
        <v>5</v>
      </c>
      <c r="AD4" s="432">
        <f t="shared" ref="AD4:AD67" si="7">+SUM(X4:AC4)-U4</f>
        <v>0</v>
      </c>
      <c r="AG4" s="487">
        <f t="shared" ref="AG4:AG67" si="8">+X4/$U4</f>
        <v>0.4079601990049751</v>
      </c>
      <c r="AH4" s="487">
        <f t="shared" ref="AH4:AH67" si="9">+Y4/$U4</f>
        <v>0</v>
      </c>
      <c r="AI4" s="487">
        <f t="shared" ref="AI4:AI67" si="10">+Z4/$U4</f>
        <v>0.17910447761194029</v>
      </c>
      <c r="AJ4" s="487">
        <f t="shared" ref="AJ4:AJ67" si="11">+AA4/$U4</f>
        <v>0.20895522388059701</v>
      </c>
      <c r="AK4" s="487">
        <f t="shared" ref="AK4:AK67" si="12">+AB4/$U4</f>
        <v>0.19900497512437812</v>
      </c>
      <c r="AL4" s="487">
        <f t="shared" ref="AL4:AL67" si="13">+AC4/$U4</f>
        <v>4.9751243781094526E-3</v>
      </c>
    </row>
    <row r="5" spans="1:38" x14ac:dyDescent="0.2">
      <c r="A5" s="640"/>
      <c r="B5" s="449" t="str">
        <f>+'Summary Data (2)'!B5</f>
        <v>December, 2000</v>
      </c>
      <c r="C5" s="451">
        <f>+'Summary Data (2)'!G5</f>
        <v>450</v>
      </c>
      <c r="D5" s="451">
        <f>+'Summary Data (2)'!K5</f>
        <v>90</v>
      </c>
      <c r="E5" s="451">
        <f>+'Summary Data (2)'!O5</f>
        <v>10</v>
      </c>
      <c r="F5" s="451">
        <f>+'Summary Data (2)'!S5</f>
        <v>10</v>
      </c>
      <c r="G5" s="451">
        <f>+'Summary Data (2)'!W5</f>
        <v>0</v>
      </c>
      <c r="H5" s="451">
        <f>+'Summary Data (2)'!AA5</f>
        <v>10</v>
      </c>
      <c r="I5" s="451">
        <f>+'Summary Data (2)'!AE5</f>
        <v>20</v>
      </c>
      <c r="J5" s="451">
        <f>+'Summary Data (2)'!AI5</f>
        <v>20</v>
      </c>
      <c r="K5" s="451">
        <f>+'Summary Data (2)'!AM5</f>
        <v>0</v>
      </c>
      <c r="L5" s="451">
        <f>+'Summary Data (2)'!AQ5</f>
        <v>0</v>
      </c>
      <c r="M5" s="451">
        <f>+'Summary Data (2)'!AU5</f>
        <v>0</v>
      </c>
      <c r="N5" s="451">
        <f>+'Summary Data (2)'!AY5</f>
        <v>0</v>
      </c>
      <c r="O5" s="451">
        <f>+'Summary Data (2)'!BC5</f>
        <v>0</v>
      </c>
      <c r="P5" s="451">
        <f>+'Summary Data (2)'!BG5</f>
        <v>0</v>
      </c>
      <c r="Q5" s="451">
        <f>+'Summary Data (2)'!BK5</f>
        <v>120</v>
      </c>
      <c r="R5" s="451">
        <f>+'Summary Data (2)'!BO5</f>
        <v>150</v>
      </c>
      <c r="S5" s="451">
        <f>+'Summary Data (2)'!BS5</f>
        <v>50</v>
      </c>
      <c r="T5" s="451">
        <f>+'Summary Data (2)'!BW5</f>
        <v>0</v>
      </c>
      <c r="U5" s="451">
        <f>+'Summary Data (2)'!BZ5</f>
        <v>930</v>
      </c>
      <c r="X5" s="451">
        <f t="shared" si="2"/>
        <v>450</v>
      </c>
      <c r="Y5" s="451">
        <f t="shared" si="2"/>
        <v>90</v>
      </c>
      <c r="Z5" s="451">
        <f t="shared" si="3"/>
        <v>120</v>
      </c>
      <c r="AA5" s="451">
        <f t="shared" si="4"/>
        <v>70</v>
      </c>
      <c r="AB5" s="451">
        <f t="shared" si="5"/>
        <v>200</v>
      </c>
      <c r="AC5" s="451">
        <f t="shared" si="6"/>
        <v>0</v>
      </c>
      <c r="AD5" s="432">
        <f t="shared" si="7"/>
        <v>0</v>
      </c>
      <c r="AG5" s="486">
        <f t="shared" si="8"/>
        <v>0.4838709677419355</v>
      </c>
      <c r="AH5" s="486">
        <f t="shared" si="9"/>
        <v>9.6774193548387094E-2</v>
      </c>
      <c r="AI5" s="486">
        <f t="shared" si="10"/>
        <v>0.12903225806451613</v>
      </c>
      <c r="AJ5" s="486">
        <f t="shared" si="11"/>
        <v>7.5268817204301078E-2</v>
      </c>
      <c r="AK5" s="486">
        <f t="shared" si="12"/>
        <v>0.21505376344086022</v>
      </c>
      <c r="AL5" s="486">
        <f t="shared" si="13"/>
        <v>0</v>
      </c>
    </row>
    <row r="6" spans="1:38" x14ac:dyDescent="0.2">
      <c r="A6" s="640"/>
      <c r="B6" s="442" t="str">
        <f>+'Summary Data (2)'!B6</f>
        <v>January, 2001</v>
      </c>
      <c r="C6" s="448">
        <f>+'Summary Data (2)'!G6</f>
        <v>480</v>
      </c>
      <c r="D6" s="448">
        <f>+'Summary Data (2)'!K6</f>
        <v>0</v>
      </c>
      <c r="E6" s="448">
        <f>+'Summary Data (2)'!O6</f>
        <v>10</v>
      </c>
      <c r="F6" s="448">
        <f>+'Summary Data (2)'!S6</f>
        <v>20</v>
      </c>
      <c r="G6" s="448">
        <f>+'Summary Data (2)'!W6</f>
        <v>0</v>
      </c>
      <c r="H6" s="448">
        <f>+'Summary Data (2)'!AA6</f>
        <v>10</v>
      </c>
      <c r="I6" s="448">
        <f>+'Summary Data (2)'!AE6</f>
        <v>80</v>
      </c>
      <c r="J6" s="448">
        <f>+'Summary Data (2)'!AI6</f>
        <v>80</v>
      </c>
      <c r="K6" s="448">
        <f>+'Summary Data (2)'!AM6</f>
        <v>0</v>
      </c>
      <c r="L6" s="448">
        <f>+'Summary Data (2)'!AQ6</f>
        <v>0</v>
      </c>
      <c r="M6" s="448">
        <f>+'Summary Data (2)'!AU6</f>
        <v>0</v>
      </c>
      <c r="N6" s="448">
        <f>+'Summary Data (2)'!AY6</f>
        <v>0</v>
      </c>
      <c r="O6" s="448">
        <f>+'Summary Data (2)'!BC6</f>
        <v>10</v>
      </c>
      <c r="P6" s="448">
        <f>+'Summary Data (2)'!BG6</f>
        <v>10</v>
      </c>
      <c r="Q6" s="448">
        <f>+'Summary Data (2)'!BK6</f>
        <v>30</v>
      </c>
      <c r="R6" s="448">
        <f>+'Summary Data (2)'!BO6</f>
        <v>270</v>
      </c>
      <c r="S6" s="448">
        <f>+'Summary Data (2)'!BS6</f>
        <v>80</v>
      </c>
      <c r="T6" s="448">
        <f>+'Summary Data (2)'!BW6</f>
        <v>30</v>
      </c>
      <c r="U6" s="448">
        <f>+'Summary Data (2)'!BZ6</f>
        <v>1110</v>
      </c>
      <c r="X6" s="448">
        <f t="shared" si="2"/>
        <v>480</v>
      </c>
      <c r="Y6" s="448">
        <f t="shared" si="2"/>
        <v>0</v>
      </c>
      <c r="Z6" s="448">
        <f t="shared" si="3"/>
        <v>30</v>
      </c>
      <c r="AA6" s="448">
        <f t="shared" si="4"/>
        <v>200</v>
      </c>
      <c r="AB6" s="448">
        <f t="shared" si="5"/>
        <v>380</v>
      </c>
      <c r="AC6" s="448">
        <f t="shared" si="6"/>
        <v>20</v>
      </c>
      <c r="AD6" s="432">
        <f t="shared" si="7"/>
        <v>0</v>
      </c>
      <c r="AG6" s="487">
        <f t="shared" si="8"/>
        <v>0.43243243243243246</v>
      </c>
      <c r="AH6" s="487">
        <f t="shared" si="9"/>
        <v>0</v>
      </c>
      <c r="AI6" s="487">
        <f t="shared" si="10"/>
        <v>2.7027027027027029E-2</v>
      </c>
      <c r="AJ6" s="487">
        <f t="shared" si="11"/>
        <v>0.18018018018018017</v>
      </c>
      <c r="AK6" s="487">
        <f t="shared" si="12"/>
        <v>0.34234234234234234</v>
      </c>
      <c r="AL6" s="487">
        <f t="shared" si="13"/>
        <v>1.8018018018018018E-2</v>
      </c>
    </row>
    <row r="7" spans="1:38" x14ac:dyDescent="0.2">
      <c r="A7" s="640"/>
      <c r="B7" s="449" t="str">
        <f>+'Summary Data (2)'!B7</f>
        <v>February, 2001</v>
      </c>
      <c r="C7" s="451">
        <f>+'Summary Data (2)'!G7</f>
        <v>650</v>
      </c>
      <c r="D7" s="451">
        <f>+'Summary Data (2)'!K7</f>
        <v>0</v>
      </c>
      <c r="E7" s="451">
        <f>+'Summary Data (2)'!O7</f>
        <v>0</v>
      </c>
      <c r="F7" s="451">
        <f>+'Summary Data (2)'!S7</f>
        <v>0</v>
      </c>
      <c r="G7" s="451">
        <f>+'Summary Data (2)'!W7</f>
        <v>0</v>
      </c>
      <c r="H7" s="451">
        <f>+'Summary Data (2)'!AA7</f>
        <v>40</v>
      </c>
      <c r="I7" s="451">
        <f>+'Summary Data (2)'!AE7</f>
        <v>10</v>
      </c>
      <c r="J7" s="451">
        <f>+'Summary Data (2)'!AI7</f>
        <v>10</v>
      </c>
      <c r="K7" s="451">
        <f>+'Summary Data (2)'!AM7</f>
        <v>0</v>
      </c>
      <c r="L7" s="451">
        <f>+'Summary Data (2)'!AQ7</f>
        <v>0</v>
      </c>
      <c r="M7" s="451">
        <f>+'Summary Data (2)'!AU7</f>
        <v>0</v>
      </c>
      <c r="N7" s="451">
        <f>+'Summary Data (2)'!AY7</f>
        <v>0</v>
      </c>
      <c r="O7" s="451">
        <f>+'Summary Data (2)'!BC7</f>
        <v>100</v>
      </c>
      <c r="P7" s="451">
        <f>+'Summary Data (2)'!BG7</f>
        <v>5</v>
      </c>
      <c r="Q7" s="451">
        <f>+'Summary Data (2)'!BK7</f>
        <v>60</v>
      </c>
      <c r="R7" s="451">
        <f>+'Summary Data (2)'!BO7</f>
        <v>300</v>
      </c>
      <c r="S7" s="451">
        <f>+'Summary Data (2)'!BS7</f>
        <v>50</v>
      </c>
      <c r="T7" s="451">
        <f>+'Summary Data (2)'!BW7</f>
        <v>0</v>
      </c>
      <c r="U7" s="451">
        <f>+'Summary Data (2)'!BZ7</f>
        <v>1225</v>
      </c>
      <c r="X7" s="451">
        <f t="shared" si="2"/>
        <v>650</v>
      </c>
      <c r="Y7" s="451">
        <f t="shared" si="2"/>
        <v>0</v>
      </c>
      <c r="Z7" s="451">
        <f t="shared" si="3"/>
        <v>60</v>
      </c>
      <c r="AA7" s="451">
        <f t="shared" si="4"/>
        <v>60</v>
      </c>
      <c r="AB7" s="451">
        <f t="shared" si="5"/>
        <v>350</v>
      </c>
      <c r="AC7" s="451">
        <f t="shared" si="6"/>
        <v>105</v>
      </c>
      <c r="AD7" s="432">
        <f t="shared" si="7"/>
        <v>0</v>
      </c>
      <c r="AG7" s="486">
        <f t="shared" si="8"/>
        <v>0.53061224489795922</v>
      </c>
      <c r="AH7" s="486">
        <f t="shared" si="9"/>
        <v>0</v>
      </c>
      <c r="AI7" s="486">
        <f t="shared" si="10"/>
        <v>4.8979591836734691E-2</v>
      </c>
      <c r="AJ7" s="486">
        <f t="shared" si="11"/>
        <v>4.8979591836734691E-2</v>
      </c>
      <c r="AK7" s="486">
        <f t="shared" si="12"/>
        <v>0.2857142857142857</v>
      </c>
      <c r="AL7" s="486">
        <f t="shared" si="13"/>
        <v>8.5714285714285715E-2</v>
      </c>
    </row>
    <row r="8" spans="1:38" x14ac:dyDescent="0.2">
      <c r="A8" s="640"/>
      <c r="B8" s="442" t="str">
        <f>+'Summary Data (2)'!B8</f>
        <v>March, 2001</v>
      </c>
      <c r="C8" s="448">
        <f>+'Summary Data (2)'!G8</f>
        <v>560</v>
      </c>
      <c r="D8" s="448">
        <f>+'Summary Data (2)'!K8</f>
        <v>450</v>
      </c>
      <c r="E8" s="448">
        <f>+'Summary Data (2)'!O8</f>
        <v>10</v>
      </c>
      <c r="F8" s="448">
        <f>+'Summary Data (2)'!S8</f>
        <v>30</v>
      </c>
      <c r="G8" s="448">
        <f>+'Summary Data (2)'!W8</f>
        <v>40</v>
      </c>
      <c r="H8" s="448">
        <f>+'Summary Data (2)'!AA8</f>
        <v>30</v>
      </c>
      <c r="I8" s="448">
        <f>+'Summary Data (2)'!AE8</f>
        <v>220</v>
      </c>
      <c r="J8" s="448">
        <f>+'Summary Data (2)'!AI8</f>
        <v>220</v>
      </c>
      <c r="K8" s="448">
        <f>+'Summary Data (2)'!AM8</f>
        <v>0</v>
      </c>
      <c r="L8" s="448">
        <f>+'Summary Data (2)'!AQ8</f>
        <v>0</v>
      </c>
      <c r="M8" s="448">
        <f>+'Summary Data (2)'!AU8</f>
        <v>0</v>
      </c>
      <c r="N8" s="448">
        <f>+'Summary Data (2)'!AY8</f>
        <v>0</v>
      </c>
      <c r="O8" s="448">
        <f>+'Summary Data (2)'!BC8</f>
        <v>120</v>
      </c>
      <c r="P8" s="448">
        <f>+'Summary Data (2)'!BG8</f>
        <v>0</v>
      </c>
      <c r="Q8" s="448">
        <f>+'Summary Data (2)'!BK8</f>
        <v>30</v>
      </c>
      <c r="R8" s="448">
        <f>+'Summary Data (2)'!BO8</f>
        <v>180</v>
      </c>
      <c r="S8" s="448">
        <f>+'Summary Data (2)'!BS8</f>
        <v>50</v>
      </c>
      <c r="T8" s="448">
        <f>+'Summary Data (2)'!BW8</f>
        <v>90</v>
      </c>
      <c r="U8" s="448">
        <f>+'Summary Data (2)'!BZ8</f>
        <v>2030</v>
      </c>
      <c r="X8" s="448">
        <f t="shared" si="2"/>
        <v>560</v>
      </c>
      <c r="Y8" s="448">
        <f t="shared" si="2"/>
        <v>450</v>
      </c>
      <c r="Z8" s="448">
        <f t="shared" si="3"/>
        <v>30</v>
      </c>
      <c r="AA8" s="448">
        <f t="shared" si="4"/>
        <v>550</v>
      </c>
      <c r="AB8" s="448">
        <f t="shared" si="5"/>
        <v>320</v>
      </c>
      <c r="AC8" s="448">
        <f t="shared" si="6"/>
        <v>120</v>
      </c>
      <c r="AD8" s="432">
        <f t="shared" si="7"/>
        <v>0</v>
      </c>
      <c r="AG8" s="487">
        <f t="shared" si="8"/>
        <v>0.27586206896551724</v>
      </c>
      <c r="AH8" s="487">
        <f t="shared" si="9"/>
        <v>0.22167487684729065</v>
      </c>
      <c r="AI8" s="487">
        <f t="shared" si="10"/>
        <v>1.4778325123152709E-2</v>
      </c>
      <c r="AJ8" s="487">
        <f t="shared" si="11"/>
        <v>0.27093596059113301</v>
      </c>
      <c r="AK8" s="487">
        <f t="shared" si="12"/>
        <v>0.15763546798029557</v>
      </c>
      <c r="AL8" s="487">
        <f t="shared" si="13"/>
        <v>5.9113300492610835E-2</v>
      </c>
    </row>
    <row r="9" spans="1:38" x14ac:dyDescent="0.2">
      <c r="A9" s="640"/>
      <c r="B9" s="449" t="str">
        <f>+'Summary Data (2)'!B9</f>
        <v>April, 2001</v>
      </c>
      <c r="C9" s="451">
        <f>+'Summary Data (2)'!G9</f>
        <v>700</v>
      </c>
      <c r="D9" s="451">
        <f>+'Summary Data (2)'!K9</f>
        <v>120</v>
      </c>
      <c r="E9" s="451">
        <f>+'Summary Data (2)'!O9</f>
        <v>0</v>
      </c>
      <c r="F9" s="451">
        <f>+'Summary Data (2)'!S9</f>
        <v>60</v>
      </c>
      <c r="G9" s="451">
        <f>+'Summary Data (2)'!W9</f>
        <v>0</v>
      </c>
      <c r="H9" s="451">
        <f>+'Summary Data (2)'!AA9</f>
        <v>50</v>
      </c>
      <c r="I9" s="451">
        <f>+'Summary Data (2)'!AE9</f>
        <v>130</v>
      </c>
      <c r="J9" s="451">
        <f>+'Summary Data (2)'!AI9</f>
        <v>130</v>
      </c>
      <c r="K9" s="451">
        <f>+'Summary Data (2)'!AM9</f>
        <v>0</v>
      </c>
      <c r="L9" s="451">
        <f>+'Summary Data (2)'!AQ9</f>
        <v>0</v>
      </c>
      <c r="M9" s="451">
        <f>+'Summary Data (2)'!AU9</f>
        <v>0</v>
      </c>
      <c r="N9" s="451">
        <f>+'Summary Data (2)'!AY9</f>
        <v>0</v>
      </c>
      <c r="O9" s="451">
        <f>+'Summary Data (2)'!BC9</f>
        <v>0</v>
      </c>
      <c r="P9" s="451">
        <f>+'Summary Data (2)'!BG9</f>
        <v>5</v>
      </c>
      <c r="Q9" s="451">
        <f>+'Summary Data (2)'!BK9</f>
        <v>210</v>
      </c>
      <c r="R9" s="451">
        <f>+'Summary Data (2)'!BO9</f>
        <v>180</v>
      </c>
      <c r="S9" s="451">
        <f>+'Summary Data (2)'!BS9</f>
        <v>50</v>
      </c>
      <c r="T9" s="451">
        <f>+'Summary Data (2)'!BW9</f>
        <v>45</v>
      </c>
      <c r="U9" s="451">
        <f>+'Summary Data (2)'!BZ9</f>
        <v>1680</v>
      </c>
      <c r="X9" s="451">
        <f t="shared" si="2"/>
        <v>700</v>
      </c>
      <c r="Y9" s="451">
        <f t="shared" si="2"/>
        <v>120</v>
      </c>
      <c r="Z9" s="451">
        <f t="shared" si="3"/>
        <v>210</v>
      </c>
      <c r="AA9" s="451">
        <f t="shared" si="4"/>
        <v>370</v>
      </c>
      <c r="AB9" s="451">
        <f t="shared" si="5"/>
        <v>275</v>
      </c>
      <c r="AC9" s="451">
        <f t="shared" si="6"/>
        <v>5</v>
      </c>
      <c r="AD9" s="432">
        <f t="shared" si="7"/>
        <v>0</v>
      </c>
      <c r="AG9" s="486">
        <f t="shared" si="8"/>
        <v>0.41666666666666669</v>
      </c>
      <c r="AH9" s="486">
        <f t="shared" si="9"/>
        <v>7.1428571428571425E-2</v>
      </c>
      <c r="AI9" s="486">
        <f t="shared" si="10"/>
        <v>0.125</v>
      </c>
      <c r="AJ9" s="486">
        <f t="shared" si="11"/>
        <v>0.22023809523809523</v>
      </c>
      <c r="AK9" s="486">
        <f t="shared" si="12"/>
        <v>0.16369047619047619</v>
      </c>
      <c r="AL9" s="486">
        <f t="shared" si="13"/>
        <v>2.976190476190476E-3</v>
      </c>
    </row>
    <row r="10" spans="1:38" x14ac:dyDescent="0.2">
      <c r="A10" s="640"/>
      <c r="B10" s="442" t="str">
        <f>+'Summary Data (2)'!B10</f>
        <v>May, 2001</v>
      </c>
      <c r="C10" s="448">
        <f>+'Summary Data (2)'!G10</f>
        <v>780</v>
      </c>
      <c r="D10" s="448">
        <f>+'Summary Data (2)'!K10</f>
        <v>30</v>
      </c>
      <c r="E10" s="448">
        <f>+'Summary Data (2)'!O10</f>
        <v>0</v>
      </c>
      <c r="F10" s="448">
        <f>+'Summary Data (2)'!S10</f>
        <v>60</v>
      </c>
      <c r="G10" s="448">
        <f>+'Summary Data (2)'!W10</f>
        <v>20</v>
      </c>
      <c r="H10" s="448">
        <f>+'Summary Data (2)'!AA10</f>
        <v>60</v>
      </c>
      <c r="I10" s="448">
        <f>+'Summary Data (2)'!AE10</f>
        <v>310</v>
      </c>
      <c r="J10" s="448">
        <f>+'Summary Data (2)'!AI10</f>
        <v>310</v>
      </c>
      <c r="K10" s="448">
        <f>+'Summary Data (2)'!AM10</f>
        <v>0</v>
      </c>
      <c r="L10" s="448">
        <f>+'Summary Data (2)'!AQ10</f>
        <v>0</v>
      </c>
      <c r="M10" s="448">
        <f>+'Summary Data (2)'!AU10</f>
        <v>0</v>
      </c>
      <c r="N10" s="448">
        <f>+'Summary Data (2)'!AY10</f>
        <v>0</v>
      </c>
      <c r="O10" s="448">
        <f>+'Summary Data (2)'!BC10</f>
        <v>0</v>
      </c>
      <c r="P10" s="448">
        <f>+'Summary Data (2)'!BG10</f>
        <v>10</v>
      </c>
      <c r="Q10" s="448">
        <f>+'Summary Data (2)'!BK10</f>
        <v>60</v>
      </c>
      <c r="R10" s="448">
        <f>+'Summary Data (2)'!BO10</f>
        <v>210</v>
      </c>
      <c r="S10" s="448">
        <f>+'Summary Data (2)'!BS10</f>
        <v>40</v>
      </c>
      <c r="T10" s="448">
        <f>+'Summary Data (2)'!BW10</f>
        <v>15</v>
      </c>
      <c r="U10" s="448">
        <f>+'Summary Data (2)'!BZ10</f>
        <v>1905</v>
      </c>
      <c r="X10" s="448">
        <f t="shared" si="2"/>
        <v>780</v>
      </c>
      <c r="Y10" s="448">
        <f t="shared" si="2"/>
        <v>30</v>
      </c>
      <c r="Z10" s="448">
        <f t="shared" si="3"/>
        <v>60</v>
      </c>
      <c r="AA10" s="448">
        <f t="shared" si="4"/>
        <v>760</v>
      </c>
      <c r="AB10" s="448">
        <f t="shared" si="5"/>
        <v>265</v>
      </c>
      <c r="AC10" s="448">
        <f t="shared" si="6"/>
        <v>10</v>
      </c>
      <c r="AD10" s="432">
        <f t="shared" si="7"/>
        <v>0</v>
      </c>
      <c r="AG10" s="487">
        <f t="shared" si="8"/>
        <v>0.40944881889763779</v>
      </c>
      <c r="AH10" s="487">
        <f t="shared" si="9"/>
        <v>1.5748031496062992E-2</v>
      </c>
      <c r="AI10" s="487">
        <f t="shared" si="10"/>
        <v>3.1496062992125984E-2</v>
      </c>
      <c r="AJ10" s="487">
        <f t="shared" si="11"/>
        <v>0.39895013123359579</v>
      </c>
      <c r="AK10" s="487">
        <f t="shared" si="12"/>
        <v>0.13910761154855644</v>
      </c>
      <c r="AL10" s="487">
        <f t="shared" si="13"/>
        <v>5.2493438320209973E-3</v>
      </c>
    </row>
    <row r="11" spans="1:38" x14ac:dyDescent="0.2">
      <c r="A11" s="640"/>
      <c r="B11" s="449" t="str">
        <f>+'Summary Data (2)'!B11</f>
        <v>June, 2001</v>
      </c>
      <c r="C11" s="451">
        <f>+'Summary Data (2)'!G11</f>
        <v>730</v>
      </c>
      <c r="D11" s="451">
        <f>+'Summary Data (2)'!K11</f>
        <v>150</v>
      </c>
      <c r="E11" s="451">
        <f>+'Summary Data (2)'!O11</f>
        <v>0</v>
      </c>
      <c r="F11" s="451">
        <f>+'Summary Data (2)'!S11</f>
        <v>60</v>
      </c>
      <c r="G11" s="451">
        <f>+'Summary Data (2)'!W11</f>
        <v>0</v>
      </c>
      <c r="H11" s="451">
        <f>+'Summary Data (2)'!AA11</f>
        <v>130</v>
      </c>
      <c r="I11" s="451">
        <f>+'Summary Data (2)'!AE11</f>
        <v>300</v>
      </c>
      <c r="J11" s="451">
        <f>+'Summary Data (2)'!AI11</f>
        <v>300</v>
      </c>
      <c r="K11" s="451">
        <f>+'Summary Data (2)'!AM11</f>
        <v>0</v>
      </c>
      <c r="L11" s="451">
        <f>+'Summary Data (2)'!AQ11</f>
        <v>0</v>
      </c>
      <c r="M11" s="451">
        <f>+'Summary Data (2)'!AU11</f>
        <v>0</v>
      </c>
      <c r="N11" s="451">
        <f>+'Summary Data (2)'!AY11</f>
        <v>0</v>
      </c>
      <c r="O11" s="451">
        <f>+'Summary Data (2)'!BC11</f>
        <v>0</v>
      </c>
      <c r="P11" s="451">
        <f>+'Summary Data (2)'!BG11</f>
        <v>5</v>
      </c>
      <c r="Q11" s="451">
        <f>+'Summary Data (2)'!BK11</f>
        <v>60</v>
      </c>
      <c r="R11" s="451">
        <f>+'Summary Data (2)'!BO11</f>
        <v>450</v>
      </c>
      <c r="S11" s="451">
        <f>+'Summary Data (2)'!BS11</f>
        <v>70</v>
      </c>
      <c r="T11" s="451">
        <f>+'Summary Data (2)'!BW11</f>
        <v>75</v>
      </c>
      <c r="U11" s="451">
        <f>+'Summary Data (2)'!BZ11</f>
        <v>2330</v>
      </c>
      <c r="X11" s="451">
        <f t="shared" si="2"/>
        <v>730</v>
      </c>
      <c r="Y11" s="451">
        <f t="shared" si="2"/>
        <v>150</v>
      </c>
      <c r="Z11" s="451">
        <f t="shared" si="3"/>
        <v>60</v>
      </c>
      <c r="AA11" s="451">
        <f t="shared" si="4"/>
        <v>790</v>
      </c>
      <c r="AB11" s="451">
        <f t="shared" si="5"/>
        <v>595</v>
      </c>
      <c r="AC11" s="451">
        <f t="shared" si="6"/>
        <v>5</v>
      </c>
      <c r="AD11" s="432">
        <f t="shared" si="7"/>
        <v>0</v>
      </c>
      <c r="AG11" s="486">
        <f t="shared" si="8"/>
        <v>0.31330472103004292</v>
      </c>
      <c r="AH11" s="486">
        <f t="shared" si="9"/>
        <v>6.4377682403433473E-2</v>
      </c>
      <c r="AI11" s="486">
        <f t="shared" si="10"/>
        <v>2.575107296137339E-2</v>
      </c>
      <c r="AJ11" s="486">
        <f t="shared" si="11"/>
        <v>0.33905579399141633</v>
      </c>
      <c r="AK11" s="486">
        <f t="shared" si="12"/>
        <v>0.25536480686695279</v>
      </c>
      <c r="AL11" s="486">
        <f t="shared" si="13"/>
        <v>2.1459227467811159E-3</v>
      </c>
    </row>
    <row r="12" spans="1:38" x14ac:dyDescent="0.2">
      <c r="A12" s="640"/>
      <c r="B12" s="442" t="str">
        <f>+'Summary Data (2)'!B12</f>
        <v>July, 2001</v>
      </c>
      <c r="C12" s="448">
        <f>+'Summary Data (2)'!G12</f>
        <v>510</v>
      </c>
      <c r="D12" s="448">
        <f>+'Summary Data (2)'!K12</f>
        <v>0</v>
      </c>
      <c r="E12" s="448">
        <f>+'Summary Data (2)'!O12</f>
        <v>0</v>
      </c>
      <c r="F12" s="448">
        <f>+'Summary Data (2)'!S12</f>
        <v>60</v>
      </c>
      <c r="G12" s="448">
        <f>+'Summary Data (2)'!W12</f>
        <v>0</v>
      </c>
      <c r="H12" s="448">
        <f>+'Summary Data (2)'!AA12</f>
        <v>90</v>
      </c>
      <c r="I12" s="448">
        <f>+'Summary Data (2)'!AE12</f>
        <v>190</v>
      </c>
      <c r="J12" s="448">
        <f>+'Summary Data (2)'!AI12</f>
        <v>190</v>
      </c>
      <c r="K12" s="448">
        <f>+'Summary Data (2)'!AM12</f>
        <v>0</v>
      </c>
      <c r="L12" s="448">
        <f>+'Summary Data (2)'!AQ12</f>
        <v>0</v>
      </c>
      <c r="M12" s="448">
        <f>+'Summary Data (2)'!AU12</f>
        <v>0</v>
      </c>
      <c r="N12" s="448">
        <f>+'Summary Data (2)'!AY12</f>
        <v>0</v>
      </c>
      <c r="O12" s="448">
        <f>+'Summary Data (2)'!BC12</f>
        <v>0</v>
      </c>
      <c r="P12" s="448">
        <f>+'Summary Data (2)'!BG12</f>
        <v>0</v>
      </c>
      <c r="Q12" s="448">
        <f>+'Summary Data (2)'!BK12</f>
        <v>60</v>
      </c>
      <c r="R12" s="448">
        <f>+'Summary Data (2)'!BO12</f>
        <v>120</v>
      </c>
      <c r="S12" s="448">
        <f>+'Summary Data (2)'!BS12</f>
        <v>70</v>
      </c>
      <c r="T12" s="448">
        <f>+'Summary Data (2)'!BW12</f>
        <v>90</v>
      </c>
      <c r="U12" s="448">
        <f>+'Summary Data (2)'!BZ12</f>
        <v>1380</v>
      </c>
      <c r="X12" s="448">
        <f t="shared" si="2"/>
        <v>510</v>
      </c>
      <c r="Y12" s="448">
        <f t="shared" si="2"/>
        <v>0</v>
      </c>
      <c r="Z12" s="448">
        <f t="shared" si="3"/>
        <v>60</v>
      </c>
      <c r="AA12" s="448">
        <f t="shared" si="4"/>
        <v>530</v>
      </c>
      <c r="AB12" s="448">
        <f t="shared" si="5"/>
        <v>280</v>
      </c>
      <c r="AC12" s="448">
        <f t="shared" si="6"/>
        <v>0</v>
      </c>
      <c r="AD12" s="432">
        <f t="shared" si="7"/>
        <v>0</v>
      </c>
      <c r="AG12" s="487">
        <f t="shared" si="8"/>
        <v>0.36956521739130432</v>
      </c>
      <c r="AH12" s="487">
        <f t="shared" si="9"/>
        <v>0</v>
      </c>
      <c r="AI12" s="487">
        <f t="shared" si="10"/>
        <v>4.3478260869565216E-2</v>
      </c>
      <c r="AJ12" s="487">
        <f t="shared" si="11"/>
        <v>0.38405797101449274</v>
      </c>
      <c r="AK12" s="487">
        <f t="shared" si="12"/>
        <v>0.20289855072463769</v>
      </c>
      <c r="AL12" s="487">
        <f t="shared" si="13"/>
        <v>0</v>
      </c>
    </row>
    <row r="13" spans="1:38" x14ac:dyDescent="0.2">
      <c r="A13" s="640"/>
      <c r="B13" s="449" t="str">
        <f>+'Summary Data (2)'!B13</f>
        <v>August, 2001</v>
      </c>
      <c r="C13" s="451">
        <f>+'Summary Data (2)'!G13</f>
        <v>1110</v>
      </c>
      <c r="D13" s="451">
        <f>+'Summary Data (2)'!K13</f>
        <v>0</v>
      </c>
      <c r="E13" s="451">
        <f>+'Summary Data (2)'!O13</f>
        <v>10</v>
      </c>
      <c r="F13" s="451">
        <f>+'Summary Data (2)'!S13</f>
        <v>90</v>
      </c>
      <c r="G13" s="451">
        <f>+'Summary Data (2)'!W13</f>
        <v>10</v>
      </c>
      <c r="H13" s="451">
        <f>+'Summary Data (2)'!AA13</f>
        <v>40</v>
      </c>
      <c r="I13" s="451">
        <f>+'Summary Data (2)'!AE13</f>
        <v>250</v>
      </c>
      <c r="J13" s="451">
        <f>+'Summary Data (2)'!AI13</f>
        <v>250</v>
      </c>
      <c r="K13" s="451">
        <f>+'Summary Data (2)'!AM13</f>
        <v>0</v>
      </c>
      <c r="L13" s="451">
        <f>+'Summary Data (2)'!AQ13</f>
        <v>0</v>
      </c>
      <c r="M13" s="451">
        <f>+'Summary Data (2)'!AU13</f>
        <v>0</v>
      </c>
      <c r="N13" s="451">
        <f>+'Summary Data (2)'!AY13</f>
        <v>0</v>
      </c>
      <c r="O13" s="451">
        <f>+'Summary Data (2)'!BC13</f>
        <v>20</v>
      </c>
      <c r="P13" s="451">
        <f>+'Summary Data (2)'!BG13</f>
        <v>0</v>
      </c>
      <c r="Q13" s="451">
        <f>+'Summary Data (2)'!BK13</f>
        <v>90</v>
      </c>
      <c r="R13" s="451">
        <f>+'Summary Data (2)'!BO13</f>
        <v>240</v>
      </c>
      <c r="S13" s="451">
        <f>+'Summary Data (2)'!BS13</f>
        <v>110</v>
      </c>
      <c r="T13" s="451">
        <f>+'Summary Data (2)'!BW13</f>
        <v>30</v>
      </c>
      <c r="U13" s="451">
        <f>+'Summary Data (2)'!BZ13</f>
        <v>2250</v>
      </c>
      <c r="X13" s="451">
        <f t="shared" si="2"/>
        <v>1110</v>
      </c>
      <c r="Y13" s="451">
        <f t="shared" si="2"/>
        <v>0</v>
      </c>
      <c r="Z13" s="451">
        <f t="shared" si="3"/>
        <v>90</v>
      </c>
      <c r="AA13" s="451">
        <f t="shared" si="4"/>
        <v>650</v>
      </c>
      <c r="AB13" s="451">
        <f t="shared" si="5"/>
        <v>380</v>
      </c>
      <c r="AC13" s="451">
        <f t="shared" si="6"/>
        <v>20</v>
      </c>
      <c r="AD13" s="432">
        <f t="shared" si="7"/>
        <v>0</v>
      </c>
      <c r="AG13" s="486">
        <f t="shared" si="8"/>
        <v>0.49333333333333335</v>
      </c>
      <c r="AH13" s="486">
        <f t="shared" si="9"/>
        <v>0</v>
      </c>
      <c r="AI13" s="486">
        <f t="shared" si="10"/>
        <v>0.04</v>
      </c>
      <c r="AJ13" s="486">
        <f t="shared" si="11"/>
        <v>0.28888888888888886</v>
      </c>
      <c r="AK13" s="486">
        <f t="shared" si="12"/>
        <v>0.16888888888888889</v>
      </c>
      <c r="AL13" s="486">
        <f t="shared" si="13"/>
        <v>8.8888888888888889E-3</v>
      </c>
    </row>
    <row r="14" spans="1:38" x14ac:dyDescent="0.2">
      <c r="A14" s="641"/>
      <c r="B14" s="442" t="str">
        <f>+'Summary Data (2)'!B14</f>
        <v>September, 2001</v>
      </c>
      <c r="C14" s="448">
        <f>+'Summary Data (2)'!G14</f>
        <v>830</v>
      </c>
      <c r="D14" s="448">
        <f>+'Summary Data (2)'!K14</f>
        <v>0</v>
      </c>
      <c r="E14" s="448">
        <f>+'Summary Data (2)'!O14</f>
        <v>10</v>
      </c>
      <c r="F14" s="448">
        <f>+'Summary Data (2)'!S14</f>
        <v>70</v>
      </c>
      <c r="G14" s="448">
        <f>+'Summary Data (2)'!W14</f>
        <v>20</v>
      </c>
      <c r="H14" s="448">
        <f>+'Summary Data (2)'!AA14</f>
        <v>50</v>
      </c>
      <c r="I14" s="448">
        <f>+'Summary Data (2)'!AE14</f>
        <v>120</v>
      </c>
      <c r="J14" s="448">
        <f>+'Summary Data (2)'!AI14</f>
        <v>120</v>
      </c>
      <c r="K14" s="448">
        <f>+'Summary Data (2)'!AM14</f>
        <v>0</v>
      </c>
      <c r="L14" s="448">
        <f>+'Summary Data (2)'!AQ14</f>
        <v>0</v>
      </c>
      <c r="M14" s="448">
        <f>+'Summary Data (2)'!AU14</f>
        <v>0</v>
      </c>
      <c r="N14" s="448">
        <f>+'Summary Data (2)'!AY14</f>
        <v>0</v>
      </c>
      <c r="O14" s="448">
        <f>+'Summary Data (2)'!BC14</f>
        <v>20</v>
      </c>
      <c r="P14" s="448">
        <f>+'Summary Data (2)'!BG14</f>
        <v>5</v>
      </c>
      <c r="Q14" s="448">
        <f>+'Summary Data (2)'!BK14</f>
        <v>120</v>
      </c>
      <c r="R14" s="448">
        <f>+'Summary Data (2)'!BO14</f>
        <v>120</v>
      </c>
      <c r="S14" s="448">
        <f>+'Summary Data (2)'!BS14</f>
        <v>40</v>
      </c>
      <c r="T14" s="448">
        <f>+'Summary Data (2)'!BW14</f>
        <v>120</v>
      </c>
      <c r="U14" s="448">
        <f>+'Summary Data (2)'!BZ14</f>
        <v>1645</v>
      </c>
      <c r="X14" s="448">
        <f t="shared" si="2"/>
        <v>830</v>
      </c>
      <c r="Y14" s="448">
        <f t="shared" si="2"/>
        <v>0</v>
      </c>
      <c r="Z14" s="448">
        <f t="shared" si="3"/>
        <v>120</v>
      </c>
      <c r="AA14" s="448">
        <f t="shared" si="4"/>
        <v>390</v>
      </c>
      <c r="AB14" s="448">
        <f t="shared" si="5"/>
        <v>280</v>
      </c>
      <c r="AC14" s="448">
        <f t="shared" si="6"/>
        <v>25</v>
      </c>
      <c r="AD14" s="432">
        <f t="shared" si="7"/>
        <v>0</v>
      </c>
      <c r="AG14" s="487">
        <f t="shared" si="8"/>
        <v>0.50455927051671734</v>
      </c>
      <c r="AH14" s="487">
        <f t="shared" si="9"/>
        <v>0</v>
      </c>
      <c r="AI14" s="487">
        <f t="shared" si="10"/>
        <v>7.29483282674772E-2</v>
      </c>
      <c r="AJ14" s="487">
        <f t="shared" si="11"/>
        <v>0.23708206686930092</v>
      </c>
      <c r="AK14" s="487">
        <f t="shared" si="12"/>
        <v>0.1702127659574468</v>
      </c>
      <c r="AL14" s="487">
        <f t="shared" si="13"/>
        <v>1.5197568389057751E-2</v>
      </c>
    </row>
    <row r="15" spans="1:38" ht="12.75" customHeight="1" x14ac:dyDescent="0.2">
      <c r="A15" s="639" t="s">
        <v>76</v>
      </c>
      <c r="B15" s="449" t="str">
        <f>+'Summary Data (2)'!B15</f>
        <v>October, 2001</v>
      </c>
      <c r="C15" s="451">
        <f>+'Summary Data (2)'!G15</f>
        <v>610</v>
      </c>
      <c r="D15" s="451">
        <f>+'Summary Data (2)'!K15</f>
        <v>0</v>
      </c>
      <c r="E15" s="451">
        <f>+'Summary Data (2)'!O15</f>
        <v>0</v>
      </c>
      <c r="F15" s="451">
        <f>+'Summary Data (2)'!S15</f>
        <v>70</v>
      </c>
      <c r="G15" s="451">
        <f>+'Summary Data (2)'!W15</f>
        <v>0</v>
      </c>
      <c r="H15" s="451">
        <f>+'Summary Data (2)'!AA15</f>
        <v>140</v>
      </c>
      <c r="I15" s="451">
        <f>+'Summary Data (2)'!AE15</f>
        <v>110</v>
      </c>
      <c r="J15" s="451">
        <f>+'Summary Data (2)'!AI15</f>
        <v>110</v>
      </c>
      <c r="K15" s="451">
        <f>+'Summary Data (2)'!AM15</f>
        <v>0</v>
      </c>
      <c r="L15" s="451">
        <f>+'Summary Data (2)'!AQ15</f>
        <v>0</v>
      </c>
      <c r="M15" s="451">
        <f>+'Summary Data (2)'!AU15</f>
        <v>0</v>
      </c>
      <c r="N15" s="451">
        <f>+'Summary Data (2)'!AY15</f>
        <v>0</v>
      </c>
      <c r="O15" s="451">
        <f>+'Summary Data (2)'!BC15</f>
        <v>10</v>
      </c>
      <c r="P15" s="451">
        <f>+'Summary Data (2)'!BG15</f>
        <v>0</v>
      </c>
      <c r="Q15" s="451">
        <f>+'Summary Data (2)'!BK15</f>
        <v>180</v>
      </c>
      <c r="R15" s="451">
        <f>+'Summary Data (2)'!BO15</f>
        <v>120</v>
      </c>
      <c r="S15" s="451">
        <f>+'Summary Data (2)'!BS15</f>
        <v>100</v>
      </c>
      <c r="T15" s="451">
        <f>+'Summary Data (2)'!BW15</f>
        <v>30</v>
      </c>
      <c r="U15" s="451">
        <f>+'Summary Data (2)'!BZ15</f>
        <v>1480</v>
      </c>
      <c r="X15" s="451">
        <f t="shared" si="2"/>
        <v>610</v>
      </c>
      <c r="Y15" s="451">
        <f t="shared" si="2"/>
        <v>0</v>
      </c>
      <c r="Z15" s="451">
        <f t="shared" si="3"/>
        <v>180</v>
      </c>
      <c r="AA15" s="451">
        <f t="shared" si="4"/>
        <v>430</v>
      </c>
      <c r="AB15" s="451">
        <f t="shared" si="5"/>
        <v>250</v>
      </c>
      <c r="AC15" s="451">
        <f t="shared" si="6"/>
        <v>10</v>
      </c>
      <c r="AD15" s="432">
        <f t="shared" si="7"/>
        <v>0</v>
      </c>
      <c r="AG15" s="486">
        <f t="shared" si="8"/>
        <v>0.41216216216216217</v>
      </c>
      <c r="AH15" s="486">
        <f t="shared" si="9"/>
        <v>0</v>
      </c>
      <c r="AI15" s="486">
        <f t="shared" si="10"/>
        <v>0.12162162162162163</v>
      </c>
      <c r="AJ15" s="486">
        <f t="shared" si="11"/>
        <v>0.29054054054054052</v>
      </c>
      <c r="AK15" s="486">
        <f t="shared" si="12"/>
        <v>0.16891891891891891</v>
      </c>
      <c r="AL15" s="486">
        <f t="shared" si="13"/>
        <v>6.7567567567567571E-3</v>
      </c>
    </row>
    <row r="16" spans="1:38" ht="12.75" customHeight="1" x14ac:dyDescent="0.2">
      <c r="A16" s="640"/>
      <c r="B16" s="442" t="str">
        <f>+'Summary Data (2)'!B16</f>
        <v>November, 2001</v>
      </c>
      <c r="C16" s="448">
        <f>+'Summary Data (2)'!G16</f>
        <v>490</v>
      </c>
      <c r="D16" s="448">
        <f>+'Summary Data (2)'!K16</f>
        <v>30</v>
      </c>
      <c r="E16" s="448">
        <f>+'Summary Data (2)'!O16</f>
        <v>20</v>
      </c>
      <c r="F16" s="448">
        <f>+'Summary Data (2)'!S16</f>
        <v>40</v>
      </c>
      <c r="G16" s="448">
        <f>+'Summary Data (2)'!W16</f>
        <v>0</v>
      </c>
      <c r="H16" s="448">
        <f>+'Summary Data (2)'!AA16</f>
        <v>30</v>
      </c>
      <c r="I16" s="448">
        <f>+'Summary Data (2)'!AE16</f>
        <v>100</v>
      </c>
      <c r="J16" s="448">
        <f>+'Summary Data (2)'!AI16</f>
        <v>100</v>
      </c>
      <c r="K16" s="448">
        <f>+'Summary Data (2)'!AM16</f>
        <v>0</v>
      </c>
      <c r="L16" s="448">
        <f>+'Summary Data (2)'!AQ16</f>
        <v>0</v>
      </c>
      <c r="M16" s="448">
        <f>+'Summary Data (2)'!AU16</f>
        <v>0</v>
      </c>
      <c r="N16" s="448">
        <f>+'Summary Data (2)'!AY16</f>
        <v>0</v>
      </c>
      <c r="O16" s="448">
        <f>+'Summary Data (2)'!BC16</f>
        <v>20</v>
      </c>
      <c r="P16" s="448">
        <f>+'Summary Data (2)'!BG16</f>
        <v>0</v>
      </c>
      <c r="Q16" s="448">
        <f>+'Summary Data (2)'!BK16</f>
        <v>120</v>
      </c>
      <c r="R16" s="448">
        <f>+'Summary Data (2)'!BO16</f>
        <v>180</v>
      </c>
      <c r="S16" s="448">
        <f>+'Summary Data (2)'!BS16</f>
        <v>40</v>
      </c>
      <c r="T16" s="448">
        <f>+'Summary Data (2)'!BW16</f>
        <v>15</v>
      </c>
      <c r="U16" s="448">
        <f>+'Summary Data (2)'!BZ16</f>
        <v>1185</v>
      </c>
      <c r="X16" s="448">
        <f t="shared" si="2"/>
        <v>490</v>
      </c>
      <c r="Y16" s="448">
        <f t="shared" si="2"/>
        <v>30</v>
      </c>
      <c r="Z16" s="448">
        <f t="shared" si="3"/>
        <v>120</v>
      </c>
      <c r="AA16" s="448">
        <f t="shared" si="4"/>
        <v>290</v>
      </c>
      <c r="AB16" s="448">
        <f t="shared" si="5"/>
        <v>235</v>
      </c>
      <c r="AC16" s="448">
        <f t="shared" si="6"/>
        <v>20</v>
      </c>
      <c r="AD16" s="432">
        <f t="shared" si="7"/>
        <v>0</v>
      </c>
      <c r="AG16" s="487">
        <f t="shared" si="8"/>
        <v>0.41350210970464135</v>
      </c>
      <c r="AH16" s="487">
        <f t="shared" si="9"/>
        <v>2.5316455696202531E-2</v>
      </c>
      <c r="AI16" s="487">
        <f t="shared" si="10"/>
        <v>0.10126582278481013</v>
      </c>
      <c r="AJ16" s="487">
        <f t="shared" si="11"/>
        <v>0.24472573839662448</v>
      </c>
      <c r="AK16" s="487">
        <f t="shared" si="12"/>
        <v>0.19831223628691982</v>
      </c>
      <c r="AL16" s="487">
        <f t="shared" si="13"/>
        <v>1.6877637130801686E-2</v>
      </c>
    </row>
    <row r="17" spans="1:38" x14ac:dyDescent="0.2">
      <c r="A17" s="640"/>
      <c r="B17" s="449" t="str">
        <f>+'Summary Data (2)'!B17</f>
        <v>December, 2001</v>
      </c>
      <c r="C17" s="451">
        <f>+'Summary Data (2)'!G17</f>
        <v>670</v>
      </c>
      <c r="D17" s="451">
        <f>+'Summary Data (2)'!K17</f>
        <v>0</v>
      </c>
      <c r="E17" s="451">
        <f>+'Summary Data (2)'!O17</f>
        <v>10</v>
      </c>
      <c r="F17" s="451">
        <f>+'Summary Data (2)'!S17</f>
        <v>50</v>
      </c>
      <c r="G17" s="451">
        <f>+'Summary Data (2)'!W17</f>
        <v>0</v>
      </c>
      <c r="H17" s="451">
        <f>+'Summary Data (2)'!AA17</f>
        <v>0</v>
      </c>
      <c r="I17" s="451">
        <f>+'Summary Data (2)'!AE17</f>
        <v>60</v>
      </c>
      <c r="J17" s="451">
        <f>+'Summary Data (2)'!AI17</f>
        <v>60</v>
      </c>
      <c r="K17" s="451">
        <f>+'Summary Data (2)'!AM17</f>
        <v>0</v>
      </c>
      <c r="L17" s="451">
        <f>+'Summary Data (2)'!AQ17</f>
        <v>0</v>
      </c>
      <c r="M17" s="451">
        <f>+'Summary Data (2)'!AU17</f>
        <v>0</v>
      </c>
      <c r="N17" s="451">
        <f>+'Summary Data (2)'!AY17</f>
        <v>0</v>
      </c>
      <c r="O17" s="451">
        <f>+'Summary Data (2)'!BC17</f>
        <v>10</v>
      </c>
      <c r="P17" s="451">
        <f>+'Summary Data (2)'!BG17</f>
        <v>0</v>
      </c>
      <c r="Q17" s="451">
        <f>+'Summary Data (2)'!BK17</f>
        <v>90</v>
      </c>
      <c r="R17" s="451">
        <f>+'Summary Data (2)'!BO17</f>
        <v>240</v>
      </c>
      <c r="S17" s="451">
        <f>+'Summary Data (2)'!BS17</f>
        <v>30</v>
      </c>
      <c r="T17" s="451">
        <f>+'Summary Data (2)'!BW17</f>
        <v>15</v>
      </c>
      <c r="U17" s="451">
        <f>+'Summary Data (2)'!BZ17</f>
        <v>1235</v>
      </c>
      <c r="X17" s="451">
        <f t="shared" si="2"/>
        <v>670</v>
      </c>
      <c r="Y17" s="451">
        <f t="shared" si="2"/>
        <v>0</v>
      </c>
      <c r="Z17" s="451">
        <f t="shared" si="3"/>
        <v>90</v>
      </c>
      <c r="AA17" s="451">
        <f t="shared" si="4"/>
        <v>180</v>
      </c>
      <c r="AB17" s="451">
        <f t="shared" si="5"/>
        <v>285</v>
      </c>
      <c r="AC17" s="451">
        <f t="shared" si="6"/>
        <v>10</v>
      </c>
      <c r="AD17" s="432">
        <f t="shared" si="7"/>
        <v>0</v>
      </c>
      <c r="AG17" s="486">
        <f t="shared" si="8"/>
        <v>0.54251012145748989</v>
      </c>
      <c r="AH17" s="486">
        <f t="shared" si="9"/>
        <v>0</v>
      </c>
      <c r="AI17" s="486">
        <f t="shared" si="10"/>
        <v>7.28744939271255E-2</v>
      </c>
      <c r="AJ17" s="486">
        <f t="shared" si="11"/>
        <v>0.145748987854251</v>
      </c>
      <c r="AK17" s="486">
        <f t="shared" si="12"/>
        <v>0.23076923076923078</v>
      </c>
      <c r="AL17" s="486">
        <f t="shared" si="13"/>
        <v>8.0971659919028341E-3</v>
      </c>
    </row>
    <row r="18" spans="1:38" x14ac:dyDescent="0.2">
      <c r="A18" s="640"/>
      <c r="B18" s="442" t="str">
        <f>+'Summary Data (2)'!B18</f>
        <v>January, 2002</v>
      </c>
      <c r="C18" s="448">
        <f>+'Summary Data (2)'!G18</f>
        <v>500</v>
      </c>
      <c r="D18" s="448">
        <f>+'Summary Data (2)'!K18</f>
        <v>0</v>
      </c>
      <c r="E18" s="448">
        <f>+'Summary Data (2)'!O18</f>
        <v>0</v>
      </c>
      <c r="F18" s="448">
        <f>+'Summary Data (2)'!S18</f>
        <v>40</v>
      </c>
      <c r="G18" s="448">
        <f>+'Summary Data (2)'!W18</f>
        <v>0</v>
      </c>
      <c r="H18" s="448">
        <f>+'Summary Data (2)'!AA18</f>
        <v>30</v>
      </c>
      <c r="I18" s="448">
        <f>+'Summary Data (2)'!AE18</f>
        <v>30</v>
      </c>
      <c r="J18" s="448">
        <f>+'Summary Data (2)'!AI18</f>
        <v>30</v>
      </c>
      <c r="K18" s="448">
        <f>+'Summary Data (2)'!AM18</f>
        <v>0</v>
      </c>
      <c r="L18" s="448">
        <f>+'Summary Data (2)'!AQ18</f>
        <v>0</v>
      </c>
      <c r="M18" s="448">
        <f>+'Summary Data (2)'!AU18</f>
        <v>0</v>
      </c>
      <c r="N18" s="448">
        <f>+'Summary Data (2)'!AY18</f>
        <v>0</v>
      </c>
      <c r="O18" s="448">
        <f>+'Summary Data (2)'!BC18</f>
        <v>0</v>
      </c>
      <c r="P18" s="448">
        <f>+'Summary Data (2)'!BG18</f>
        <v>0</v>
      </c>
      <c r="Q18" s="448">
        <f>+'Summary Data (2)'!BK18</f>
        <v>60</v>
      </c>
      <c r="R18" s="448">
        <f>+'Summary Data (2)'!BO18</f>
        <v>330</v>
      </c>
      <c r="S18" s="448">
        <f>+'Summary Data (2)'!BS18</f>
        <v>60</v>
      </c>
      <c r="T18" s="448">
        <f>+'Summary Data (2)'!BW18</f>
        <v>15</v>
      </c>
      <c r="U18" s="448">
        <f>+'Summary Data (2)'!BZ18</f>
        <v>1095</v>
      </c>
      <c r="X18" s="448">
        <f t="shared" si="2"/>
        <v>500</v>
      </c>
      <c r="Y18" s="448">
        <f t="shared" si="2"/>
        <v>0</v>
      </c>
      <c r="Z18" s="448">
        <f t="shared" si="3"/>
        <v>60</v>
      </c>
      <c r="AA18" s="448">
        <f t="shared" si="4"/>
        <v>130</v>
      </c>
      <c r="AB18" s="448">
        <f t="shared" si="5"/>
        <v>405</v>
      </c>
      <c r="AC18" s="448">
        <f t="shared" si="6"/>
        <v>0</v>
      </c>
      <c r="AD18" s="432">
        <f t="shared" si="7"/>
        <v>0</v>
      </c>
      <c r="AG18" s="487">
        <f t="shared" si="8"/>
        <v>0.45662100456621002</v>
      </c>
      <c r="AH18" s="487">
        <f t="shared" si="9"/>
        <v>0</v>
      </c>
      <c r="AI18" s="487">
        <f t="shared" si="10"/>
        <v>5.4794520547945202E-2</v>
      </c>
      <c r="AJ18" s="487">
        <f t="shared" si="11"/>
        <v>0.11872146118721461</v>
      </c>
      <c r="AK18" s="487">
        <f t="shared" si="12"/>
        <v>0.36986301369863012</v>
      </c>
      <c r="AL18" s="487">
        <f t="shared" si="13"/>
        <v>0</v>
      </c>
    </row>
    <row r="19" spans="1:38" x14ac:dyDescent="0.2">
      <c r="A19" s="640"/>
      <c r="B19" s="449" t="str">
        <f>+'Summary Data (2)'!B19</f>
        <v>February, 2002</v>
      </c>
      <c r="C19" s="451">
        <f>+'Summary Data (2)'!G19</f>
        <v>580</v>
      </c>
      <c r="D19" s="451">
        <f>+'Summary Data (2)'!K19</f>
        <v>0</v>
      </c>
      <c r="E19" s="451">
        <f>+'Summary Data (2)'!O19</f>
        <v>0</v>
      </c>
      <c r="F19" s="451">
        <f>+'Summary Data (2)'!S19</f>
        <v>50</v>
      </c>
      <c r="G19" s="451">
        <f>+'Summary Data (2)'!W19</f>
        <v>10</v>
      </c>
      <c r="H19" s="451">
        <f>+'Summary Data (2)'!AA19</f>
        <v>60</v>
      </c>
      <c r="I19" s="451">
        <f>+'Summary Data (2)'!AE19</f>
        <v>90</v>
      </c>
      <c r="J19" s="451">
        <f>+'Summary Data (2)'!AI19</f>
        <v>90</v>
      </c>
      <c r="K19" s="451">
        <f>+'Summary Data (2)'!AM19</f>
        <v>0</v>
      </c>
      <c r="L19" s="451">
        <f>+'Summary Data (2)'!AQ19</f>
        <v>0</v>
      </c>
      <c r="M19" s="451">
        <f>+'Summary Data (2)'!AU19</f>
        <v>0</v>
      </c>
      <c r="N19" s="451">
        <f>+'Summary Data (2)'!AY19</f>
        <v>0</v>
      </c>
      <c r="O19" s="451">
        <f>+'Summary Data (2)'!BC19</f>
        <v>10</v>
      </c>
      <c r="P19" s="451">
        <f>+'Summary Data (2)'!BG19</f>
        <v>0</v>
      </c>
      <c r="Q19" s="451">
        <f>+'Summary Data (2)'!BK19</f>
        <v>90</v>
      </c>
      <c r="R19" s="451">
        <f>+'Summary Data (2)'!BO19</f>
        <v>240</v>
      </c>
      <c r="S19" s="451">
        <f>+'Summary Data (2)'!BS19</f>
        <v>40</v>
      </c>
      <c r="T19" s="451">
        <f>+'Summary Data (2)'!BW19</f>
        <v>0</v>
      </c>
      <c r="U19" s="451">
        <f>+'Summary Data (2)'!BZ19</f>
        <v>1260</v>
      </c>
      <c r="X19" s="451">
        <f t="shared" si="2"/>
        <v>580</v>
      </c>
      <c r="Y19" s="451">
        <f t="shared" si="2"/>
        <v>0</v>
      </c>
      <c r="Z19" s="451">
        <f t="shared" si="3"/>
        <v>90</v>
      </c>
      <c r="AA19" s="451">
        <f t="shared" si="4"/>
        <v>300</v>
      </c>
      <c r="AB19" s="451">
        <f t="shared" si="5"/>
        <v>280</v>
      </c>
      <c r="AC19" s="451">
        <f t="shared" si="6"/>
        <v>10</v>
      </c>
      <c r="AD19" s="432">
        <f t="shared" si="7"/>
        <v>0</v>
      </c>
      <c r="AG19" s="486">
        <f t="shared" si="8"/>
        <v>0.46031746031746029</v>
      </c>
      <c r="AH19" s="486">
        <f t="shared" si="9"/>
        <v>0</v>
      </c>
      <c r="AI19" s="486">
        <f t="shared" si="10"/>
        <v>7.1428571428571425E-2</v>
      </c>
      <c r="AJ19" s="486">
        <f t="shared" si="11"/>
        <v>0.23809523809523808</v>
      </c>
      <c r="AK19" s="486">
        <f t="shared" si="12"/>
        <v>0.22222222222222221</v>
      </c>
      <c r="AL19" s="486">
        <f t="shared" si="13"/>
        <v>7.9365079365079361E-3</v>
      </c>
    </row>
    <row r="20" spans="1:38" x14ac:dyDescent="0.2">
      <c r="A20" s="640"/>
      <c r="B20" s="442" t="str">
        <f>+'Summary Data (2)'!B20</f>
        <v>March, 2002</v>
      </c>
      <c r="C20" s="448">
        <f>+'Summary Data (2)'!G20</f>
        <v>820</v>
      </c>
      <c r="D20" s="448">
        <f>+'Summary Data (2)'!K20</f>
        <v>0</v>
      </c>
      <c r="E20" s="448">
        <f>+'Summary Data (2)'!O20</f>
        <v>0</v>
      </c>
      <c r="F20" s="448">
        <f>+'Summary Data (2)'!S20</f>
        <v>60</v>
      </c>
      <c r="G20" s="448">
        <f>+'Summary Data (2)'!W20</f>
        <v>10</v>
      </c>
      <c r="H20" s="448">
        <f>+'Summary Data (2)'!AA20</f>
        <v>90</v>
      </c>
      <c r="I20" s="448">
        <f>+'Summary Data (2)'!AE20</f>
        <v>140</v>
      </c>
      <c r="J20" s="448">
        <f>+'Summary Data (2)'!AI20</f>
        <v>140</v>
      </c>
      <c r="K20" s="448">
        <f>+'Summary Data (2)'!AM20</f>
        <v>0</v>
      </c>
      <c r="L20" s="448">
        <f>+'Summary Data (2)'!AQ20</f>
        <v>0</v>
      </c>
      <c r="M20" s="448">
        <f>+'Summary Data (2)'!AU20</f>
        <v>0</v>
      </c>
      <c r="N20" s="448">
        <f>+'Summary Data (2)'!AY20</f>
        <v>0</v>
      </c>
      <c r="O20" s="448">
        <f>+'Summary Data (2)'!BC20</f>
        <v>0</v>
      </c>
      <c r="P20" s="448">
        <f>+'Summary Data (2)'!BG20</f>
        <v>0</v>
      </c>
      <c r="Q20" s="448">
        <f>+'Summary Data (2)'!BK20</f>
        <v>60</v>
      </c>
      <c r="R20" s="448">
        <f>+'Summary Data (2)'!BO20</f>
        <v>210</v>
      </c>
      <c r="S20" s="448">
        <f>+'Summary Data (2)'!BS20</f>
        <v>40</v>
      </c>
      <c r="T20" s="448">
        <f>+'Summary Data (2)'!BW20</f>
        <v>15</v>
      </c>
      <c r="U20" s="448">
        <f>+'Summary Data (2)'!BZ20</f>
        <v>1585</v>
      </c>
      <c r="X20" s="448">
        <f t="shared" si="2"/>
        <v>820</v>
      </c>
      <c r="Y20" s="448">
        <f t="shared" si="2"/>
        <v>0</v>
      </c>
      <c r="Z20" s="448">
        <f t="shared" si="3"/>
        <v>60</v>
      </c>
      <c r="AA20" s="448">
        <f t="shared" si="4"/>
        <v>440</v>
      </c>
      <c r="AB20" s="448">
        <f t="shared" si="5"/>
        <v>265</v>
      </c>
      <c r="AC20" s="448">
        <f t="shared" si="6"/>
        <v>0</v>
      </c>
      <c r="AD20" s="432">
        <f t="shared" si="7"/>
        <v>0</v>
      </c>
      <c r="AG20" s="487">
        <f t="shared" si="8"/>
        <v>0.51735015772870663</v>
      </c>
      <c r="AH20" s="487">
        <f t="shared" si="9"/>
        <v>0</v>
      </c>
      <c r="AI20" s="487">
        <f t="shared" si="10"/>
        <v>3.7854889589905363E-2</v>
      </c>
      <c r="AJ20" s="487">
        <f t="shared" si="11"/>
        <v>0.27760252365930599</v>
      </c>
      <c r="AK20" s="487">
        <f t="shared" si="12"/>
        <v>0.16719242902208201</v>
      </c>
      <c r="AL20" s="487">
        <f t="shared" si="13"/>
        <v>0</v>
      </c>
    </row>
    <row r="21" spans="1:38" x14ac:dyDescent="0.2">
      <c r="A21" s="640"/>
      <c r="B21" s="449" t="str">
        <f>+'Summary Data (2)'!B21</f>
        <v>April, 2002</v>
      </c>
      <c r="C21" s="451">
        <f>+'Summary Data (2)'!G21</f>
        <v>1100</v>
      </c>
      <c r="D21" s="451">
        <f>+'Summary Data (2)'!K21</f>
        <v>0</v>
      </c>
      <c r="E21" s="451">
        <f>+'Summary Data (2)'!O21</f>
        <v>0</v>
      </c>
      <c r="F21" s="451">
        <f>+'Summary Data (2)'!S21</f>
        <v>130</v>
      </c>
      <c r="G21" s="451">
        <f>+'Summary Data (2)'!W21</f>
        <v>10</v>
      </c>
      <c r="H21" s="451">
        <f>+'Summary Data (2)'!AA21</f>
        <v>130</v>
      </c>
      <c r="I21" s="451">
        <f>+'Summary Data (2)'!AE21</f>
        <v>210</v>
      </c>
      <c r="J21" s="451">
        <f>+'Summary Data (2)'!AI21</f>
        <v>210</v>
      </c>
      <c r="K21" s="451">
        <f>+'Summary Data (2)'!AM21</f>
        <v>0</v>
      </c>
      <c r="L21" s="451">
        <f>+'Summary Data (2)'!AQ21</f>
        <v>0</v>
      </c>
      <c r="M21" s="451">
        <f>+'Summary Data (2)'!AU21</f>
        <v>0</v>
      </c>
      <c r="N21" s="451">
        <f>+'Summary Data (2)'!AY21</f>
        <v>0</v>
      </c>
      <c r="O21" s="451">
        <f>+'Summary Data (2)'!BC21</f>
        <v>10</v>
      </c>
      <c r="P21" s="451">
        <f>+'Summary Data (2)'!BG21</f>
        <v>5</v>
      </c>
      <c r="Q21" s="451">
        <f>+'Summary Data (2)'!BK21</f>
        <v>90</v>
      </c>
      <c r="R21" s="451">
        <f>+'Summary Data (2)'!BO21</f>
        <v>210</v>
      </c>
      <c r="S21" s="451">
        <f>+'Summary Data (2)'!BS21</f>
        <v>80</v>
      </c>
      <c r="T21" s="451">
        <f>+'Summary Data (2)'!BW21</f>
        <v>15</v>
      </c>
      <c r="U21" s="451">
        <f>+'Summary Data (2)'!BZ21</f>
        <v>2200</v>
      </c>
      <c r="X21" s="451">
        <f t="shared" si="2"/>
        <v>1100</v>
      </c>
      <c r="Y21" s="451">
        <f t="shared" si="2"/>
        <v>0</v>
      </c>
      <c r="Z21" s="451">
        <f t="shared" si="3"/>
        <v>90</v>
      </c>
      <c r="AA21" s="451">
        <f t="shared" si="4"/>
        <v>690</v>
      </c>
      <c r="AB21" s="451">
        <f t="shared" si="5"/>
        <v>305</v>
      </c>
      <c r="AC21" s="451">
        <f t="shared" si="6"/>
        <v>15</v>
      </c>
      <c r="AD21" s="432">
        <f t="shared" si="7"/>
        <v>0</v>
      </c>
      <c r="AG21" s="486">
        <f t="shared" si="8"/>
        <v>0.5</v>
      </c>
      <c r="AH21" s="486">
        <f t="shared" si="9"/>
        <v>0</v>
      </c>
      <c r="AI21" s="486">
        <f t="shared" si="10"/>
        <v>4.0909090909090909E-2</v>
      </c>
      <c r="AJ21" s="486">
        <f t="shared" si="11"/>
        <v>0.31363636363636366</v>
      </c>
      <c r="AK21" s="486">
        <f t="shared" si="12"/>
        <v>0.13863636363636364</v>
      </c>
      <c r="AL21" s="486">
        <f t="shared" si="13"/>
        <v>6.8181818181818179E-3</v>
      </c>
    </row>
    <row r="22" spans="1:38" x14ac:dyDescent="0.2">
      <c r="A22" s="640"/>
      <c r="B22" s="442" t="str">
        <f>+'Summary Data (2)'!B22</f>
        <v>May, 2002</v>
      </c>
      <c r="C22" s="448">
        <f>+'Summary Data (2)'!G22</f>
        <v>980</v>
      </c>
      <c r="D22" s="448">
        <f>+'Summary Data (2)'!K22</f>
        <v>0</v>
      </c>
      <c r="E22" s="448">
        <f>+'Summary Data (2)'!O22</f>
        <v>0</v>
      </c>
      <c r="F22" s="448">
        <f>+'Summary Data (2)'!S22</f>
        <v>70</v>
      </c>
      <c r="G22" s="448">
        <f>+'Summary Data (2)'!W22</f>
        <v>10</v>
      </c>
      <c r="H22" s="448">
        <f>+'Summary Data (2)'!AA22</f>
        <v>190</v>
      </c>
      <c r="I22" s="448">
        <f>+'Summary Data (2)'!AE22</f>
        <v>190</v>
      </c>
      <c r="J22" s="448">
        <f>+'Summary Data (2)'!AI22</f>
        <v>190</v>
      </c>
      <c r="K22" s="448">
        <f>+'Summary Data (2)'!AM22</f>
        <v>0</v>
      </c>
      <c r="L22" s="448">
        <f>+'Summary Data (2)'!AQ22</f>
        <v>0</v>
      </c>
      <c r="M22" s="448">
        <f>+'Summary Data (2)'!AU22</f>
        <v>0</v>
      </c>
      <c r="N22" s="448">
        <f>+'Summary Data (2)'!AY22</f>
        <v>0</v>
      </c>
      <c r="O22" s="448">
        <f>+'Summary Data (2)'!BC22</f>
        <v>10</v>
      </c>
      <c r="P22" s="448">
        <f>+'Summary Data (2)'!BG22</f>
        <v>0</v>
      </c>
      <c r="Q22" s="448">
        <f>+'Summary Data (2)'!BK22</f>
        <v>180</v>
      </c>
      <c r="R22" s="448">
        <f>+'Summary Data (2)'!BO22</f>
        <v>300</v>
      </c>
      <c r="S22" s="448">
        <f>+'Summary Data (2)'!BS22</f>
        <v>90</v>
      </c>
      <c r="T22" s="448">
        <f>+'Summary Data (2)'!BW22</f>
        <v>30</v>
      </c>
      <c r="U22" s="448">
        <f>+'Summary Data (2)'!BZ22</f>
        <v>2240</v>
      </c>
      <c r="X22" s="448">
        <f t="shared" si="2"/>
        <v>980</v>
      </c>
      <c r="Y22" s="448">
        <f t="shared" si="2"/>
        <v>0</v>
      </c>
      <c r="Z22" s="448">
        <f t="shared" si="3"/>
        <v>180</v>
      </c>
      <c r="AA22" s="448">
        <f t="shared" si="4"/>
        <v>650</v>
      </c>
      <c r="AB22" s="448">
        <f t="shared" si="5"/>
        <v>420</v>
      </c>
      <c r="AC22" s="448">
        <f t="shared" si="6"/>
        <v>10</v>
      </c>
      <c r="AD22" s="432">
        <f t="shared" si="7"/>
        <v>0</v>
      </c>
      <c r="AG22" s="487">
        <f t="shared" si="8"/>
        <v>0.4375</v>
      </c>
      <c r="AH22" s="487">
        <f t="shared" si="9"/>
        <v>0</v>
      </c>
      <c r="AI22" s="487">
        <f t="shared" si="10"/>
        <v>8.0357142857142863E-2</v>
      </c>
      <c r="AJ22" s="487">
        <f t="shared" si="11"/>
        <v>0.29017857142857145</v>
      </c>
      <c r="AK22" s="487">
        <f t="shared" si="12"/>
        <v>0.1875</v>
      </c>
      <c r="AL22" s="487">
        <f t="shared" si="13"/>
        <v>4.464285714285714E-3</v>
      </c>
    </row>
    <row r="23" spans="1:38" x14ac:dyDescent="0.2">
      <c r="A23" s="640"/>
      <c r="B23" s="449" t="str">
        <f>+'Summary Data (2)'!B23</f>
        <v>June, 2002</v>
      </c>
      <c r="C23" s="451">
        <f>+'Summary Data (2)'!G23</f>
        <v>940</v>
      </c>
      <c r="D23" s="451">
        <f>+'Summary Data (2)'!K23</f>
        <v>0</v>
      </c>
      <c r="E23" s="451">
        <f>+'Summary Data (2)'!O23</f>
        <v>30</v>
      </c>
      <c r="F23" s="451">
        <f>+'Summary Data (2)'!S23</f>
        <v>50</v>
      </c>
      <c r="G23" s="451">
        <f>+'Summary Data (2)'!W23</f>
        <v>0</v>
      </c>
      <c r="H23" s="451">
        <f>+'Summary Data (2)'!AA23</f>
        <v>230</v>
      </c>
      <c r="I23" s="451">
        <f>+'Summary Data (2)'!AE23</f>
        <v>140</v>
      </c>
      <c r="J23" s="451">
        <f>+'Summary Data (2)'!AI23</f>
        <v>140</v>
      </c>
      <c r="K23" s="451">
        <f>+'Summary Data (2)'!AM23</f>
        <v>0</v>
      </c>
      <c r="L23" s="451">
        <f>+'Summary Data (2)'!AQ23</f>
        <v>0</v>
      </c>
      <c r="M23" s="451">
        <f>+'Summary Data (2)'!AU23</f>
        <v>0</v>
      </c>
      <c r="N23" s="451">
        <f>+'Summary Data (2)'!AY23</f>
        <v>0</v>
      </c>
      <c r="O23" s="451">
        <f>+'Summary Data (2)'!BC23</f>
        <v>0</v>
      </c>
      <c r="P23" s="451">
        <f>+'Summary Data (2)'!BG23</f>
        <v>0</v>
      </c>
      <c r="Q23" s="451">
        <f>+'Summary Data (2)'!BK23</f>
        <v>60</v>
      </c>
      <c r="R23" s="451">
        <f>+'Summary Data (2)'!BO23</f>
        <v>180</v>
      </c>
      <c r="S23" s="451">
        <f>+'Summary Data (2)'!BS23</f>
        <v>40</v>
      </c>
      <c r="T23" s="451">
        <f>+'Summary Data (2)'!BW23</f>
        <v>30</v>
      </c>
      <c r="U23" s="451">
        <f>+'Summary Data (2)'!BZ23</f>
        <v>1840</v>
      </c>
      <c r="X23" s="451">
        <f t="shared" si="2"/>
        <v>940</v>
      </c>
      <c r="Y23" s="451">
        <f t="shared" si="2"/>
        <v>0</v>
      </c>
      <c r="Z23" s="451">
        <f t="shared" si="3"/>
        <v>60</v>
      </c>
      <c r="AA23" s="451">
        <f t="shared" si="4"/>
        <v>590</v>
      </c>
      <c r="AB23" s="451">
        <f t="shared" si="5"/>
        <v>250</v>
      </c>
      <c r="AC23" s="451">
        <f t="shared" si="6"/>
        <v>0</v>
      </c>
      <c r="AD23" s="432">
        <f t="shared" si="7"/>
        <v>0</v>
      </c>
      <c r="AG23" s="486">
        <f t="shared" si="8"/>
        <v>0.51086956521739135</v>
      </c>
      <c r="AH23" s="486">
        <f t="shared" si="9"/>
        <v>0</v>
      </c>
      <c r="AI23" s="486">
        <f t="shared" si="10"/>
        <v>3.2608695652173912E-2</v>
      </c>
      <c r="AJ23" s="486">
        <f t="shared" si="11"/>
        <v>0.32065217391304346</v>
      </c>
      <c r="AK23" s="486">
        <f t="shared" si="12"/>
        <v>0.1358695652173913</v>
      </c>
      <c r="AL23" s="486">
        <f t="shared" si="13"/>
        <v>0</v>
      </c>
    </row>
    <row r="24" spans="1:38" x14ac:dyDescent="0.2">
      <c r="A24" s="640"/>
      <c r="B24" s="442" t="str">
        <f>+'Summary Data (2)'!B24</f>
        <v>July, 2002</v>
      </c>
      <c r="C24" s="448">
        <f>+'Summary Data (2)'!G24</f>
        <v>970</v>
      </c>
      <c r="D24" s="448">
        <f>+'Summary Data (2)'!K24</f>
        <v>0</v>
      </c>
      <c r="E24" s="448">
        <f>+'Summary Data (2)'!O24</f>
        <v>10</v>
      </c>
      <c r="F24" s="448">
        <f>+'Summary Data (2)'!S24</f>
        <v>90</v>
      </c>
      <c r="G24" s="448">
        <f>+'Summary Data (2)'!W24</f>
        <v>10</v>
      </c>
      <c r="H24" s="448">
        <f>+'Summary Data (2)'!AA24</f>
        <v>350</v>
      </c>
      <c r="I24" s="448">
        <f>+'Summary Data (2)'!AE24</f>
        <v>220</v>
      </c>
      <c r="J24" s="448">
        <f>+'Summary Data (2)'!AI24</f>
        <v>220</v>
      </c>
      <c r="K24" s="448">
        <f>+'Summary Data (2)'!AM24</f>
        <v>0</v>
      </c>
      <c r="L24" s="448">
        <f>+'Summary Data (2)'!AQ24</f>
        <v>0</v>
      </c>
      <c r="M24" s="448">
        <f>+'Summary Data (2)'!AU24</f>
        <v>0</v>
      </c>
      <c r="N24" s="448">
        <f>+'Summary Data (2)'!AY24</f>
        <v>0</v>
      </c>
      <c r="O24" s="448">
        <f>+'Summary Data (2)'!BC24</f>
        <v>0</v>
      </c>
      <c r="P24" s="448">
        <f>+'Summary Data (2)'!BG24</f>
        <v>5</v>
      </c>
      <c r="Q24" s="448">
        <f>+'Summary Data (2)'!BK24</f>
        <v>90</v>
      </c>
      <c r="R24" s="448">
        <f>+'Summary Data (2)'!BO24</f>
        <v>360</v>
      </c>
      <c r="S24" s="448">
        <f>+'Summary Data (2)'!BS24</f>
        <v>50</v>
      </c>
      <c r="T24" s="448">
        <f>+'Summary Data (2)'!BW24</f>
        <v>30</v>
      </c>
      <c r="U24" s="448">
        <f>+'Summary Data (2)'!BZ24</f>
        <v>2405</v>
      </c>
      <c r="X24" s="448">
        <f t="shared" si="2"/>
        <v>970</v>
      </c>
      <c r="Y24" s="448">
        <f t="shared" si="2"/>
        <v>0</v>
      </c>
      <c r="Z24" s="448">
        <f t="shared" si="3"/>
        <v>90</v>
      </c>
      <c r="AA24" s="448">
        <f t="shared" si="4"/>
        <v>900</v>
      </c>
      <c r="AB24" s="448">
        <f t="shared" si="5"/>
        <v>440</v>
      </c>
      <c r="AC24" s="448">
        <f t="shared" si="6"/>
        <v>5</v>
      </c>
      <c r="AD24" s="432">
        <f t="shared" si="7"/>
        <v>0</v>
      </c>
      <c r="AG24" s="487">
        <f t="shared" si="8"/>
        <v>0.40332640332640335</v>
      </c>
      <c r="AH24" s="487">
        <f t="shared" si="9"/>
        <v>0</v>
      </c>
      <c r="AI24" s="487">
        <f t="shared" si="10"/>
        <v>3.7422037422037424E-2</v>
      </c>
      <c r="AJ24" s="487">
        <f t="shared" si="11"/>
        <v>0.37422037422037424</v>
      </c>
      <c r="AK24" s="487">
        <f t="shared" si="12"/>
        <v>0.18295218295218296</v>
      </c>
      <c r="AL24" s="487">
        <f t="shared" si="13"/>
        <v>2.0790020790020791E-3</v>
      </c>
    </row>
    <row r="25" spans="1:38" x14ac:dyDescent="0.2">
      <c r="A25" s="640"/>
      <c r="B25" s="449" t="str">
        <f>+'Summary Data (2)'!B25</f>
        <v>August, 2002</v>
      </c>
      <c r="C25" s="451">
        <f>+'Summary Data (2)'!G25</f>
        <v>770</v>
      </c>
      <c r="D25" s="451">
        <f>+'Summary Data (2)'!K25</f>
        <v>0</v>
      </c>
      <c r="E25" s="451">
        <f>+'Summary Data (2)'!O25</f>
        <v>0</v>
      </c>
      <c r="F25" s="451">
        <f>+'Summary Data (2)'!S25</f>
        <v>60</v>
      </c>
      <c r="G25" s="451">
        <f>+'Summary Data (2)'!W25</f>
        <v>10</v>
      </c>
      <c r="H25" s="451">
        <f>+'Summary Data (2)'!AA25</f>
        <v>360</v>
      </c>
      <c r="I25" s="451">
        <f>+'Summary Data (2)'!AE25</f>
        <v>140</v>
      </c>
      <c r="J25" s="451">
        <f>+'Summary Data (2)'!AI25</f>
        <v>140</v>
      </c>
      <c r="K25" s="451">
        <f>+'Summary Data (2)'!AM25</f>
        <v>0</v>
      </c>
      <c r="L25" s="451">
        <f>+'Summary Data (2)'!AQ25</f>
        <v>0</v>
      </c>
      <c r="M25" s="451">
        <f>+'Summary Data (2)'!AU25</f>
        <v>0</v>
      </c>
      <c r="N25" s="451">
        <f>+'Summary Data (2)'!AY25</f>
        <v>0</v>
      </c>
      <c r="O25" s="451">
        <f>+'Summary Data (2)'!BC25</f>
        <v>0</v>
      </c>
      <c r="P25" s="451">
        <f>+'Summary Data (2)'!BG25</f>
        <v>5</v>
      </c>
      <c r="Q25" s="451">
        <f>+'Summary Data (2)'!BK25</f>
        <v>30</v>
      </c>
      <c r="R25" s="451">
        <f>+'Summary Data (2)'!BO25</f>
        <v>180</v>
      </c>
      <c r="S25" s="451">
        <f>+'Summary Data (2)'!BS25</f>
        <v>70</v>
      </c>
      <c r="T25" s="451">
        <f>+'Summary Data (2)'!BW25</f>
        <v>15</v>
      </c>
      <c r="U25" s="451">
        <f>+'Summary Data (2)'!BZ25</f>
        <v>1780</v>
      </c>
      <c r="X25" s="451">
        <f t="shared" si="2"/>
        <v>770</v>
      </c>
      <c r="Y25" s="451">
        <f t="shared" si="2"/>
        <v>0</v>
      </c>
      <c r="Z25" s="451">
        <f t="shared" si="3"/>
        <v>30</v>
      </c>
      <c r="AA25" s="451">
        <f t="shared" si="4"/>
        <v>710</v>
      </c>
      <c r="AB25" s="451">
        <f t="shared" si="5"/>
        <v>265</v>
      </c>
      <c r="AC25" s="451">
        <f t="shared" si="6"/>
        <v>5</v>
      </c>
      <c r="AD25" s="432">
        <f t="shared" si="7"/>
        <v>0</v>
      </c>
      <c r="AG25" s="486">
        <f t="shared" si="8"/>
        <v>0.43258426966292135</v>
      </c>
      <c r="AH25" s="486">
        <f t="shared" si="9"/>
        <v>0</v>
      </c>
      <c r="AI25" s="486">
        <f t="shared" si="10"/>
        <v>1.6853932584269662E-2</v>
      </c>
      <c r="AJ25" s="486">
        <f t="shared" si="11"/>
        <v>0.398876404494382</v>
      </c>
      <c r="AK25" s="486">
        <f t="shared" si="12"/>
        <v>0.14887640449438203</v>
      </c>
      <c r="AL25" s="486">
        <f t="shared" si="13"/>
        <v>2.8089887640449437E-3</v>
      </c>
    </row>
    <row r="26" spans="1:38" x14ac:dyDescent="0.2">
      <c r="A26" s="641"/>
      <c r="B26" s="442" t="str">
        <f>+'Summary Data (2)'!B26</f>
        <v>September, 2002</v>
      </c>
      <c r="C26" s="448">
        <f>+'Summary Data (2)'!G26</f>
        <v>740</v>
      </c>
      <c r="D26" s="448">
        <f>+'Summary Data (2)'!K26</f>
        <v>0</v>
      </c>
      <c r="E26" s="448">
        <f>+'Summary Data (2)'!O26</f>
        <v>0</v>
      </c>
      <c r="F26" s="448">
        <f>+'Summary Data (2)'!S26</f>
        <v>50</v>
      </c>
      <c r="G26" s="448">
        <f>+'Summary Data (2)'!W26</f>
        <v>20</v>
      </c>
      <c r="H26" s="448">
        <f>+'Summary Data (2)'!AA26</f>
        <v>370</v>
      </c>
      <c r="I26" s="448">
        <f>+'Summary Data (2)'!AE26</f>
        <v>160</v>
      </c>
      <c r="J26" s="448">
        <f>+'Summary Data (2)'!AI26</f>
        <v>160</v>
      </c>
      <c r="K26" s="448">
        <f>+'Summary Data (2)'!AM26</f>
        <v>0</v>
      </c>
      <c r="L26" s="448">
        <f>+'Summary Data (2)'!AQ26</f>
        <v>0</v>
      </c>
      <c r="M26" s="448">
        <f>+'Summary Data (2)'!AU26</f>
        <v>0</v>
      </c>
      <c r="N26" s="448">
        <f>+'Summary Data (2)'!AY26</f>
        <v>0</v>
      </c>
      <c r="O26" s="448">
        <f>+'Summary Data (2)'!BC26</f>
        <v>20</v>
      </c>
      <c r="P26" s="448">
        <f>+'Summary Data (2)'!BG26</f>
        <v>0</v>
      </c>
      <c r="Q26" s="448">
        <f>+'Summary Data (2)'!BK26</f>
        <v>90</v>
      </c>
      <c r="R26" s="448">
        <f>+'Summary Data (2)'!BO26</f>
        <v>330</v>
      </c>
      <c r="S26" s="448">
        <f>+'Summary Data (2)'!BS26</f>
        <v>50</v>
      </c>
      <c r="T26" s="448">
        <f>+'Summary Data (2)'!BW26</f>
        <v>15</v>
      </c>
      <c r="U26" s="448">
        <f>+'Summary Data (2)'!BZ26</f>
        <v>2005</v>
      </c>
      <c r="X26" s="448">
        <f t="shared" si="2"/>
        <v>740</v>
      </c>
      <c r="Y26" s="448">
        <f t="shared" si="2"/>
        <v>0</v>
      </c>
      <c r="Z26" s="448">
        <f t="shared" si="3"/>
        <v>90</v>
      </c>
      <c r="AA26" s="448">
        <f t="shared" si="4"/>
        <v>760</v>
      </c>
      <c r="AB26" s="448">
        <f t="shared" si="5"/>
        <v>395</v>
      </c>
      <c r="AC26" s="448">
        <f t="shared" si="6"/>
        <v>20</v>
      </c>
      <c r="AD26" s="432">
        <f t="shared" si="7"/>
        <v>0</v>
      </c>
      <c r="AG26" s="487">
        <f t="shared" si="8"/>
        <v>0.36907730673316708</v>
      </c>
      <c r="AH26" s="487">
        <f t="shared" si="9"/>
        <v>0</v>
      </c>
      <c r="AI26" s="487">
        <f t="shared" si="10"/>
        <v>4.488778054862843E-2</v>
      </c>
      <c r="AJ26" s="487">
        <f t="shared" si="11"/>
        <v>0.37905236907730672</v>
      </c>
      <c r="AK26" s="487">
        <f t="shared" si="12"/>
        <v>0.1970074812967581</v>
      </c>
      <c r="AL26" s="487">
        <f t="shared" si="13"/>
        <v>9.9750623441396506E-3</v>
      </c>
    </row>
    <row r="27" spans="1:38" ht="12.75" customHeight="1" x14ac:dyDescent="0.2">
      <c r="A27" s="639" t="s">
        <v>27</v>
      </c>
      <c r="B27" s="449" t="str">
        <f>+'Summary Data (2)'!B27</f>
        <v>October, 2002</v>
      </c>
      <c r="C27" s="451">
        <f>+'Summary Data (2)'!G27</f>
        <v>640</v>
      </c>
      <c r="D27" s="451">
        <f>+'Summary Data (2)'!K27</f>
        <v>60</v>
      </c>
      <c r="E27" s="451">
        <f>+'Summary Data (2)'!O27</f>
        <v>0</v>
      </c>
      <c r="F27" s="451">
        <f>+'Summary Data (2)'!S27</f>
        <v>60</v>
      </c>
      <c r="G27" s="451">
        <f>+'Summary Data (2)'!W27</f>
        <v>10</v>
      </c>
      <c r="H27" s="451">
        <f>+'Summary Data (2)'!AA27</f>
        <v>410</v>
      </c>
      <c r="I27" s="451">
        <f>+'Summary Data (2)'!AE27</f>
        <v>120</v>
      </c>
      <c r="J27" s="451">
        <f>+'Summary Data (2)'!AI27</f>
        <v>120</v>
      </c>
      <c r="K27" s="451">
        <f>+'Summary Data (2)'!AM27</f>
        <v>0</v>
      </c>
      <c r="L27" s="451">
        <f>+'Summary Data (2)'!AQ27</f>
        <v>0</v>
      </c>
      <c r="M27" s="451">
        <f>+'Summary Data (2)'!AU27</f>
        <v>0</v>
      </c>
      <c r="N27" s="451">
        <f>+'Summary Data (2)'!AY27</f>
        <v>0</v>
      </c>
      <c r="O27" s="451">
        <f>+'Summary Data (2)'!BC27</f>
        <v>10</v>
      </c>
      <c r="P27" s="451">
        <f>+'Summary Data (2)'!BG27</f>
        <v>0</v>
      </c>
      <c r="Q27" s="451">
        <f>+'Summary Data (2)'!BK27</f>
        <v>180</v>
      </c>
      <c r="R27" s="451">
        <f>+'Summary Data (2)'!BO27</f>
        <v>240</v>
      </c>
      <c r="S27" s="451">
        <f>+'Summary Data (2)'!BS27</f>
        <v>60</v>
      </c>
      <c r="T27" s="451">
        <f>+'Summary Data (2)'!BW27</f>
        <v>30</v>
      </c>
      <c r="U27" s="451">
        <f>+'Summary Data (2)'!BZ27</f>
        <v>1940</v>
      </c>
      <c r="X27" s="451">
        <f t="shared" si="2"/>
        <v>640</v>
      </c>
      <c r="Y27" s="451">
        <f t="shared" si="2"/>
        <v>60</v>
      </c>
      <c r="Z27" s="451">
        <f t="shared" si="3"/>
        <v>180</v>
      </c>
      <c r="AA27" s="451">
        <f t="shared" si="4"/>
        <v>720</v>
      </c>
      <c r="AB27" s="451">
        <f t="shared" si="5"/>
        <v>330</v>
      </c>
      <c r="AC27" s="451">
        <f t="shared" si="6"/>
        <v>10</v>
      </c>
      <c r="AD27" s="432">
        <f t="shared" si="7"/>
        <v>0</v>
      </c>
      <c r="AG27" s="486">
        <f t="shared" si="8"/>
        <v>0.32989690721649484</v>
      </c>
      <c r="AH27" s="486">
        <f t="shared" si="9"/>
        <v>3.0927835051546393E-2</v>
      </c>
      <c r="AI27" s="486">
        <f t="shared" si="10"/>
        <v>9.2783505154639179E-2</v>
      </c>
      <c r="AJ27" s="486">
        <f t="shared" si="11"/>
        <v>0.37113402061855671</v>
      </c>
      <c r="AK27" s="486">
        <f t="shared" si="12"/>
        <v>0.17010309278350516</v>
      </c>
      <c r="AL27" s="486">
        <f t="shared" si="13"/>
        <v>5.1546391752577319E-3</v>
      </c>
    </row>
    <row r="28" spans="1:38" ht="12.75" customHeight="1" x14ac:dyDescent="0.2">
      <c r="A28" s="640"/>
      <c r="B28" s="442" t="str">
        <f>+'Summary Data (2)'!B28</f>
        <v>November, 2002</v>
      </c>
      <c r="C28" s="448">
        <f>+'Summary Data (2)'!G28</f>
        <v>550</v>
      </c>
      <c r="D28" s="448">
        <f>+'Summary Data (2)'!K28</f>
        <v>0</v>
      </c>
      <c r="E28" s="448">
        <f>+'Summary Data (2)'!O28</f>
        <v>10</v>
      </c>
      <c r="F28" s="448">
        <f>+'Summary Data (2)'!S28</f>
        <v>20</v>
      </c>
      <c r="G28" s="448">
        <f>+'Summary Data (2)'!W28</f>
        <v>10</v>
      </c>
      <c r="H28" s="448">
        <f>+'Summary Data (2)'!AA28</f>
        <v>410</v>
      </c>
      <c r="I28" s="448">
        <f>+'Summary Data (2)'!AE28</f>
        <v>90</v>
      </c>
      <c r="J28" s="448">
        <f>+'Summary Data (2)'!AI28</f>
        <v>90</v>
      </c>
      <c r="K28" s="448">
        <f>+'Summary Data (2)'!AM28</f>
        <v>0</v>
      </c>
      <c r="L28" s="448">
        <f>+'Summary Data (2)'!AQ28</f>
        <v>0</v>
      </c>
      <c r="M28" s="448">
        <f>+'Summary Data (2)'!AU28</f>
        <v>0</v>
      </c>
      <c r="N28" s="448">
        <f>+'Summary Data (2)'!AY28</f>
        <v>0</v>
      </c>
      <c r="O28" s="448">
        <f>+'Summary Data (2)'!BC28</f>
        <v>20</v>
      </c>
      <c r="P28" s="448">
        <f>+'Summary Data (2)'!BG28</f>
        <v>10</v>
      </c>
      <c r="Q28" s="448">
        <f>+'Summary Data (2)'!BK28</f>
        <v>120</v>
      </c>
      <c r="R28" s="448">
        <f>+'Summary Data (2)'!BO28</f>
        <v>180</v>
      </c>
      <c r="S28" s="448">
        <f>+'Summary Data (2)'!BS28</f>
        <v>40</v>
      </c>
      <c r="T28" s="448">
        <f>+'Summary Data (2)'!BW28</f>
        <v>15</v>
      </c>
      <c r="U28" s="448">
        <f>+'Summary Data (2)'!BZ28</f>
        <v>1565</v>
      </c>
      <c r="X28" s="448">
        <f t="shared" si="2"/>
        <v>550</v>
      </c>
      <c r="Y28" s="448">
        <f t="shared" si="2"/>
        <v>0</v>
      </c>
      <c r="Z28" s="448">
        <f t="shared" si="3"/>
        <v>120</v>
      </c>
      <c r="AA28" s="448">
        <f t="shared" si="4"/>
        <v>630</v>
      </c>
      <c r="AB28" s="448">
        <f t="shared" si="5"/>
        <v>235</v>
      </c>
      <c r="AC28" s="448">
        <f t="shared" si="6"/>
        <v>30</v>
      </c>
      <c r="AD28" s="432">
        <f t="shared" si="7"/>
        <v>0</v>
      </c>
      <c r="AG28" s="487">
        <f t="shared" si="8"/>
        <v>0.3514376996805112</v>
      </c>
      <c r="AH28" s="487">
        <f t="shared" si="9"/>
        <v>0</v>
      </c>
      <c r="AI28" s="487">
        <f t="shared" si="10"/>
        <v>7.6677316293929709E-2</v>
      </c>
      <c r="AJ28" s="487">
        <f t="shared" si="11"/>
        <v>0.402555910543131</v>
      </c>
      <c r="AK28" s="487">
        <f t="shared" si="12"/>
        <v>0.15015974440894569</v>
      </c>
      <c r="AL28" s="487">
        <f t="shared" si="13"/>
        <v>1.9169329073482427E-2</v>
      </c>
    </row>
    <row r="29" spans="1:38" x14ac:dyDescent="0.2">
      <c r="A29" s="640"/>
      <c r="B29" s="449" t="str">
        <f>+'Summary Data (2)'!B29</f>
        <v>December, 2002</v>
      </c>
      <c r="C29" s="451">
        <f>+'Summary Data (2)'!G29</f>
        <v>790</v>
      </c>
      <c r="D29" s="451">
        <f>+'Summary Data (2)'!K29</f>
        <v>0</v>
      </c>
      <c r="E29" s="451">
        <f>+'Summary Data (2)'!O29</f>
        <v>0</v>
      </c>
      <c r="F29" s="451">
        <f>+'Summary Data (2)'!S29</f>
        <v>10</v>
      </c>
      <c r="G29" s="451">
        <f>+'Summary Data (2)'!W29</f>
        <v>0</v>
      </c>
      <c r="H29" s="451">
        <f>+'Summary Data (2)'!AA29</f>
        <v>420</v>
      </c>
      <c r="I29" s="451">
        <f>+'Summary Data (2)'!AE29</f>
        <v>100</v>
      </c>
      <c r="J29" s="451">
        <f>+'Summary Data (2)'!AI29</f>
        <v>100</v>
      </c>
      <c r="K29" s="451">
        <f>+'Summary Data (2)'!AM29</f>
        <v>0</v>
      </c>
      <c r="L29" s="451">
        <f>+'Summary Data (2)'!AQ29</f>
        <v>0</v>
      </c>
      <c r="M29" s="451">
        <f>+'Summary Data (2)'!AU29</f>
        <v>0</v>
      </c>
      <c r="N29" s="451">
        <f>+'Summary Data (2)'!AY29</f>
        <v>0</v>
      </c>
      <c r="O29" s="451">
        <f>+'Summary Data (2)'!BC29</f>
        <v>40</v>
      </c>
      <c r="P29" s="451">
        <f>+'Summary Data (2)'!BG29</f>
        <v>15</v>
      </c>
      <c r="Q29" s="451">
        <f>+'Summary Data (2)'!BK29</f>
        <v>90</v>
      </c>
      <c r="R29" s="451">
        <f>+'Summary Data (2)'!BO29</f>
        <v>180</v>
      </c>
      <c r="S29" s="451">
        <f>+'Summary Data (2)'!BS29</f>
        <v>60</v>
      </c>
      <c r="T29" s="451">
        <f>+'Summary Data (2)'!BW29</f>
        <v>15</v>
      </c>
      <c r="U29" s="451">
        <f>+'Summary Data (2)'!BZ29</f>
        <v>1820</v>
      </c>
      <c r="X29" s="451">
        <f t="shared" si="2"/>
        <v>790</v>
      </c>
      <c r="Y29" s="451">
        <f t="shared" si="2"/>
        <v>0</v>
      </c>
      <c r="Z29" s="451">
        <f t="shared" si="3"/>
        <v>90</v>
      </c>
      <c r="AA29" s="451">
        <f t="shared" si="4"/>
        <v>630</v>
      </c>
      <c r="AB29" s="451">
        <f t="shared" si="5"/>
        <v>255</v>
      </c>
      <c r="AC29" s="451">
        <f t="shared" si="6"/>
        <v>55</v>
      </c>
      <c r="AD29" s="432">
        <f t="shared" si="7"/>
        <v>0</v>
      </c>
      <c r="AG29" s="486">
        <f t="shared" si="8"/>
        <v>0.43406593406593408</v>
      </c>
      <c r="AH29" s="486">
        <f t="shared" si="9"/>
        <v>0</v>
      </c>
      <c r="AI29" s="486">
        <f t="shared" si="10"/>
        <v>4.9450549450549448E-2</v>
      </c>
      <c r="AJ29" s="486">
        <f t="shared" si="11"/>
        <v>0.34615384615384615</v>
      </c>
      <c r="AK29" s="486">
        <f t="shared" si="12"/>
        <v>0.14010989010989011</v>
      </c>
      <c r="AL29" s="486">
        <f t="shared" si="13"/>
        <v>3.021978021978022E-2</v>
      </c>
    </row>
    <row r="30" spans="1:38" x14ac:dyDescent="0.2">
      <c r="A30" s="640"/>
      <c r="B30" s="442" t="str">
        <f>+'Summary Data (2)'!B30</f>
        <v>January, 2003</v>
      </c>
      <c r="C30" s="448">
        <f>+'Summary Data (2)'!G30</f>
        <v>1240</v>
      </c>
      <c r="D30" s="448">
        <f>+'Summary Data (2)'!K30</f>
        <v>0</v>
      </c>
      <c r="E30" s="448">
        <f>+'Summary Data (2)'!O30</f>
        <v>0</v>
      </c>
      <c r="F30" s="448">
        <f>+'Summary Data (2)'!S30</f>
        <v>60</v>
      </c>
      <c r="G30" s="448">
        <f>+'Summary Data (2)'!W30</f>
        <v>0</v>
      </c>
      <c r="H30" s="448">
        <f>+'Summary Data (2)'!AA30</f>
        <v>460</v>
      </c>
      <c r="I30" s="448">
        <f>+'Summary Data (2)'!AE30</f>
        <v>50</v>
      </c>
      <c r="J30" s="448">
        <f>+'Summary Data (2)'!AI30</f>
        <v>50</v>
      </c>
      <c r="K30" s="448">
        <f>+'Summary Data (2)'!AM30</f>
        <v>0</v>
      </c>
      <c r="L30" s="448">
        <f>+'Summary Data (2)'!AQ30</f>
        <v>0</v>
      </c>
      <c r="M30" s="448">
        <f>+'Summary Data (2)'!AU30</f>
        <v>0</v>
      </c>
      <c r="N30" s="448">
        <f>+'Summary Data (2)'!AY30</f>
        <v>0</v>
      </c>
      <c r="O30" s="448">
        <f>+'Summary Data (2)'!BC30</f>
        <v>0</v>
      </c>
      <c r="P30" s="448">
        <f>+'Summary Data (2)'!BG30</f>
        <v>5</v>
      </c>
      <c r="Q30" s="448">
        <f>+'Summary Data (2)'!BK30</f>
        <v>300</v>
      </c>
      <c r="R30" s="448">
        <f>+'Summary Data (2)'!BO30</f>
        <v>270</v>
      </c>
      <c r="S30" s="448">
        <f>+'Summary Data (2)'!BS30</f>
        <v>60</v>
      </c>
      <c r="T30" s="448">
        <f>+'Summary Data (2)'!BW30</f>
        <v>0</v>
      </c>
      <c r="U30" s="448">
        <f>+'Summary Data (2)'!BZ30</f>
        <v>2495</v>
      </c>
      <c r="X30" s="448">
        <f t="shared" si="2"/>
        <v>1240</v>
      </c>
      <c r="Y30" s="448">
        <f t="shared" si="2"/>
        <v>0</v>
      </c>
      <c r="Z30" s="448">
        <f t="shared" si="3"/>
        <v>300</v>
      </c>
      <c r="AA30" s="448">
        <f t="shared" si="4"/>
        <v>620</v>
      </c>
      <c r="AB30" s="448">
        <f t="shared" si="5"/>
        <v>330</v>
      </c>
      <c r="AC30" s="448">
        <f t="shared" si="6"/>
        <v>5</v>
      </c>
      <c r="AD30" s="432">
        <f t="shared" si="7"/>
        <v>0</v>
      </c>
      <c r="AG30" s="487">
        <f t="shared" si="8"/>
        <v>0.4969939879759519</v>
      </c>
      <c r="AH30" s="487">
        <f t="shared" si="9"/>
        <v>0</v>
      </c>
      <c r="AI30" s="487">
        <f t="shared" si="10"/>
        <v>0.12024048096192384</v>
      </c>
      <c r="AJ30" s="487">
        <f t="shared" si="11"/>
        <v>0.24849699398797595</v>
      </c>
      <c r="AK30" s="487">
        <f t="shared" si="12"/>
        <v>0.13226452905811623</v>
      </c>
      <c r="AL30" s="487">
        <f t="shared" si="13"/>
        <v>2.004008016032064E-3</v>
      </c>
    </row>
    <row r="31" spans="1:38" x14ac:dyDescent="0.2">
      <c r="A31" s="640"/>
      <c r="B31" s="449" t="str">
        <f>+'Summary Data (2)'!B31</f>
        <v>February, 2003</v>
      </c>
      <c r="C31" s="451">
        <f>+'Summary Data (2)'!G31</f>
        <v>830</v>
      </c>
      <c r="D31" s="451">
        <f>+'Summary Data (2)'!K31</f>
        <v>0</v>
      </c>
      <c r="E31" s="451">
        <f>+'Summary Data (2)'!O31</f>
        <v>10</v>
      </c>
      <c r="F31" s="451">
        <f>+'Summary Data (2)'!S31</f>
        <v>70</v>
      </c>
      <c r="G31" s="451">
        <f>+'Summary Data (2)'!W31</f>
        <v>10</v>
      </c>
      <c r="H31" s="451">
        <f>+'Summary Data (2)'!AA31</f>
        <v>460</v>
      </c>
      <c r="I31" s="451">
        <f>+'Summary Data (2)'!AE31</f>
        <v>80</v>
      </c>
      <c r="J31" s="451">
        <f>+'Summary Data (2)'!AI31</f>
        <v>80</v>
      </c>
      <c r="K31" s="451">
        <f>+'Summary Data (2)'!AM31</f>
        <v>0</v>
      </c>
      <c r="L31" s="451">
        <f>+'Summary Data (2)'!AQ31</f>
        <v>0</v>
      </c>
      <c r="M31" s="451">
        <f>+'Summary Data (2)'!AU31</f>
        <v>0</v>
      </c>
      <c r="N31" s="451">
        <f>+'Summary Data (2)'!AY31</f>
        <v>0</v>
      </c>
      <c r="O31" s="451">
        <f>+'Summary Data (2)'!BC31</f>
        <v>20</v>
      </c>
      <c r="P31" s="451">
        <f>+'Summary Data (2)'!BG31</f>
        <v>0</v>
      </c>
      <c r="Q31" s="451">
        <f>+'Summary Data (2)'!BK31</f>
        <v>150</v>
      </c>
      <c r="R31" s="451">
        <f>+'Summary Data (2)'!BO31</f>
        <v>150</v>
      </c>
      <c r="S31" s="451">
        <f>+'Summary Data (2)'!BS31</f>
        <v>40</v>
      </c>
      <c r="T31" s="451">
        <f>+'Summary Data (2)'!BW31</f>
        <v>0</v>
      </c>
      <c r="U31" s="451">
        <f>+'Summary Data (2)'!BZ31</f>
        <v>1900</v>
      </c>
      <c r="X31" s="451">
        <f t="shared" si="2"/>
        <v>830</v>
      </c>
      <c r="Y31" s="451">
        <f t="shared" si="2"/>
        <v>0</v>
      </c>
      <c r="Z31" s="451">
        <f t="shared" si="3"/>
        <v>150</v>
      </c>
      <c r="AA31" s="451">
        <f t="shared" si="4"/>
        <v>710</v>
      </c>
      <c r="AB31" s="451">
        <f t="shared" si="5"/>
        <v>190</v>
      </c>
      <c r="AC31" s="451">
        <f t="shared" si="6"/>
        <v>20</v>
      </c>
      <c r="AD31" s="432">
        <f t="shared" si="7"/>
        <v>0</v>
      </c>
      <c r="AG31" s="486">
        <f t="shared" si="8"/>
        <v>0.43684210526315792</v>
      </c>
      <c r="AH31" s="486">
        <f t="shared" si="9"/>
        <v>0</v>
      </c>
      <c r="AI31" s="486">
        <f t="shared" si="10"/>
        <v>7.8947368421052627E-2</v>
      </c>
      <c r="AJ31" s="486">
        <f t="shared" si="11"/>
        <v>0.37368421052631579</v>
      </c>
      <c r="AK31" s="486">
        <f t="shared" si="12"/>
        <v>0.1</v>
      </c>
      <c r="AL31" s="486">
        <f t="shared" si="13"/>
        <v>1.0526315789473684E-2</v>
      </c>
    </row>
    <row r="32" spans="1:38" x14ac:dyDescent="0.2">
      <c r="A32" s="640"/>
      <c r="B32" s="442" t="str">
        <f>+'Summary Data (2)'!B32</f>
        <v>March, 2003</v>
      </c>
      <c r="C32" s="448">
        <f>+'Summary Data (2)'!G32</f>
        <v>1060</v>
      </c>
      <c r="D32" s="448">
        <f>+'Summary Data (2)'!K32</f>
        <v>0</v>
      </c>
      <c r="E32" s="448">
        <f>+'Summary Data (2)'!O32</f>
        <v>0</v>
      </c>
      <c r="F32" s="448">
        <f>+'Summary Data (2)'!S32</f>
        <v>60</v>
      </c>
      <c r="G32" s="448">
        <f>+'Summary Data (2)'!W32</f>
        <v>0</v>
      </c>
      <c r="H32" s="448">
        <f>+'Summary Data (2)'!AA32</f>
        <v>510</v>
      </c>
      <c r="I32" s="448">
        <f>+'Summary Data (2)'!AE32</f>
        <v>210</v>
      </c>
      <c r="J32" s="448">
        <f>+'Summary Data (2)'!AI32</f>
        <v>210</v>
      </c>
      <c r="K32" s="448">
        <f>+'Summary Data (2)'!AM32</f>
        <v>0</v>
      </c>
      <c r="L32" s="448">
        <f>+'Summary Data (2)'!AQ32</f>
        <v>0</v>
      </c>
      <c r="M32" s="448">
        <f>+'Summary Data (2)'!AU32</f>
        <v>0</v>
      </c>
      <c r="N32" s="448">
        <f>+'Summary Data (2)'!AY32</f>
        <v>0</v>
      </c>
      <c r="O32" s="448">
        <f>+'Summary Data (2)'!BC32</f>
        <v>10</v>
      </c>
      <c r="P32" s="448">
        <f>+'Summary Data (2)'!BG32</f>
        <v>0</v>
      </c>
      <c r="Q32" s="448">
        <f>+'Summary Data (2)'!BK32</f>
        <v>30</v>
      </c>
      <c r="R32" s="448">
        <f>+'Summary Data (2)'!BO32</f>
        <v>270</v>
      </c>
      <c r="S32" s="448">
        <f>+'Summary Data (2)'!BS32</f>
        <v>30</v>
      </c>
      <c r="T32" s="448">
        <f>+'Summary Data (2)'!BW32</f>
        <v>30</v>
      </c>
      <c r="U32" s="448">
        <f>+'Summary Data (2)'!BZ32</f>
        <v>2420</v>
      </c>
      <c r="X32" s="448">
        <f t="shared" si="2"/>
        <v>1060</v>
      </c>
      <c r="Y32" s="448">
        <f t="shared" si="2"/>
        <v>0</v>
      </c>
      <c r="Z32" s="448">
        <f t="shared" si="3"/>
        <v>30</v>
      </c>
      <c r="AA32" s="448">
        <f t="shared" si="4"/>
        <v>990</v>
      </c>
      <c r="AB32" s="448">
        <f t="shared" si="5"/>
        <v>330</v>
      </c>
      <c r="AC32" s="448">
        <f t="shared" si="6"/>
        <v>10</v>
      </c>
      <c r="AD32" s="432">
        <f t="shared" si="7"/>
        <v>0</v>
      </c>
      <c r="AG32" s="487">
        <f t="shared" si="8"/>
        <v>0.43801652892561982</v>
      </c>
      <c r="AH32" s="487">
        <f t="shared" si="9"/>
        <v>0</v>
      </c>
      <c r="AI32" s="487">
        <f t="shared" si="10"/>
        <v>1.2396694214876033E-2</v>
      </c>
      <c r="AJ32" s="487">
        <f t="shared" si="11"/>
        <v>0.40909090909090912</v>
      </c>
      <c r="AK32" s="487">
        <f t="shared" si="12"/>
        <v>0.13636363636363635</v>
      </c>
      <c r="AL32" s="487">
        <f t="shared" si="13"/>
        <v>4.1322314049586778E-3</v>
      </c>
    </row>
    <row r="33" spans="1:38" x14ac:dyDescent="0.2">
      <c r="A33" s="640"/>
      <c r="B33" s="449" t="str">
        <f>+'Summary Data (2)'!B33</f>
        <v>April, 2003</v>
      </c>
      <c r="C33" s="451">
        <f>+'Summary Data (2)'!G33</f>
        <v>1010</v>
      </c>
      <c r="D33" s="451">
        <f>+'Summary Data (2)'!K33</f>
        <v>120</v>
      </c>
      <c r="E33" s="451">
        <f>+'Summary Data (2)'!O33</f>
        <v>0</v>
      </c>
      <c r="F33" s="451">
        <f>+'Summary Data (2)'!S33</f>
        <v>60</v>
      </c>
      <c r="G33" s="451">
        <f>+'Summary Data (2)'!W33</f>
        <v>10</v>
      </c>
      <c r="H33" s="451">
        <f>+'Summary Data (2)'!AA33</f>
        <v>40</v>
      </c>
      <c r="I33" s="451">
        <f>+'Summary Data (2)'!AE33</f>
        <v>410</v>
      </c>
      <c r="J33" s="451">
        <f>+'Summary Data (2)'!AI33</f>
        <v>410</v>
      </c>
      <c r="K33" s="451">
        <f>+'Summary Data (2)'!AM33</f>
        <v>0</v>
      </c>
      <c r="L33" s="451">
        <f>+'Summary Data (2)'!AQ33</f>
        <v>0</v>
      </c>
      <c r="M33" s="451">
        <f>+'Summary Data (2)'!AU33</f>
        <v>0</v>
      </c>
      <c r="N33" s="451">
        <f>+'Summary Data (2)'!AY33</f>
        <v>0</v>
      </c>
      <c r="O33" s="451">
        <f>+'Summary Data (2)'!BC33</f>
        <v>10</v>
      </c>
      <c r="P33" s="451">
        <f>+'Summary Data (2)'!BG33</f>
        <v>0</v>
      </c>
      <c r="Q33" s="451">
        <f>+'Summary Data (2)'!BK33</f>
        <v>180</v>
      </c>
      <c r="R33" s="451">
        <f>+'Summary Data (2)'!BO33</f>
        <v>330</v>
      </c>
      <c r="S33" s="451">
        <f>+'Summary Data (2)'!BS33</f>
        <v>70</v>
      </c>
      <c r="T33" s="451">
        <f>+'Summary Data (2)'!BW33</f>
        <v>30</v>
      </c>
      <c r="U33" s="451">
        <f>+'Summary Data (2)'!BZ33</f>
        <v>2680</v>
      </c>
      <c r="X33" s="451">
        <f t="shared" si="2"/>
        <v>1010</v>
      </c>
      <c r="Y33" s="451">
        <f t="shared" si="2"/>
        <v>120</v>
      </c>
      <c r="Z33" s="451">
        <f t="shared" si="3"/>
        <v>180</v>
      </c>
      <c r="AA33" s="451">
        <f t="shared" si="4"/>
        <v>930</v>
      </c>
      <c r="AB33" s="451">
        <f t="shared" si="5"/>
        <v>430</v>
      </c>
      <c r="AC33" s="451">
        <f t="shared" si="6"/>
        <v>10</v>
      </c>
      <c r="AD33" s="432">
        <f t="shared" si="7"/>
        <v>0</v>
      </c>
      <c r="AG33" s="486">
        <f t="shared" si="8"/>
        <v>0.37686567164179102</v>
      </c>
      <c r="AH33" s="486">
        <f t="shared" si="9"/>
        <v>4.4776119402985072E-2</v>
      </c>
      <c r="AI33" s="486">
        <f t="shared" si="10"/>
        <v>6.7164179104477612E-2</v>
      </c>
      <c r="AJ33" s="486">
        <f t="shared" si="11"/>
        <v>0.34701492537313433</v>
      </c>
      <c r="AK33" s="486">
        <f t="shared" si="12"/>
        <v>0.16044776119402984</v>
      </c>
      <c r="AL33" s="486">
        <f t="shared" si="13"/>
        <v>3.7313432835820895E-3</v>
      </c>
    </row>
    <row r="34" spans="1:38" x14ac:dyDescent="0.2">
      <c r="A34" s="640"/>
      <c r="B34" s="442" t="str">
        <f>+'Summary Data (2)'!B34</f>
        <v>May, 2003</v>
      </c>
      <c r="C34" s="448">
        <f>+'Summary Data (2)'!G34</f>
        <v>1090</v>
      </c>
      <c r="D34" s="448">
        <f>+'Summary Data (2)'!K34</f>
        <v>420</v>
      </c>
      <c r="E34" s="448">
        <f>+'Summary Data (2)'!O34</f>
        <v>0</v>
      </c>
      <c r="F34" s="448">
        <f>+'Summary Data (2)'!S34</f>
        <v>80</v>
      </c>
      <c r="G34" s="448">
        <f>+'Summary Data (2)'!W34</f>
        <v>20</v>
      </c>
      <c r="H34" s="448">
        <f>+'Summary Data (2)'!AA34</f>
        <v>80</v>
      </c>
      <c r="I34" s="448">
        <f>+'Summary Data (2)'!AE34</f>
        <v>180</v>
      </c>
      <c r="J34" s="448">
        <f>+'Summary Data (2)'!AI34</f>
        <v>180</v>
      </c>
      <c r="K34" s="448">
        <f>+'Summary Data (2)'!AM34</f>
        <v>0</v>
      </c>
      <c r="L34" s="448">
        <f>+'Summary Data (2)'!AQ34</f>
        <v>0</v>
      </c>
      <c r="M34" s="448">
        <f>+'Summary Data (2)'!AU34</f>
        <v>0</v>
      </c>
      <c r="N34" s="448">
        <f>+'Summary Data (2)'!AY34</f>
        <v>0</v>
      </c>
      <c r="O34" s="448">
        <f>+'Summary Data (2)'!BC34</f>
        <v>10</v>
      </c>
      <c r="P34" s="448">
        <f>+'Summary Data (2)'!BG34</f>
        <v>10</v>
      </c>
      <c r="Q34" s="448">
        <f>+'Summary Data (2)'!BK34</f>
        <v>150</v>
      </c>
      <c r="R34" s="448">
        <f>+'Summary Data (2)'!BO34</f>
        <v>90</v>
      </c>
      <c r="S34" s="448">
        <f>+'Summary Data (2)'!BS34</f>
        <v>70</v>
      </c>
      <c r="T34" s="448">
        <f>+'Summary Data (2)'!BW34</f>
        <v>45</v>
      </c>
      <c r="U34" s="448">
        <f>+'Summary Data (2)'!BZ34</f>
        <v>2425</v>
      </c>
      <c r="X34" s="448">
        <f t="shared" si="2"/>
        <v>1090</v>
      </c>
      <c r="Y34" s="448">
        <f t="shared" si="2"/>
        <v>420</v>
      </c>
      <c r="Z34" s="448">
        <f t="shared" si="3"/>
        <v>150</v>
      </c>
      <c r="AA34" s="448">
        <f t="shared" si="4"/>
        <v>540</v>
      </c>
      <c r="AB34" s="448">
        <f t="shared" si="5"/>
        <v>205</v>
      </c>
      <c r="AC34" s="448">
        <f t="shared" si="6"/>
        <v>20</v>
      </c>
      <c r="AD34" s="432">
        <f t="shared" si="7"/>
        <v>0</v>
      </c>
      <c r="AG34" s="487">
        <f t="shared" si="8"/>
        <v>0.44948453608247424</v>
      </c>
      <c r="AH34" s="487">
        <f t="shared" si="9"/>
        <v>0.17319587628865979</v>
      </c>
      <c r="AI34" s="487">
        <f t="shared" si="10"/>
        <v>6.1855670103092786E-2</v>
      </c>
      <c r="AJ34" s="487">
        <f t="shared" si="11"/>
        <v>0.22268041237113403</v>
      </c>
      <c r="AK34" s="487">
        <f t="shared" si="12"/>
        <v>8.4536082474226809E-2</v>
      </c>
      <c r="AL34" s="487">
        <f t="shared" si="13"/>
        <v>8.2474226804123713E-3</v>
      </c>
    </row>
    <row r="35" spans="1:38" x14ac:dyDescent="0.2">
      <c r="A35" s="640"/>
      <c r="B35" s="449" t="str">
        <f>+'Summary Data (2)'!B35</f>
        <v>June, 2003</v>
      </c>
      <c r="C35" s="451">
        <f>+'Summary Data (2)'!G35</f>
        <v>1070</v>
      </c>
      <c r="D35" s="451">
        <f>+'Summary Data (2)'!K35</f>
        <v>0</v>
      </c>
      <c r="E35" s="451">
        <f>+'Summary Data (2)'!O35</f>
        <v>0</v>
      </c>
      <c r="F35" s="451">
        <f>+'Summary Data (2)'!S35</f>
        <v>80</v>
      </c>
      <c r="G35" s="451">
        <f>+'Summary Data (2)'!W35</f>
        <v>10</v>
      </c>
      <c r="H35" s="451">
        <f>+'Summary Data (2)'!AA35</f>
        <v>50</v>
      </c>
      <c r="I35" s="451">
        <f>+'Summary Data (2)'!AE35</f>
        <v>440</v>
      </c>
      <c r="J35" s="451">
        <f>+'Summary Data (2)'!AI35</f>
        <v>440</v>
      </c>
      <c r="K35" s="451">
        <f>+'Summary Data (2)'!AM35</f>
        <v>0</v>
      </c>
      <c r="L35" s="451">
        <f>+'Summary Data (2)'!AQ35</f>
        <v>0</v>
      </c>
      <c r="M35" s="451">
        <f>+'Summary Data (2)'!AU35</f>
        <v>0</v>
      </c>
      <c r="N35" s="451">
        <f>+'Summary Data (2)'!AY35</f>
        <v>0</v>
      </c>
      <c r="O35" s="451">
        <f>+'Summary Data (2)'!BC35</f>
        <v>10</v>
      </c>
      <c r="P35" s="451">
        <f>+'Summary Data (2)'!BG35</f>
        <v>0</v>
      </c>
      <c r="Q35" s="451">
        <f>+'Summary Data (2)'!BK35</f>
        <v>180</v>
      </c>
      <c r="R35" s="451">
        <f>+'Summary Data (2)'!BO35</f>
        <v>240</v>
      </c>
      <c r="S35" s="451">
        <f>+'Summary Data (2)'!BS35</f>
        <v>60</v>
      </c>
      <c r="T35" s="451">
        <f>+'Summary Data (2)'!BW35</f>
        <v>15</v>
      </c>
      <c r="U35" s="451">
        <f>+'Summary Data (2)'!BZ35</f>
        <v>2595</v>
      </c>
      <c r="X35" s="451">
        <f t="shared" si="2"/>
        <v>1070</v>
      </c>
      <c r="Y35" s="451">
        <f t="shared" si="2"/>
        <v>0</v>
      </c>
      <c r="Z35" s="451">
        <f t="shared" si="3"/>
        <v>180</v>
      </c>
      <c r="AA35" s="451">
        <f t="shared" si="4"/>
        <v>1020</v>
      </c>
      <c r="AB35" s="451">
        <f t="shared" si="5"/>
        <v>315</v>
      </c>
      <c r="AC35" s="451">
        <f t="shared" si="6"/>
        <v>10</v>
      </c>
      <c r="AD35" s="432">
        <f t="shared" si="7"/>
        <v>0</v>
      </c>
      <c r="AG35" s="486">
        <f t="shared" si="8"/>
        <v>0.41233140655105971</v>
      </c>
      <c r="AH35" s="486">
        <f t="shared" si="9"/>
        <v>0</v>
      </c>
      <c r="AI35" s="486">
        <f t="shared" si="10"/>
        <v>6.9364161849710976E-2</v>
      </c>
      <c r="AJ35" s="486">
        <f t="shared" si="11"/>
        <v>0.39306358381502893</v>
      </c>
      <c r="AK35" s="486">
        <f t="shared" si="12"/>
        <v>0.12138728323699421</v>
      </c>
      <c r="AL35" s="486">
        <f t="shared" si="13"/>
        <v>3.8535645472061657E-3</v>
      </c>
    </row>
    <row r="36" spans="1:38" x14ac:dyDescent="0.2">
      <c r="A36" s="640"/>
      <c r="B36" s="442" t="str">
        <f>+'Summary Data (2)'!B36</f>
        <v>July, 2003</v>
      </c>
      <c r="C36" s="448">
        <f>+'Summary Data (2)'!G36</f>
        <v>1140</v>
      </c>
      <c r="D36" s="448">
        <f>+'Summary Data (2)'!K36</f>
        <v>180</v>
      </c>
      <c r="E36" s="448">
        <f>+'Summary Data (2)'!O36</f>
        <v>0</v>
      </c>
      <c r="F36" s="448">
        <f>+'Summary Data (2)'!S36</f>
        <v>50</v>
      </c>
      <c r="G36" s="448">
        <f>+'Summary Data (2)'!W36</f>
        <v>10</v>
      </c>
      <c r="H36" s="448">
        <f>+'Summary Data (2)'!AA36</f>
        <v>70</v>
      </c>
      <c r="I36" s="448">
        <f>+'Summary Data (2)'!AE36</f>
        <v>320</v>
      </c>
      <c r="J36" s="448">
        <f>+'Summary Data (2)'!AI36</f>
        <v>320</v>
      </c>
      <c r="K36" s="448">
        <f>+'Summary Data (2)'!AM36</f>
        <v>0</v>
      </c>
      <c r="L36" s="448">
        <f>+'Summary Data (2)'!AQ36</f>
        <v>0</v>
      </c>
      <c r="M36" s="448">
        <f>+'Summary Data (2)'!AU36</f>
        <v>0</v>
      </c>
      <c r="N36" s="448">
        <f>+'Summary Data (2)'!AY36</f>
        <v>0</v>
      </c>
      <c r="O36" s="448">
        <f>+'Summary Data (2)'!BC36</f>
        <v>60</v>
      </c>
      <c r="P36" s="448">
        <f>+'Summary Data (2)'!BG36</f>
        <v>10</v>
      </c>
      <c r="Q36" s="448">
        <f>+'Summary Data (2)'!BK36</f>
        <v>150</v>
      </c>
      <c r="R36" s="448">
        <f>+'Summary Data (2)'!BO36</f>
        <v>270</v>
      </c>
      <c r="S36" s="448">
        <f>+'Summary Data (2)'!BS36</f>
        <v>100</v>
      </c>
      <c r="T36" s="448">
        <f>+'Summary Data (2)'!BW36</f>
        <v>75</v>
      </c>
      <c r="U36" s="448">
        <f>+'Summary Data (2)'!BZ36</f>
        <v>2755</v>
      </c>
      <c r="X36" s="448">
        <f t="shared" si="2"/>
        <v>1140</v>
      </c>
      <c r="Y36" s="448">
        <f t="shared" si="2"/>
        <v>180</v>
      </c>
      <c r="Z36" s="448">
        <f t="shared" si="3"/>
        <v>150</v>
      </c>
      <c r="AA36" s="448">
        <f t="shared" si="4"/>
        <v>770</v>
      </c>
      <c r="AB36" s="448">
        <f t="shared" si="5"/>
        <v>445</v>
      </c>
      <c r="AC36" s="448">
        <f t="shared" si="6"/>
        <v>70</v>
      </c>
      <c r="AD36" s="432">
        <f t="shared" si="7"/>
        <v>0</v>
      </c>
      <c r="AG36" s="487">
        <f t="shared" si="8"/>
        <v>0.41379310344827586</v>
      </c>
      <c r="AH36" s="487">
        <f t="shared" si="9"/>
        <v>6.5335753176043551E-2</v>
      </c>
      <c r="AI36" s="487">
        <f t="shared" si="10"/>
        <v>5.4446460980036297E-2</v>
      </c>
      <c r="AJ36" s="487">
        <f t="shared" si="11"/>
        <v>0.27949183303085301</v>
      </c>
      <c r="AK36" s="487">
        <f t="shared" si="12"/>
        <v>0.16152450090744103</v>
      </c>
      <c r="AL36" s="487">
        <f t="shared" si="13"/>
        <v>2.5408348457350273E-2</v>
      </c>
    </row>
    <row r="37" spans="1:38" x14ac:dyDescent="0.2">
      <c r="A37" s="640"/>
      <c r="B37" s="449" t="str">
        <f>+'Summary Data (2)'!B37</f>
        <v>August, 2003</v>
      </c>
      <c r="C37" s="451">
        <f>+'Summary Data (2)'!G37</f>
        <v>1180</v>
      </c>
      <c r="D37" s="451">
        <f>+'Summary Data (2)'!K37</f>
        <v>2100</v>
      </c>
      <c r="E37" s="451">
        <f>+'Summary Data (2)'!O37</f>
        <v>0</v>
      </c>
      <c r="F37" s="451">
        <f>+'Summary Data (2)'!S37</f>
        <v>10</v>
      </c>
      <c r="G37" s="451">
        <f>+'Summary Data (2)'!W37</f>
        <v>0</v>
      </c>
      <c r="H37" s="451">
        <f>+'Summary Data (2)'!AA37</f>
        <v>70</v>
      </c>
      <c r="I37" s="451">
        <f>+'Summary Data (2)'!AE37</f>
        <v>200</v>
      </c>
      <c r="J37" s="451">
        <f>+'Summary Data (2)'!AI37</f>
        <v>200</v>
      </c>
      <c r="K37" s="451">
        <f>+'Summary Data (2)'!AM37</f>
        <v>0</v>
      </c>
      <c r="L37" s="451">
        <f>+'Summary Data (2)'!AQ37</f>
        <v>0</v>
      </c>
      <c r="M37" s="451">
        <f>+'Summary Data (2)'!AU37</f>
        <v>0</v>
      </c>
      <c r="N37" s="451">
        <f>+'Summary Data (2)'!AY37</f>
        <v>0</v>
      </c>
      <c r="O37" s="451">
        <f>+'Summary Data (2)'!BC37</f>
        <v>10</v>
      </c>
      <c r="P37" s="451">
        <f>+'Summary Data (2)'!BG37</f>
        <v>0</v>
      </c>
      <c r="Q37" s="451">
        <f>+'Summary Data (2)'!BK37</f>
        <v>120</v>
      </c>
      <c r="R37" s="451">
        <f>+'Summary Data (2)'!BO37</f>
        <v>360</v>
      </c>
      <c r="S37" s="451">
        <f>+'Summary Data (2)'!BS37</f>
        <v>90</v>
      </c>
      <c r="T37" s="451">
        <f>+'Summary Data (2)'!BW37</f>
        <v>0</v>
      </c>
      <c r="U37" s="451">
        <f>+'Summary Data (2)'!BZ37</f>
        <v>4340</v>
      </c>
      <c r="X37" s="451">
        <f t="shared" si="2"/>
        <v>1180</v>
      </c>
      <c r="Y37" s="451">
        <f t="shared" si="2"/>
        <v>2100</v>
      </c>
      <c r="Z37" s="451">
        <f t="shared" si="3"/>
        <v>120</v>
      </c>
      <c r="AA37" s="451">
        <f t="shared" si="4"/>
        <v>480</v>
      </c>
      <c r="AB37" s="451">
        <f t="shared" si="5"/>
        <v>450</v>
      </c>
      <c r="AC37" s="451">
        <f t="shared" si="6"/>
        <v>10</v>
      </c>
      <c r="AD37" s="432">
        <f t="shared" si="7"/>
        <v>0</v>
      </c>
      <c r="AG37" s="486">
        <f t="shared" si="8"/>
        <v>0.27188940092165897</v>
      </c>
      <c r="AH37" s="486">
        <f t="shared" si="9"/>
        <v>0.4838709677419355</v>
      </c>
      <c r="AI37" s="486">
        <f t="shared" si="10"/>
        <v>2.7649769585253458E-2</v>
      </c>
      <c r="AJ37" s="486">
        <f t="shared" si="11"/>
        <v>0.11059907834101383</v>
      </c>
      <c r="AK37" s="486">
        <f t="shared" si="12"/>
        <v>0.10368663594470046</v>
      </c>
      <c r="AL37" s="486">
        <f t="shared" si="13"/>
        <v>2.304147465437788E-3</v>
      </c>
    </row>
    <row r="38" spans="1:38" x14ac:dyDescent="0.2">
      <c r="A38" s="641"/>
      <c r="B38" s="442" t="str">
        <f>+'Summary Data (2)'!B38</f>
        <v>September, 2003</v>
      </c>
      <c r="C38" s="448">
        <f>+'Summary Data (2)'!G38</f>
        <v>1500</v>
      </c>
      <c r="D38" s="448">
        <f>+'Summary Data (2)'!K38</f>
        <v>240</v>
      </c>
      <c r="E38" s="448">
        <f>+'Summary Data (2)'!O38</f>
        <v>0</v>
      </c>
      <c r="F38" s="448">
        <f>+'Summary Data (2)'!S38</f>
        <v>90</v>
      </c>
      <c r="G38" s="448">
        <f>+'Summary Data (2)'!W38</f>
        <v>20</v>
      </c>
      <c r="H38" s="448">
        <f>+'Summary Data (2)'!AA38</f>
        <v>60</v>
      </c>
      <c r="I38" s="448">
        <f>+'Summary Data (2)'!AE38</f>
        <v>260</v>
      </c>
      <c r="J38" s="448">
        <f>+'Summary Data (2)'!AI38</f>
        <v>260</v>
      </c>
      <c r="K38" s="448">
        <f>+'Summary Data (2)'!AM38</f>
        <v>0</v>
      </c>
      <c r="L38" s="448">
        <f>+'Summary Data (2)'!AQ38</f>
        <v>0</v>
      </c>
      <c r="M38" s="448">
        <f>+'Summary Data (2)'!AU38</f>
        <v>0</v>
      </c>
      <c r="N38" s="448">
        <f>+'Summary Data (2)'!AY38</f>
        <v>0</v>
      </c>
      <c r="O38" s="448">
        <f>+'Summary Data (2)'!BC38</f>
        <v>30</v>
      </c>
      <c r="P38" s="448">
        <f>+'Summary Data (2)'!BG38</f>
        <v>5</v>
      </c>
      <c r="Q38" s="448">
        <f>+'Summary Data (2)'!BK38</f>
        <v>120</v>
      </c>
      <c r="R38" s="448">
        <f>+'Summary Data (2)'!BO38</f>
        <v>300</v>
      </c>
      <c r="S38" s="448">
        <f>+'Summary Data (2)'!BS38</f>
        <v>110</v>
      </c>
      <c r="T38" s="448">
        <f>+'Summary Data (2)'!BW38</f>
        <v>15</v>
      </c>
      <c r="U38" s="448">
        <f>+'Summary Data (2)'!BZ38</f>
        <v>3010</v>
      </c>
      <c r="X38" s="448">
        <f t="shared" si="2"/>
        <v>1500</v>
      </c>
      <c r="Y38" s="448">
        <f t="shared" si="2"/>
        <v>240</v>
      </c>
      <c r="Z38" s="448">
        <f t="shared" si="3"/>
        <v>120</v>
      </c>
      <c r="AA38" s="448">
        <f t="shared" si="4"/>
        <v>690</v>
      </c>
      <c r="AB38" s="448">
        <f t="shared" si="5"/>
        <v>425</v>
      </c>
      <c r="AC38" s="448">
        <f t="shared" si="6"/>
        <v>35</v>
      </c>
      <c r="AD38" s="432">
        <f t="shared" si="7"/>
        <v>0</v>
      </c>
      <c r="AG38" s="487">
        <f t="shared" si="8"/>
        <v>0.49833887043189368</v>
      </c>
      <c r="AH38" s="487">
        <f t="shared" si="9"/>
        <v>7.9734219269102985E-2</v>
      </c>
      <c r="AI38" s="487">
        <f t="shared" si="10"/>
        <v>3.9867109634551492E-2</v>
      </c>
      <c r="AJ38" s="487">
        <f t="shared" si="11"/>
        <v>0.2292358803986711</v>
      </c>
      <c r="AK38" s="487">
        <f t="shared" si="12"/>
        <v>0.14119601328903655</v>
      </c>
      <c r="AL38" s="487">
        <f t="shared" si="13"/>
        <v>1.1627906976744186E-2</v>
      </c>
    </row>
    <row r="39" spans="1:38" ht="12.75" customHeight="1" x14ac:dyDescent="0.2">
      <c r="A39" s="639" t="s">
        <v>26</v>
      </c>
      <c r="B39" s="449" t="str">
        <f>+'Summary Data (2)'!B39</f>
        <v>October, 2003</v>
      </c>
      <c r="C39" s="451">
        <f>+'Summary Data (2)'!G39</f>
        <v>1630</v>
      </c>
      <c r="D39" s="451">
        <f>+'Summary Data (2)'!K39</f>
        <v>480</v>
      </c>
      <c r="E39" s="451">
        <f>+'Summary Data (2)'!O39</f>
        <v>0</v>
      </c>
      <c r="F39" s="451">
        <f>+'Summary Data (2)'!S39</f>
        <v>30</v>
      </c>
      <c r="G39" s="451">
        <f>+'Summary Data (2)'!W39</f>
        <v>20</v>
      </c>
      <c r="H39" s="451">
        <f>+'Summary Data (2)'!AA39</f>
        <v>50</v>
      </c>
      <c r="I39" s="451">
        <f>+'Summary Data (2)'!AE39</f>
        <v>230</v>
      </c>
      <c r="J39" s="451">
        <f>+'Summary Data (2)'!AI39</f>
        <v>230</v>
      </c>
      <c r="K39" s="451">
        <f>+'Summary Data (2)'!AM39</f>
        <v>0</v>
      </c>
      <c r="L39" s="451">
        <f>+'Summary Data (2)'!AQ39</f>
        <v>0</v>
      </c>
      <c r="M39" s="451">
        <f>+'Summary Data (2)'!AU39</f>
        <v>0</v>
      </c>
      <c r="N39" s="451">
        <f>+'Summary Data (2)'!AY39</f>
        <v>0</v>
      </c>
      <c r="O39" s="451">
        <f>+'Summary Data (2)'!BC39</f>
        <v>30</v>
      </c>
      <c r="P39" s="451">
        <f>+'Summary Data (2)'!BG39</f>
        <v>0</v>
      </c>
      <c r="Q39" s="451">
        <f>+'Summary Data (2)'!BK39</f>
        <v>270</v>
      </c>
      <c r="R39" s="451">
        <f>+'Summary Data (2)'!BO39</f>
        <v>210</v>
      </c>
      <c r="S39" s="451">
        <f>+'Summary Data (2)'!BS39</f>
        <v>70</v>
      </c>
      <c r="T39" s="451">
        <f>+'Summary Data (2)'!BW39</f>
        <v>30</v>
      </c>
      <c r="U39" s="451">
        <f>+'Summary Data (2)'!BZ39</f>
        <v>3280</v>
      </c>
      <c r="X39" s="451">
        <f t="shared" si="2"/>
        <v>1630</v>
      </c>
      <c r="Y39" s="451">
        <f t="shared" si="2"/>
        <v>480</v>
      </c>
      <c r="Z39" s="451">
        <f t="shared" si="3"/>
        <v>270</v>
      </c>
      <c r="AA39" s="451">
        <f t="shared" si="4"/>
        <v>560</v>
      </c>
      <c r="AB39" s="451">
        <f t="shared" si="5"/>
        <v>310</v>
      </c>
      <c r="AC39" s="451">
        <f t="shared" si="6"/>
        <v>30</v>
      </c>
      <c r="AD39" s="432">
        <f t="shared" si="7"/>
        <v>0</v>
      </c>
      <c r="AG39" s="486">
        <f t="shared" si="8"/>
        <v>0.49695121951219512</v>
      </c>
      <c r="AH39" s="486">
        <f t="shared" si="9"/>
        <v>0.14634146341463414</v>
      </c>
      <c r="AI39" s="486">
        <f t="shared" si="10"/>
        <v>8.2317073170731711E-2</v>
      </c>
      <c r="AJ39" s="486">
        <f t="shared" si="11"/>
        <v>0.17073170731707318</v>
      </c>
      <c r="AK39" s="486">
        <f t="shared" si="12"/>
        <v>9.451219512195122E-2</v>
      </c>
      <c r="AL39" s="486">
        <f t="shared" si="13"/>
        <v>9.1463414634146336E-3</v>
      </c>
    </row>
    <row r="40" spans="1:38" ht="12.75" customHeight="1" x14ac:dyDescent="0.2">
      <c r="A40" s="642"/>
      <c r="B40" s="442" t="str">
        <f>+'Summary Data (2)'!B40</f>
        <v>November, 2003</v>
      </c>
      <c r="C40" s="448">
        <f>+'Summary Data (2)'!G40</f>
        <v>1360</v>
      </c>
      <c r="D40" s="448">
        <f>+'Summary Data (2)'!K40</f>
        <v>1920</v>
      </c>
      <c r="E40" s="448">
        <f>+'Summary Data (2)'!O40</f>
        <v>10</v>
      </c>
      <c r="F40" s="448">
        <f>+'Summary Data (2)'!S40</f>
        <v>10</v>
      </c>
      <c r="G40" s="448">
        <f>+'Summary Data (2)'!W40</f>
        <v>0</v>
      </c>
      <c r="H40" s="448">
        <f>+'Summary Data (2)'!AA40</f>
        <v>10</v>
      </c>
      <c r="I40" s="448">
        <f>+'Summary Data (2)'!AE40</f>
        <v>150</v>
      </c>
      <c r="J40" s="448">
        <f>+'Summary Data (2)'!AI40</f>
        <v>150</v>
      </c>
      <c r="K40" s="448">
        <f>+'Summary Data (2)'!AM40</f>
        <v>0</v>
      </c>
      <c r="L40" s="448">
        <f>+'Summary Data (2)'!AQ40</f>
        <v>0</v>
      </c>
      <c r="M40" s="448">
        <f>+'Summary Data (2)'!AU40</f>
        <v>0</v>
      </c>
      <c r="N40" s="448">
        <f>+'Summary Data (2)'!AY40</f>
        <v>0</v>
      </c>
      <c r="O40" s="448">
        <f>+'Summary Data (2)'!BC40</f>
        <v>10</v>
      </c>
      <c r="P40" s="448">
        <f>+'Summary Data (2)'!BG40</f>
        <v>0</v>
      </c>
      <c r="Q40" s="448">
        <f>+'Summary Data (2)'!BK40</f>
        <v>30</v>
      </c>
      <c r="R40" s="448">
        <f>+'Summary Data (2)'!BO40</f>
        <v>120</v>
      </c>
      <c r="S40" s="448">
        <f>+'Summary Data (2)'!BS40</f>
        <v>40</v>
      </c>
      <c r="T40" s="448">
        <f>+'Summary Data (2)'!BW40</f>
        <v>15</v>
      </c>
      <c r="U40" s="448">
        <f>+'Summary Data (2)'!BZ40</f>
        <v>3825</v>
      </c>
      <c r="X40" s="448">
        <f t="shared" si="2"/>
        <v>1360</v>
      </c>
      <c r="Y40" s="448">
        <f t="shared" si="2"/>
        <v>1920</v>
      </c>
      <c r="Z40" s="448">
        <f t="shared" si="3"/>
        <v>30</v>
      </c>
      <c r="AA40" s="448">
        <f t="shared" si="4"/>
        <v>330</v>
      </c>
      <c r="AB40" s="448">
        <f t="shared" si="5"/>
        <v>175</v>
      </c>
      <c r="AC40" s="448">
        <f t="shared" si="6"/>
        <v>10</v>
      </c>
      <c r="AD40" s="432">
        <f t="shared" si="7"/>
        <v>0</v>
      </c>
      <c r="AG40" s="487">
        <f t="shared" si="8"/>
        <v>0.35555555555555557</v>
      </c>
      <c r="AH40" s="487">
        <f t="shared" si="9"/>
        <v>0.50196078431372548</v>
      </c>
      <c r="AI40" s="487">
        <f t="shared" si="10"/>
        <v>7.8431372549019607E-3</v>
      </c>
      <c r="AJ40" s="487">
        <f t="shared" si="11"/>
        <v>8.6274509803921567E-2</v>
      </c>
      <c r="AK40" s="487">
        <f t="shared" si="12"/>
        <v>4.5751633986928102E-2</v>
      </c>
      <c r="AL40" s="487">
        <f t="shared" si="13"/>
        <v>2.6143790849673201E-3</v>
      </c>
    </row>
    <row r="41" spans="1:38" x14ac:dyDescent="0.2">
      <c r="A41" s="642"/>
      <c r="B41" s="449" t="str">
        <f>+'Summary Data (2)'!B41</f>
        <v>December, 2003</v>
      </c>
      <c r="C41" s="451">
        <f>+'Summary Data (2)'!G41</f>
        <v>1230</v>
      </c>
      <c r="D41" s="451">
        <f>+'Summary Data (2)'!K41</f>
        <v>540</v>
      </c>
      <c r="E41" s="451">
        <f>+'Summary Data (2)'!O41</f>
        <v>10</v>
      </c>
      <c r="F41" s="451">
        <f>+'Summary Data (2)'!S41</f>
        <v>60</v>
      </c>
      <c r="G41" s="451">
        <f>+'Summary Data (2)'!W41</f>
        <v>30</v>
      </c>
      <c r="H41" s="451">
        <f>+'Summary Data (2)'!AA41</f>
        <v>50</v>
      </c>
      <c r="I41" s="451">
        <f>+'Summary Data (2)'!AE41</f>
        <v>110</v>
      </c>
      <c r="J41" s="451">
        <f>+'Summary Data (2)'!AI41</f>
        <v>110</v>
      </c>
      <c r="K41" s="451">
        <f>+'Summary Data (2)'!AM41</f>
        <v>0</v>
      </c>
      <c r="L41" s="451">
        <f>+'Summary Data (2)'!AQ41</f>
        <v>0</v>
      </c>
      <c r="M41" s="451">
        <f>+'Summary Data (2)'!AU41</f>
        <v>0</v>
      </c>
      <c r="N41" s="451">
        <f>+'Summary Data (2)'!AY41</f>
        <v>0</v>
      </c>
      <c r="O41" s="451">
        <f>+'Summary Data (2)'!BC41</f>
        <v>0</v>
      </c>
      <c r="P41" s="451">
        <f>+'Summary Data (2)'!BG41</f>
        <v>5</v>
      </c>
      <c r="Q41" s="451">
        <f>+'Summary Data (2)'!BK41</f>
        <v>150</v>
      </c>
      <c r="R41" s="451">
        <f>+'Summary Data (2)'!BO41</f>
        <v>300</v>
      </c>
      <c r="S41" s="451">
        <f>+'Summary Data (2)'!BS41</f>
        <v>80</v>
      </c>
      <c r="T41" s="451">
        <f>+'Summary Data (2)'!BW41</f>
        <v>165</v>
      </c>
      <c r="U41" s="451">
        <f>+'Summary Data (2)'!BZ41</f>
        <v>2840</v>
      </c>
      <c r="X41" s="451">
        <f t="shared" si="2"/>
        <v>1230</v>
      </c>
      <c r="Y41" s="451">
        <f t="shared" si="2"/>
        <v>540</v>
      </c>
      <c r="Z41" s="451">
        <f t="shared" si="3"/>
        <v>150</v>
      </c>
      <c r="AA41" s="451">
        <f t="shared" si="4"/>
        <v>370</v>
      </c>
      <c r="AB41" s="451">
        <f t="shared" si="5"/>
        <v>545</v>
      </c>
      <c r="AC41" s="451">
        <f t="shared" si="6"/>
        <v>5</v>
      </c>
      <c r="AD41" s="432">
        <f t="shared" si="7"/>
        <v>0</v>
      </c>
      <c r="AG41" s="486">
        <f t="shared" si="8"/>
        <v>0.43309859154929575</v>
      </c>
      <c r="AH41" s="486">
        <f t="shared" si="9"/>
        <v>0.19014084507042253</v>
      </c>
      <c r="AI41" s="486">
        <f t="shared" si="10"/>
        <v>5.2816901408450703E-2</v>
      </c>
      <c r="AJ41" s="486">
        <f t="shared" si="11"/>
        <v>0.13028169014084506</v>
      </c>
      <c r="AK41" s="486">
        <f t="shared" si="12"/>
        <v>0.19190140845070422</v>
      </c>
      <c r="AL41" s="486">
        <f t="shared" si="13"/>
        <v>1.7605633802816902E-3</v>
      </c>
    </row>
    <row r="42" spans="1:38" x14ac:dyDescent="0.2">
      <c r="A42" s="642"/>
      <c r="B42" s="442" t="str">
        <f>+'Summary Data (2)'!B42</f>
        <v>January, 2004</v>
      </c>
      <c r="C42" s="448">
        <f>+'Summary Data (2)'!G42</f>
        <v>1180</v>
      </c>
      <c r="D42" s="448">
        <f>+'Summary Data (2)'!K42</f>
        <v>420</v>
      </c>
      <c r="E42" s="448">
        <f>+'Summary Data (2)'!O42</f>
        <v>0</v>
      </c>
      <c r="F42" s="448">
        <f>+'Summary Data (2)'!S42</f>
        <v>40</v>
      </c>
      <c r="G42" s="448">
        <f>+'Summary Data (2)'!W42</f>
        <v>0</v>
      </c>
      <c r="H42" s="448">
        <f>+'Summary Data (2)'!AA42</f>
        <v>20</v>
      </c>
      <c r="I42" s="448">
        <f>+'Summary Data (2)'!AE42</f>
        <v>120</v>
      </c>
      <c r="J42" s="448">
        <f>+'Summary Data (2)'!AI42</f>
        <v>120</v>
      </c>
      <c r="K42" s="448">
        <f>+'Summary Data (2)'!AM42</f>
        <v>0</v>
      </c>
      <c r="L42" s="448">
        <f>+'Summary Data (2)'!AQ42</f>
        <v>0</v>
      </c>
      <c r="M42" s="448">
        <f>+'Summary Data (2)'!AU42</f>
        <v>0</v>
      </c>
      <c r="N42" s="448">
        <f>+'Summary Data (2)'!AY42</f>
        <v>0</v>
      </c>
      <c r="O42" s="448">
        <f>+'Summary Data (2)'!BC42</f>
        <v>20</v>
      </c>
      <c r="P42" s="448">
        <f>+'Summary Data (2)'!BG42</f>
        <v>5</v>
      </c>
      <c r="Q42" s="448">
        <f>+'Summary Data (2)'!BK42</f>
        <v>60</v>
      </c>
      <c r="R42" s="448">
        <f>+'Summary Data (2)'!BO42</f>
        <v>60</v>
      </c>
      <c r="S42" s="448">
        <f>+'Summary Data (2)'!BS42</f>
        <v>140</v>
      </c>
      <c r="T42" s="448">
        <f>+'Summary Data (2)'!BW42</f>
        <v>0</v>
      </c>
      <c r="U42" s="448">
        <f>+'Summary Data (2)'!BZ42</f>
        <v>2185</v>
      </c>
      <c r="X42" s="448">
        <f t="shared" si="2"/>
        <v>1180</v>
      </c>
      <c r="Y42" s="448">
        <f t="shared" si="2"/>
        <v>420</v>
      </c>
      <c r="Z42" s="448">
        <f t="shared" si="3"/>
        <v>60</v>
      </c>
      <c r="AA42" s="448">
        <f t="shared" si="4"/>
        <v>300</v>
      </c>
      <c r="AB42" s="448">
        <f t="shared" si="5"/>
        <v>200</v>
      </c>
      <c r="AC42" s="448">
        <f t="shared" si="6"/>
        <v>25</v>
      </c>
      <c r="AD42" s="432">
        <f t="shared" si="7"/>
        <v>0</v>
      </c>
      <c r="AG42" s="487">
        <f t="shared" si="8"/>
        <v>0.54004576659038905</v>
      </c>
      <c r="AH42" s="487">
        <f t="shared" si="9"/>
        <v>0.19221967963386727</v>
      </c>
      <c r="AI42" s="487">
        <f t="shared" si="10"/>
        <v>2.7459954233409609E-2</v>
      </c>
      <c r="AJ42" s="487">
        <f t="shared" si="11"/>
        <v>0.13729977116704806</v>
      </c>
      <c r="AK42" s="487">
        <f t="shared" si="12"/>
        <v>9.1533180778032033E-2</v>
      </c>
      <c r="AL42" s="487">
        <f t="shared" si="13"/>
        <v>1.1441647597254004E-2</v>
      </c>
    </row>
    <row r="43" spans="1:38" x14ac:dyDescent="0.2">
      <c r="A43" s="642"/>
      <c r="B43" s="449" t="str">
        <f>+'Summary Data (2)'!B43</f>
        <v>February, 2004</v>
      </c>
      <c r="C43" s="451">
        <f>+'Summary Data (2)'!G43</f>
        <v>1190</v>
      </c>
      <c r="D43" s="451">
        <f>+'Summary Data (2)'!K43</f>
        <v>360</v>
      </c>
      <c r="E43" s="451">
        <f>+'Summary Data (2)'!O43</f>
        <v>0</v>
      </c>
      <c r="F43" s="451">
        <f>+'Summary Data (2)'!S43</f>
        <v>40</v>
      </c>
      <c r="G43" s="451">
        <f>+'Summary Data (2)'!W43</f>
        <v>20</v>
      </c>
      <c r="H43" s="451">
        <f>+'Summary Data (2)'!AA43</f>
        <v>50</v>
      </c>
      <c r="I43" s="451">
        <f>+'Summary Data (2)'!AE43</f>
        <v>130</v>
      </c>
      <c r="J43" s="451">
        <f>+'Summary Data (2)'!AI43</f>
        <v>130</v>
      </c>
      <c r="K43" s="451">
        <f>+'Summary Data (2)'!AM43</f>
        <v>0</v>
      </c>
      <c r="L43" s="451">
        <f>+'Summary Data (2)'!AQ43</f>
        <v>0</v>
      </c>
      <c r="M43" s="451">
        <f>+'Summary Data (2)'!AU43</f>
        <v>0</v>
      </c>
      <c r="N43" s="451">
        <f>+'Summary Data (2)'!AY43</f>
        <v>0</v>
      </c>
      <c r="O43" s="451">
        <f>+'Summary Data (2)'!BC43</f>
        <v>0</v>
      </c>
      <c r="P43" s="451">
        <f>+'Summary Data (2)'!BG43</f>
        <v>5</v>
      </c>
      <c r="Q43" s="451">
        <f>+'Summary Data (2)'!BK43</f>
        <v>30</v>
      </c>
      <c r="R43" s="451">
        <f>+'Summary Data (2)'!BO43</f>
        <v>330</v>
      </c>
      <c r="S43" s="451">
        <f>+'Summary Data (2)'!BS43</f>
        <v>70</v>
      </c>
      <c r="T43" s="451">
        <f>+'Summary Data (2)'!BW43</f>
        <v>30</v>
      </c>
      <c r="U43" s="451">
        <f>+'Summary Data (2)'!BZ43</f>
        <v>2385</v>
      </c>
      <c r="X43" s="451">
        <f t="shared" si="2"/>
        <v>1190</v>
      </c>
      <c r="Y43" s="451">
        <f t="shared" si="2"/>
        <v>360</v>
      </c>
      <c r="Z43" s="451">
        <f t="shared" si="3"/>
        <v>30</v>
      </c>
      <c r="AA43" s="451">
        <f t="shared" si="4"/>
        <v>370</v>
      </c>
      <c r="AB43" s="451">
        <f t="shared" si="5"/>
        <v>430</v>
      </c>
      <c r="AC43" s="451">
        <f t="shared" si="6"/>
        <v>5</v>
      </c>
      <c r="AD43" s="432">
        <f t="shared" si="7"/>
        <v>0</v>
      </c>
      <c r="AG43" s="486">
        <f t="shared" si="8"/>
        <v>0.49895178197064988</v>
      </c>
      <c r="AH43" s="486">
        <f t="shared" si="9"/>
        <v>0.15094339622641509</v>
      </c>
      <c r="AI43" s="486">
        <f t="shared" si="10"/>
        <v>1.2578616352201259E-2</v>
      </c>
      <c r="AJ43" s="486">
        <f t="shared" si="11"/>
        <v>0.15513626834381553</v>
      </c>
      <c r="AK43" s="486">
        <f t="shared" si="12"/>
        <v>0.18029350104821804</v>
      </c>
      <c r="AL43" s="486">
        <f t="shared" si="13"/>
        <v>2.0964360587002098E-3</v>
      </c>
    </row>
    <row r="44" spans="1:38" x14ac:dyDescent="0.2">
      <c r="A44" s="642"/>
      <c r="B44" s="442" t="str">
        <f>+'Summary Data (2)'!B44</f>
        <v>March, 2004</v>
      </c>
      <c r="C44" s="448">
        <f>+'Summary Data (2)'!G44</f>
        <v>2220</v>
      </c>
      <c r="D44" s="448">
        <f>+'Summary Data (2)'!K44</f>
        <v>360</v>
      </c>
      <c r="E44" s="448">
        <f>+'Summary Data (2)'!O44</f>
        <v>0</v>
      </c>
      <c r="F44" s="448">
        <f>+'Summary Data (2)'!S44</f>
        <v>50</v>
      </c>
      <c r="G44" s="448">
        <f>+'Summary Data (2)'!W44</f>
        <v>50</v>
      </c>
      <c r="H44" s="448">
        <f>+'Summary Data (2)'!AA44</f>
        <v>70</v>
      </c>
      <c r="I44" s="448">
        <f>+'Summary Data (2)'!AE44</f>
        <v>210</v>
      </c>
      <c r="J44" s="448">
        <f>+'Summary Data (2)'!AI44</f>
        <v>210</v>
      </c>
      <c r="K44" s="448">
        <f>+'Summary Data (2)'!AM44</f>
        <v>0</v>
      </c>
      <c r="L44" s="448">
        <f>+'Summary Data (2)'!AQ44</f>
        <v>0</v>
      </c>
      <c r="M44" s="448">
        <f>+'Summary Data (2)'!AU44</f>
        <v>0</v>
      </c>
      <c r="N44" s="448">
        <f>+'Summary Data (2)'!AY44</f>
        <v>0</v>
      </c>
      <c r="O44" s="448">
        <f>+'Summary Data (2)'!BC44</f>
        <v>40</v>
      </c>
      <c r="P44" s="448">
        <f>+'Summary Data (2)'!BG44</f>
        <v>15</v>
      </c>
      <c r="Q44" s="448">
        <f>+'Summary Data (2)'!BK44</f>
        <v>420</v>
      </c>
      <c r="R44" s="448">
        <f>+'Summary Data (2)'!BO44</f>
        <v>330</v>
      </c>
      <c r="S44" s="448">
        <f>+'Summary Data (2)'!BS44</f>
        <v>110</v>
      </c>
      <c r="T44" s="448">
        <f>+'Summary Data (2)'!BW44</f>
        <v>0</v>
      </c>
      <c r="U44" s="448">
        <f>+'Summary Data (2)'!BZ44</f>
        <v>4085</v>
      </c>
      <c r="X44" s="448">
        <f t="shared" si="2"/>
        <v>2220</v>
      </c>
      <c r="Y44" s="448">
        <f t="shared" si="2"/>
        <v>360</v>
      </c>
      <c r="Z44" s="448">
        <f t="shared" si="3"/>
        <v>420</v>
      </c>
      <c r="AA44" s="448">
        <f t="shared" si="4"/>
        <v>590</v>
      </c>
      <c r="AB44" s="448">
        <f t="shared" si="5"/>
        <v>440</v>
      </c>
      <c r="AC44" s="448">
        <f t="shared" si="6"/>
        <v>55</v>
      </c>
      <c r="AD44" s="432">
        <f t="shared" si="7"/>
        <v>0</v>
      </c>
      <c r="AG44" s="487">
        <f t="shared" si="8"/>
        <v>0.54345165238678095</v>
      </c>
      <c r="AH44" s="487">
        <f t="shared" si="9"/>
        <v>8.8127294981640153E-2</v>
      </c>
      <c r="AI44" s="487">
        <f t="shared" si="10"/>
        <v>0.10281517747858017</v>
      </c>
      <c r="AJ44" s="487">
        <f t="shared" si="11"/>
        <v>0.14443084455324356</v>
      </c>
      <c r="AK44" s="487">
        <f t="shared" si="12"/>
        <v>0.10771113831089352</v>
      </c>
      <c r="AL44" s="487">
        <f t="shared" si="13"/>
        <v>1.346389228886169E-2</v>
      </c>
    </row>
    <row r="45" spans="1:38" x14ac:dyDescent="0.2">
      <c r="A45" s="642"/>
      <c r="B45" s="449" t="str">
        <f>+'Summary Data (2)'!B45</f>
        <v>April, 2004</v>
      </c>
      <c r="C45" s="451">
        <f>+'Summary Data (2)'!G45</f>
        <v>1720</v>
      </c>
      <c r="D45" s="451">
        <f>+'Summary Data (2)'!K45</f>
        <v>120</v>
      </c>
      <c r="E45" s="451">
        <f>+'Summary Data (2)'!O45</f>
        <v>0</v>
      </c>
      <c r="F45" s="451">
        <f>+'Summary Data (2)'!S45</f>
        <v>120</v>
      </c>
      <c r="G45" s="451">
        <f>+'Summary Data (2)'!W45</f>
        <v>20</v>
      </c>
      <c r="H45" s="451">
        <f>+'Summary Data (2)'!AA45</f>
        <v>100</v>
      </c>
      <c r="I45" s="451">
        <f>+'Summary Data (2)'!AE45</f>
        <v>420</v>
      </c>
      <c r="J45" s="451">
        <f>+'Summary Data (2)'!AI45</f>
        <v>420</v>
      </c>
      <c r="K45" s="451">
        <f>+'Summary Data (2)'!AM45</f>
        <v>0</v>
      </c>
      <c r="L45" s="451">
        <f>+'Summary Data (2)'!AQ45</f>
        <v>0</v>
      </c>
      <c r="M45" s="451">
        <f>+'Summary Data (2)'!AU45</f>
        <v>0</v>
      </c>
      <c r="N45" s="451">
        <f>+'Summary Data (2)'!AY45</f>
        <v>0</v>
      </c>
      <c r="O45" s="451">
        <f>+'Summary Data (2)'!BC45</f>
        <v>190</v>
      </c>
      <c r="P45" s="451">
        <f>+'Summary Data (2)'!BG45</f>
        <v>5</v>
      </c>
      <c r="Q45" s="451">
        <f>+'Summary Data (2)'!BK45</f>
        <v>420</v>
      </c>
      <c r="R45" s="451">
        <f>+'Summary Data (2)'!BO45</f>
        <v>390</v>
      </c>
      <c r="S45" s="451">
        <f>+'Summary Data (2)'!BS45</f>
        <v>70</v>
      </c>
      <c r="T45" s="451">
        <f>+'Summary Data (2)'!BW45</f>
        <v>15</v>
      </c>
      <c r="U45" s="451">
        <f>+'Summary Data (2)'!BZ45</f>
        <v>4010</v>
      </c>
      <c r="X45" s="451">
        <f t="shared" si="2"/>
        <v>1720</v>
      </c>
      <c r="Y45" s="451">
        <f t="shared" si="2"/>
        <v>120</v>
      </c>
      <c r="Z45" s="451">
        <f t="shared" si="3"/>
        <v>420</v>
      </c>
      <c r="AA45" s="451">
        <f t="shared" si="4"/>
        <v>1080</v>
      </c>
      <c r="AB45" s="451">
        <f t="shared" si="5"/>
        <v>475</v>
      </c>
      <c r="AC45" s="451">
        <f t="shared" si="6"/>
        <v>195</v>
      </c>
      <c r="AD45" s="432">
        <f t="shared" si="7"/>
        <v>0</v>
      </c>
      <c r="AG45" s="486">
        <f t="shared" si="8"/>
        <v>0.42892768079800497</v>
      </c>
      <c r="AH45" s="486">
        <f t="shared" si="9"/>
        <v>2.9925187032418952E-2</v>
      </c>
      <c r="AI45" s="486">
        <f t="shared" si="10"/>
        <v>0.10473815461346633</v>
      </c>
      <c r="AJ45" s="486">
        <f t="shared" si="11"/>
        <v>0.26932668329177056</v>
      </c>
      <c r="AK45" s="486">
        <f t="shared" si="12"/>
        <v>0.11845386533665836</v>
      </c>
      <c r="AL45" s="486">
        <f t="shared" si="13"/>
        <v>4.8628428927680795E-2</v>
      </c>
    </row>
    <row r="46" spans="1:38" x14ac:dyDescent="0.2">
      <c r="A46" s="642"/>
      <c r="B46" s="442" t="str">
        <f>+'Summary Data (2)'!B46</f>
        <v>May, 2004</v>
      </c>
      <c r="C46" s="448">
        <f>+'Summary Data (2)'!G46</f>
        <v>1960</v>
      </c>
      <c r="D46" s="448">
        <f>+'Summary Data (2)'!K46</f>
        <v>180</v>
      </c>
      <c r="E46" s="448">
        <f>+'Summary Data (2)'!O46</f>
        <v>0</v>
      </c>
      <c r="F46" s="448">
        <f>+'Summary Data (2)'!S46</f>
        <v>30</v>
      </c>
      <c r="G46" s="448">
        <f>+'Summary Data (2)'!W46</f>
        <v>0</v>
      </c>
      <c r="H46" s="448">
        <f>+'Summary Data (2)'!AA46</f>
        <v>50</v>
      </c>
      <c r="I46" s="448">
        <f>+'Summary Data (2)'!AE46</f>
        <v>400</v>
      </c>
      <c r="J46" s="448">
        <f>+'Summary Data (2)'!AI46</f>
        <v>400</v>
      </c>
      <c r="K46" s="448">
        <f>+'Summary Data (2)'!AM46</f>
        <v>0</v>
      </c>
      <c r="L46" s="448">
        <f>+'Summary Data (2)'!AQ46</f>
        <v>0</v>
      </c>
      <c r="M46" s="448">
        <f>+'Summary Data (2)'!AU46</f>
        <v>0</v>
      </c>
      <c r="N46" s="448">
        <f>+'Summary Data (2)'!AY46</f>
        <v>0</v>
      </c>
      <c r="O46" s="448">
        <f>+'Summary Data (2)'!BC46</f>
        <v>160</v>
      </c>
      <c r="P46" s="448">
        <f>+'Summary Data (2)'!BG46</f>
        <v>0</v>
      </c>
      <c r="Q46" s="448">
        <f>+'Summary Data (2)'!BK46</f>
        <v>240</v>
      </c>
      <c r="R46" s="448">
        <f>+'Summary Data (2)'!BO46</f>
        <v>270</v>
      </c>
      <c r="S46" s="448">
        <f>+'Summary Data (2)'!BS46</f>
        <v>50</v>
      </c>
      <c r="T46" s="448">
        <f>+'Summary Data (2)'!BW46</f>
        <v>0</v>
      </c>
      <c r="U46" s="448">
        <f>+'Summary Data (2)'!BZ46</f>
        <v>3740</v>
      </c>
      <c r="X46" s="448">
        <f t="shared" si="2"/>
        <v>1960</v>
      </c>
      <c r="Y46" s="448">
        <f t="shared" si="2"/>
        <v>180</v>
      </c>
      <c r="Z46" s="448">
        <f t="shared" si="3"/>
        <v>240</v>
      </c>
      <c r="AA46" s="448">
        <f t="shared" si="4"/>
        <v>880</v>
      </c>
      <c r="AB46" s="448">
        <f t="shared" si="5"/>
        <v>320</v>
      </c>
      <c r="AC46" s="448">
        <f t="shared" si="6"/>
        <v>160</v>
      </c>
      <c r="AD46" s="432">
        <f t="shared" si="7"/>
        <v>0</v>
      </c>
      <c r="AG46" s="487">
        <f t="shared" si="8"/>
        <v>0.52406417112299464</v>
      </c>
      <c r="AH46" s="487">
        <f t="shared" si="9"/>
        <v>4.8128342245989303E-2</v>
      </c>
      <c r="AI46" s="487">
        <f t="shared" si="10"/>
        <v>6.4171122994652413E-2</v>
      </c>
      <c r="AJ46" s="487">
        <f t="shared" si="11"/>
        <v>0.23529411764705882</v>
      </c>
      <c r="AK46" s="487">
        <f t="shared" si="12"/>
        <v>8.5561497326203204E-2</v>
      </c>
      <c r="AL46" s="487">
        <f t="shared" si="13"/>
        <v>4.2780748663101602E-2</v>
      </c>
    </row>
    <row r="47" spans="1:38" x14ac:dyDescent="0.2">
      <c r="A47" s="642"/>
      <c r="B47" s="449" t="str">
        <f>+'Summary Data (2)'!B47</f>
        <v>June, 2004</v>
      </c>
      <c r="C47" s="451">
        <f>+'Summary Data (2)'!G47</f>
        <v>2370</v>
      </c>
      <c r="D47" s="451">
        <f>+'Summary Data (2)'!K47</f>
        <v>300</v>
      </c>
      <c r="E47" s="451">
        <f>+'Summary Data (2)'!O47</f>
        <v>10</v>
      </c>
      <c r="F47" s="451">
        <f>+'Summary Data (2)'!S47</f>
        <v>60</v>
      </c>
      <c r="G47" s="451">
        <f>+'Summary Data (2)'!W47</f>
        <v>20</v>
      </c>
      <c r="H47" s="451">
        <f>+'Summary Data (2)'!AA47</f>
        <v>60</v>
      </c>
      <c r="I47" s="451">
        <f>+'Summary Data (2)'!AE47</f>
        <v>330</v>
      </c>
      <c r="J47" s="451">
        <f>+'Summary Data (2)'!AI47</f>
        <v>330</v>
      </c>
      <c r="K47" s="451">
        <f>+'Summary Data (2)'!AM47</f>
        <v>0</v>
      </c>
      <c r="L47" s="451">
        <f>+'Summary Data (2)'!AQ47</f>
        <v>0</v>
      </c>
      <c r="M47" s="451">
        <f>+'Summary Data (2)'!AU47</f>
        <v>0</v>
      </c>
      <c r="N47" s="451">
        <f>+'Summary Data (2)'!AY47</f>
        <v>0</v>
      </c>
      <c r="O47" s="451">
        <f>+'Summary Data (2)'!BC47</f>
        <v>160</v>
      </c>
      <c r="P47" s="451">
        <f>+'Summary Data (2)'!BG47</f>
        <v>5</v>
      </c>
      <c r="Q47" s="451">
        <f>+'Summary Data (2)'!BK47</f>
        <v>150</v>
      </c>
      <c r="R47" s="451">
        <f>+'Summary Data (2)'!BO47</f>
        <v>330</v>
      </c>
      <c r="S47" s="451">
        <f>+'Summary Data (2)'!BS47</f>
        <v>90</v>
      </c>
      <c r="T47" s="451">
        <f>+'Summary Data (2)'!BW47</f>
        <v>90</v>
      </c>
      <c r="U47" s="451">
        <f>+'Summary Data (2)'!BZ47</f>
        <v>4305</v>
      </c>
      <c r="X47" s="451">
        <f t="shared" si="2"/>
        <v>2370</v>
      </c>
      <c r="Y47" s="451">
        <f t="shared" si="2"/>
        <v>300</v>
      </c>
      <c r="Z47" s="451">
        <f t="shared" si="3"/>
        <v>150</v>
      </c>
      <c r="AA47" s="451">
        <f t="shared" si="4"/>
        <v>810</v>
      </c>
      <c r="AB47" s="451">
        <f t="shared" si="5"/>
        <v>510</v>
      </c>
      <c r="AC47" s="451">
        <f t="shared" si="6"/>
        <v>165</v>
      </c>
      <c r="AD47" s="432">
        <f t="shared" si="7"/>
        <v>0</v>
      </c>
      <c r="AG47" s="486">
        <f t="shared" si="8"/>
        <v>0.55052264808362372</v>
      </c>
      <c r="AH47" s="486">
        <f t="shared" si="9"/>
        <v>6.968641114982578E-2</v>
      </c>
      <c r="AI47" s="486">
        <f t="shared" si="10"/>
        <v>3.484320557491289E-2</v>
      </c>
      <c r="AJ47" s="486">
        <f t="shared" si="11"/>
        <v>0.18815331010452963</v>
      </c>
      <c r="AK47" s="486">
        <f t="shared" si="12"/>
        <v>0.11846689895470383</v>
      </c>
      <c r="AL47" s="486">
        <f t="shared" si="13"/>
        <v>3.8327526132404179E-2</v>
      </c>
    </row>
    <row r="48" spans="1:38" x14ac:dyDescent="0.2">
      <c r="A48" s="642"/>
      <c r="B48" s="442" t="str">
        <f>+'Summary Data (2)'!B48</f>
        <v>July, 2004</v>
      </c>
      <c r="C48" s="448">
        <f>+'Summary Data (2)'!G48</f>
        <v>2200</v>
      </c>
      <c r="D48" s="448">
        <f>+'Summary Data (2)'!K48</f>
        <v>3900</v>
      </c>
      <c r="E48" s="448">
        <f>+'Summary Data (2)'!O48</f>
        <v>0</v>
      </c>
      <c r="F48" s="448">
        <f>+'Summary Data (2)'!S48</f>
        <v>10</v>
      </c>
      <c r="G48" s="448">
        <f>+'Summary Data (2)'!W48</f>
        <v>0</v>
      </c>
      <c r="H48" s="448">
        <f>+'Summary Data (2)'!AA48</f>
        <v>100</v>
      </c>
      <c r="I48" s="448">
        <f>+'Summary Data (2)'!AE48</f>
        <v>270</v>
      </c>
      <c r="J48" s="448">
        <f>+'Summary Data (2)'!AI48</f>
        <v>270</v>
      </c>
      <c r="K48" s="448">
        <f>+'Summary Data (2)'!AM48</f>
        <v>0</v>
      </c>
      <c r="L48" s="448">
        <f>+'Summary Data (2)'!AQ48</f>
        <v>0</v>
      </c>
      <c r="M48" s="448">
        <f>+'Summary Data (2)'!AU48</f>
        <v>0</v>
      </c>
      <c r="N48" s="448">
        <f>+'Summary Data (2)'!AY48</f>
        <v>0</v>
      </c>
      <c r="O48" s="448">
        <f>+'Summary Data (2)'!BC48</f>
        <v>0</v>
      </c>
      <c r="P48" s="448">
        <f>+'Summary Data (2)'!BG48</f>
        <v>5</v>
      </c>
      <c r="Q48" s="448">
        <f>+'Summary Data (2)'!BK48</f>
        <v>180</v>
      </c>
      <c r="R48" s="448">
        <f>+'Summary Data (2)'!BO48</f>
        <v>420</v>
      </c>
      <c r="S48" s="448">
        <f>+'Summary Data (2)'!BS48</f>
        <v>60</v>
      </c>
      <c r="T48" s="448">
        <f>+'Summary Data (2)'!BW48</f>
        <v>0</v>
      </c>
      <c r="U48" s="448">
        <f>+'Summary Data (2)'!BZ48</f>
        <v>7415</v>
      </c>
      <c r="X48" s="448">
        <f t="shared" si="2"/>
        <v>2200</v>
      </c>
      <c r="Y48" s="448">
        <f t="shared" si="2"/>
        <v>3900</v>
      </c>
      <c r="Z48" s="448">
        <f t="shared" si="3"/>
        <v>180</v>
      </c>
      <c r="AA48" s="448">
        <f t="shared" si="4"/>
        <v>650</v>
      </c>
      <c r="AB48" s="448">
        <f t="shared" si="5"/>
        <v>480</v>
      </c>
      <c r="AC48" s="448">
        <f t="shared" si="6"/>
        <v>5</v>
      </c>
      <c r="AD48" s="432">
        <f t="shared" si="7"/>
        <v>0</v>
      </c>
      <c r="AG48" s="487">
        <f t="shared" si="8"/>
        <v>0.29669588671611596</v>
      </c>
      <c r="AH48" s="487">
        <f t="shared" si="9"/>
        <v>0.52596089008766012</v>
      </c>
      <c r="AI48" s="487">
        <f t="shared" si="10"/>
        <v>2.4275118004045852E-2</v>
      </c>
      <c r="AJ48" s="487">
        <f t="shared" si="11"/>
        <v>8.7660148347943362E-2</v>
      </c>
      <c r="AK48" s="487">
        <f t="shared" si="12"/>
        <v>6.4733648010788944E-2</v>
      </c>
      <c r="AL48" s="487">
        <f t="shared" si="13"/>
        <v>6.7430883344571813E-4</v>
      </c>
    </row>
    <row r="49" spans="1:38" x14ac:dyDescent="0.2">
      <c r="A49" s="642"/>
      <c r="B49" s="449" t="str">
        <f>+'Summary Data (2)'!B49</f>
        <v>August, 2004</v>
      </c>
      <c r="C49" s="451">
        <f>+'Summary Data (2)'!G49</f>
        <v>2140</v>
      </c>
      <c r="D49" s="451">
        <f>+'Summary Data (2)'!K49</f>
        <v>2340</v>
      </c>
      <c r="E49" s="451">
        <f>+'Summary Data (2)'!O49</f>
        <v>10</v>
      </c>
      <c r="F49" s="451">
        <f>+'Summary Data (2)'!S49</f>
        <v>20</v>
      </c>
      <c r="G49" s="451">
        <f>+'Summary Data (2)'!W49</f>
        <v>0</v>
      </c>
      <c r="H49" s="451">
        <f>+'Summary Data (2)'!AA49</f>
        <v>70</v>
      </c>
      <c r="I49" s="451">
        <f>+'Summary Data (2)'!AE49</f>
        <v>220</v>
      </c>
      <c r="J49" s="451">
        <f>+'Summary Data (2)'!AI49</f>
        <v>220</v>
      </c>
      <c r="K49" s="451">
        <f>+'Summary Data (2)'!AM49</f>
        <v>0</v>
      </c>
      <c r="L49" s="451">
        <f>+'Summary Data (2)'!AQ49</f>
        <v>0</v>
      </c>
      <c r="M49" s="451">
        <f>+'Summary Data (2)'!AU49</f>
        <v>0</v>
      </c>
      <c r="N49" s="451">
        <f>+'Summary Data (2)'!AY49</f>
        <v>0</v>
      </c>
      <c r="O49" s="451">
        <f>+'Summary Data (2)'!BC49</f>
        <v>20</v>
      </c>
      <c r="P49" s="451">
        <f>+'Summary Data (2)'!BG49</f>
        <v>0</v>
      </c>
      <c r="Q49" s="451">
        <f>+'Summary Data (2)'!BK49</f>
        <v>180</v>
      </c>
      <c r="R49" s="451">
        <f>+'Summary Data (2)'!BO49</f>
        <v>330</v>
      </c>
      <c r="S49" s="451">
        <f>+'Summary Data (2)'!BS49</f>
        <v>130</v>
      </c>
      <c r="T49" s="451">
        <f>+'Summary Data (2)'!BW49</f>
        <v>15</v>
      </c>
      <c r="U49" s="451">
        <f>+'Summary Data (2)'!BZ49</f>
        <v>5695</v>
      </c>
      <c r="X49" s="451">
        <f t="shared" si="2"/>
        <v>2140</v>
      </c>
      <c r="Y49" s="451">
        <f t="shared" si="2"/>
        <v>2340</v>
      </c>
      <c r="Z49" s="451">
        <f t="shared" si="3"/>
        <v>180</v>
      </c>
      <c r="AA49" s="451">
        <f t="shared" si="4"/>
        <v>540</v>
      </c>
      <c r="AB49" s="451">
        <f t="shared" si="5"/>
        <v>475</v>
      </c>
      <c r="AC49" s="451">
        <f t="shared" si="6"/>
        <v>20</v>
      </c>
      <c r="AD49" s="432">
        <f t="shared" si="7"/>
        <v>0</v>
      </c>
      <c r="AG49" s="486">
        <f t="shared" si="8"/>
        <v>0.37576821773485514</v>
      </c>
      <c r="AH49" s="486">
        <f t="shared" si="9"/>
        <v>0.4108867427568042</v>
      </c>
      <c r="AI49" s="486">
        <f t="shared" si="10"/>
        <v>3.1606672519754173E-2</v>
      </c>
      <c r="AJ49" s="486">
        <f t="shared" si="11"/>
        <v>9.4820017559262518E-2</v>
      </c>
      <c r="AK49" s="486">
        <f t="shared" si="12"/>
        <v>8.3406496927129065E-2</v>
      </c>
      <c r="AL49" s="486">
        <f t="shared" si="13"/>
        <v>3.5118525021949078E-3</v>
      </c>
    </row>
    <row r="50" spans="1:38" x14ac:dyDescent="0.2">
      <c r="A50" s="643"/>
      <c r="B50" s="442" t="str">
        <f>+'Summary Data (2)'!B50</f>
        <v>September, 2004</v>
      </c>
      <c r="C50" s="448">
        <f>+'Summary Data (2)'!G50</f>
        <v>1620</v>
      </c>
      <c r="D50" s="448">
        <f>+'Summary Data (2)'!K50</f>
        <v>180</v>
      </c>
      <c r="E50" s="448">
        <f>+'Summary Data (2)'!O50</f>
        <v>0</v>
      </c>
      <c r="F50" s="448">
        <f>+'Summary Data (2)'!S50</f>
        <v>100</v>
      </c>
      <c r="G50" s="448">
        <f>+'Summary Data (2)'!W50</f>
        <v>0</v>
      </c>
      <c r="H50" s="448">
        <f>+'Summary Data (2)'!AA50</f>
        <v>100</v>
      </c>
      <c r="I50" s="448">
        <f>+'Summary Data (2)'!AE50</f>
        <v>300</v>
      </c>
      <c r="J50" s="448">
        <f>+'Summary Data (2)'!AI50</f>
        <v>300</v>
      </c>
      <c r="K50" s="448">
        <f>+'Summary Data (2)'!AM50</f>
        <v>0</v>
      </c>
      <c r="L50" s="448">
        <f>+'Summary Data (2)'!AQ50</f>
        <v>0</v>
      </c>
      <c r="M50" s="448">
        <f>+'Summary Data (2)'!AU50</f>
        <v>0</v>
      </c>
      <c r="N50" s="448">
        <f>+'Summary Data (2)'!AY50</f>
        <v>0</v>
      </c>
      <c r="O50" s="448">
        <f>+'Summary Data (2)'!BC50</f>
        <v>0</v>
      </c>
      <c r="P50" s="448">
        <f>+'Summary Data (2)'!BG50</f>
        <v>0</v>
      </c>
      <c r="Q50" s="448">
        <f>+'Summary Data (2)'!BK50</f>
        <v>210</v>
      </c>
      <c r="R50" s="448">
        <f>+'Summary Data (2)'!BO50</f>
        <v>330</v>
      </c>
      <c r="S50" s="448">
        <f>+'Summary Data (2)'!BS50</f>
        <v>70</v>
      </c>
      <c r="T50" s="448">
        <f>+'Summary Data (2)'!BW50</f>
        <v>30</v>
      </c>
      <c r="U50" s="448">
        <f>+'Summary Data (2)'!BZ50</f>
        <v>3240</v>
      </c>
      <c r="X50" s="448">
        <f t="shared" si="2"/>
        <v>1620</v>
      </c>
      <c r="Y50" s="448">
        <f t="shared" si="2"/>
        <v>180</v>
      </c>
      <c r="Z50" s="448">
        <f t="shared" si="3"/>
        <v>210</v>
      </c>
      <c r="AA50" s="448">
        <f t="shared" si="4"/>
        <v>800</v>
      </c>
      <c r="AB50" s="448">
        <f t="shared" si="5"/>
        <v>430</v>
      </c>
      <c r="AC50" s="448">
        <f t="shared" si="6"/>
        <v>0</v>
      </c>
      <c r="AD50" s="432">
        <f t="shared" si="7"/>
        <v>0</v>
      </c>
      <c r="AG50" s="487">
        <f t="shared" si="8"/>
        <v>0.5</v>
      </c>
      <c r="AH50" s="487">
        <f t="shared" si="9"/>
        <v>5.5555555555555552E-2</v>
      </c>
      <c r="AI50" s="487">
        <f t="shared" si="10"/>
        <v>6.4814814814814811E-2</v>
      </c>
      <c r="AJ50" s="487">
        <f t="shared" si="11"/>
        <v>0.24691358024691357</v>
      </c>
      <c r="AK50" s="487">
        <f t="shared" si="12"/>
        <v>0.13271604938271606</v>
      </c>
      <c r="AL50" s="487">
        <f t="shared" si="13"/>
        <v>0</v>
      </c>
    </row>
    <row r="51" spans="1:38" ht="12.75" customHeight="1" x14ac:dyDescent="0.2">
      <c r="A51" s="639" t="s">
        <v>13</v>
      </c>
      <c r="B51" s="449" t="str">
        <f>+'Summary Data (2)'!B51</f>
        <v>October, 2004</v>
      </c>
      <c r="C51" s="451">
        <f>+'Summary Data (2)'!G51</f>
        <v>2230</v>
      </c>
      <c r="D51" s="451">
        <f>+'Summary Data (2)'!K51</f>
        <v>120</v>
      </c>
      <c r="E51" s="451">
        <f>+'Summary Data (2)'!O51</f>
        <v>0</v>
      </c>
      <c r="F51" s="451">
        <f>+'Summary Data (2)'!S51</f>
        <v>50</v>
      </c>
      <c r="G51" s="451">
        <f>+'Summary Data (2)'!W51</f>
        <v>20</v>
      </c>
      <c r="H51" s="451">
        <f>+'Summary Data (2)'!AA51</f>
        <v>70</v>
      </c>
      <c r="I51" s="451">
        <f>+'Summary Data (2)'!AE51</f>
        <v>410</v>
      </c>
      <c r="J51" s="451">
        <f>+'Summary Data (2)'!AI51</f>
        <v>410</v>
      </c>
      <c r="K51" s="451">
        <f>+'Summary Data (2)'!AM51</f>
        <v>0</v>
      </c>
      <c r="L51" s="451">
        <f>+'Summary Data (2)'!AQ51</f>
        <v>0</v>
      </c>
      <c r="M51" s="451">
        <f>+'Summary Data (2)'!AU51</f>
        <v>0</v>
      </c>
      <c r="N51" s="451">
        <f>+'Summary Data (2)'!AY51</f>
        <v>0</v>
      </c>
      <c r="O51" s="451">
        <f>+'Summary Data (2)'!BC51</f>
        <v>0</v>
      </c>
      <c r="P51" s="451">
        <f>+'Summary Data (2)'!BG51</f>
        <v>0</v>
      </c>
      <c r="Q51" s="451">
        <f>+'Summary Data (2)'!BK51</f>
        <v>270</v>
      </c>
      <c r="R51" s="451">
        <f>+'Summary Data (2)'!BO51</f>
        <v>330</v>
      </c>
      <c r="S51" s="451">
        <f>+'Summary Data (2)'!BS51</f>
        <v>170</v>
      </c>
      <c r="T51" s="451">
        <f>+'Summary Data (2)'!BW51</f>
        <v>15</v>
      </c>
      <c r="U51" s="451">
        <f>+'Summary Data (2)'!BZ51</f>
        <v>4095</v>
      </c>
      <c r="X51" s="451">
        <f t="shared" si="2"/>
        <v>2230</v>
      </c>
      <c r="Y51" s="451">
        <f t="shared" si="2"/>
        <v>120</v>
      </c>
      <c r="Z51" s="451">
        <f t="shared" si="3"/>
        <v>270</v>
      </c>
      <c r="AA51" s="451">
        <f t="shared" si="4"/>
        <v>960</v>
      </c>
      <c r="AB51" s="451">
        <f t="shared" si="5"/>
        <v>515</v>
      </c>
      <c r="AC51" s="451">
        <f t="shared" si="6"/>
        <v>0</v>
      </c>
      <c r="AD51" s="432">
        <f t="shared" si="7"/>
        <v>0</v>
      </c>
      <c r="AG51" s="486">
        <f t="shared" si="8"/>
        <v>0.54456654456654452</v>
      </c>
      <c r="AH51" s="486">
        <f t="shared" si="9"/>
        <v>2.9304029304029304E-2</v>
      </c>
      <c r="AI51" s="486">
        <f t="shared" si="10"/>
        <v>6.5934065934065936E-2</v>
      </c>
      <c r="AJ51" s="486">
        <f t="shared" si="11"/>
        <v>0.23443223443223443</v>
      </c>
      <c r="AK51" s="486">
        <f t="shared" si="12"/>
        <v>0.12576312576312576</v>
      </c>
      <c r="AL51" s="486">
        <f t="shared" si="13"/>
        <v>0</v>
      </c>
    </row>
    <row r="52" spans="1:38" ht="12.75" customHeight="1" x14ac:dyDescent="0.2">
      <c r="A52" s="642"/>
      <c r="B52" s="442" t="str">
        <f>+'Summary Data (2)'!B52</f>
        <v>November, 2004</v>
      </c>
      <c r="C52" s="448">
        <f>+'Summary Data (2)'!G52</f>
        <v>1990</v>
      </c>
      <c r="D52" s="448">
        <f>+'Summary Data (2)'!K52</f>
        <v>1140</v>
      </c>
      <c r="E52" s="448">
        <f>+'Summary Data (2)'!O52</f>
        <v>0</v>
      </c>
      <c r="F52" s="448">
        <f>+'Summary Data (2)'!S52</f>
        <v>50</v>
      </c>
      <c r="G52" s="448">
        <f>+'Summary Data (2)'!W52</f>
        <v>10</v>
      </c>
      <c r="H52" s="448">
        <f>+'Summary Data (2)'!AA52</f>
        <v>40</v>
      </c>
      <c r="I52" s="448">
        <f>+'Summary Data (2)'!AE52</f>
        <v>190</v>
      </c>
      <c r="J52" s="448">
        <f>+'Summary Data (2)'!AI52</f>
        <v>190</v>
      </c>
      <c r="K52" s="448">
        <f>+'Summary Data (2)'!AM52</f>
        <v>0</v>
      </c>
      <c r="L52" s="448">
        <f>+'Summary Data (2)'!AQ52</f>
        <v>0</v>
      </c>
      <c r="M52" s="448">
        <f>+'Summary Data (2)'!AU52</f>
        <v>0</v>
      </c>
      <c r="N52" s="448">
        <f>+'Summary Data (2)'!AY52</f>
        <v>0</v>
      </c>
      <c r="O52" s="448">
        <f>+'Summary Data (2)'!BC52</f>
        <v>20</v>
      </c>
      <c r="P52" s="448">
        <f>+'Summary Data (2)'!BG52</f>
        <v>10</v>
      </c>
      <c r="Q52" s="448">
        <f>+'Summary Data (2)'!BK52</f>
        <v>150</v>
      </c>
      <c r="R52" s="448">
        <f>+'Summary Data (2)'!BO52</f>
        <v>690</v>
      </c>
      <c r="S52" s="448">
        <f>+'Summary Data (2)'!BS52</f>
        <v>110</v>
      </c>
      <c r="T52" s="448">
        <f>+'Summary Data (2)'!BW52</f>
        <v>45</v>
      </c>
      <c r="U52" s="448">
        <f>+'Summary Data (2)'!BZ52</f>
        <v>4635</v>
      </c>
      <c r="X52" s="448">
        <f t="shared" si="2"/>
        <v>1990</v>
      </c>
      <c r="Y52" s="448">
        <f t="shared" si="2"/>
        <v>1140</v>
      </c>
      <c r="Z52" s="448">
        <f t="shared" si="3"/>
        <v>150</v>
      </c>
      <c r="AA52" s="448">
        <f t="shared" si="4"/>
        <v>480</v>
      </c>
      <c r="AB52" s="448">
        <f t="shared" si="5"/>
        <v>845</v>
      </c>
      <c r="AC52" s="448">
        <f t="shared" si="6"/>
        <v>30</v>
      </c>
      <c r="AD52" s="432">
        <f t="shared" si="7"/>
        <v>0</v>
      </c>
      <c r="AG52" s="487">
        <f t="shared" si="8"/>
        <v>0.42934196332254587</v>
      </c>
      <c r="AH52" s="487">
        <f t="shared" si="9"/>
        <v>0.2459546925566343</v>
      </c>
      <c r="AI52" s="487">
        <f t="shared" si="10"/>
        <v>3.2362459546925564E-2</v>
      </c>
      <c r="AJ52" s="487">
        <f t="shared" si="11"/>
        <v>0.10355987055016182</v>
      </c>
      <c r="AK52" s="487">
        <f t="shared" si="12"/>
        <v>0.18230852211434737</v>
      </c>
      <c r="AL52" s="487">
        <f t="shared" si="13"/>
        <v>6.4724919093851136E-3</v>
      </c>
    </row>
    <row r="53" spans="1:38" x14ac:dyDescent="0.2">
      <c r="A53" s="642"/>
      <c r="B53" s="449" t="str">
        <f>+'Summary Data (2)'!B53</f>
        <v>December, 2004</v>
      </c>
      <c r="C53" s="451">
        <f>+'Summary Data (2)'!G53</f>
        <v>2570</v>
      </c>
      <c r="D53" s="451">
        <f>+'Summary Data (2)'!K53</f>
        <v>420</v>
      </c>
      <c r="E53" s="451">
        <f>+'Summary Data (2)'!O53</f>
        <v>0</v>
      </c>
      <c r="F53" s="451">
        <f>+'Summary Data (2)'!S53</f>
        <v>10</v>
      </c>
      <c r="G53" s="451">
        <f>+'Summary Data (2)'!W53</f>
        <v>10</v>
      </c>
      <c r="H53" s="451">
        <f>+'Summary Data (2)'!AA53</f>
        <v>50</v>
      </c>
      <c r="I53" s="451">
        <f>+'Summary Data (2)'!AE53</f>
        <v>120</v>
      </c>
      <c r="J53" s="451">
        <f>+'Summary Data (2)'!AI53</f>
        <v>120</v>
      </c>
      <c r="K53" s="451">
        <f>+'Summary Data (2)'!AM53</f>
        <v>0</v>
      </c>
      <c r="L53" s="451">
        <f>+'Summary Data (2)'!AQ53</f>
        <v>0</v>
      </c>
      <c r="M53" s="451">
        <f>+'Summary Data (2)'!AU53</f>
        <v>0</v>
      </c>
      <c r="N53" s="451">
        <f>+'Summary Data (2)'!AY53</f>
        <v>0</v>
      </c>
      <c r="O53" s="451">
        <f>+'Summary Data (2)'!BC53</f>
        <v>0</v>
      </c>
      <c r="P53" s="451">
        <f>+'Summary Data (2)'!BG53</f>
        <v>5</v>
      </c>
      <c r="Q53" s="451">
        <f>+'Summary Data (2)'!BK53</f>
        <v>120</v>
      </c>
      <c r="R53" s="451">
        <f>+'Summary Data (2)'!BO53</f>
        <v>600</v>
      </c>
      <c r="S53" s="451">
        <f>+'Summary Data (2)'!BS53</f>
        <v>60</v>
      </c>
      <c r="T53" s="451">
        <f>+'Summary Data (2)'!BW53</f>
        <v>0</v>
      </c>
      <c r="U53" s="451">
        <f>+'Summary Data (2)'!BZ53</f>
        <v>4085</v>
      </c>
      <c r="X53" s="451">
        <f t="shared" si="2"/>
        <v>2570</v>
      </c>
      <c r="Y53" s="451">
        <f t="shared" si="2"/>
        <v>420</v>
      </c>
      <c r="Z53" s="451">
        <f t="shared" si="3"/>
        <v>120</v>
      </c>
      <c r="AA53" s="451">
        <f t="shared" si="4"/>
        <v>310</v>
      </c>
      <c r="AB53" s="451">
        <f t="shared" si="5"/>
        <v>660</v>
      </c>
      <c r="AC53" s="451">
        <f t="shared" si="6"/>
        <v>5</v>
      </c>
      <c r="AD53" s="432">
        <f t="shared" si="7"/>
        <v>0</v>
      </c>
      <c r="AG53" s="486">
        <f t="shared" si="8"/>
        <v>0.62913096695226434</v>
      </c>
      <c r="AH53" s="486">
        <f t="shared" si="9"/>
        <v>0.10281517747858017</v>
      </c>
      <c r="AI53" s="486">
        <f t="shared" si="10"/>
        <v>2.937576499388005E-2</v>
      </c>
      <c r="AJ53" s="486">
        <f t="shared" si="11"/>
        <v>7.588739290085679E-2</v>
      </c>
      <c r="AK53" s="486">
        <f t="shared" si="12"/>
        <v>0.16156670746634028</v>
      </c>
      <c r="AL53" s="486">
        <f t="shared" si="13"/>
        <v>1.2239902080783353E-3</v>
      </c>
    </row>
    <row r="54" spans="1:38" x14ac:dyDescent="0.2">
      <c r="A54" s="642"/>
      <c r="B54" s="442" t="str">
        <f>+'Summary Data (2)'!B54</f>
        <v>January, 2005</v>
      </c>
      <c r="C54" s="448">
        <f>+'Summary Data (2)'!G54</f>
        <v>1520</v>
      </c>
      <c r="D54" s="448">
        <f>+'Summary Data (2)'!K54</f>
        <v>390</v>
      </c>
      <c r="E54" s="448">
        <f>+'Summary Data (2)'!O54</f>
        <v>0</v>
      </c>
      <c r="F54" s="448">
        <f>+'Summary Data (2)'!S54</f>
        <v>10</v>
      </c>
      <c r="G54" s="448">
        <f>+'Summary Data (2)'!W54</f>
        <v>10</v>
      </c>
      <c r="H54" s="448">
        <f>+'Summary Data (2)'!AA54</f>
        <v>20</v>
      </c>
      <c r="I54" s="448">
        <f>+'Summary Data (2)'!AE54</f>
        <v>210</v>
      </c>
      <c r="J54" s="448">
        <f>+'Summary Data (2)'!AI54</f>
        <v>210</v>
      </c>
      <c r="K54" s="448">
        <f>+'Summary Data (2)'!AM54</f>
        <v>0</v>
      </c>
      <c r="L54" s="448">
        <f>+'Summary Data (2)'!AQ54</f>
        <v>0</v>
      </c>
      <c r="M54" s="448">
        <f>+'Summary Data (2)'!AU54</f>
        <v>0</v>
      </c>
      <c r="N54" s="448">
        <f>+'Summary Data (2)'!AY54</f>
        <v>0</v>
      </c>
      <c r="O54" s="448">
        <f>+'Summary Data (2)'!BC54</f>
        <v>10</v>
      </c>
      <c r="P54" s="448">
        <f>+'Summary Data (2)'!BG54</f>
        <v>5</v>
      </c>
      <c r="Q54" s="448">
        <f>+'Summary Data (2)'!BK54</f>
        <v>120</v>
      </c>
      <c r="R54" s="448">
        <f>+'Summary Data (2)'!BO54</f>
        <v>360</v>
      </c>
      <c r="S54" s="448">
        <f>+'Summary Data (2)'!BS54</f>
        <v>150</v>
      </c>
      <c r="T54" s="448">
        <f>+'Summary Data (2)'!BW54</f>
        <v>15</v>
      </c>
      <c r="U54" s="448">
        <f>+'Summary Data (2)'!BZ54</f>
        <v>3030</v>
      </c>
      <c r="X54" s="448">
        <f t="shared" si="2"/>
        <v>1520</v>
      </c>
      <c r="Y54" s="448">
        <f t="shared" si="2"/>
        <v>390</v>
      </c>
      <c r="Z54" s="448">
        <f t="shared" si="3"/>
        <v>120</v>
      </c>
      <c r="AA54" s="448">
        <f t="shared" si="4"/>
        <v>460</v>
      </c>
      <c r="AB54" s="448">
        <f t="shared" si="5"/>
        <v>525</v>
      </c>
      <c r="AC54" s="448">
        <f t="shared" si="6"/>
        <v>15</v>
      </c>
      <c r="AD54" s="432">
        <f t="shared" si="7"/>
        <v>0</v>
      </c>
      <c r="AG54" s="487">
        <f t="shared" si="8"/>
        <v>0.50165016501650161</v>
      </c>
      <c r="AH54" s="487">
        <f t="shared" si="9"/>
        <v>0.12871287128712872</v>
      </c>
      <c r="AI54" s="487">
        <f t="shared" si="10"/>
        <v>3.9603960396039604E-2</v>
      </c>
      <c r="AJ54" s="487">
        <f t="shared" si="11"/>
        <v>0.15181518151815182</v>
      </c>
      <c r="AK54" s="487">
        <f t="shared" si="12"/>
        <v>0.17326732673267325</v>
      </c>
      <c r="AL54" s="487">
        <f t="shared" si="13"/>
        <v>4.9504950495049506E-3</v>
      </c>
    </row>
    <row r="55" spans="1:38" x14ac:dyDescent="0.2">
      <c r="A55" s="642"/>
      <c r="B55" s="449" t="str">
        <f>+'Summary Data (2)'!B55</f>
        <v>February, 2005</v>
      </c>
      <c r="C55" s="451">
        <f>+'Summary Data (2)'!G55</f>
        <v>2300</v>
      </c>
      <c r="D55" s="451">
        <f>+'Summary Data (2)'!K55</f>
        <v>120</v>
      </c>
      <c r="E55" s="451">
        <f>+'Summary Data (2)'!O55</f>
        <v>0</v>
      </c>
      <c r="F55" s="451">
        <f>+'Summary Data (2)'!S55</f>
        <v>40</v>
      </c>
      <c r="G55" s="451">
        <f>+'Summary Data (2)'!W55</f>
        <v>10</v>
      </c>
      <c r="H55" s="451">
        <f>+'Summary Data (2)'!AA55</f>
        <v>60</v>
      </c>
      <c r="I55" s="451">
        <f>+'Summary Data (2)'!AE55</f>
        <v>150</v>
      </c>
      <c r="J55" s="451">
        <f>+'Summary Data (2)'!AI55</f>
        <v>150</v>
      </c>
      <c r="K55" s="451">
        <f>+'Summary Data (2)'!AM55</f>
        <v>0</v>
      </c>
      <c r="L55" s="451">
        <f>+'Summary Data (2)'!AQ55</f>
        <v>0</v>
      </c>
      <c r="M55" s="451">
        <f>+'Summary Data (2)'!AU55</f>
        <v>0</v>
      </c>
      <c r="N55" s="451">
        <f>+'Summary Data (2)'!AY55</f>
        <v>0</v>
      </c>
      <c r="O55" s="451">
        <f>+'Summary Data (2)'!BC55</f>
        <v>0</v>
      </c>
      <c r="P55" s="451">
        <f>+'Summary Data (2)'!BG55</f>
        <v>10</v>
      </c>
      <c r="Q55" s="451">
        <f>+'Summary Data (2)'!BK55</f>
        <v>180</v>
      </c>
      <c r="R55" s="451">
        <f>+'Summary Data (2)'!BO55</f>
        <v>300</v>
      </c>
      <c r="S55" s="451">
        <f>+'Summary Data (2)'!BS55</f>
        <v>180</v>
      </c>
      <c r="T55" s="451">
        <f>+'Summary Data (2)'!BW55</f>
        <v>15</v>
      </c>
      <c r="U55" s="451">
        <f>+'Summary Data (2)'!BZ55</f>
        <v>3515</v>
      </c>
      <c r="X55" s="451">
        <f t="shared" si="2"/>
        <v>2300</v>
      </c>
      <c r="Y55" s="451">
        <f t="shared" si="2"/>
        <v>120</v>
      </c>
      <c r="Z55" s="451">
        <f t="shared" si="3"/>
        <v>180</v>
      </c>
      <c r="AA55" s="451">
        <f t="shared" si="4"/>
        <v>410</v>
      </c>
      <c r="AB55" s="451">
        <f t="shared" si="5"/>
        <v>495</v>
      </c>
      <c r="AC55" s="451">
        <f t="shared" si="6"/>
        <v>10</v>
      </c>
      <c r="AD55" s="432">
        <f t="shared" si="7"/>
        <v>0</v>
      </c>
      <c r="AG55" s="486">
        <f t="shared" si="8"/>
        <v>0.65433854907539113</v>
      </c>
      <c r="AH55" s="486">
        <f t="shared" si="9"/>
        <v>3.4139402560455195E-2</v>
      </c>
      <c r="AI55" s="486">
        <f t="shared" si="10"/>
        <v>5.1209103840682786E-2</v>
      </c>
      <c r="AJ55" s="486">
        <f t="shared" si="11"/>
        <v>0.11664295874822191</v>
      </c>
      <c r="AK55" s="486">
        <f t="shared" si="12"/>
        <v>0.14082503556187767</v>
      </c>
      <c r="AL55" s="486">
        <f t="shared" si="13"/>
        <v>2.8449502133712661E-3</v>
      </c>
    </row>
    <row r="56" spans="1:38" x14ac:dyDescent="0.2">
      <c r="A56" s="642"/>
      <c r="B56" s="442" t="str">
        <f>+'Summary Data (2)'!B56</f>
        <v>March, 2005</v>
      </c>
      <c r="C56" s="448">
        <f>+'Summary Data (2)'!G56</f>
        <v>2500</v>
      </c>
      <c r="D56" s="448">
        <f>+'Summary Data (2)'!K56</f>
        <v>360</v>
      </c>
      <c r="E56" s="448">
        <f>+'Summary Data (2)'!O56</f>
        <v>0</v>
      </c>
      <c r="F56" s="448">
        <f>+'Summary Data (2)'!S56</f>
        <v>60</v>
      </c>
      <c r="G56" s="448">
        <f>+'Summary Data (2)'!W56</f>
        <v>20</v>
      </c>
      <c r="H56" s="448">
        <f>+'Summary Data (2)'!AA56</f>
        <v>80</v>
      </c>
      <c r="I56" s="448">
        <f>+'Summary Data (2)'!AE56</f>
        <v>570</v>
      </c>
      <c r="J56" s="448">
        <f>+'Summary Data (2)'!AI56</f>
        <v>570</v>
      </c>
      <c r="K56" s="448">
        <f>+'Summary Data (2)'!AM56</f>
        <v>0</v>
      </c>
      <c r="L56" s="448">
        <f>+'Summary Data (2)'!AQ56</f>
        <v>0</v>
      </c>
      <c r="M56" s="448">
        <f>+'Summary Data (2)'!AU56</f>
        <v>0</v>
      </c>
      <c r="N56" s="448">
        <f>+'Summary Data (2)'!AY56</f>
        <v>0</v>
      </c>
      <c r="O56" s="448">
        <f>+'Summary Data (2)'!BC56</f>
        <v>0</v>
      </c>
      <c r="P56" s="448">
        <f>+'Summary Data (2)'!BG56</f>
        <v>5</v>
      </c>
      <c r="Q56" s="448">
        <f>+'Summary Data (2)'!BK56</f>
        <v>300</v>
      </c>
      <c r="R56" s="448">
        <f>+'Summary Data (2)'!BO56</f>
        <v>480</v>
      </c>
      <c r="S56" s="448">
        <f>+'Summary Data (2)'!BS56</f>
        <v>180</v>
      </c>
      <c r="T56" s="448">
        <f>+'Summary Data (2)'!BW56</f>
        <v>15</v>
      </c>
      <c r="U56" s="448">
        <f>+'Summary Data (2)'!BZ56</f>
        <v>5140</v>
      </c>
      <c r="X56" s="448">
        <f t="shared" si="2"/>
        <v>2500</v>
      </c>
      <c r="Y56" s="448">
        <f t="shared" si="2"/>
        <v>360</v>
      </c>
      <c r="Z56" s="448">
        <f t="shared" si="3"/>
        <v>300</v>
      </c>
      <c r="AA56" s="448">
        <f t="shared" si="4"/>
        <v>1300</v>
      </c>
      <c r="AB56" s="448">
        <f t="shared" si="5"/>
        <v>675</v>
      </c>
      <c r="AC56" s="448">
        <f t="shared" si="6"/>
        <v>5</v>
      </c>
      <c r="AD56" s="432">
        <f t="shared" si="7"/>
        <v>0</v>
      </c>
      <c r="AG56" s="487">
        <f t="shared" si="8"/>
        <v>0.48638132295719844</v>
      </c>
      <c r="AH56" s="487">
        <f t="shared" si="9"/>
        <v>7.0038910505836577E-2</v>
      </c>
      <c r="AI56" s="487">
        <f t="shared" si="10"/>
        <v>5.8365758754863814E-2</v>
      </c>
      <c r="AJ56" s="487">
        <f t="shared" si="11"/>
        <v>0.25291828793774318</v>
      </c>
      <c r="AK56" s="487">
        <f t="shared" si="12"/>
        <v>0.13132295719844359</v>
      </c>
      <c r="AL56" s="487">
        <f t="shared" si="13"/>
        <v>9.727626459143969E-4</v>
      </c>
    </row>
    <row r="57" spans="1:38" x14ac:dyDescent="0.2">
      <c r="A57" s="642"/>
      <c r="B57" s="449" t="str">
        <f>+'Summary Data (2)'!B57</f>
        <v>April, 2005</v>
      </c>
      <c r="C57" s="451">
        <f>+'Summary Data (2)'!G57</f>
        <v>3230</v>
      </c>
      <c r="D57" s="451">
        <f>+'Summary Data (2)'!K57</f>
        <v>150</v>
      </c>
      <c r="E57" s="451">
        <f>+'Summary Data (2)'!O57</f>
        <v>10</v>
      </c>
      <c r="F57" s="451">
        <f>+'Summary Data (2)'!S57</f>
        <v>40</v>
      </c>
      <c r="G57" s="451">
        <f>+'Summary Data (2)'!W57</f>
        <v>10</v>
      </c>
      <c r="H57" s="451">
        <f>+'Summary Data (2)'!AA57</f>
        <v>90</v>
      </c>
      <c r="I57" s="451">
        <f>+'Summary Data (2)'!AE57</f>
        <v>590</v>
      </c>
      <c r="J57" s="451">
        <f>+'Summary Data (2)'!AI57</f>
        <v>590</v>
      </c>
      <c r="K57" s="451">
        <f>+'Summary Data (2)'!AM57</f>
        <v>0</v>
      </c>
      <c r="L57" s="451">
        <f>+'Summary Data (2)'!AQ57</f>
        <v>0</v>
      </c>
      <c r="M57" s="451">
        <f>+'Summary Data (2)'!AU57</f>
        <v>0</v>
      </c>
      <c r="N57" s="451">
        <f>+'Summary Data (2)'!AY57</f>
        <v>0</v>
      </c>
      <c r="O57" s="451">
        <f>+'Summary Data (2)'!BC57</f>
        <v>0</v>
      </c>
      <c r="P57" s="451">
        <f>+'Summary Data (2)'!BG57</f>
        <v>5</v>
      </c>
      <c r="Q57" s="451">
        <f>+'Summary Data (2)'!BK57</f>
        <v>240</v>
      </c>
      <c r="R57" s="451">
        <f>+'Summary Data (2)'!BO57</f>
        <v>540</v>
      </c>
      <c r="S57" s="451">
        <f>+'Summary Data (2)'!BS57</f>
        <v>60</v>
      </c>
      <c r="T57" s="451">
        <f>+'Summary Data (2)'!BW57</f>
        <v>0</v>
      </c>
      <c r="U57" s="451">
        <f>+'Summary Data (2)'!BZ57</f>
        <v>5555</v>
      </c>
      <c r="X57" s="451">
        <f t="shared" si="2"/>
        <v>3230</v>
      </c>
      <c r="Y57" s="451">
        <f t="shared" si="2"/>
        <v>150</v>
      </c>
      <c r="Z57" s="451">
        <f t="shared" si="3"/>
        <v>240</v>
      </c>
      <c r="AA57" s="451">
        <f t="shared" si="4"/>
        <v>1330</v>
      </c>
      <c r="AB57" s="451">
        <f t="shared" si="5"/>
        <v>600</v>
      </c>
      <c r="AC57" s="451">
        <f t="shared" si="6"/>
        <v>5</v>
      </c>
      <c r="AD57" s="432">
        <f t="shared" si="7"/>
        <v>0</v>
      </c>
      <c r="AG57" s="486">
        <f t="shared" si="8"/>
        <v>0.58145814581458144</v>
      </c>
      <c r="AH57" s="486">
        <f t="shared" si="9"/>
        <v>2.7002700270027002E-2</v>
      </c>
      <c r="AI57" s="486">
        <f t="shared" si="10"/>
        <v>4.3204320432043204E-2</v>
      </c>
      <c r="AJ57" s="486">
        <f t="shared" si="11"/>
        <v>0.23942394239423942</v>
      </c>
      <c r="AK57" s="486">
        <f t="shared" si="12"/>
        <v>0.10801080108010801</v>
      </c>
      <c r="AL57" s="486">
        <f t="shared" si="13"/>
        <v>9.0009000900090005E-4</v>
      </c>
    </row>
    <row r="58" spans="1:38" x14ac:dyDescent="0.2">
      <c r="A58" s="642"/>
      <c r="B58" s="442" t="str">
        <f>+'Summary Data (2)'!B58</f>
        <v>May, 2005</v>
      </c>
      <c r="C58" s="448">
        <f>+'Summary Data (2)'!G58</f>
        <v>3110</v>
      </c>
      <c r="D58" s="448">
        <f>+'Summary Data (2)'!K58</f>
        <v>330</v>
      </c>
      <c r="E58" s="448">
        <f>+'Summary Data (2)'!O58</f>
        <v>10</v>
      </c>
      <c r="F58" s="448">
        <f>+'Summary Data (2)'!S58</f>
        <v>80</v>
      </c>
      <c r="G58" s="448">
        <f>+'Summary Data (2)'!W58</f>
        <v>0</v>
      </c>
      <c r="H58" s="448">
        <f>+'Summary Data (2)'!AA58</f>
        <v>100</v>
      </c>
      <c r="I58" s="448">
        <f>+'Summary Data (2)'!AE58</f>
        <v>280</v>
      </c>
      <c r="J58" s="448">
        <f>+'Summary Data (2)'!AI58</f>
        <v>280</v>
      </c>
      <c r="K58" s="448">
        <f>+'Summary Data (2)'!AM58</f>
        <v>0</v>
      </c>
      <c r="L58" s="448">
        <f>+'Summary Data (2)'!AQ58</f>
        <v>0</v>
      </c>
      <c r="M58" s="448">
        <f>+'Summary Data (2)'!AU58</f>
        <v>0</v>
      </c>
      <c r="N58" s="448">
        <f>+'Summary Data (2)'!AY58</f>
        <v>0</v>
      </c>
      <c r="O58" s="448">
        <f>+'Summary Data (2)'!BC58</f>
        <v>70</v>
      </c>
      <c r="P58" s="448">
        <f>+'Summary Data (2)'!BG58</f>
        <v>0</v>
      </c>
      <c r="Q58" s="448">
        <f>+'Summary Data (2)'!BK58</f>
        <v>540</v>
      </c>
      <c r="R58" s="448">
        <f>+'Summary Data (2)'!BO58</f>
        <v>300</v>
      </c>
      <c r="S58" s="448">
        <f>+'Summary Data (2)'!BS58</f>
        <v>80</v>
      </c>
      <c r="T58" s="448">
        <f>+'Summary Data (2)'!BW58</f>
        <v>0</v>
      </c>
      <c r="U58" s="448">
        <f>+'Summary Data (2)'!BZ58</f>
        <v>5180</v>
      </c>
      <c r="X58" s="448">
        <f t="shared" si="2"/>
        <v>3110</v>
      </c>
      <c r="Y58" s="448">
        <f t="shared" si="2"/>
        <v>330</v>
      </c>
      <c r="Z58" s="448">
        <f t="shared" si="3"/>
        <v>540</v>
      </c>
      <c r="AA58" s="448">
        <f t="shared" si="4"/>
        <v>750</v>
      </c>
      <c r="AB58" s="448">
        <f t="shared" si="5"/>
        <v>380</v>
      </c>
      <c r="AC58" s="448">
        <f t="shared" si="6"/>
        <v>70</v>
      </c>
      <c r="AD58" s="432">
        <f t="shared" si="7"/>
        <v>0</v>
      </c>
      <c r="AG58" s="487">
        <f t="shared" si="8"/>
        <v>0.60038610038610041</v>
      </c>
      <c r="AH58" s="487">
        <f t="shared" si="9"/>
        <v>6.3706563706563704E-2</v>
      </c>
      <c r="AI58" s="487">
        <f t="shared" si="10"/>
        <v>0.10424710424710425</v>
      </c>
      <c r="AJ58" s="487">
        <f t="shared" si="11"/>
        <v>0.14478764478764478</v>
      </c>
      <c r="AK58" s="487">
        <f t="shared" si="12"/>
        <v>7.3359073359073365E-2</v>
      </c>
      <c r="AL58" s="487">
        <f t="shared" si="13"/>
        <v>1.3513513513513514E-2</v>
      </c>
    </row>
    <row r="59" spans="1:38" x14ac:dyDescent="0.2">
      <c r="A59" s="642"/>
      <c r="B59" s="449" t="str">
        <f>+'Summary Data (2)'!B59</f>
        <v>June, 2005</v>
      </c>
      <c r="C59" s="451">
        <f>+'Summary Data (2)'!G59</f>
        <v>2660</v>
      </c>
      <c r="D59" s="451">
        <f>+'Summary Data (2)'!K59</f>
        <v>300</v>
      </c>
      <c r="E59" s="451">
        <f>+'Summary Data (2)'!O59</f>
        <v>10</v>
      </c>
      <c r="F59" s="451">
        <f>+'Summary Data (2)'!S59</f>
        <v>10</v>
      </c>
      <c r="G59" s="451">
        <f>+'Summary Data (2)'!W59</f>
        <v>30</v>
      </c>
      <c r="H59" s="451">
        <f>+'Summary Data (2)'!AA59</f>
        <v>150</v>
      </c>
      <c r="I59" s="451">
        <f>+'Summary Data (2)'!AE59</f>
        <v>330</v>
      </c>
      <c r="J59" s="451">
        <f>+'Summary Data (2)'!AI59</f>
        <v>330</v>
      </c>
      <c r="K59" s="451">
        <f>+'Summary Data (2)'!AM59</f>
        <v>0</v>
      </c>
      <c r="L59" s="451">
        <f>+'Summary Data (2)'!AQ59</f>
        <v>0</v>
      </c>
      <c r="M59" s="451">
        <f>+'Summary Data (2)'!AU59</f>
        <v>0</v>
      </c>
      <c r="N59" s="451">
        <f>+'Summary Data (2)'!AY59</f>
        <v>0</v>
      </c>
      <c r="O59" s="451">
        <f>+'Summary Data (2)'!BC59</f>
        <v>50</v>
      </c>
      <c r="P59" s="451">
        <f>+'Summary Data (2)'!BG59</f>
        <v>5</v>
      </c>
      <c r="Q59" s="451">
        <f>+'Summary Data (2)'!BK59</f>
        <v>360</v>
      </c>
      <c r="R59" s="451">
        <f>+'Summary Data (2)'!BO59</f>
        <v>390</v>
      </c>
      <c r="S59" s="451">
        <f>+'Summary Data (2)'!BS59</f>
        <v>230</v>
      </c>
      <c r="T59" s="451">
        <f>+'Summary Data (2)'!BW59</f>
        <v>0</v>
      </c>
      <c r="U59" s="451">
        <f>+'Summary Data (2)'!BZ59</f>
        <v>4855</v>
      </c>
      <c r="X59" s="451">
        <f t="shared" si="2"/>
        <v>2660</v>
      </c>
      <c r="Y59" s="451">
        <f t="shared" si="2"/>
        <v>300</v>
      </c>
      <c r="Z59" s="451">
        <f t="shared" si="3"/>
        <v>360</v>
      </c>
      <c r="AA59" s="451">
        <f t="shared" si="4"/>
        <v>860</v>
      </c>
      <c r="AB59" s="451">
        <f t="shared" si="5"/>
        <v>620</v>
      </c>
      <c r="AC59" s="451">
        <f t="shared" si="6"/>
        <v>55</v>
      </c>
      <c r="AD59" s="432">
        <f t="shared" si="7"/>
        <v>0</v>
      </c>
      <c r="AG59" s="486">
        <f t="shared" si="8"/>
        <v>0.54788877445932027</v>
      </c>
      <c r="AH59" s="486">
        <f t="shared" si="9"/>
        <v>6.1791967044284246E-2</v>
      </c>
      <c r="AI59" s="486">
        <f t="shared" si="10"/>
        <v>7.4150360453141093E-2</v>
      </c>
      <c r="AJ59" s="486">
        <f t="shared" si="11"/>
        <v>0.17713697219361482</v>
      </c>
      <c r="AK59" s="486">
        <f t="shared" si="12"/>
        <v>0.12770339855818744</v>
      </c>
      <c r="AL59" s="486">
        <f t="shared" si="13"/>
        <v>1.132852729145211E-2</v>
      </c>
    </row>
    <row r="60" spans="1:38" x14ac:dyDescent="0.2">
      <c r="A60" s="642"/>
      <c r="B60" s="442" t="str">
        <f>+'Summary Data (2)'!B60</f>
        <v>July, 2005</v>
      </c>
      <c r="C60" s="448">
        <f>+'Summary Data (2)'!G60</f>
        <v>3410</v>
      </c>
      <c r="D60" s="448">
        <f>+'Summary Data (2)'!K60</f>
        <v>330</v>
      </c>
      <c r="E60" s="448">
        <f>+'Summary Data (2)'!O60</f>
        <v>0</v>
      </c>
      <c r="F60" s="448">
        <f>+'Summary Data (2)'!S60</f>
        <v>50</v>
      </c>
      <c r="G60" s="448">
        <f>+'Summary Data (2)'!W60</f>
        <v>0</v>
      </c>
      <c r="H60" s="448">
        <f>+'Summary Data (2)'!AA60</f>
        <v>110</v>
      </c>
      <c r="I60" s="448">
        <f>+'Summary Data (2)'!AE60</f>
        <v>540</v>
      </c>
      <c r="J60" s="448">
        <f>+'Summary Data (2)'!AI60</f>
        <v>540</v>
      </c>
      <c r="K60" s="448">
        <f>+'Summary Data (2)'!AM60</f>
        <v>0</v>
      </c>
      <c r="L60" s="448">
        <f>+'Summary Data (2)'!AQ60</f>
        <v>0</v>
      </c>
      <c r="M60" s="448">
        <f>+'Summary Data (2)'!AU60</f>
        <v>0</v>
      </c>
      <c r="N60" s="448">
        <f>+'Summary Data (2)'!AY60</f>
        <v>0</v>
      </c>
      <c r="O60" s="448">
        <f>+'Summary Data (2)'!BC60</f>
        <v>10</v>
      </c>
      <c r="P60" s="448">
        <f>+'Summary Data (2)'!BG60</f>
        <v>5</v>
      </c>
      <c r="Q60" s="448">
        <f>+'Summary Data (2)'!BK60</f>
        <v>600</v>
      </c>
      <c r="R60" s="448">
        <f>+'Summary Data (2)'!BO60</f>
        <v>630</v>
      </c>
      <c r="S60" s="448">
        <f>+'Summary Data (2)'!BS60</f>
        <v>100</v>
      </c>
      <c r="T60" s="448">
        <f>+'Summary Data (2)'!BW60</f>
        <v>0</v>
      </c>
      <c r="U60" s="448">
        <f>+'Summary Data (2)'!BZ60</f>
        <v>6325</v>
      </c>
      <c r="X60" s="448">
        <f t="shared" si="2"/>
        <v>3410</v>
      </c>
      <c r="Y60" s="448">
        <f t="shared" si="2"/>
        <v>330</v>
      </c>
      <c r="Z60" s="448">
        <f t="shared" si="3"/>
        <v>600</v>
      </c>
      <c r="AA60" s="448">
        <f t="shared" si="4"/>
        <v>1240</v>
      </c>
      <c r="AB60" s="448">
        <f t="shared" si="5"/>
        <v>730</v>
      </c>
      <c r="AC60" s="448">
        <f t="shared" si="6"/>
        <v>15</v>
      </c>
      <c r="AD60" s="432">
        <f t="shared" si="7"/>
        <v>0</v>
      </c>
      <c r="AG60" s="487">
        <f t="shared" si="8"/>
        <v>0.53913043478260869</v>
      </c>
      <c r="AH60" s="487">
        <f t="shared" si="9"/>
        <v>5.2173913043478258E-2</v>
      </c>
      <c r="AI60" s="487">
        <f t="shared" si="10"/>
        <v>9.4861660079051377E-2</v>
      </c>
      <c r="AJ60" s="487">
        <f t="shared" si="11"/>
        <v>0.19604743083003953</v>
      </c>
      <c r="AK60" s="487">
        <f t="shared" si="12"/>
        <v>0.11541501976284585</v>
      </c>
      <c r="AL60" s="487">
        <f t="shared" si="13"/>
        <v>2.3715415019762848E-3</v>
      </c>
    </row>
    <row r="61" spans="1:38" x14ac:dyDescent="0.2">
      <c r="A61" s="642"/>
      <c r="B61" s="449" t="str">
        <f>+'Summary Data (2)'!B61</f>
        <v>August, 2005</v>
      </c>
      <c r="C61" s="451">
        <f>+'Summary Data (2)'!G61</f>
        <v>3950</v>
      </c>
      <c r="D61" s="451">
        <f>+'Summary Data (2)'!K61</f>
        <v>240</v>
      </c>
      <c r="E61" s="451">
        <f>+'Summary Data (2)'!O61</f>
        <v>0</v>
      </c>
      <c r="F61" s="451">
        <f>+'Summary Data (2)'!S61</f>
        <v>100</v>
      </c>
      <c r="G61" s="451">
        <f>+'Summary Data (2)'!W61</f>
        <v>0</v>
      </c>
      <c r="H61" s="451">
        <f>+'Summary Data (2)'!AA61</f>
        <v>60</v>
      </c>
      <c r="I61" s="451">
        <f>+'Summary Data (2)'!AE61</f>
        <v>260</v>
      </c>
      <c r="J61" s="451">
        <f>+'Summary Data (2)'!AI61</f>
        <v>260</v>
      </c>
      <c r="K61" s="451">
        <f>+'Summary Data (2)'!AM61</f>
        <v>0</v>
      </c>
      <c r="L61" s="451">
        <f>+'Summary Data (2)'!AQ61</f>
        <v>0</v>
      </c>
      <c r="M61" s="451">
        <f>+'Summary Data (2)'!AU61</f>
        <v>0</v>
      </c>
      <c r="N61" s="451">
        <f>+'Summary Data (2)'!AY61</f>
        <v>0</v>
      </c>
      <c r="O61" s="451">
        <f>+'Summary Data (2)'!BC61</f>
        <v>0</v>
      </c>
      <c r="P61" s="451">
        <f>+'Summary Data (2)'!BG61</f>
        <v>0</v>
      </c>
      <c r="Q61" s="451">
        <f>+'Summary Data (2)'!BK61</f>
        <v>540</v>
      </c>
      <c r="R61" s="451">
        <f>+'Summary Data (2)'!BO61</f>
        <v>510</v>
      </c>
      <c r="S61" s="451">
        <f>+'Summary Data (2)'!BS61</f>
        <v>210</v>
      </c>
      <c r="T61" s="451">
        <f>+'Summary Data (2)'!BW61</f>
        <v>60</v>
      </c>
      <c r="U61" s="451">
        <f>+'Summary Data (2)'!BZ61</f>
        <v>6190</v>
      </c>
      <c r="X61" s="451">
        <f t="shared" si="2"/>
        <v>3950</v>
      </c>
      <c r="Y61" s="451">
        <f t="shared" si="2"/>
        <v>240</v>
      </c>
      <c r="Z61" s="451">
        <f t="shared" si="3"/>
        <v>540</v>
      </c>
      <c r="AA61" s="451">
        <f t="shared" si="4"/>
        <v>680</v>
      </c>
      <c r="AB61" s="451">
        <f t="shared" si="5"/>
        <v>780</v>
      </c>
      <c r="AC61" s="451">
        <f t="shared" si="6"/>
        <v>0</v>
      </c>
      <c r="AD61" s="432">
        <f t="shared" si="7"/>
        <v>0</v>
      </c>
      <c r="AG61" s="486">
        <f t="shared" si="8"/>
        <v>0.63812600969305333</v>
      </c>
      <c r="AH61" s="486">
        <f t="shared" si="9"/>
        <v>3.8772213247172858E-2</v>
      </c>
      <c r="AI61" s="486">
        <f t="shared" si="10"/>
        <v>8.723747980613894E-2</v>
      </c>
      <c r="AJ61" s="486">
        <f t="shared" si="11"/>
        <v>0.1098546042003231</v>
      </c>
      <c r="AK61" s="486">
        <f t="shared" si="12"/>
        <v>0.12600969305331181</v>
      </c>
      <c r="AL61" s="486">
        <f t="shared" si="13"/>
        <v>0</v>
      </c>
    </row>
    <row r="62" spans="1:38" x14ac:dyDescent="0.2">
      <c r="A62" s="643"/>
      <c r="B62" s="442" t="str">
        <f>+'Summary Data (2)'!B62</f>
        <v>September, 2005</v>
      </c>
      <c r="C62" s="448">
        <f>+'Summary Data (2)'!G62</f>
        <v>2800</v>
      </c>
      <c r="D62" s="448">
        <f>+'Summary Data (2)'!K62</f>
        <v>180</v>
      </c>
      <c r="E62" s="448">
        <f>+'Summary Data (2)'!O62</f>
        <v>0</v>
      </c>
      <c r="F62" s="448">
        <f>+'Summary Data (2)'!S62</f>
        <v>60</v>
      </c>
      <c r="G62" s="448">
        <f>+'Summary Data (2)'!W62</f>
        <v>10</v>
      </c>
      <c r="H62" s="448">
        <f>+'Summary Data (2)'!AA62</f>
        <v>30</v>
      </c>
      <c r="I62" s="448">
        <f>+'Summary Data (2)'!AE62</f>
        <v>420</v>
      </c>
      <c r="J62" s="448">
        <f>+'Summary Data (2)'!AI62</f>
        <v>420</v>
      </c>
      <c r="K62" s="448">
        <f>+'Summary Data (2)'!AM62</f>
        <v>0</v>
      </c>
      <c r="L62" s="448">
        <f>+'Summary Data (2)'!AQ62</f>
        <v>0</v>
      </c>
      <c r="M62" s="448">
        <f>+'Summary Data (2)'!AU62</f>
        <v>0</v>
      </c>
      <c r="N62" s="448">
        <f>+'Summary Data (2)'!AY62</f>
        <v>0</v>
      </c>
      <c r="O62" s="448">
        <f>+'Summary Data (2)'!BC62</f>
        <v>0</v>
      </c>
      <c r="P62" s="448">
        <f>+'Summary Data (2)'!BG62</f>
        <v>5</v>
      </c>
      <c r="Q62" s="448">
        <f>+'Summary Data (2)'!BK62</f>
        <v>360</v>
      </c>
      <c r="R62" s="448">
        <f>+'Summary Data (2)'!BO62</f>
        <v>660</v>
      </c>
      <c r="S62" s="448">
        <f>+'Summary Data (2)'!BS62</f>
        <v>50</v>
      </c>
      <c r="T62" s="448">
        <f>+'Summary Data (2)'!BW62</f>
        <v>60</v>
      </c>
      <c r="U62" s="448">
        <f>+'Summary Data (2)'!BZ62</f>
        <v>5055</v>
      </c>
      <c r="X62" s="448">
        <f t="shared" si="2"/>
        <v>2800</v>
      </c>
      <c r="Y62" s="448">
        <f t="shared" si="2"/>
        <v>180</v>
      </c>
      <c r="Z62" s="448">
        <f t="shared" si="3"/>
        <v>360</v>
      </c>
      <c r="AA62" s="448">
        <f t="shared" si="4"/>
        <v>940</v>
      </c>
      <c r="AB62" s="448">
        <f t="shared" si="5"/>
        <v>770</v>
      </c>
      <c r="AC62" s="448">
        <f t="shared" si="6"/>
        <v>5</v>
      </c>
      <c r="AD62" s="432">
        <f t="shared" si="7"/>
        <v>0</v>
      </c>
      <c r="AG62" s="487">
        <f t="shared" si="8"/>
        <v>0.55390702274975268</v>
      </c>
      <c r="AH62" s="487">
        <f t="shared" si="9"/>
        <v>3.5608308605341248E-2</v>
      </c>
      <c r="AI62" s="487">
        <f t="shared" si="10"/>
        <v>7.1216617210682495E-2</v>
      </c>
      <c r="AJ62" s="487">
        <f t="shared" si="11"/>
        <v>0.18595450049455983</v>
      </c>
      <c r="AK62" s="487">
        <f t="shared" si="12"/>
        <v>0.152324431256182</v>
      </c>
      <c r="AL62" s="487">
        <f t="shared" si="13"/>
        <v>9.8911968348170125E-4</v>
      </c>
    </row>
    <row r="63" spans="1:38" ht="12.75" customHeight="1" x14ac:dyDescent="0.2">
      <c r="A63" s="639" t="s">
        <v>102</v>
      </c>
      <c r="B63" s="449" t="str">
        <f>+'Summary Data (2)'!B63</f>
        <v>October, 2005</v>
      </c>
      <c r="C63" s="451">
        <f>+'Summary Data (2)'!G63</f>
        <v>2140</v>
      </c>
      <c r="D63" s="451">
        <f>+'Summary Data (2)'!K63</f>
        <v>180</v>
      </c>
      <c r="E63" s="451">
        <f>+'Summary Data (2)'!O63</f>
        <v>20</v>
      </c>
      <c r="F63" s="451">
        <f>+'Summary Data (2)'!S63</f>
        <v>80</v>
      </c>
      <c r="G63" s="451">
        <f>+'Summary Data (2)'!W63</f>
        <v>0</v>
      </c>
      <c r="H63" s="451">
        <f>+'Summary Data (2)'!AA63</f>
        <v>80</v>
      </c>
      <c r="I63" s="451">
        <f>+'Summary Data (2)'!AE63</f>
        <v>120</v>
      </c>
      <c r="J63" s="451">
        <f>+'Summary Data (2)'!AI63</f>
        <v>120</v>
      </c>
      <c r="K63" s="451">
        <f>+'Summary Data (2)'!AM63</f>
        <v>3150</v>
      </c>
      <c r="L63" s="451">
        <f>+'Summary Data (2)'!AQ63</f>
        <v>115</v>
      </c>
      <c r="M63" s="451">
        <f>+'Summary Data (2)'!AU63</f>
        <v>2650</v>
      </c>
      <c r="N63" s="451">
        <f>+'Summary Data (2)'!AY63</f>
        <v>3130</v>
      </c>
      <c r="O63" s="451">
        <f>+'Summary Data (2)'!BC63</f>
        <v>30</v>
      </c>
      <c r="P63" s="451">
        <f>+'Summary Data (2)'!BG63</f>
        <v>15</v>
      </c>
      <c r="Q63" s="451">
        <f>+'Summary Data (2)'!BK63</f>
        <v>570</v>
      </c>
      <c r="R63" s="451">
        <f>+'Summary Data (2)'!BO63</f>
        <v>750</v>
      </c>
      <c r="S63" s="451">
        <f>+'Summary Data (2)'!BS63</f>
        <v>150</v>
      </c>
      <c r="T63" s="451">
        <f>+'Summary Data (2)'!BW63</f>
        <v>15</v>
      </c>
      <c r="U63" s="451">
        <f>+'Summary Data (2)'!BZ63</f>
        <v>13315</v>
      </c>
      <c r="X63" s="451">
        <f t="shared" si="2"/>
        <v>2140</v>
      </c>
      <c r="Y63" s="451">
        <f t="shared" si="2"/>
        <v>180</v>
      </c>
      <c r="Z63" s="451">
        <f t="shared" si="3"/>
        <v>570</v>
      </c>
      <c r="AA63" s="451">
        <f t="shared" si="4"/>
        <v>420</v>
      </c>
      <c r="AB63" s="451">
        <f t="shared" si="5"/>
        <v>915</v>
      </c>
      <c r="AC63" s="451">
        <f t="shared" si="6"/>
        <v>9090</v>
      </c>
      <c r="AD63" s="432">
        <f t="shared" si="7"/>
        <v>0</v>
      </c>
      <c r="AG63" s="486">
        <f t="shared" si="8"/>
        <v>0.16072099136312429</v>
      </c>
      <c r="AH63" s="486">
        <f t="shared" si="9"/>
        <v>1.3518588058580548E-2</v>
      </c>
      <c r="AI63" s="486">
        <f t="shared" si="10"/>
        <v>4.2808862185505073E-2</v>
      </c>
      <c r="AJ63" s="486">
        <f t="shared" si="11"/>
        <v>3.1543372136687946E-2</v>
      </c>
      <c r="AK63" s="486">
        <f t="shared" si="12"/>
        <v>6.8719489297784458E-2</v>
      </c>
      <c r="AL63" s="486">
        <f t="shared" si="13"/>
        <v>0.68268869695831769</v>
      </c>
    </row>
    <row r="64" spans="1:38" ht="12.75" customHeight="1" x14ac:dyDescent="0.2">
      <c r="A64" s="640"/>
      <c r="B64" s="442" t="str">
        <f>+'Summary Data (2)'!B64</f>
        <v>November, 2005</v>
      </c>
      <c r="C64" s="448">
        <f>+'Summary Data (2)'!G64</f>
        <v>2020</v>
      </c>
      <c r="D64" s="448">
        <f>+'Summary Data (2)'!K64</f>
        <v>0</v>
      </c>
      <c r="E64" s="448">
        <f>+'Summary Data (2)'!O64</f>
        <v>0</v>
      </c>
      <c r="F64" s="448">
        <f>+'Summary Data (2)'!S64</f>
        <v>40</v>
      </c>
      <c r="G64" s="448">
        <f>+'Summary Data (2)'!W64</f>
        <v>10</v>
      </c>
      <c r="H64" s="448">
        <f>+'Summary Data (2)'!AA64</f>
        <v>50</v>
      </c>
      <c r="I64" s="448">
        <f>+'Summary Data (2)'!AE64</f>
        <v>170</v>
      </c>
      <c r="J64" s="448">
        <f>+'Summary Data (2)'!AI64</f>
        <v>170</v>
      </c>
      <c r="K64" s="448">
        <f>+'Summary Data (2)'!AM64</f>
        <v>3345</v>
      </c>
      <c r="L64" s="448">
        <f>+'Summary Data (2)'!AQ64</f>
        <v>120</v>
      </c>
      <c r="M64" s="448">
        <f>+'Summary Data (2)'!AU64</f>
        <v>2995</v>
      </c>
      <c r="N64" s="448">
        <f>+'Summary Data (2)'!AY64</f>
        <v>2925</v>
      </c>
      <c r="O64" s="448">
        <f>+'Summary Data (2)'!BC64</f>
        <v>30</v>
      </c>
      <c r="P64" s="448">
        <f>+'Summary Data (2)'!BG64</f>
        <v>5</v>
      </c>
      <c r="Q64" s="448">
        <f>+'Summary Data (2)'!BK64</f>
        <v>240</v>
      </c>
      <c r="R64" s="448">
        <f>+'Summary Data (2)'!BO64</f>
        <v>390</v>
      </c>
      <c r="S64" s="448">
        <f>+'Summary Data (2)'!BS64</f>
        <v>220</v>
      </c>
      <c r="T64" s="448">
        <f>+'Summary Data (2)'!BW64</f>
        <v>30</v>
      </c>
      <c r="U64" s="448">
        <f>+'Summary Data (2)'!BZ64</f>
        <v>12760</v>
      </c>
      <c r="X64" s="448">
        <f t="shared" si="2"/>
        <v>2020</v>
      </c>
      <c r="Y64" s="448">
        <f t="shared" si="2"/>
        <v>0</v>
      </c>
      <c r="Z64" s="448">
        <f t="shared" si="3"/>
        <v>240</v>
      </c>
      <c r="AA64" s="448">
        <f t="shared" si="4"/>
        <v>440</v>
      </c>
      <c r="AB64" s="448">
        <f t="shared" si="5"/>
        <v>640</v>
      </c>
      <c r="AC64" s="448">
        <f t="shared" si="6"/>
        <v>9420</v>
      </c>
      <c r="AD64" s="432">
        <f t="shared" si="7"/>
        <v>0</v>
      </c>
      <c r="AG64" s="487">
        <f t="shared" si="8"/>
        <v>0.15830721003134796</v>
      </c>
      <c r="AH64" s="487">
        <f t="shared" si="9"/>
        <v>0</v>
      </c>
      <c r="AI64" s="487">
        <f t="shared" si="10"/>
        <v>1.8808777429467086E-2</v>
      </c>
      <c r="AJ64" s="487">
        <f t="shared" si="11"/>
        <v>3.4482758620689655E-2</v>
      </c>
      <c r="AK64" s="487">
        <f t="shared" si="12"/>
        <v>5.0156739811912224E-2</v>
      </c>
      <c r="AL64" s="487">
        <f t="shared" si="13"/>
        <v>0.73824451410658309</v>
      </c>
    </row>
    <row r="65" spans="1:38" x14ac:dyDescent="0.2">
      <c r="A65" s="640"/>
      <c r="B65" s="449" t="str">
        <f>+'Summary Data (2)'!B65</f>
        <v>December, 2005</v>
      </c>
      <c r="C65" s="451">
        <f>+'Summary Data (2)'!G65</f>
        <v>2020</v>
      </c>
      <c r="D65" s="451">
        <f>+'Summary Data (2)'!K65</f>
        <v>0</v>
      </c>
      <c r="E65" s="451">
        <f>+'Summary Data (2)'!O65</f>
        <v>0</v>
      </c>
      <c r="F65" s="451">
        <f>+'Summary Data (2)'!S65</f>
        <v>50</v>
      </c>
      <c r="G65" s="451">
        <f>+'Summary Data (2)'!W65</f>
        <v>0</v>
      </c>
      <c r="H65" s="451">
        <f>+'Summary Data (2)'!AA65</f>
        <v>50</v>
      </c>
      <c r="I65" s="451">
        <f>+'Summary Data (2)'!AE65</f>
        <v>80</v>
      </c>
      <c r="J65" s="451">
        <f>+'Summary Data (2)'!AI65</f>
        <v>80</v>
      </c>
      <c r="K65" s="451">
        <f>+'Summary Data (2)'!AM65</f>
        <v>2660</v>
      </c>
      <c r="L65" s="451">
        <f>+'Summary Data (2)'!AQ65</f>
        <v>185</v>
      </c>
      <c r="M65" s="451">
        <f>+'Summary Data (2)'!AU65</f>
        <v>2790</v>
      </c>
      <c r="N65" s="451">
        <f>+'Summary Data (2)'!AY65</f>
        <v>2670</v>
      </c>
      <c r="O65" s="451">
        <f>+'Summary Data (2)'!BC65</f>
        <v>10</v>
      </c>
      <c r="P65" s="451">
        <f>+'Summary Data (2)'!BG65</f>
        <v>5</v>
      </c>
      <c r="Q65" s="451">
        <f>+'Summary Data (2)'!BK65</f>
        <v>300</v>
      </c>
      <c r="R65" s="451">
        <f>+'Summary Data (2)'!BO65</f>
        <v>390</v>
      </c>
      <c r="S65" s="451">
        <f>+'Summary Data (2)'!BS65</f>
        <v>100</v>
      </c>
      <c r="T65" s="451">
        <f>+'Summary Data (2)'!BW65</f>
        <v>60</v>
      </c>
      <c r="U65" s="451">
        <f>+'Summary Data (2)'!BZ65</f>
        <v>11450</v>
      </c>
      <c r="X65" s="451">
        <f t="shared" si="2"/>
        <v>2020</v>
      </c>
      <c r="Y65" s="451">
        <f t="shared" si="2"/>
        <v>0</v>
      </c>
      <c r="Z65" s="451">
        <f t="shared" si="3"/>
        <v>300</v>
      </c>
      <c r="AA65" s="451">
        <f t="shared" si="4"/>
        <v>260</v>
      </c>
      <c r="AB65" s="451">
        <f t="shared" si="5"/>
        <v>550</v>
      </c>
      <c r="AC65" s="451">
        <f t="shared" si="6"/>
        <v>8320</v>
      </c>
      <c r="AD65" s="432">
        <f t="shared" si="7"/>
        <v>0</v>
      </c>
      <c r="AG65" s="486">
        <f t="shared" si="8"/>
        <v>0.17641921397379912</v>
      </c>
      <c r="AH65" s="486">
        <f t="shared" si="9"/>
        <v>0</v>
      </c>
      <c r="AI65" s="486">
        <f t="shared" si="10"/>
        <v>2.6200873362445413E-2</v>
      </c>
      <c r="AJ65" s="486">
        <f t="shared" si="11"/>
        <v>2.2707423580786028E-2</v>
      </c>
      <c r="AK65" s="486">
        <f t="shared" si="12"/>
        <v>4.8034934497816595E-2</v>
      </c>
      <c r="AL65" s="486">
        <f t="shared" si="13"/>
        <v>0.72663755458515289</v>
      </c>
    </row>
    <row r="66" spans="1:38" x14ac:dyDescent="0.2">
      <c r="A66" s="640"/>
      <c r="B66" s="442" t="str">
        <f>+'Summary Data (2)'!B66</f>
        <v>January, 2006</v>
      </c>
      <c r="C66" s="448">
        <f>+'Summary Data (2)'!G66</f>
        <v>2510</v>
      </c>
      <c r="D66" s="448">
        <f>+'Summary Data (2)'!K66</f>
        <v>0</v>
      </c>
      <c r="E66" s="448">
        <f>+'Summary Data (2)'!O66</f>
        <v>10</v>
      </c>
      <c r="F66" s="448">
        <f>+'Summary Data (2)'!S66</f>
        <v>10</v>
      </c>
      <c r="G66" s="448">
        <f>+'Summary Data (2)'!W66</f>
        <v>10</v>
      </c>
      <c r="H66" s="448">
        <f>+'Summary Data (2)'!AA66</f>
        <v>70</v>
      </c>
      <c r="I66" s="448">
        <f>+'Summary Data (2)'!AE66</f>
        <v>20</v>
      </c>
      <c r="J66" s="448">
        <f>+'Summary Data (2)'!AI66</f>
        <v>20</v>
      </c>
      <c r="K66" s="448">
        <f>+'Summary Data (2)'!AM66</f>
        <v>2340</v>
      </c>
      <c r="L66" s="448">
        <f>+'Summary Data (2)'!AQ66</f>
        <v>120</v>
      </c>
      <c r="M66" s="448">
        <f>+'Summary Data (2)'!AU66</f>
        <v>2085</v>
      </c>
      <c r="N66" s="448">
        <f>+'Summary Data (2)'!AY66</f>
        <v>2610</v>
      </c>
      <c r="O66" s="448">
        <f>+'Summary Data (2)'!BC66</f>
        <v>30</v>
      </c>
      <c r="P66" s="448">
        <f>+'Summary Data (2)'!BG66</f>
        <v>0</v>
      </c>
      <c r="Q66" s="448">
        <f>+'Summary Data (2)'!BK66</f>
        <v>210</v>
      </c>
      <c r="R66" s="448">
        <f>+'Summary Data (2)'!BO66</f>
        <v>600</v>
      </c>
      <c r="S66" s="448">
        <f>+'Summary Data (2)'!BS66</f>
        <v>140</v>
      </c>
      <c r="T66" s="448">
        <f>+'Summary Data (2)'!BW66</f>
        <v>15</v>
      </c>
      <c r="U66" s="448">
        <f>+'Summary Data (2)'!BZ66</f>
        <v>10800</v>
      </c>
      <c r="X66" s="448">
        <f t="shared" si="2"/>
        <v>2510</v>
      </c>
      <c r="Y66" s="448">
        <f t="shared" si="2"/>
        <v>0</v>
      </c>
      <c r="Z66" s="448">
        <f t="shared" si="3"/>
        <v>210</v>
      </c>
      <c r="AA66" s="448">
        <f t="shared" si="4"/>
        <v>140</v>
      </c>
      <c r="AB66" s="448">
        <f t="shared" si="5"/>
        <v>755</v>
      </c>
      <c r="AC66" s="448">
        <f t="shared" si="6"/>
        <v>7185</v>
      </c>
      <c r="AD66" s="432">
        <f t="shared" si="7"/>
        <v>0</v>
      </c>
      <c r="AG66" s="487">
        <f t="shared" si="8"/>
        <v>0.2324074074074074</v>
      </c>
      <c r="AH66" s="487">
        <f t="shared" si="9"/>
        <v>0</v>
      </c>
      <c r="AI66" s="487">
        <f t="shared" si="10"/>
        <v>1.9444444444444445E-2</v>
      </c>
      <c r="AJ66" s="487">
        <f t="shared" si="11"/>
        <v>1.2962962962962963E-2</v>
      </c>
      <c r="AK66" s="487">
        <f t="shared" si="12"/>
        <v>6.9907407407407404E-2</v>
      </c>
      <c r="AL66" s="487">
        <f t="shared" si="13"/>
        <v>0.66527777777777775</v>
      </c>
    </row>
    <row r="67" spans="1:38" x14ac:dyDescent="0.2">
      <c r="A67" s="640"/>
      <c r="B67" s="449" t="str">
        <f>+'Summary Data (2)'!B67</f>
        <v>February, 2006</v>
      </c>
      <c r="C67" s="451">
        <f>+'Summary Data (2)'!G67</f>
        <v>2450</v>
      </c>
      <c r="D67" s="451">
        <f>+'Summary Data (2)'!K67</f>
        <v>0</v>
      </c>
      <c r="E67" s="451">
        <f>+'Summary Data (2)'!O67</f>
        <v>20</v>
      </c>
      <c r="F67" s="451">
        <f>+'Summary Data (2)'!S67</f>
        <v>50</v>
      </c>
      <c r="G67" s="451">
        <f>+'Summary Data (2)'!W67</f>
        <v>10</v>
      </c>
      <c r="H67" s="451">
        <f>+'Summary Data (2)'!AA67</f>
        <v>120</v>
      </c>
      <c r="I67" s="451">
        <f>+'Summary Data (2)'!AE67</f>
        <v>140</v>
      </c>
      <c r="J67" s="451">
        <f>+'Summary Data (2)'!AI67</f>
        <v>140</v>
      </c>
      <c r="K67" s="451">
        <f>+'Summary Data (2)'!AM67</f>
        <v>2955</v>
      </c>
      <c r="L67" s="451">
        <f>+'Summary Data (2)'!AQ67</f>
        <v>100</v>
      </c>
      <c r="M67" s="451">
        <f>+'Summary Data (2)'!AU67</f>
        <v>2450</v>
      </c>
      <c r="N67" s="451">
        <f>+'Summary Data (2)'!AY67</f>
        <v>2425</v>
      </c>
      <c r="O67" s="451">
        <f>+'Summary Data (2)'!BC67</f>
        <v>20</v>
      </c>
      <c r="P67" s="451">
        <f>+'Summary Data (2)'!BG67</f>
        <v>5</v>
      </c>
      <c r="Q67" s="451">
        <f>+'Summary Data (2)'!BK67</f>
        <v>210</v>
      </c>
      <c r="R67" s="451">
        <f>+'Summary Data (2)'!BO67</f>
        <v>270</v>
      </c>
      <c r="S67" s="451">
        <f>+'Summary Data (2)'!BS67</f>
        <v>90</v>
      </c>
      <c r="T67" s="451">
        <f>+'Summary Data (2)'!BW67</f>
        <v>45</v>
      </c>
      <c r="U67" s="451">
        <f>+'Summary Data (2)'!BZ67</f>
        <v>11500</v>
      </c>
      <c r="X67" s="451">
        <f t="shared" si="2"/>
        <v>2450</v>
      </c>
      <c r="Y67" s="451">
        <f t="shared" si="2"/>
        <v>0</v>
      </c>
      <c r="Z67" s="451">
        <f t="shared" si="3"/>
        <v>210</v>
      </c>
      <c r="AA67" s="451">
        <f t="shared" si="4"/>
        <v>480</v>
      </c>
      <c r="AB67" s="451">
        <f t="shared" si="5"/>
        <v>405</v>
      </c>
      <c r="AC67" s="451">
        <f t="shared" si="6"/>
        <v>7955</v>
      </c>
      <c r="AD67" s="432">
        <f t="shared" si="7"/>
        <v>0</v>
      </c>
      <c r="AG67" s="486">
        <f t="shared" si="8"/>
        <v>0.21304347826086956</v>
      </c>
      <c r="AH67" s="486">
        <f t="shared" si="9"/>
        <v>0</v>
      </c>
      <c r="AI67" s="486">
        <f t="shared" si="10"/>
        <v>1.8260869565217393E-2</v>
      </c>
      <c r="AJ67" s="486">
        <f t="shared" si="11"/>
        <v>4.1739130434782612E-2</v>
      </c>
      <c r="AK67" s="486">
        <f t="shared" si="12"/>
        <v>3.5217391304347825E-2</v>
      </c>
      <c r="AL67" s="486">
        <f t="shared" si="13"/>
        <v>0.69173913043478263</v>
      </c>
    </row>
    <row r="68" spans="1:38" x14ac:dyDescent="0.2">
      <c r="A68" s="640"/>
      <c r="B68" s="442" t="str">
        <f>+'Summary Data (2)'!B68</f>
        <v>March, 2006</v>
      </c>
      <c r="C68" s="448">
        <f>+'Summary Data (2)'!G68</f>
        <v>1740</v>
      </c>
      <c r="D68" s="448">
        <f>+'Summary Data (2)'!K68</f>
        <v>0</v>
      </c>
      <c r="E68" s="448">
        <f>+'Summary Data (2)'!O68</f>
        <v>30</v>
      </c>
      <c r="F68" s="448">
        <f>+'Summary Data (2)'!S68</f>
        <v>70</v>
      </c>
      <c r="G68" s="448">
        <f>+'Summary Data (2)'!W68</f>
        <v>20</v>
      </c>
      <c r="H68" s="448">
        <f>+'Summary Data (2)'!AA68</f>
        <v>70</v>
      </c>
      <c r="I68" s="448">
        <f>+'Summary Data (2)'!AE68</f>
        <v>100</v>
      </c>
      <c r="J68" s="448">
        <f>+'Summary Data (2)'!AI68</f>
        <v>100</v>
      </c>
      <c r="K68" s="448">
        <f>+'Summary Data (2)'!AM68</f>
        <v>2925</v>
      </c>
      <c r="L68" s="448">
        <f>+'Summary Data (2)'!AQ68</f>
        <v>165</v>
      </c>
      <c r="M68" s="448">
        <f>+'Summary Data (2)'!AU68</f>
        <v>2905</v>
      </c>
      <c r="N68" s="448">
        <f>+'Summary Data (2)'!AY68</f>
        <v>2840</v>
      </c>
      <c r="O68" s="448">
        <f>+'Summary Data (2)'!BC68</f>
        <v>10</v>
      </c>
      <c r="P68" s="448">
        <f>+'Summary Data (2)'!BG68</f>
        <v>5</v>
      </c>
      <c r="Q68" s="448">
        <f>+'Summary Data (2)'!BK68</f>
        <v>150</v>
      </c>
      <c r="R68" s="448">
        <f>+'Summary Data (2)'!BO68</f>
        <v>390</v>
      </c>
      <c r="S68" s="448">
        <f>+'Summary Data (2)'!BS68</f>
        <v>90</v>
      </c>
      <c r="T68" s="448">
        <f>+'Summary Data (2)'!BW68</f>
        <v>30</v>
      </c>
      <c r="U68" s="448">
        <f>+'Summary Data (2)'!BZ68</f>
        <v>11640</v>
      </c>
      <c r="X68" s="448">
        <f t="shared" ref="X68:Y131" si="14">+C68</f>
        <v>1740</v>
      </c>
      <c r="Y68" s="448">
        <f t="shared" si="14"/>
        <v>0</v>
      </c>
      <c r="Z68" s="448">
        <f t="shared" ref="Z68:Z131" si="15">+Q68</f>
        <v>150</v>
      </c>
      <c r="AA68" s="448">
        <f t="shared" ref="AA68:AA131" si="16">+E68+F68+G68+H68+I68+J68</f>
        <v>390</v>
      </c>
      <c r="AB68" s="448">
        <f t="shared" ref="AB68:AB131" si="17">+R68+S68+T68</f>
        <v>510</v>
      </c>
      <c r="AC68" s="448">
        <f t="shared" ref="AC68:AC131" si="18">+K68+L68+M68+N68+O68+P68</f>
        <v>8850</v>
      </c>
      <c r="AD68" s="432">
        <f t="shared" ref="AD68:AD131" si="19">+SUM(X68:AC68)-U68</f>
        <v>0</v>
      </c>
      <c r="AG68" s="487">
        <f t="shared" ref="AG68:AG131" si="20">+X68/$U68</f>
        <v>0.14948453608247422</v>
      </c>
      <c r="AH68" s="487">
        <f t="shared" ref="AH68:AH131" si="21">+Y68/$U68</f>
        <v>0</v>
      </c>
      <c r="AI68" s="487">
        <f t="shared" ref="AI68:AI131" si="22">+Z68/$U68</f>
        <v>1.2886597938144329E-2</v>
      </c>
      <c r="AJ68" s="487">
        <f t="shared" ref="AJ68:AJ131" si="23">+AA68/$U68</f>
        <v>3.3505154639175257E-2</v>
      </c>
      <c r="AK68" s="487">
        <f t="shared" ref="AK68:AK131" si="24">+AB68/$U68</f>
        <v>4.3814432989690719E-2</v>
      </c>
      <c r="AL68" s="487">
        <f t="shared" ref="AL68:AL131" si="25">+AC68/$U68</f>
        <v>0.76030927835051543</v>
      </c>
    </row>
    <row r="69" spans="1:38" x14ac:dyDescent="0.2">
      <c r="A69" s="640"/>
      <c r="B69" s="449" t="str">
        <f>+'Summary Data (2)'!B69</f>
        <v>April, 2006</v>
      </c>
      <c r="C69" s="451">
        <f>+'Summary Data (2)'!G69</f>
        <v>2300</v>
      </c>
      <c r="D69" s="451">
        <f>+'Summary Data (2)'!K69</f>
        <v>0</v>
      </c>
      <c r="E69" s="451">
        <f>+'Summary Data (2)'!O69</f>
        <v>10</v>
      </c>
      <c r="F69" s="451">
        <f>+'Summary Data (2)'!S69</f>
        <v>90</v>
      </c>
      <c r="G69" s="451">
        <f>+'Summary Data (2)'!W69</f>
        <v>20</v>
      </c>
      <c r="H69" s="451">
        <f>+'Summary Data (2)'!AA69</f>
        <v>130</v>
      </c>
      <c r="I69" s="451">
        <f>+'Summary Data (2)'!AE69</f>
        <v>200</v>
      </c>
      <c r="J69" s="451">
        <f>+'Summary Data (2)'!AI69</f>
        <v>200</v>
      </c>
      <c r="K69" s="451">
        <f>+'Summary Data (2)'!AM69</f>
        <v>2965</v>
      </c>
      <c r="L69" s="451">
        <f>+'Summary Data (2)'!AQ69</f>
        <v>210</v>
      </c>
      <c r="M69" s="451">
        <f>+'Summary Data (2)'!AU69</f>
        <v>2570</v>
      </c>
      <c r="N69" s="451">
        <f>+'Summary Data (2)'!AY69</f>
        <v>3055</v>
      </c>
      <c r="O69" s="451">
        <f>+'Summary Data (2)'!BC69</f>
        <v>70</v>
      </c>
      <c r="P69" s="451">
        <f>+'Summary Data (2)'!BG69</f>
        <v>20</v>
      </c>
      <c r="Q69" s="451">
        <f>+'Summary Data (2)'!BK69</f>
        <v>180</v>
      </c>
      <c r="R69" s="451">
        <f>+'Summary Data (2)'!BO69</f>
        <v>390</v>
      </c>
      <c r="S69" s="451">
        <f>+'Summary Data (2)'!BS69</f>
        <v>120</v>
      </c>
      <c r="T69" s="451">
        <f>+'Summary Data (2)'!BW69</f>
        <v>15</v>
      </c>
      <c r="U69" s="451">
        <f>+'Summary Data (2)'!BZ69</f>
        <v>12545</v>
      </c>
      <c r="X69" s="451">
        <f t="shared" si="14"/>
        <v>2300</v>
      </c>
      <c r="Y69" s="451">
        <f t="shared" si="14"/>
        <v>0</v>
      </c>
      <c r="Z69" s="451">
        <f t="shared" si="15"/>
        <v>180</v>
      </c>
      <c r="AA69" s="451">
        <f t="shared" si="16"/>
        <v>650</v>
      </c>
      <c r="AB69" s="451">
        <f t="shared" si="17"/>
        <v>525</v>
      </c>
      <c r="AC69" s="451">
        <f t="shared" si="18"/>
        <v>8890</v>
      </c>
      <c r="AD69" s="432">
        <f t="shared" si="19"/>
        <v>0</v>
      </c>
      <c r="AG69" s="486">
        <f t="shared" si="20"/>
        <v>0.18333997608609007</v>
      </c>
      <c r="AH69" s="486">
        <f t="shared" si="21"/>
        <v>0</v>
      </c>
      <c r="AI69" s="486">
        <f t="shared" si="22"/>
        <v>1.4348345954563571E-2</v>
      </c>
      <c r="AJ69" s="486">
        <f t="shared" si="23"/>
        <v>5.181347150259067E-2</v>
      </c>
      <c r="AK69" s="486">
        <f t="shared" si="24"/>
        <v>4.1849342367477081E-2</v>
      </c>
      <c r="AL69" s="486">
        <f t="shared" si="25"/>
        <v>0.70864886408927863</v>
      </c>
    </row>
    <row r="70" spans="1:38" x14ac:dyDescent="0.2">
      <c r="A70" s="640"/>
      <c r="B70" s="442" t="str">
        <f>+'Summary Data (2)'!B70</f>
        <v>May, 2006</v>
      </c>
      <c r="C70" s="448">
        <f>+'Summary Data (2)'!G70</f>
        <v>1850</v>
      </c>
      <c r="D70" s="448">
        <f>+'Summary Data (2)'!K70</f>
        <v>840</v>
      </c>
      <c r="E70" s="448">
        <f>+'Summary Data (2)'!O70</f>
        <v>50</v>
      </c>
      <c r="F70" s="448">
        <f>+'Summary Data (2)'!S70</f>
        <v>130</v>
      </c>
      <c r="G70" s="448">
        <f>+'Summary Data (2)'!W70</f>
        <v>20</v>
      </c>
      <c r="H70" s="448">
        <f>+'Summary Data (2)'!AA70</f>
        <v>130</v>
      </c>
      <c r="I70" s="448">
        <f>+'Summary Data (2)'!AE70</f>
        <v>170</v>
      </c>
      <c r="J70" s="448">
        <f>+'Summary Data (2)'!AI70</f>
        <v>170</v>
      </c>
      <c r="K70" s="448">
        <f>+'Summary Data (2)'!AM70</f>
        <v>2625</v>
      </c>
      <c r="L70" s="448">
        <f>+'Summary Data (2)'!AQ70</f>
        <v>125</v>
      </c>
      <c r="M70" s="448">
        <f>+'Summary Data (2)'!AU70</f>
        <v>2565</v>
      </c>
      <c r="N70" s="448">
        <f>+'Summary Data (2)'!AY70</f>
        <v>2710</v>
      </c>
      <c r="O70" s="448">
        <f>+'Summary Data (2)'!BC70</f>
        <v>70</v>
      </c>
      <c r="P70" s="448">
        <f>+'Summary Data (2)'!BG70</f>
        <v>5</v>
      </c>
      <c r="Q70" s="448">
        <f>+'Summary Data (2)'!BK70</f>
        <v>180</v>
      </c>
      <c r="R70" s="448">
        <f>+'Summary Data (2)'!BO70</f>
        <v>420</v>
      </c>
      <c r="S70" s="448">
        <f>+'Summary Data (2)'!BS70</f>
        <v>90</v>
      </c>
      <c r="T70" s="448">
        <f>+'Summary Data (2)'!BW70</f>
        <v>15</v>
      </c>
      <c r="U70" s="448">
        <f>+'Summary Data (2)'!BZ70</f>
        <v>12165</v>
      </c>
      <c r="X70" s="448">
        <f t="shared" si="14"/>
        <v>1850</v>
      </c>
      <c r="Y70" s="448">
        <f t="shared" si="14"/>
        <v>840</v>
      </c>
      <c r="Z70" s="448">
        <f t="shared" si="15"/>
        <v>180</v>
      </c>
      <c r="AA70" s="448">
        <f t="shared" si="16"/>
        <v>670</v>
      </c>
      <c r="AB70" s="448">
        <f t="shared" si="17"/>
        <v>525</v>
      </c>
      <c r="AC70" s="448">
        <f t="shared" si="18"/>
        <v>8100</v>
      </c>
      <c r="AD70" s="432">
        <f t="shared" si="19"/>
        <v>0</v>
      </c>
      <c r="AG70" s="487">
        <f t="shared" si="20"/>
        <v>0.15207562679819153</v>
      </c>
      <c r="AH70" s="487">
        <f t="shared" si="21"/>
        <v>6.9050554870530204E-2</v>
      </c>
      <c r="AI70" s="487">
        <f t="shared" si="22"/>
        <v>1.4796547472256474E-2</v>
      </c>
      <c r="AJ70" s="487">
        <f t="shared" si="23"/>
        <v>5.5076037813399092E-2</v>
      </c>
      <c r="AK70" s="487">
        <f t="shared" si="24"/>
        <v>4.3156596794081382E-2</v>
      </c>
      <c r="AL70" s="487">
        <f t="shared" si="25"/>
        <v>0.66584463625154133</v>
      </c>
    </row>
    <row r="71" spans="1:38" x14ac:dyDescent="0.2">
      <c r="A71" s="640"/>
      <c r="B71" s="449" t="str">
        <f>+'Summary Data (2)'!B71</f>
        <v>June, 2006</v>
      </c>
      <c r="C71" s="451">
        <f>+'Summary Data (2)'!G71</f>
        <v>1200</v>
      </c>
      <c r="D71" s="451">
        <f>+'Summary Data (2)'!K71</f>
        <v>2010</v>
      </c>
      <c r="E71" s="451">
        <f>+'Summary Data (2)'!O71</f>
        <v>30</v>
      </c>
      <c r="F71" s="451">
        <f>+'Summary Data (2)'!S71</f>
        <v>90</v>
      </c>
      <c r="G71" s="451">
        <f>+'Summary Data (2)'!W71</f>
        <v>10</v>
      </c>
      <c r="H71" s="451">
        <f>+'Summary Data (2)'!AA71</f>
        <v>120</v>
      </c>
      <c r="I71" s="451">
        <f>+'Summary Data (2)'!AE71</f>
        <v>200</v>
      </c>
      <c r="J71" s="451">
        <f>+'Summary Data (2)'!AI71</f>
        <v>200</v>
      </c>
      <c r="K71" s="451">
        <f>+'Summary Data (2)'!AM71</f>
        <v>2930</v>
      </c>
      <c r="L71" s="451">
        <f>+'Summary Data (2)'!AQ71</f>
        <v>145</v>
      </c>
      <c r="M71" s="451">
        <f>+'Summary Data (2)'!AU71</f>
        <v>2125</v>
      </c>
      <c r="N71" s="451">
        <f>+'Summary Data (2)'!AY71</f>
        <v>2405</v>
      </c>
      <c r="O71" s="451">
        <f>+'Summary Data (2)'!BC71</f>
        <v>90</v>
      </c>
      <c r="P71" s="451">
        <f>+'Summary Data (2)'!BG71</f>
        <v>10</v>
      </c>
      <c r="Q71" s="451">
        <f>+'Summary Data (2)'!BK71</f>
        <v>330</v>
      </c>
      <c r="R71" s="451">
        <f>+'Summary Data (2)'!BO71</f>
        <v>300</v>
      </c>
      <c r="S71" s="451">
        <f>+'Summary Data (2)'!BS71</f>
        <v>110</v>
      </c>
      <c r="T71" s="451">
        <f>+'Summary Data (2)'!BW71</f>
        <v>15</v>
      </c>
      <c r="U71" s="451">
        <f>+'Summary Data (2)'!BZ71</f>
        <v>12320</v>
      </c>
      <c r="X71" s="451">
        <f t="shared" si="14"/>
        <v>1200</v>
      </c>
      <c r="Y71" s="451">
        <f t="shared" si="14"/>
        <v>2010</v>
      </c>
      <c r="Z71" s="451">
        <f t="shared" si="15"/>
        <v>330</v>
      </c>
      <c r="AA71" s="451">
        <f t="shared" si="16"/>
        <v>650</v>
      </c>
      <c r="AB71" s="451">
        <f t="shared" si="17"/>
        <v>425</v>
      </c>
      <c r="AC71" s="451">
        <f t="shared" si="18"/>
        <v>7705</v>
      </c>
      <c r="AD71" s="432">
        <f t="shared" si="19"/>
        <v>0</v>
      </c>
      <c r="AG71" s="486">
        <f t="shared" si="20"/>
        <v>9.7402597402597407E-2</v>
      </c>
      <c r="AH71" s="486">
        <f t="shared" si="21"/>
        <v>0.16314935064935066</v>
      </c>
      <c r="AI71" s="486">
        <f t="shared" si="22"/>
        <v>2.6785714285714284E-2</v>
      </c>
      <c r="AJ71" s="486">
        <f t="shared" si="23"/>
        <v>5.2759740259740256E-2</v>
      </c>
      <c r="AK71" s="486">
        <f t="shared" si="24"/>
        <v>3.4496753246753248E-2</v>
      </c>
      <c r="AL71" s="486">
        <f t="shared" si="25"/>
        <v>0.6254058441558441</v>
      </c>
    </row>
    <row r="72" spans="1:38" x14ac:dyDescent="0.2">
      <c r="A72" s="640"/>
      <c r="B72" s="442" t="str">
        <f>+'Summary Data (2)'!B72</f>
        <v>July, 2006</v>
      </c>
      <c r="C72" s="448">
        <f>+'Summary Data (2)'!G72</f>
        <v>590</v>
      </c>
      <c r="D72" s="448">
        <f>+'Summary Data (2)'!K72</f>
        <v>0</v>
      </c>
      <c r="E72" s="448">
        <f>+'Summary Data (2)'!O72</f>
        <v>0</v>
      </c>
      <c r="F72" s="448">
        <f>+'Summary Data (2)'!S72</f>
        <v>110</v>
      </c>
      <c r="G72" s="448">
        <f>+'Summary Data (2)'!W72</f>
        <v>10</v>
      </c>
      <c r="H72" s="448">
        <f>+'Summary Data (2)'!AA72</f>
        <v>110</v>
      </c>
      <c r="I72" s="448">
        <f>+'Summary Data (2)'!AE72</f>
        <v>280</v>
      </c>
      <c r="J72" s="448">
        <f>+'Summary Data (2)'!AI72</f>
        <v>280</v>
      </c>
      <c r="K72" s="448">
        <f>+'Summary Data (2)'!AM72</f>
        <v>2350</v>
      </c>
      <c r="L72" s="448">
        <f>+'Summary Data (2)'!AQ72</f>
        <v>150</v>
      </c>
      <c r="M72" s="448">
        <f>+'Summary Data (2)'!AU72</f>
        <v>1875</v>
      </c>
      <c r="N72" s="448">
        <f>+'Summary Data (2)'!AY72</f>
        <v>1755</v>
      </c>
      <c r="O72" s="448">
        <f>+'Summary Data (2)'!BC72</f>
        <v>100</v>
      </c>
      <c r="P72" s="448">
        <f>+'Summary Data (2)'!BG72</f>
        <v>5</v>
      </c>
      <c r="Q72" s="448">
        <f>+'Summary Data (2)'!BK72</f>
        <v>540</v>
      </c>
      <c r="R72" s="448">
        <f>+'Summary Data (2)'!BO72</f>
        <v>660</v>
      </c>
      <c r="S72" s="448">
        <f>+'Summary Data (2)'!BS72</f>
        <v>130</v>
      </c>
      <c r="T72" s="448">
        <f>+'Summary Data (2)'!BW72</f>
        <v>15</v>
      </c>
      <c r="U72" s="448">
        <f>+'Summary Data (2)'!BZ72</f>
        <v>8960</v>
      </c>
      <c r="X72" s="448">
        <f t="shared" si="14"/>
        <v>590</v>
      </c>
      <c r="Y72" s="448">
        <f t="shared" si="14"/>
        <v>0</v>
      </c>
      <c r="Z72" s="448">
        <f t="shared" si="15"/>
        <v>540</v>
      </c>
      <c r="AA72" s="448">
        <f t="shared" si="16"/>
        <v>790</v>
      </c>
      <c r="AB72" s="448">
        <f t="shared" si="17"/>
        <v>805</v>
      </c>
      <c r="AC72" s="448">
        <f t="shared" si="18"/>
        <v>6235</v>
      </c>
      <c r="AD72" s="432">
        <f t="shared" si="19"/>
        <v>0</v>
      </c>
      <c r="AG72" s="487">
        <f t="shared" si="20"/>
        <v>6.5848214285714288E-2</v>
      </c>
      <c r="AH72" s="487">
        <f t="shared" si="21"/>
        <v>0</v>
      </c>
      <c r="AI72" s="487">
        <f t="shared" si="22"/>
        <v>6.0267857142857144E-2</v>
      </c>
      <c r="AJ72" s="487">
        <f t="shared" si="23"/>
        <v>8.8169642857142863E-2</v>
      </c>
      <c r="AK72" s="487">
        <f t="shared" si="24"/>
        <v>8.984375E-2</v>
      </c>
      <c r="AL72" s="487">
        <f t="shared" si="25"/>
        <v>0.6958705357142857</v>
      </c>
    </row>
    <row r="73" spans="1:38" x14ac:dyDescent="0.2">
      <c r="A73" s="640"/>
      <c r="B73" s="449" t="str">
        <f>+'Summary Data (2)'!B73</f>
        <v>August, 2006</v>
      </c>
      <c r="C73" s="451">
        <f>+'Summary Data (2)'!G73</f>
        <v>520</v>
      </c>
      <c r="D73" s="451">
        <f>+'Summary Data (2)'!K73</f>
        <v>0</v>
      </c>
      <c r="E73" s="451">
        <f>+'Summary Data (2)'!O73</f>
        <v>0</v>
      </c>
      <c r="F73" s="451">
        <f>+'Summary Data (2)'!S73</f>
        <v>120</v>
      </c>
      <c r="G73" s="451">
        <f>+'Summary Data (2)'!W73</f>
        <v>20</v>
      </c>
      <c r="H73" s="451">
        <f>+'Summary Data (2)'!AA73</f>
        <v>110</v>
      </c>
      <c r="I73" s="451">
        <f>+'Summary Data (2)'!AE73</f>
        <v>80</v>
      </c>
      <c r="J73" s="451">
        <f>+'Summary Data (2)'!AI73</f>
        <v>80</v>
      </c>
      <c r="K73" s="451">
        <f>+'Summary Data (2)'!AM73</f>
        <v>1850</v>
      </c>
      <c r="L73" s="451">
        <f>+'Summary Data (2)'!AQ73</f>
        <v>170</v>
      </c>
      <c r="M73" s="451">
        <f>+'Summary Data (2)'!AU73</f>
        <v>1365</v>
      </c>
      <c r="N73" s="451">
        <f>+'Summary Data (2)'!AY73</f>
        <v>1730</v>
      </c>
      <c r="O73" s="451">
        <f>+'Summary Data (2)'!BC73</f>
        <v>80</v>
      </c>
      <c r="P73" s="451">
        <f>+'Summary Data (2)'!BG73</f>
        <v>0</v>
      </c>
      <c r="Q73" s="451">
        <f>+'Summary Data (2)'!BK73</f>
        <v>510</v>
      </c>
      <c r="R73" s="451">
        <f>+'Summary Data (2)'!BO73</f>
        <v>420</v>
      </c>
      <c r="S73" s="451">
        <f>+'Summary Data (2)'!BS73</f>
        <v>170</v>
      </c>
      <c r="T73" s="451">
        <f>+'Summary Data (2)'!BW73</f>
        <v>30</v>
      </c>
      <c r="U73" s="451">
        <f>+'Summary Data (2)'!BZ73</f>
        <v>7255</v>
      </c>
      <c r="X73" s="451">
        <f t="shared" si="14"/>
        <v>520</v>
      </c>
      <c r="Y73" s="451">
        <f t="shared" si="14"/>
        <v>0</v>
      </c>
      <c r="Z73" s="451">
        <f t="shared" si="15"/>
        <v>510</v>
      </c>
      <c r="AA73" s="451">
        <f t="shared" si="16"/>
        <v>410</v>
      </c>
      <c r="AB73" s="451">
        <f t="shared" si="17"/>
        <v>620</v>
      </c>
      <c r="AC73" s="451">
        <f t="shared" si="18"/>
        <v>5195</v>
      </c>
      <c r="AD73" s="432">
        <f t="shared" si="19"/>
        <v>0</v>
      </c>
      <c r="AG73" s="486">
        <f t="shared" si="20"/>
        <v>7.1674707098552726E-2</v>
      </c>
      <c r="AH73" s="486">
        <f t="shared" si="21"/>
        <v>0</v>
      </c>
      <c r="AI73" s="486">
        <f t="shared" si="22"/>
        <v>7.0296347346657476E-2</v>
      </c>
      <c r="AJ73" s="486">
        <f t="shared" si="23"/>
        <v>5.6512749827705031E-2</v>
      </c>
      <c r="AK73" s="486">
        <f t="shared" si="24"/>
        <v>8.5458304617505171E-2</v>
      </c>
      <c r="AL73" s="486">
        <f t="shared" si="25"/>
        <v>0.71605789110957963</v>
      </c>
    </row>
    <row r="74" spans="1:38" x14ac:dyDescent="0.2">
      <c r="A74" s="641"/>
      <c r="B74" s="442" t="str">
        <f>+'Summary Data (2)'!B74</f>
        <v>September, 2006</v>
      </c>
      <c r="C74" s="448">
        <f>+'Summary Data (2)'!G74</f>
        <v>760</v>
      </c>
      <c r="D74" s="448">
        <f>+'Summary Data (2)'!K74</f>
        <v>0</v>
      </c>
      <c r="E74" s="448">
        <f>+'Summary Data (2)'!O74</f>
        <v>10</v>
      </c>
      <c r="F74" s="448">
        <f>+'Summary Data (2)'!S74</f>
        <v>160</v>
      </c>
      <c r="G74" s="448">
        <f>+'Summary Data (2)'!W74</f>
        <v>10</v>
      </c>
      <c r="H74" s="448">
        <f>+'Summary Data (2)'!AA74</f>
        <v>60</v>
      </c>
      <c r="I74" s="448">
        <f>+'Summary Data (2)'!AE74</f>
        <v>130</v>
      </c>
      <c r="J74" s="448">
        <f>+'Summary Data (2)'!AI74</f>
        <v>130</v>
      </c>
      <c r="K74" s="448">
        <f>+'Summary Data (2)'!AM74</f>
        <v>1510</v>
      </c>
      <c r="L74" s="448">
        <f>+'Summary Data (2)'!AQ74</f>
        <v>230</v>
      </c>
      <c r="M74" s="448">
        <f>+'Summary Data (2)'!AU74</f>
        <v>1295</v>
      </c>
      <c r="N74" s="448">
        <f>+'Summary Data (2)'!AY74</f>
        <v>1155</v>
      </c>
      <c r="O74" s="448">
        <f>+'Summary Data (2)'!BC74</f>
        <v>70</v>
      </c>
      <c r="P74" s="448">
        <f>+'Summary Data (2)'!BG74</f>
        <v>10</v>
      </c>
      <c r="Q74" s="448">
        <f>+'Summary Data (2)'!BK74</f>
        <v>120</v>
      </c>
      <c r="R74" s="448">
        <f>+'Summary Data (2)'!BO74</f>
        <v>480</v>
      </c>
      <c r="S74" s="448">
        <f>+'Summary Data (2)'!BS74</f>
        <v>180</v>
      </c>
      <c r="T74" s="448">
        <f>+'Summary Data (2)'!BW74</f>
        <v>0</v>
      </c>
      <c r="U74" s="448">
        <f>+'Summary Data (2)'!BZ74</f>
        <v>6310</v>
      </c>
      <c r="X74" s="448">
        <f t="shared" si="14"/>
        <v>760</v>
      </c>
      <c r="Y74" s="448">
        <f t="shared" si="14"/>
        <v>0</v>
      </c>
      <c r="Z74" s="448">
        <f t="shared" si="15"/>
        <v>120</v>
      </c>
      <c r="AA74" s="448">
        <f t="shared" si="16"/>
        <v>500</v>
      </c>
      <c r="AB74" s="448">
        <f t="shared" si="17"/>
        <v>660</v>
      </c>
      <c r="AC74" s="448">
        <f t="shared" si="18"/>
        <v>4270</v>
      </c>
      <c r="AD74" s="432">
        <f t="shared" si="19"/>
        <v>0</v>
      </c>
      <c r="AG74" s="487">
        <f t="shared" si="20"/>
        <v>0.12044374009508717</v>
      </c>
      <c r="AH74" s="487">
        <f t="shared" si="21"/>
        <v>0</v>
      </c>
      <c r="AI74" s="487">
        <f t="shared" si="22"/>
        <v>1.9017432646592711E-2</v>
      </c>
      <c r="AJ74" s="487">
        <f t="shared" si="23"/>
        <v>7.9239302694136288E-2</v>
      </c>
      <c r="AK74" s="487">
        <f t="shared" si="24"/>
        <v>0.1045958795562599</v>
      </c>
      <c r="AL74" s="487">
        <f t="shared" si="25"/>
        <v>0.6767036450079239</v>
      </c>
    </row>
    <row r="75" spans="1:38" ht="12.75" customHeight="1" x14ac:dyDescent="0.2">
      <c r="A75" s="639" t="s">
        <v>103</v>
      </c>
      <c r="B75" s="449" t="str">
        <f>+'Summary Data (2)'!B75</f>
        <v>October, 2006</v>
      </c>
      <c r="C75" s="451">
        <f>+'Summary Data (2)'!G75</f>
        <v>520</v>
      </c>
      <c r="D75" s="451">
        <f>+'Summary Data (2)'!K75</f>
        <v>240</v>
      </c>
      <c r="E75" s="451">
        <f>+'Summary Data (2)'!O75</f>
        <v>10</v>
      </c>
      <c r="F75" s="451">
        <f>+'Summary Data (2)'!S75</f>
        <v>100</v>
      </c>
      <c r="G75" s="451">
        <f>+'Summary Data (2)'!W75</f>
        <v>20</v>
      </c>
      <c r="H75" s="451">
        <f>+'Summary Data (2)'!AA75</f>
        <v>120</v>
      </c>
      <c r="I75" s="451">
        <f>+'Summary Data (2)'!AE75</f>
        <v>50</v>
      </c>
      <c r="J75" s="451">
        <f>+'Summary Data (2)'!AI75</f>
        <v>50</v>
      </c>
      <c r="K75" s="451">
        <f>+'Summary Data (2)'!AM75</f>
        <v>1385</v>
      </c>
      <c r="L75" s="451">
        <f>+'Summary Data (2)'!AQ75</f>
        <v>210</v>
      </c>
      <c r="M75" s="451">
        <f>+'Summary Data (2)'!AU75</f>
        <v>1090</v>
      </c>
      <c r="N75" s="451">
        <f>+'Summary Data (2)'!AY75</f>
        <v>1375</v>
      </c>
      <c r="O75" s="451">
        <f>+'Summary Data (2)'!BC75</f>
        <v>50</v>
      </c>
      <c r="P75" s="451">
        <f>+'Summary Data (2)'!BG75</f>
        <v>10</v>
      </c>
      <c r="Q75" s="451">
        <f>+'Summary Data (2)'!BK75</f>
        <v>570</v>
      </c>
      <c r="R75" s="451">
        <f>+'Summary Data (2)'!BO75</f>
        <v>270</v>
      </c>
      <c r="S75" s="451">
        <f>+'Summary Data (2)'!BS75</f>
        <v>120</v>
      </c>
      <c r="T75" s="451">
        <f>+'Summary Data (2)'!BW75</f>
        <v>60</v>
      </c>
      <c r="U75" s="451">
        <f>+'Summary Data (2)'!BZ75</f>
        <v>6250</v>
      </c>
      <c r="X75" s="451">
        <f t="shared" si="14"/>
        <v>520</v>
      </c>
      <c r="Y75" s="451">
        <f t="shared" si="14"/>
        <v>240</v>
      </c>
      <c r="Z75" s="451">
        <f t="shared" si="15"/>
        <v>570</v>
      </c>
      <c r="AA75" s="451">
        <f t="shared" si="16"/>
        <v>350</v>
      </c>
      <c r="AB75" s="451">
        <f t="shared" si="17"/>
        <v>450</v>
      </c>
      <c r="AC75" s="451">
        <f t="shared" si="18"/>
        <v>4120</v>
      </c>
      <c r="AD75" s="432">
        <f t="shared" si="19"/>
        <v>0</v>
      </c>
      <c r="AG75" s="486">
        <f t="shared" si="20"/>
        <v>8.3199999999999996E-2</v>
      </c>
      <c r="AH75" s="486">
        <f t="shared" si="21"/>
        <v>3.8399999999999997E-2</v>
      </c>
      <c r="AI75" s="486">
        <f t="shared" si="22"/>
        <v>9.1200000000000003E-2</v>
      </c>
      <c r="AJ75" s="486">
        <f t="shared" si="23"/>
        <v>5.6000000000000001E-2</v>
      </c>
      <c r="AK75" s="486">
        <f t="shared" si="24"/>
        <v>7.1999999999999995E-2</v>
      </c>
      <c r="AL75" s="486">
        <f t="shared" si="25"/>
        <v>0.65920000000000001</v>
      </c>
    </row>
    <row r="76" spans="1:38" ht="12.75" customHeight="1" x14ac:dyDescent="0.2">
      <c r="A76" s="640"/>
      <c r="B76" s="442" t="str">
        <f>+'Summary Data (2)'!B76</f>
        <v>November, 2006</v>
      </c>
      <c r="C76" s="448">
        <f>+'Summary Data (2)'!G76</f>
        <v>320</v>
      </c>
      <c r="D76" s="448">
        <f>+'Summary Data (2)'!K76</f>
        <v>90</v>
      </c>
      <c r="E76" s="448">
        <f>+'Summary Data (2)'!O76</f>
        <v>20</v>
      </c>
      <c r="F76" s="448">
        <f>+'Summary Data (2)'!S76</f>
        <v>110</v>
      </c>
      <c r="G76" s="448">
        <f>+'Summary Data (2)'!W76</f>
        <v>0</v>
      </c>
      <c r="H76" s="448">
        <f>+'Summary Data (2)'!AA76</f>
        <v>50</v>
      </c>
      <c r="I76" s="448">
        <f>+'Summary Data (2)'!AE76</f>
        <v>90</v>
      </c>
      <c r="J76" s="448">
        <f>+'Summary Data (2)'!AI76</f>
        <v>90</v>
      </c>
      <c r="K76" s="448">
        <f>+'Summary Data (2)'!AM76</f>
        <v>1140</v>
      </c>
      <c r="L76" s="448">
        <f>+'Summary Data (2)'!AQ76</f>
        <v>165</v>
      </c>
      <c r="M76" s="448">
        <f>+'Summary Data (2)'!AU76</f>
        <v>785</v>
      </c>
      <c r="N76" s="448">
        <f>+'Summary Data (2)'!AY76</f>
        <v>950</v>
      </c>
      <c r="O76" s="448">
        <f>+'Summary Data (2)'!BC76</f>
        <v>60</v>
      </c>
      <c r="P76" s="448">
        <f>+'Summary Data (2)'!BG76</f>
        <v>5</v>
      </c>
      <c r="Q76" s="448">
        <f>+'Summary Data (2)'!BK76</f>
        <v>180</v>
      </c>
      <c r="R76" s="448">
        <f>+'Summary Data (2)'!BO76</f>
        <v>660</v>
      </c>
      <c r="S76" s="448">
        <f>+'Summary Data (2)'!BS76</f>
        <v>250</v>
      </c>
      <c r="T76" s="448">
        <f>+'Summary Data (2)'!BW76</f>
        <v>15</v>
      </c>
      <c r="U76" s="448">
        <f>+'Summary Data (2)'!BZ76</f>
        <v>4980</v>
      </c>
      <c r="X76" s="448">
        <f t="shared" si="14"/>
        <v>320</v>
      </c>
      <c r="Y76" s="448">
        <f t="shared" si="14"/>
        <v>90</v>
      </c>
      <c r="Z76" s="448">
        <f t="shared" si="15"/>
        <v>180</v>
      </c>
      <c r="AA76" s="448">
        <f t="shared" si="16"/>
        <v>360</v>
      </c>
      <c r="AB76" s="448">
        <f t="shared" si="17"/>
        <v>925</v>
      </c>
      <c r="AC76" s="448">
        <f t="shared" si="18"/>
        <v>3105</v>
      </c>
      <c r="AD76" s="432">
        <f t="shared" si="19"/>
        <v>0</v>
      </c>
      <c r="AG76" s="487">
        <f t="shared" si="20"/>
        <v>6.4257028112449793E-2</v>
      </c>
      <c r="AH76" s="487">
        <f t="shared" si="21"/>
        <v>1.8072289156626505E-2</v>
      </c>
      <c r="AI76" s="487">
        <f t="shared" si="22"/>
        <v>3.614457831325301E-2</v>
      </c>
      <c r="AJ76" s="487">
        <f t="shared" si="23"/>
        <v>7.2289156626506021E-2</v>
      </c>
      <c r="AK76" s="487">
        <f t="shared" si="24"/>
        <v>0.18574297188755021</v>
      </c>
      <c r="AL76" s="487">
        <f t="shared" si="25"/>
        <v>0.62349397590361444</v>
      </c>
    </row>
    <row r="77" spans="1:38" x14ac:dyDescent="0.2">
      <c r="A77" s="640"/>
      <c r="B77" s="449" t="str">
        <f>+'Summary Data (2)'!B77</f>
        <v>December, 2006</v>
      </c>
      <c r="C77" s="451">
        <f>+'Summary Data (2)'!G77</f>
        <v>560</v>
      </c>
      <c r="D77" s="451">
        <f>+'Summary Data (2)'!K77</f>
        <v>0</v>
      </c>
      <c r="E77" s="451">
        <f>+'Summary Data (2)'!O77</f>
        <v>0</v>
      </c>
      <c r="F77" s="451">
        <f>+'Summary Data (2)'!S77</f>
        <v>70</v>
      </c>
      <c r="G77" s="451">
        <f>+'Summary Data (2)'!W77</f>
        <v>0</v>
      </c>
      <c r="H77" s="451">
        <f>+'Summary Data (2)'!AA77</f>
        <v>50</v>
      </c>
      <c r="I77" s="451">
        <f>+'Summary Data (2)'!AE77</f>
        <v>30</v>
      </c>
      <c r="J77" s="451">
        <f>+'Summary Data (2)'!AI77</f>
        <v>30</v>
      </c>
      <c r="K77" s="451">
        <f>+'Summary Data (2)'!AM77</f>
        <v>990</v>
      </c>
      <c r="L77" s="451">
        <f>+'Summary Data (2)'!AQ77</f>
        <v>140</v>
      </c>
      <c r="M77" s="451">
        <f>+'Summary Data (2)'!AU77</f>
        <v>855</v>
      </c>
      <c r="N77" s="451">
        <f>+'Summary Data (2)'!AY77</f>
        <v>745</v>
      </c>
      <c r="O77" s="451">
        <f>+'Summary Data (2)'!BC77</f>
        <v>10</v>
      </c>
      <c r="P77" s="451">
        <f>+'Summary Data (2)'!BG77</f>
        <v>15</v>
      </c>
      <c r="Q77" s="451">
        <f>+'Summary Data (2)'!BK77</f>
        <v>150</v>
      </c>
      <c r="R77" s="451">
        <f>+'Summary Data (2)'!BO77</f>
        <v>360</v>
      </c>
      <c r="S77" s="451">
        <f>+'Summary Data (2)'!BS77</f>
        <v>80</v>
      </c>
      <c r="T77" s="451">
        <f>+'Summary Data (2)'!BW77</f>
        <v>30</v>
      </c>
      <c r="U77" s="451">
        <f>+'Summary Data (2)'!BZ77</f>
        <v>4115</v>
      </c>
      <c r="X77" s="451">
        <f t="shared" si="14"/>
        <v>560</v>
      </c>
      <c r="Y77" s="451">
        <f t="shared" si="14"/>
        <v>0</v>
      </c>
      <c r="Z77" s="451">
        <f t="shared" si="15"/>
        <v>150</v>
      </c>
      <c r="AA77" s="451">
        <f t="shared" si="16"/>
        <v>180</v>
      </c>
      <c r="AB77" s="451">
        <f t="shared" si="17"/>
        <v>470</v>
      </c>
      <c r="AC77" s="451">
        <f t="shared" si="18"/>
        <v>2755</v>
      </c>
      <c r="AD77" s="432">
        <f t="shared" si="19"/>
        <v>0</v>
      </c>
      <c r="AG77" s="486">
        <f t="shared" si="20"/>
        <v>0.13608748481166463</v>
      </c>
      <c r="AH77" s="486">
        <f t="shared" si="21"/>
        <v>0</v>
      </c>
      <c r="AI77" s="486">
        <f t="shared" si="22"/>
        <v>3.6452004860267312E-2</v>
      </c>
      <c r="AJ77" s="486">
        <f t="shared" si="23"/>
        <v>4.374240583232078E-2</v>
      </c>
      <c r="AK77" s="486">
        <f t="shared" si="24"/>
        <v>0.11421628189550426</v>
      </c>
      <c r="AL77" s="486">
        <f t="shared" si="25"/>
        <v>0.66950182260024305</v>
      </c>
    </row>
    <row r="78" spans="1:38" x14ac:dyDescent="0.2">
      <c r="A78" s="640"/>
      <c r="B78" s="442" t="str">
        <f>+'Summary Data (2)'!B78</f>
        <v>January, 2007</v>
      </c>
      <c r="C78" s="448">
        <f>+'Summary Data (2)'!G78</f>
        <v>860</v>
      </c>
      <c r="D78" s="448">
        <f>+'Summary Data (2)'!K78</f>
        <v>0</v>
      </c>
      <c r="E78" s="448">
        <f>+'Summary Data (2)'!O78</f>
        <v>0</v>
      </c>
      <c r="F78" s="448">
        <f>+'Summary Data (2)'!S78</f>
        <v>50</v>
      </c>
      <c r="G78" s="448">
        <f>+'Summary Data (2)'!W78</f>
        <v>10</v>
      </c>
      <c r="H78" s="448">
        <f>+'Summary Data (2)'!AA78</f>
        <v>50</v>
      </c>
      <c r="I78" s="448">
        <f>+'Summary Data (2)'!AE78</f>
        <v>10</v>
      </c>
      <c r="J78" s="448">
        <f>+'Summary Data (2)'!AI78</f>
        <v>10</v>
      </c>
      <c r="K78" s="448">
        <f>+'Summary Data (2)'!AM78</f>
        <v>1150</v>
      </c>
      <c r="L78" s="448">
        <f>+'Summary Data (2)'!AQ78</f>
        <v>145</v>
      </c>
      <c r="M78" s="448">
        <f>+'Summary Data (2)'!AU78</f>
        <v>775</v>
      </c>
      <c r="N78" s="448">
        <f>+'Summary Data (2)'!AY78</f>
        <v>935</v>
      </c>
      <c r="O78" s="448">
        <f>+'Summary Data (2)'!BC78</f>
        <v>40</v>
      </c>
      <c r="P78" s="448">
        <f>+'Summary Data (2)'!BG78</f>
        <v>5</v>
      </c>
      <c r="Q78" s="448">
        <f>+'Summary Data (2)'!BK78</f>
        <v>120</v>
      </c>
      <c r="R78" s="448">
        <f>+'Summary Data (2)'!BO78</f>
        <v>540</v>
      </c>
      <c r="S78" s="448">
        <f>+'Summary Data (2)'!BS78</f>
        <v>140</v>
      </c>
      <c r="T78" s="448">
        <f>+'Summary Data (2)'!BW78</f>
        <v>0</v>
      </c>
      <c r="U78" s="448">
        <f>+'Summary Data (2)'!BZ78</f>
        <v>4840</v>
      </c>
      <c r="X78" s="448">
        <f t="shared" si="14"/>
        <v>860</v>
      </c>
      <c r="Y78" s="448">
        <f t="shared" si="14"/>
        <v>0</v>
      </c>
      <c r="Z78" s="448">
        <f t="shared" si="15"/>
        <v>120</v>
      </c>
      <c r="AA78" s="448">
        <f t="shared" si="16"/>
        <v>130</v>
      </c>
      <c r="AB78" s="448">
        <f t="shared" si="17"/>
        <v>680</v>
      </c>
      <c r="AC78" s="448">
        <f t="shared" si="18"/>
        <v>3050</v>
      </c>
      <c r="AD78" s="432">
        <f t="shared" si="19"/>
        <v>0</v>
      </c>
      <c r="AG78" s="487">
        <f t="shared" si="20"/>
        <v>0.17768595041322313</v>
      </c>
      <c r="AH78" s="487">
        <f t="shared" si="21"/>
        <v>0</v>
      </c>
      <c r="AI78" s="487">
        <f t="shared" si="22"/>
        <v>2.4793388429752067E-2</v>
      </c>
      <c r="AJ78" s="487">
        <f t="shared" si="23"/>
        <v>2.6859504132231406E-2</v>
      </c>
      <c r="AK78" s="487">
        <f t="shared" si="24"/>
        <v>0.14049586776859505</v>
      </c>
      <c r="AL78" s="487">
        <f t="shared" si="25"/>
        <v>0.6301652892561983</v>
      </c>
    </row>
    <row r="79" spans="1:38" x14ac:dyDescent="0.2">
      <c r="A79" s="640"/>
      <c r="B79" s="449" t="str">
        <f>+'Summary Data (2)'!B79</f>
        <v>February, 2007</v>
      </c>
      <c r="C79" s="451">
        <f>+'Summary Data (2)'!G79</f>
        <v>880</v>
      </c>
      <c r="D79" s="451">
        <f>+'Summary Data (2)'!K79</f>
        <v>0</v>
      </c>
      <c r="E79" s="451">
        <f>+'Summary Data (2)'!O79</f>
        <v>0</v>
      </c>
      <c r="F79" s="451">
        <f>+'Summary Data (2)'!S79</f>
        <v>80</v>
      </c>
      <c r="G79" s="451">
        <f>+'Summary Data (2)'!W79</f>
        <v>10</v>
      </c>
      <c r="H79" s="451">
        <f>+'Summary Data (2)'!AA79</f>
        <v>40</v>
      </c>
      <c r="I79" s="451">
        <f>+'Summary Data (2)'!AE79</f>
        <v>10</v>
      </c>
      <c r="J79" s="451">
        <f>+'Summary Data (2)'!AI79</f>
        <v>10</v>
      </c>
      <c r="K79" s="451">
        <f>+'Summary Data (2)'!AM79</f>
        <v>1025</v>
      </c>
      <c r="L79" s="451">
        <f>+'Summary Data (2)'!AQ79</f>
        <v>200</v>
      </c>
      <c r="M79" s="451">
        <f>+'Summary Data (2)'!AU79</f>
        <v>1065</v>
      </c>
      <c r="N79" s="451">
        <f>+'Summary Data (2)'!AY79</f>
        <v>1225</v>
      </c>
      <c r="O79" s="451">
        <f>+'Summary Data (2)'!BC79</f>
        <v>40</v>
      </c>
      <c r="P79" s="451">
        <f>+'Summary Data (2)'!BG79</f>
        <v>25</v>
      </c>
      <c r="Q79" s="451">
        <f>+'Summary Data (2)'!BK79</f>
        <v>90</v>
      </c>
      <c r="R79" s="451">
        <f>+'Summary Data (2)'!BO79</f>
        <v>390</v>
      </c>
      <c r="S79" s="451">
        <f>+'Summary Data (2)'!BS79</f>
        <v>80</v>
      </c>
      <c r="T79" s="451">
        <f>+'Summary Data (2)'!BW79</f>
        <v>0</v>
      </c>
      <c r="U79" s="451">
        <f>+'Summary Data (2)'!BZ79</f>
        <v>5170</v>
      </c>
      <c r="X79" s="451">
        <f t="shared" si="14"/>
        <v>880</v>
      </c>
      <c r="Y79" s="451">
        <f t="shared" si="14"/>
        <v>0</v>
      </c>
      <c r="Z79" s="451">
        <f t="shared" si="15"/>
        <v>90</v>
      </c>
      <c r="AA79" s="451">
        <f t="shared" si="16"/>
        <v>150</v>
      </c>
      <c r="AB79" s="451">
        <f t="shared" si="17"/>
        <v>470</v>
      </c>
      <c r="AC79" s="451">
        <f t="shared" si="18"/>
        <v>3580</v>
      </c>
      <c r="AD79" s="432">
        <f t="shared" si="19"/>
        <v>0</v>
      </c>
      <c r="AG79" s="486">
        <f t="shared" si="20"/>
        <v>0.1702127659574468</v>
      </c>
      <c r="AH79" s="486">
        <f t="shared" si="21"/>
        <v>0</v>
      </c>
      <c r="AI79" s="486">
        <f t="shared" si="22"/>
        <v>1.7408123791102514E-2</v>
      </c>
      <c r="AJ79" s="486">
        <f t="shared" si="23"/>
        <v>2.9013539651837523E-2</v>
      </c>
      <c r="AK79" s="486">
        <f t="shared" si="24"/>
        <v>9.0909090909090912E-2</v>
      </c>
      <c r="AL79" s="486">
        <f t="shared" si="25"/>
        <v>0.69245647969052226</v>
      </c>
    </row>
    <row r="80" spans="1:38" x14ac:dyDescent="0.2">
      <c r="A80" s="640"/>
      <c r="B80" s="442" t="str">
        <f>+'Summary Data (2)'!B80</f>
        <v>March, 2007</v>
      </c>
      <c r="C80" s="448">
        <f>+'Summary Data (2)'!G80</f>
        <v>1530</v>
      </c>
      <c r="D80" s="448">
        <f>+'Summary Data (2)'!K80</f>
        <v>120</v>
      </c>
      <c r="E80" s="448">
        <f>+'Summary Data (2)'!O80</f>
        <v>0</v>
      </c>
      <c r="F80" s="448">
        <f>+'Summary Data (2)'!S80</f>
        <v>150</v>
      </c>
      <c r="G80" s="448">
        <f>+'Summary Data (2)'!W80</f>
        <v>10</v>
      </c>
      <c r="H80" s="448">
        <f>+'Summary Data (2)'!AA80</f>
        <v>140</v>
      </c>
      <c r="I80" s="448">
        <f>+'Summary Data (2)'!AE80</f>
        <v>120</v>
      </c>
      <c r="J80" s="448">
        <f>+'Summary Data (2)'!AI80</f>
        <v>120</v>
      </c>
      <c r="K80" s="448">
        <f>+'Summary Data (2)'!AM80</f>
        <v>1375</v>
      </c>
      <c r="L80" s="448">
        <f>+'Summary Data (2)'!AQ80</f>
        <v>150</v>
      </c>
      <c r="M80" s="448">
        <f>+'Summary Data (2)'!AU80</f>
        <v>1125</v>
      </c>
      <c r="N80" s="448">
        <f>+'Summary Data (2)'!AY80</f>
        <v>1265</v>
      </c>
      <c r="O80" s="448">
        <f>+'Summary Data (2)'!BC80</f>
        <v>80</v>
      </c>
      <c r="P80" s="448">
        <f>+'Summary Data (2)'!BG80</f>
        <v>0</v>
      </c>
      <c r="Q80" s="448">
        <f>+'Summary Data (2)'!BK80</f>
        <v>360</v>
      </c>
      <c r="R80" s="448">
        <f>+'Summary Data (2)'!BO80</f>
        <v>570</v>
      </c>
      <c r="S80" s="448">
        <f>+'Summary Data (2)'!BS80</f>
        <v>130</v>
      </c>
      <c r="T80" s="448">
        <f>+'Summary Data (2)'!BW80</f>
        <v>30</v>
      </c>
      <c r="U80" s="448">
        <f>+'Summary Data (2)'!BZ80</f>
        <v>7275</v>
      </c>
      <c r="X80" s="448">
        <f t="shared" si="14"/>
        <v>1530</v>
      </c>
      <c r="Y80" s="448">
        <f t="shared" si="14"/>
        <v>120</v>
      </c>
      <c r="Z80" s="448">
        <f t="shared" si="15"/>
        <v>360</v>
      </c>
      <c r="AA80" s="448">
        <f t="shared" si="16"/>
        <v>540</v>
      </c>
      <c r="AB80" s="448">
        <f t="shared" si="17"/>
        <v>730</v>
      </c>
      <c r="AC80" s="448">
        <f t="shared" si="18"/>
        <v>3995</v>
      </c>
      <c r="AD80" s="432">
        <f t="shared" si="19"/>
        <v>0</v>
      </c>
      <c r="AG80" s="487">
        <f t="shared" si="20"/>
        <v>0.21030927835051547</v>
      </c>
      <c r="AH80" s="487">
        <f t="shared" si="21"/>
        <v>1.6494845360824743E-2</v>
      </c>
      <c r="AI80" s="487">
        <f t="shared" si="22"/>
        <v>4.9484536082474224E-2</v>
      </c>
      <c r="AJ80" s="487">
        <f t="shared" si="23"/>
        <v>7.422680412371134E-2</v>
      </c>
      <c r="AK80" s="487">
        <f t="shared" si="24"/>
        <v>0.10034364261168385</v>
      </c>
      <c r="AL80" s="487">
        <f t="shared" si="25"/>
        <v>0.54914089347079043</v>
      </c>
    </row>
    <row r="81" spans="1:38" x14ac:dyDescent="0.2">
      <c r="A81" s="640"/>
      <c r="B81" s="449" t="str">
        <f>+'Summary Data (2)'!B81</f>
        <v>April, 2007</v>
      </c>
      <c r="C81" s="451">
        <f>+'Summary Data (2)'!G81</f>
        <v>760</v>
      </c>
      <c r="D81" s="451">
        <f>+'Summary Data (2)'!K81</f>
        <v>0</v>
      </c>
      <c r="E81" s="451">
        <f>+'Summary Data (2)'!O81</f>
        <v>0</v>
      </c>
      <c r="F81" s="451">
        <f>+'Summary Data (2)'!S81</f>
        <v>80</v>
      </c>
      <c r="G81" s="451">
        <f>+'Summary Data (2)'!W81</f>
        <v>20</v>
      </c>
      <c r="H81" s="451">
        <f>+'Summary Data (2)'!AA81</f>
        <v>90</v>
      </c>
      <c r="I81" s="451">
        <f>+'Summary Data (2)'!AE81</f>
        <v>180</v>
      </c>
      <c r="J81" s="451">
        <f>+'Summary Data (2)'!AI81</f>
        <v>180</v>
      </c>
      <c r="K81" s="451">
        <f>+'Summary Data (2)'!AM81</f>
        <v>1780</v>
      </c>
      <c r="L81" s="451">
        <f>+'Summary Data (2)'!AQ81</f>
        <v>205</v>
      </c>
      <c r="M81" s="451">
        <f>+'Summary Data (2)'!AU81</f>
        <v>1065</v>
      </c>
      <c r="N81" s="451">
        <f>+'Summary Data (2)'!AY81</f>
        <v>1670</v>
      </c>
      <c r="O81" s="451">
        <f>+'Summary Data (2)'!BC81</f>
        <v>80</v>
      </c>
      <c r="P81" s="451">
        <f>+'Summary Data (2)'!BG81</f>
        <v>0</v>
      </c>
      <c r="Q81" s="451">
        <f>+'Summary Data (2)'!BK81</f>
        <v>240</v>
      </c>
      <c r="R81" s="451">
        <f>+'Summary Data (2)'!BO81</f>
        <v>450</v>
      </c>
      <c r="S81" s="451">
        <f>+'Summary Data (2)'!BS81</f>
        <v>240</v>
      </c>
      <c r="T81" s="451">
        <f>+'Summary Data (2)'!BW81</f>
        <v>30</v>
      </c>
      <c r="U81" s="451">
        <f>+'Summary Data (2)'!BZ81</f>
        <v>7070</v>
      </c>
      <c r="X81" s="451">
        <f t="shared" si="14"/>
        <v>760</v>
      </c>
      <c r="Y81" s="451">
        <f t="shared" si="14"/>
        <v>0</v>
      </c>
      <c r="Z81" s="451">
        <f t="shared" si="15"/>
        <v>240</v>
      </c>
      <c r="AA81" s="451">
        <f t="shared" si="16"/>
        <v>550</v>
      </c>
      <c r="AB81" s="451">
        <f t="shared" si="17"/>
        <v>720</v>
      </c>
      <c r="AC81" s="451">
        <f t="shared" si="18"/>
        <v>4800</v>
      </c>
      <c r="AD81" s="432">
        <f t="shared" si="19"/>
        <v>0</v>
      </c>
      <c r="AG81" s="486">
        <f t="shared" si="20"/>
        <v>0.1074964639321075</v>
      </c>
      <c r="AH81" s="486">
        <f t="shared" si="21"/>
        <v>0</v>
      </c>
      <c r="AI81" s="486">
        <f t="shared" si="22"/>
        <v>3.3946251768033946E-2</v>
      </c>
      <c r="AJ81" s="486">
        <f t="shared" si="23"/>
        <v>7.7793493635077787E-2</v>
      </c>
      <c r="AK81" s="486">
        <f t="shared" si="24"/>
        <v>0.10183875530410184</v>
      </c>
      <c r="AL81" s="486">
        <f t="shared" si="25"/>
        <v>0.67892503536067894</v>
      </c>
    </row>
    <row r="82" spans="1:38" x14ac:dyDescent="0.2">
      <c r="A82" s="640"/>
      <c r="B82" s="442" t="str">
        <f>+'Summary Data (2)'!B82</f>
        <v>May, 2007</v>
      </c>
      <c r="C82" s="448">
        <f>+'Summary Data (2)'!G82</f>
        <v>890</v>
      </c>
      <c r="D82" s="448">
        <f>+'Summary Data (2)'!K82</f>
        <v>0</v>
      </c>
      <c r="E82" s="448">
        <f>+'Summary Data (2)'!O82</f>
        <v>10</v>
      </c>
      <c r="F82" s="448">
        <f>+'Summary Data (2)'!S82</f>
        <v>150</v>
      </c>
      <c r="G82" s="448">
        <f>+'Summary Data (2)'!W82</f>
        <v>0</v>
      </c>
      <c r="H82" s="448">
        <f>+'Summary Data (2)'!AA82</f>
        <v>140</v>
      </c>
      <c r="I82" s="448">
        <f>+'Summary Data (2)'!AE82</f>
        <v>110</v>
      </c>
      <c r="J82" s="448">
        <f>+'Summary Data (2)'!AI82</f>
        <v>110</v>
      </c>
      <c r="K82" s="448">
        <f>+'Summary Data (2)'!AM82</f>
        <v>1310</v>
      </c>
      <c r="L82" s="448">
        <f>+'Summary Data (2)'!AQ82</f>
        <v>120</v>
      </c>
      <c r="M82" s="448">
        <f>+'Summary Data (2)'!AU82</f>
        <v>1200</v>
      </c>
      <c r="N82" s="448">
        <f>+'Summary Data (2)'!AY82</f>
        <v>1140</v>
      </c>
      <c r="O82" s="448">
        <f>+'Summary Data (2)'!BC82</f>
        <v>40</v>
      </c>
      <c r="P82" s="448">
        <f>+'Summary Data (2)'!BG82</f>
        <v>10</v>
      </c>
      <c r="Q82" s="448">
        <f>+'Summary Data (2)'!BK82</f>
        <v>690</v>
      </c>
      <c r="R82" s="448">
        <f>+'Summary Data (2)'!BO82</f>
        <v>630</v>
      </c>
      <c r="S82" s="448">
        <f>+'Summary Data (2)'!BS82</f>
        <v>130</v>
      </c>
      <c r="T82" s="448">
        <f>+'Summary Data (2)'!BW82</f>
        <v>330</v>
      </c>
      <c r="U82" s="448">
        <f>+'Summary Data (2)'!BZ82</f>
        <v>7010</v>
      </c>
      <c r="X82" s="448">
        <f t="shared" si="14"/>
        <v>890</v>
      </c>
      <c r="Y82" s="448">
        <f t="shared" si="14"/>
        <v>0</v>
      </c>
      <c r="Z82" s="448">
        <f t="shared" si="15"/>
        <v>690</v>
      </c>
      <c r="AA82" s="448">
        <f t="shared" si="16"/>
        <v>520</v>
      </c>
      <c r="AB82" s="448">
        <f t="shared" si="17"/>
        <v>1090</v>
      </c>
      <c r="AC82" s="448">
        <f t="shared" si="18"/>
        <v>3820</v>
      </c>
      <c r="AD82" s="432">
        <f t="shared" si="19"/>
        <v>0</v>
      </c>
      <c r="AG82" s="487">
        <f t="shared" si="20"/>
        <v>0.12696148359486448</v>
      </c>
      <c r="AH82" s="487">
        <f t="shared" si="21"/>
        <v>0</v>
      </c>
      <c r="AI82" s="487">
        <f t="shared" si="22"/>
        <v>9.843081312410841E-2</v>
      </c>
      <c r="AJ82" s="487">
        <f t="shared" si="23"/>
        <v>7.4179743223965769E-2</v>
      </c>
      <c r="AK82" s="487">
        <f t="shared" si="24"/>
        <v>0.15549215406562053</v>
      </c>
      <c r="AL82" s="487">
        <f t="shared" si="25"/>
        <v>0.54493580599144076</v>
      </c>
    </row>
    <row r="83" spans="1:38" x14ac:dyDescent="0.2">
      <c r="A83" s="640"/>
      <c r="B83" s="449" t="str">
        <f>+'Summary Data (2)'!B83</f>
        <v>June, 2007</v>
      </c>
      <c r="C83" s="451">
        <f>+'Summary Data (2)'!G83</f>
        <v>630</v>
      </c>
      <c r="D83" s="451">
        <f>+'Summary Data (2)'!K83</f>
        <v>840</v>
      </c>
      <c r="E83" s="451">
        <f>+'Summary Data (2)'!O83</f>
        <v>20</v>
      </c>
      <c r="F83" s="451">
        <f>+'Summary Data (2)'!S83</f>
        <v>190</v>
      </c>
      <c r="G83" s="451">
        <f>+'Summary Data (2)'!W83</f>
        <v>20</v>
      </c>
      <c r="H83" s="451">
        <f>+'Summary Data (2)'!AA83</f>
        <v>140</v>
      </c>
      <c r="I83" s="451">
        <f>+'Summary Data (2)'!AE83</f>
        <v>80</v>
      </c>
      <c r="J83" s="451">
        <f>+'Summary Data (2)'!AI83</f>
        <v>80</v>
      </c>
      <c r="K83" s="451">
        <f>+'Summary Data (2)'!AM83</f>
        <v>1550</v>
      </c>
      <c r="L83" s="451">
        <f>+'Summary Data (2)'!AQ83</f>
        <v>180</v>
      </c>
      <c r="M83" s="451">
        <f>+'Summary Data (2)'!AU83</f>
        <v>1315</v>
      </c>
      <c r="N83" s="451">
        <f>+'Summary Data (2)'!AY83</f>
        <v>1480</v>
      </c>
      <c r="O83" s="451">
        <f>+'Summary Data (2)'!BC83</f>
        <v>130</v>
      </c>
      <c r="P83" s="451">
        <f>+'Summary Data (2)'!BG83</f>
        <v>30</v>
      </c>
      <c r="Q83" s="451">
        <f>+'Summary Data (2)'!BK83</f>
        <v>270</v>
      </c>
      <c r="R83" s="451">
        <f>+'Summary Data (2)'!BO83</f>
        <v>660</v>
      </c>
      <c r="S83" s="451">
        <f>+'Summary Data (2)'!BS83</f>
        <v>210</v>
      </c>
      <c r="T83" s="451">
        <f>+'Summary Data (2)'!BW83</f>
        <v>45</v>
      </c>
      <c r="U83" s="451">
        <f>+'Summary Data (2)'!BZ83</f>
        <v>7870</v>
      </c>
      <c r="X83" s="451">
        <f t="shared" si="14"/>
        <v>630</v>
      </c>
      <c r="Y83" s="451">
        <f t="shared" si="14"/>
        <v>840</v>
      </c>
      <c r="Z83" s="451">
        <f t="shared" si="15"/>
        <v>270</v>
      </c>
      <c r="AA83" s="451">
        <f t="shared" si="16"/>
        <v>530</v>
      </c>
      <c r="AB83" s="451">
        <f t="shared" si="17"/>
        <v>915</v>
      </c>
      <c r="AC83" s="451">
        <f t="shared" si="18"/>
        <v>4685</v>
      </c>
      <c r="AD83" s="432">
        <f t="shared" si="19"/>
        <v>0</v>
      </c>
      <c r="AG83" s="486">
        <f t="shared" si="20"/>
        <v>8.0050825921219829E-2</v>
      </c>
      <c r="AH83" s="486">
        <f t="shared" si="21"/>
        <v>0.10673443456162643</v>
      </c>
      <c r="AI83" s="486">
        <f t="shared" si="22"/>
        <v>3.4307496823379927E-2</v>
      </c>
      <c r="AJ83" s="486">
        <f t="shared" si="23"/>
        <v>6.734434561626429E-2</v>
      </c>
      <c r="AK83" s="486">
        <f t="shared" si="24"/>
        <v>0.11626429479034307</v>
      </c>
      <c r="AL83" s="486">
        <f t="shared" si="25"/>
        <v>0.59529860228716647</v>
      </c>
    </row>
    <row r="84" spans="1:38" x14ac:dyDescent="0.2">
      <c r="A84" s="640"/>
      <c r="B84" s="442" t="str">
        <f>+'Summary Data (2)'!B84</f>
        <v>July, 2007</v>
      </c>
      <c r="C84" s="448">
        <f>+'Summary Data (2)'!G84</f>
        <v>480</v>
      </c>
      <c r="D84" s="448">
        <f>+'Summary Data (2)'!K84</f>
        <v>0</v>
      </c>
      <c r="E84" s="448">
        <f>+'Summary Data (2)'!O84</f>
        <v>10</v>
      </c>
      <c r="F84" s="448">
        <f>+'Summary Data (2)'!S84</f>
        <v>60</v>
      </c>
      <c r="G84" s="448">
        <f>+'Summary Data (2)'!W84</f>
        <v>30</v>
      </c>
      <c r="H84" s="448">
        <f>+'Summary Data (2)'!AA84</f>
        <v>80</v>
      </c>
      <c r="I84" s="448">
        <f>+'Summary Data (2)'!AE84</f>
        <v>90</v>
      </c>
      <c r="J84" s="448">
        <f>+'Summary Data (2)'!AI84</f>
        <v>90</v>
      </c>
      <c r="K84" s="448">
        <f>+'Summary Data (2)'!AM84</f>
        <v>1310</v>
      </c>
      <c r="L84" s="448">
        <f>+'Summary Data (2)'!AQ84</f>
        <v>225</v>
      </c>
      <c r="M84" s="448">
        <f>+'Summary Data (2)'!AU84</f>
        <v>1045</v>
      </c>
      <c r="N84" s="448">
        <f>+'Summary Data (2)'!AY84</f>
        <v>1025</v>
      </c>
      <c r="O84" s="448">
        <f>+'Summary Data (2)'!BC84</f>
        <v>10</v>
      </c>
      <c r="P84" s="448">
        <f>+'Summary Data (2)'!BG84</f>
        <v>25</v>
      </c>
      <c r="Q84" s="448">
        <f>+'Summary Data (2)'!BK84</f>
        <v>540</v>
      </c>
      <c r="R84" s="448">
        <f>+'Summary Data (2)'!BO84</f>
        <v>750</v>
      </c>
      <c r="S84" s="448">
        <f>+'Summary Data (2)'!BS84</f>
        <v>140</v>
      </c>
      <c r="T84" s="448">
        <f>+'Summary Data (2)'!BW84</f>
        <v>60</v>
      </c>
      <c r="U84" s="448">
        <f>+'Summary Data (2)'!BZ84</f>
        <v>5970</v>
      </c>
      <c r="X84" s="448">
        <f t="shared" si="14"/>
        <v>480</v>
      </c>
      <c r="Y84" s="448">
        <f t="shared" si="14"/>
        <v>0</v>
      </c>
      <c r="Z84" s="448">
        <f t="shared" si="15"/>
        <v>540</v>
      </c>
      <c r="AA84" s="448">
        <f t="shared" si="16"/>
        <v>360</v>
      </c>
      <c r="AB84" s="448">
        <f t="shared" si="17"/>
        <v>950</v>
      </c>
      <c r="AC84" s="448">
        <f t="shared" si="18"/>
        <v>3640</v>
      </c>
      <c r="AD84" s="432">
        <f t="shared" si="19"/>
        <v>0</v>
      </c>
      <c r="AG84" s="487">
        <f t="shared" si="20"/>
        <v>8.0402010050251257E-2</v>
      </c>
      <c r="AH84" s="487">
        <f t="shared" si="21"/>
        <v>0</v>
      </c>
      <c r="AI84" s="487">
        <f t="shared" si="22"/>
        <v>9.0452261306532666E-2</v>
      </c>
      <c r="AJ84" s="487">
        <f t="shared" si="23"/>
        <v>6.030150753768844E-2</v>
      </c>
      <c r="AK84" s="487">
        <f t="shared" si="24"/>
        <v>0.15912897822445563</v>
      </c>
      <c r="AL84" s="487">
        <f t="shared" si="25"/>
        <v>0.60971524288107204</v>
      </c>
    </row>
    <row r="85" spans="1:38" x14ac:dyDescent="0.2">
      <c r="A85" s="640"/>
      <c r="B85" s="449" t="str">
        <f>+'Summary Data (2)'!B85</f>
        <v>August, 2007</v>
      </c>
      <c r="C85" s="451">
        <f>+'Summary Data (2)'!G85</f>
        <v>370</v>
      </c>
      <c r="D85" s="451">
        <f>+'Summary Data (2)'!K85</f>
        <v>0</v>
      </c>
      <c r="E85" s="451">
        <f>+'Summary Data (2)'!O85</f>
        <v>0</v>
      </c>
      <c r="F85" s="451">
        <f>+'Summary Data (2)'!S85</f>
        <v>100</v>
      </c>
      <c r="G85" s="451">
        <f>+'Summary Data (2)'!W85</f>
        <v>20</v>
      </c>
      <c r="H85" s="451">
        <f>+'Summary Data (2)'!AA85</f>
        <v>100</v>
      </c>
      <c r="I85" s="451">
        <f>+'Summary Data (2)'!AE85</f>
        <v>30</v>
      </c>
      <c r="J85" s="451">
        <f>+'Summary Data (2)'!AI85</f>
        <v>30</v>
      </c>
      <c r="K85" s="451">
        <f>+'Summary Data (2)'!AM85</f>
        <v>1240</v>
      </c>
      <c r="L85" s="451">
        <f>+'Summary Data (2)'!AQ85</f>
        <v>210</v>
      </c>
      <c r="M85" s="451">
        <f>+'Summary Data (2)'!AU85</f>
        <v>990</v>
      </c>
      <c r="N85" s="451">
        <f>+'Summary Data (2)'!AY85</f>
        <v>1095</v>
      </c>
      <c r="O85" s="451">
        <f>+'Summary Data (2)'!BC85</f>
        <v>60</v>
      </c>
      <c r="P85" s="451">
        <f>+'Summary Data (2)'!BG85</f>
        <v>30</v>
      </c>
      <c r="Q85" s="451">
        <f>+'Summary Data (2)'!BK85</f>
        <v>240</v>
      </c>
      <c r="R85" s="451">
        <f>+'Summary Data (2)'!BO85</f>
        <v>480</v>
      </c>
      <c r="S85" s="451">
        <f>+'Summary Data (2)'!BS85</f>
        <v>250</v>
      </c>
      <c r="T85" s="451">
        <f>+'Summary Data (2)'!BW85</f>
        <v>30</v>
      </c>
      <c r="U85" s="451">
        <f>+'Summary Data (2)'!BZ85</f>
        <v>5275</v>
      </c>
      <c r="X85" s="451">
        <f t="shared" si="14"/>
        <v>370</v>
      </c>
      <c r="Y85" s="451">
        <f t="shared" si="14"/>
        <v>0</v>
      </c>
      <c r="Z85" s="451">
        <f t="shared" si="15"/>
        <v>240</v>
      </c>
      <c r="AA85" s="451">
        <f t="shared" si="16"/>
        <v>280</v>
      </c>
      <c r="AB85" s="451">
        <f t="shared" si="17"/>
        <v>760</v>
      </c>
      <c r="AC85" s="451">
        <f t="shared" si="18"/>
        <v>3625</v>
      </c>
      <c r="AD85" s="432">
        <f t="shared" si="19"/>
        <v>0</v>
      </c>
      <c r="AG85" s="486">
        <f t="shared" si="20"/>
        <v>7.0142180094786732E-2</v>
      </c>
      <c r="AH85" s="486">
        <f t="shared" si="21"/>
        <v>0</v>
      </c>
      <c r="AI85" s="486">
        <f t="shared" si="22"/>
        <v>4.5497630331753552E-2</v>
      </c>
      <c r="AJ85" s="486">
        <f t="shared" si="23"/>
        <v>5.3080568720379147E-2</v>
      </c>
      <c r="AK85" s="486">
        <f t="shared" si="24"/>
        <v>0.14407582938388624</v>
      </c>
      <c r="AL85" s="486">
        <f t="shared" si="25"/>
        <v>0.6872037914691943</v>
      </c>
    </row>
    <row r="86" spans="1:38" x14ac:dyDescent="0.2">
      <c r="A86" s="641"/>
      <c r="B86" s="442" t="str">
        <f>+'Summary Data (2)'!B86</f>
        <v>September, 2007</v>
      </c>
      <c r="C86" s="448">
        <f>+'Summary Data (2)'!G86</f>
        <v>420</v>
      </c>
      <c r="D86" s="448">
        <f>+'Summary Data (2)'!K86</f>
        <v>0</v>
      </c>
      <c r="E86" s="448">
        <f>+'Summary Data (2)'!O86</f>
        <v>20</v>
      </c>
      <c r="F86" s="448">
        <f>+'Summary Data (2)'!S86</f>
        <v>80</v>
      </c>
      <c r="G86" s="448">
        <f>+'Summary Data (2)'!W86</f>
        <v>0</v>
      </c>
      <c r="H86" s="448">
        <f>+'Summary Data (2)'!AA86</f>
        <v>50</v>
      </c>
      <c r="I86" s="448">
        <f>+'Summary Data (2)'!AE86</f>
        <v>60</v>
      </c>
      <c r="J86" s="448">
        <f>+'Summary Data (2)'!AI86</f>
        <v>60</v>
      </c>
      <c r="K86" s="448">
        <f>+'Summary Data (2)'!AM86</f>
        <v>1090</v>
      </c>
      <c r="L86" s="448">
        <f>+'Summary Data (2)'!AQ86</f>
        <v>80</v>
      </c>
      <c r="M86" s="448">
        <f>+'Summary Data (2)'!AU86</f>
        <v>640</v>
      </c>
      <c r="N86" s="448">
        <f>+'Summary Data (2)'!AY86</f>
        <v>900</v>
      </c>
      <c r="O86" s="448">
        <f>+'Summary Data (2)'!BC86</f>
        <v>30</v>
      </c>
      <c r="P86" s="448">
        <f>+'Summary Data (2)'!BG86</f>
        <v>35</v>
      </c>
      <c r="Q86" s="448">
        <f>+'Summary Data (2)'!BK86</f>
        <v>210</v>
      </c>
      <c r="R86" s="448">
        <f>+'Summary Data (2)'!BO86</f>
        <v>480</v>
      </c>
      <c r="S86" s="448">
        <f>+'Summary Data (2)'!BS86</f>
        <v>160</v>
      </c>
      <c r="T86" s="448">
        <f>+'Summary Data (2)'!BW86</f>
        <v>30</v>
      </c>
      <c r="U86" s="448">
        <f>+'Summary Data (2)'!BZ86</f>
        <v>4345</v>
      </c>
      <c r="X86" s="448">
        <f t="shared" si="14"/>
        <v>420</v>
      </c>
      <c r="Y86" s="448">
        <f t="shared" si="14"/>
        <v>0</v>
      </c>
      <c r="Z86" s="448">
        <f t="shared" si="15"/>
        <v>210</v>
      </c>
      <c r="AA86" s="448">
        <f t="shared" si="16"/>
        <v>270</v>
      </c>
      <c r="AB86" s="448">
        <f t="shared" si="17"/>
        <v>670</v>
      </c>
      <c r="AC86" s="448">
        <f t="shared" si="18"/>
        <v>2775</v>
      </c>
      <c r="AD86" s="432">
        <f t="shared" si="19"/>
        <v>0</v>
      </c>
      <c r="AG86" s="487">
        <f t="shared" si="20"/>
        <v>9.6662830840046024E-2</v>
      </c>
      <c r="AH86" s="487">
        <f t="shared" si="21"/>
        <v>0</v>
      </c>
      <c r="AI86" s="487">
        <f t="shared" si="22"/>
        <v>4.8331415420023012E-2</v>
      </c>
      <c r="AJ86" s="487">
        <f t="shared" si="23"/>
        <v>6.2140391254315308E-2</v>
      </c>
      <c r="AK86" s="487">
        <f t="shared" si="24"/>
        <v>0.15420023014959724</v>
      </c>
      <c r="AL86" s="487">
        <f t="shared" si="25"/>
        <v>0.6386651323360184</v>
      </c>
    </row>
    <row r="87" spans="1:38" ht="12.75" customHeight="1" x14ac:dyDescent="0.2">
      <c r="A87" s="639" t="s">
        <v>126</v>
      </c>
      <c r="B87" s="449" t="str">
        <f>+'Summary Data (2)'!B87</f>
        <v>October, 2007</v>
      </c>
      <c r="C87" s="451">
        <f>+'Summary Data (2)'!G87</f>
        <v>390</v>
      </c>
      <c r="D87" s="451">
        <f>+'Summary Data (2)'!K87</f>
        <v>0</v>
      </c>
      <c r="E87" s="451">
        <f>+'Summary Data (2)'!O87</f>
        <v>0</v>
      </c>
      <c r="F87" s="451">
        <f>+'Summary Data (2)'!S87</f>
        <v>60</v>
      </c>
      <c r="G87" s="451">
        <f>+'Summary Data (2)'!W87</f>
        <v>20</v>
      </c>
      <c r="H87" s="451">
        <f>+'Summary Data (2)'!AA87</f>
        <v>100</v>
      </c>
      <c r="I87" s="451">
        <f>+'Summary Data (2)'!AE87</f>
        <v>70</v>
      </c>
      <c r="J87" s="451">
        <f>+'Summary Data (2)'!AI87</f>
        <v>70</v>
      </c>
      <c r="K87" s="451">
        <f>+'Summary Data (2)'!AM87</f>
        <v>815</v>
      </c>
      <c r="L87" s="451">
        <f>+'Summary Data (2)'!AQ87</f>
        <v>175</v>
      </c>
      <c r="M87" s="451">
        <f>+'Summary Data (2)'!AU87</f>
        <v>595</v>
      </c>
      <c r="N87" s="451">
        <f>+'Summary Data (2)'!AY87</f>
        <v>645</v>
      </c>
      <c r="O87" s="451">
        <f>+'Summary Data (2)'!BC87</f>
        <v>140</v>
      </c>
      <c r="P87" s="451">
        <f>+'Summary Data (2)'!BG87</f>
        <v>5</v>
      </c>
      <c r="Q87" s="451">
        <f>+'Summary Data (2)'!BK87</f>
        <v>120</v>
      </c>
      <c r="R87" s="451">
        <f>+'Summary Data (2)'!BO87</f>
        <v>450</v>
      </c>
      <c r="S87" s="451">
        <f>+'Summary Data (2)'!BS87</f>
        <v>130</v>
      </c>
      <c r="T87" s="451">
        <f>+'Summary Data (2)'!BW87</f>
        <v>15</v>
      </c>
      <c r="U87" s="451">
        <f>+'Summary Data (2)'!BZ87</f>
        <v>3800</v>
      </c>
      <c r="X87" s="451">
        <f t="shared" si="14"/>
        <v>390</v>
      </c>
      <c r="Y87" s="451">
        <f t="shared" si="14"/>
        <v>0</v>
      </c>
      <c r="Z87" s="451">
        <f t="shared" si="15"/>
        <v>120</v>
      </c>
      <c r="AA87" s="451">
        <f t="shared" si="16"/>
        <v>320</v>
      </c>
      <c r="AB87" s="451">
        <f t="shared" si="17"/>
        <v>595</v>
      </c>
      <c r="AC87" s="451">
        <f t="shared" si="18"/>
        <v>2375</v>
      </c>
      <c r="AD87" s="432">
        <f t="shared" si="19"/>
        <v>0</v>
      </c>
      <c r="AG87" s="486">
        <f t="shared" si="20"/>
        <v>0.10263157894736842</v>
      </c>
      <c r="AH87" s="486">
        <f t="shared" si="21"/>
        <v>0</v>
      </c>
      <c r="AI87" s="486">
        <f t="shared" si="22"/>
        <v>3.1578947368421054E-2</v>
      </c>
      <c r="AJ87" s="486">
        <f t="shared" si="23"/>
        <v>8.4210526315789472E-2</v>
      </c>
      <c r="AK87" s="486">
        <f t="shared" si="24"/>
        <v>0.15657894736842104</v>
      </c>
      <c r="AL87" s="486">
        <f t="shared" si="25"/>
        <v>0.625</v>
      </c>
    </row>
    <row r="88" spans="1:38" ht="12.75" customHeight="1" x14ac:dyDescent="0.2">
      <c r="A88" s="640"/>
      <c r="B88" s="442" t="str">
        <f>+'Summary Data (2)'!B88</f>
        <v>November, 2007</v>
      </c>
      <c r="C88" s="448">
        <f>+'Summary Data (2)'!G88</f>
        <v>490</v>
      </c>
      <c r="D88" s="448">
        <f>+'Summary Data (2)'!K88</f>
        <v>0</v>
      </c>
      <c r="E88" s="448">
        <f>+'Summary Data (2)'!O88</f>
        <v>10</v>
      </c>
      <c r="F88" s="448">
        <f>+'Summary Data (2)'!S88</f>
        <v>50</v>
      </c>
      <c r="G88" s="448">
        <f>+'Summary Data (2)'!W88</f>
        <v>10</v>
      </c>
      <c r="H88" s="448">
        <f>+'Summary Data (2)'!AA88</f>
        <v>60</v>
      </c>
      <c r="I88" s="448">
        <f>+'Summary Data (2)'!AE88</f>
        <v>40</v>
      </c>
      <c r="J88" s="448">
        <f>+'Summary Data (2)'!AI88</f>
        <v>40</v>
      </c>
      <c r="K88" s="448">
        <f>+'Summary Data (2)'!AM88</f>
        <v>920</v>
      </c>
      <c r="L88" s="448">
        <f>+'Summary Data (2)'!AQ88</f>
        <v>200</v>
      </c>
      <c r="M88" s="448">
        <f>+'Summary Data (2)'!AU88</f>
        <v>615</v>
      </c>
      <c r="N88" s="448">
        <f>+'Summary Data (2)'!AY88</f>
        <v>675</v>
      </c>
      <c r="O88" s="448">
        <f>+'Summary Data (2)'!BC88</f>
        <v>50</v>
      </c>
      <c r="P88" s="448">
        <f>+'Summary Data (2)'!BG88</f>
        <v>0</v>
      </c>
      <c r="Q88" s="448">
        <f>+'Summary Data (2)'!BK88</f>
        <v>180</v>
      </c>
      <c r="R88" s="448">
        <f>+'Summary Data (2)'!BO88</f>
        <v>600</v>
      </c>
      <c r="S88" s="448">
        <f>+'Summary Data (2)'!BS88</f>
        <v>160</v>
      </c>
      <c r="T88" s="448">
        <f>+'Summary Data (2)'!BW88</f>
        <v>0</v>
      </c>
      <c r="U88" s="448">
        <f>+'Summary Data (2)'!BZ88</f>
        <v>4100</v>
      </c>
      <c r="X88" s="448">
        <f t="shared" si="14"/>
        <v>490</v>
      </c>
      <c r="Y88" s="448">
        <f t="shared" si="14"/>
        <v>0</v>
      </c>
      <c r="Z88" s="448">
        <f t="shared" si="15"/>
        <v>180</v>
      </c>
      <c r="AA88" s="448">
        <f t="shared" si="16"/>
        <v>210</v>
      </c>
      <c r="AB88" s="448">
        <f t="shared" si="17"/>
        <v>760</v>
      </c>
      <c r="AC88" s="448">
        <f t="shared" si="18"/>
        <v>2460</v>
      </c>
      <c r="AD88" s="432">
        <f t="shared" si="19"/>
        <v>0</v>
      </c>
      <c r="AG88" s="487">
        <f t="shared" si="20"/>
        <v>0.11951219512195121</v>
      </c>
      <c r="AH88" s="487">
        <f t="shared" si="21"/>
        <v>0</v>
      </c>
      <c r="AI88" s="487">
        <f t="shared" si="22"/>
        <v>4.3902439024390241E-2</v>
      </c>
      <c r="AJ88" s="487">
        <f t="shared" si="23"/>
        <v>5.1219512195121948E-2</v>
      </c>
      <c r="AK88" s="487">
        <f t="shared" si="24"/>
        <v>0.18536585365853658</v>
      </c>
      <c r="AL88" s="487">
        <f t="shared" si="25"/>
        <v>0.6</v>
      </c>
    </row>
    <row r="89" spans="1:38" x14ac:dyDescent="0.2">
      <c r="A89" s="640"/>
      <c r="B89" s="449" t="str">
        <f>+'Summary Data (2)'!B89</f>
        <v>December, 2007</v>
      </c>
      <c r="C89" s="451">
        <f>+'Summary Data (2)'!G89</f>
        <v>350</v>
      </c>
      <c r="D89" s="451">
        <f>+'Summary Data (2)'!K89</f>
        <v>240</v>
      </c>
      <c r="E89" s="451">
        <f>+'Summary Data (2)'!O89</f>
        <v>10</v>
      </c>
      <c r="F89" s="451">
        <f>+'Summary Data (2)'!S89</f>
        <v>40</v>
      </c>
      <c r="G89" s="451">
        <f>+'Summary Data (2)'!W89</f>
        <v>0</v>
      </c>
      <c r="H89" s="451">
        <f>+'Summary Data (2)'!AA89</f>
        <v>10</v>
      </c>
      <c r="I89" s="451">
        <f>+'Summary Data (2)'!AE89</f>
        <v>30</v>
      </c>
      <c r="J89" s="451">
        <f>+'Summary Data (2)'!AI89</f>
        <v>30</v>
      </c>
      <c r="K89" s="451">
        <f>+'Summary Data (2)'!AM89</f>
        <v>745</v>
      </c>
      <c r="L89" s="451">
        <f>+'Summary Data (2)'!AQ89</f>
        <v>130</v>
      </c>
      <c r="M89" s="451">
        <f>+'Summary Data (2)'!AU89</f>
        <v>765</v>
      </c>
      <c r="N89" s="451">
        <f>+'Summary Data (2)'!AY89</f>
        <v>685</v>
      </c>
      <c r="O89" s="451">
        <f>+'Summary Data (2)'!BC89</f>
        <v>40</v>
      </c>
      <c r="P89" s="451">
        <f>+'Summary Data (2)'!BG89</f>
        <v>5</v>
      </c>
      <c r="Q89" s="451">
        <f>+'Summary Data (2)'!BK89</f>
        <v>150</v>
      </c>
      <c r="R89" s="451">
        <f>+'Summary Data (2)'!BO89</f>
        <v>480</v>
      </c>
      <c r="S89" s="451">
        <f>+'Summary Data (2)'!BS89</f>
        <v>120</v>
      </c>
      <c r="T89" s="451">
        <f>+'Summary Data (2)'!BW89</f>
        <v>15</v>
      </c>
      <c r="U89" s="451">
        <f>+'Summary Data (2)'!BZ89</f>
        <v>3845</v>
      </c>
      <c r="X89" s="451">
        <f t="shared" si="14"/>
        <v>350</v>
      </c>
      <c r="Y89" s="451">
        <f t="shared" si="14"/>
        <v>240</v>
      </c>
      <c r="Z89" s="451">
        <f t="shared" si="15"/>
        <v>150</v>
      </c>
      <c r="AA89" s="451">
        <f t="shared" si="16"/>
        <v>120</v>
      </c>
      <c r="AB89" s="451">
        <f t="shared" si="17"/>
        <v>615</v>
      </c>
      <c r="AC89" s="451">
        <f t="shared" si="18"/>
        <v>2370</v>
      </c>
      <c r="AD89" s="432">
        <f t="shared" si="19"/>
        <v>0</v>
      </c>
      <c r="AG89" s="486">
        <f t="shared" si="20"/>
        <v>9.1027308192457732E-2</v>
      </c>
      <c r="AH89" s="486">
        <f t="shared" si="21"/>
        <v>6.2418725617685307E-2</v>
      </c>
      <c r="AI89" s="486">
        <f t="shared" si="22"/>
        <v>3.9011703511053319E-2</v>
      </c>
      <c r="AJ89" s="486">
        <f t="shared" si="23"/>
        <v>3.1209362808842653E-2</v>
      </c>
      <c r="AK89" s="486">
        <f t="shared" si="24"/>
        <v>0.1599479843953186</v>
      </c>
      <c r="AL89" s="486">
        <f t="shared" si="25"/>
        <v>0.61638491547464236</v>
      </c>
    </row>
    <row r="90" spans="1:38" x14ac:dyDescent="0.2">
      <c r="A90" s="640"/>
      <c r="B90" s="442" t="str">
        <f>+'Summary Data (2)'!B90</f>
        <v>January, 2008</v>
      </c>
      <c r="C90" s="448">
        <f>+'Summary Data (2)'!G90</f>
        <v>460</v>
      </c>
      <c r="D90" s="448">
        <f>+'Summary Data (2)'!K90</f>
        <v>240</v>
      </c>
      <c r="E90" s="448">
        <f>+'Summary Data (2)'!O90</f>
        <v>0</v>
      </c>
      <c r="F90" s="448">
        <f>+'Summary Data (2)'!S90</f>
        <v>70</v>
      </c>
      <c r="G90" s="448">
        <f>+'Summary Data (2)'!W90</f>
        <v>10</v>
      </c>
      <c r="H90" s="448">
        <f>+'Summary Data (2)'!AA90</f>
        <v>10</v>
      </c>
      <c r="I90" s="448">
        <f>+'Summary Data (2)'!AE90</f>
        <v>0</v>
      </c>
      <c r="J90" s="448">
        <f>+'Summary Data (2)'!AI90</f>
        <v>0</v>
      </c>
      <c r="K90" s="448">
        <f>+'Summary Data (2)'!AM90</f>
        <v>900</v>
      </c>
      <c r="L90" s="448">
        <f>+'Summary Data (2)'!AQ90</f>
        <v>185</v>
      </c>
      <c r="M90" s="448">
        <f>+'Summary Data (2)'!AU90</f>
        <v>615</v>
      </c>
      <c r="N90" s="448">
        <f>+'Summary Data (2)'!AY90</f>
        <v>685</v>
      </c>
      <c r="O90" s="448">
        <f>+'Summary Data (2)'!BC90</f>
        <v>20</v>
      </c>
      <c r="P90" s="448">
        <f>+'Summary Data (2)'!BG90</f>
        <v>5</v>
      </c>
      <c r="Q90" s="448">
        <f>+'Summary Data (2)'!BK90</f>
        <v>210</v>
      </c>
      <c r="R90" s="448">
        <f>+'Summary Data (2)'!BO90</f>
        <v>510</v>
      </c>
      <c r="S90" s="448">
        <f>+'Summary Data (2)'!BS90</f>
        <v>220</v>
      </c>
      <c r="T90" s="448">
        <f>+'Summary Data (2)'!BW90</f>
        <v>30</v>
      </c>
      <c r="U90" s="448">
        <f>+'Summary Data (2)'!BZ90</f>
        <v>4170</v>
      </c>
      <c r="X90" s="448">
        <f t="shared" si="14"/>
        <v>460</v>
      </c>
      <c r="Y90" s="448">
        <f t="shared" si="14"/>
        <v>240</v>
      </c>
      <c r="Z90" s="448">
        <f t="shared" si="15"/>
        <v>210</v>
      </c>
      <c r="AA90" s="448">
        <f t="shared" si="16"/>
        <v>90</v>
      </c>
      <c r="AB90" s="448">
        <f t="shared" si="17"/>
        <v>760</v>
      </c>
      <c r="AC90" s="448">
        <f t="shared" si="18"/>
        <v>2410</v>
      </c>
      <c r="AD90" s="432">
        <f t="shared" si="19"/>
        <v>0</v>
      </c>
      <c r="AG90" s="487">
        <f t="shared" si="20"/>
        <v>0.11031175059952038</v>
      </c>
      <c r="AH90" s="487">
        <f t="shared" si="21"/>
        <v>5.7553956834532377E-2</v>
      </c>
      <c r="AI90" s="487">
        <f t="shared" si="22"/>
        <v>5.0359712230215826E-2</v>
      </c>
      <c r="AJ90" s="487">
        <f t="shared" si="23"/>
        <v>2.1582733812949641E-2</v>
      </c>
      <c r="AK90" s="487">
        <f t="shared" si="24"/>
        <v>0.18225419664268586</v>
      </c>
      <c r="AL90" s="487">
        <f t="shared" si="25"/>
        <v>0.57793764988009588</v>
      </c>
    </row>
    <row r="91" spans="1:38" x14ac:dyDescent="0.2">
      <c r="A91" s="640"/>
      <c r="B91" s="449" t="str">
        <f>+'Summary Data (2)'!B91</f>
        <v>February, 2008</v>
      </c>
      <c r="C91" s="451">
        <f>+'Summary Data (2)'!G91</f>
        <v>450</v>
      </c>
      <c r="D91" s="451">
        <f>+'Summary Data (2)'!K91</f>
        <v>240</v>
      </c>
      <c r="E91" s="451">
        <f>+'Summary Data (2)'!O91</f>
        <v>0</v>
      </c>
      <c r="F91" s="451">
        <f>+'Summary Data (2)'!S91</f>
        <v>60</v>
      </c>
      <c r="G91" s="451">
        <f>+'Summary Data (2)'!W91</f>
        <v>0</v>
      </c>
      <c r="H91" s="451">
        <f>+'Summary Data (2)'!AA91</f>
        <v>40</v>
      </c>
      <c r="I91" s="451">
        <f>+'Summary Data (2)'!AE91</f>
        <v>10</v>
      </c>
      <c r="J91" s="451">
        <f>+'Summary Data (2)'!AI91</f>
        <v>10</v>
      </c>
      <c r="K91" s="451">
        <f>+'Summary Data (2)'!AM91</f>
        <v>875</v>
      </c>
      <c r="L91" s="451">
        <f>+'Summary Data (2)'!AQ91</f>
        <v>150</v>
      </c>
      <c r="M91" s="451">
        <f>+'Summary Data (2)'!AU91</f>
        <v>745</v>
      </c>
      <c r="N91" s="451">
        <f>+'Summary Data (2)'!AY91</f>
        <v>600</v>
      </c>
      <c r="O91" s="451">
        <f>+'Summary Data (2)'!BC91</f>
        <v>20</v>
      </c>
      <c r="P91" s="451">
        <f>+'Summary Data (2)'!BG91</f>
        <v>5</v>
      </c>
      <c r="Q91" s="451">
        <f>+'Summary Data (2)'!BK91</f>
        <v>180</v>
      </c>
      <c r="R91" s="451">
        <f>+'Summary Data (2)'!BO91</f>
        <v>510</v>
      </c>
      <c r="S91" s="451">
        <f>+'Summary Data (2)'!BS91</f>
        <v>180</v>
      </c>
      <c r="T91" s="451">
        <f>+'Summary Data (2)'!BW91</f>
        <v>15</v>
      </c>
      <c r="U91" s="451">
        <f>+'Summary Data (2)'!BZ91</f>
        <v>4090</v>
      </c>
      <c r="X91" s="451">
        <f t="shared" si="14"/>
        <v>450</v>
      </c>
      <c r="Y91" s="451">
        <f t="shared" si="14"/>
        <v>240</v>
      </c>
      <c r="Z91" s="451">
        <f t="shared" si="15"/>
        <v>180</v>
      </c>
      <c r="AA91" s="451">
        <f t="shared" si="16"/>
        <v>120</v>
      </c>
      <c r="AB91" s="451">
        <f t="shared" si="17"/>
        <v>705</v>
      </c>
      <c r="AC91" s="451">
        <f t="shared" si="18"/>
        <v>2395</v>
      </c>
      <c r="AD91" s="432">
        <f t="shared" si="19"/>
        <v>0</v>
      </c>
      <c r="AG91" s="486">
        <f t="shared" si="20"/>
        <v>0.1100244498777506</v>
      </c>
      <c r="AH91" s="486">
        <f t="shared" si="21"/>
        <v>5.8679706601466992E-2</v>
      </c>
      <c r="AI91" s="486">
        <f t="shared" si="22"/>
        <v>4.4009779951100246E-2</v>
      </c>
      <c r="AJ91" s="486">
        <f t="shared" si="23"/>
        <v>2.9339853300733496E-2</v>
      </c>
      <c r="AK91" s="486">
        <f t="shared" si="24"/>
        <v>0.17237163814180928</v>
      </c>
      <c r="AL91" s="486">
        <f t="shared" si="25"/>
        <v>0.58557457212713937</v>
      </c>
    </row>
    <row r="92" spans="1:38" x14ac:dyDescent="0.2">
      <c r="A92" s="640"/>
      <c r="B92" s="442" t="str">
        <f>+'Summary Data (2)'!B92</f>
        <v>March, 2008</v>
      </c>
      <c r="C92" s="448">
        <f>+'Summary Data (2)'!G92</f>
        <v>740</v>
      </c>
      <c r="D92" s="448">
        <f>+'Summary Data (2)'!K92</f>
        <v>240</v>
      </c>
      <c r="E92" s="448">
        <f>+'Summary Data (2)'!O92</f>
        <v>0</v>
      </c>
      <c r="F92" s="448">
        <f>+'Summary Data (2)'!S92</f>
        <v>70</v>
      </c>
      <c r="G92" s="448">
        <f>+'Summary Data (2)'!W92</f>
        <v>10</v>
      </c>
      <c r="H92" s="448">
        <f>+'Summary Data (2)'!AA92</f>
        <v>70</v>
      </c>
      <c r="I92" s="448">
        <f>+'Summary Data (2)'!AE92</f>
        <v>70</v>
      </c>
      <c r="J92" s="448">
        <f>+'Summary Data (2)'!AI92</f>
        <v>70</v>
      </c>
      <c r="K92" s="448">
        <f>+'Summary Data (2)'!AM92</f>
        <v>1095</v>
      </c>
      <c r="L92" s="448">
        <f>+'Summary Data (2)'!AQ92</f>
        <v>155</v>
      </c>
      <c r="M92" s="448">
        <f>+'Summary Data (2)'!AU92</f>
        <v>670</v>
      </c>
      <c r="N92" s="448">
        <f>+'Summary Data (2)'!AY92</f>
        <v>905</v>
      </c>
      <c r="O92" s="448">
        <f>+'Summary Data (2)'!BC92</f>
        <v>40</v>
      </c>
      <c r="P92" s="448">
        <f>+'Summary Data (2)'!BG92</f>
        <v>20</v>
      </c>
      <c r="Q92" s="448">
        <f>+'Summary Data (2)'!BK92</f>
        <v>150</v>
      </c>
      <c r="R92" s="448">
        <f>+'Summary Data (2)'!BO92</f>
        <v>450</v>
      </c>
      <c r="S92" s="448">
        <f>+'Summary Data (2)'!BS92</f>
        <v>150</v>
      </c>
      <c r="T92" s="448">
        <f>+'Summary Data (2)'!BW92</f>
        <v>0</v>
      </c>
      <c r="U92" s="448">
        <f>+'Summary Data (2)'!BZ92</f>
        <v>4905</v>
      </c>
      <c r="X92" s="448">
        <f t="shared" si="14"/>
        <v>740</v>
      </c>
      <c r="Y92" s="448">
        <f t="shared" si="14"/>
        <v>240</v>
      </c>
      <c r="Z92" s="448">
        <f t="shared" si="15"/>
        <v>150</v>
      </c>
      <c r="AA92" s="448">
        <f t="shared" si="16"/>
        <v>290</v>
      </c>
      <c r="AB92" s="448">
        <f t="shared" si="17"/>
        <v>600</v>
      </c>
      <c r="AC92" s="448">
        <f t="shared" si="18"/>
        <v>2885</v>
      </c>
      <c r="AD92" s="432">
        <f t="shared" si="19"/>
        <v>0</v>
      </c>
      <c r="AG92" s="487">
        <f t="shared" si="20"/>
        <v>0.15086646279306828</v>
      </c>
      <c r="AH92" s="487">
        <f t="shared" si="21"/>
        <v>4.8929663608562692E-2</v>
      </c>
      <c r="AI92" s="487">
        <f t="shared" si="22"/>
        <v>3.0581039755351681E-2</v>
      </c>
      <c r="AJ92" s="487">
        <f t="shared" si="23"/>
        <v>5.9123343527013254E-2</v>
      </c>
      <c r="AK92" s="487">
        <f t="shared" si="24"/>
        <v>0.12232415902140673</v>
      </c>
      <c r="AL92" s="487">
        <f t="shared" si="25"/>
        <v>0.58817533129459731</v>
      </c>
    </row>
    <row r="93" spans="1:38" x14ac:dyDescent="0.2">
      <c r="A93" s="640"/>
      <c r="B93" s="449" t="str">
        <f>+'Summary Data (2)'!B93</f>
        <v>April, 2008</v>
      </c>
      <c r="C93" s="451">
        <f>+'Summary Data (2)'!G93</f>
        <v>650</v>
      </c>
      <c r="D93" s="451">
        <f>+'Summary Data (2)'!K93</f>
        <v>120</v>
      </c>
      <c r="E93" s="451">
        <f>+'Summary Data (2)'!O93</f>
        <v>0</v>
      </c>
      <c r="F93" s="451">
        <f>+'Summary Data (2)'!S93</f>
        <v>70</v>
      </c>
      <c r="G93" s="451">
        <f>+'Summary Data (2)'!W93</f>
        <v>20</v>
      </c>
      <c r="H93" s="451">
        <f>+'Summary Data (2)'!AA93</f>
        <v>220</v>
      </c>
      <c r="I93" s="451">
        <f>+'Summary Data (2)'!AE93</f>
        <v>90</v>
      </c>
      <c r="J93" s="451">
        <f>+'Summary Data (2)'!AI93</f>
        <v>90</v>
      </c>
      <c r="K93" s="451">
        <f>+'Summary Data (2)'!AM93</f>
        <v>1040</v>
      </c>
      <c r="L93" s="451">
        <f>+'Summary Data (2)'!AQ93</f>
        <v>130</v>
      </c>
      <c r="M93" s="451">
        <f>+'Summary Data (2)'!AU93</f>
        <v>870</v>
      </c>
      <c r="N93" s="451">
        <f>+'Summary Data (2)'!AY93</f>
        <v>1050</v>
      </c>
      <c r="O93" s="451">
        <f>+'Summary Data (2)'!BC93</f>
        <v>20</v>
      </c>
      <c r="P93" s="451">
        <f>+'Summary Data (2)'!BG93</f>
        <v>10</v>
      </c>
      <c r="Q93" s="451">
        <f>+'Summary Data (2)'!BK93</f>
        <v>300</v>
      </c>
      <c r="R93" s="451">
        <f>+'Summary Data (2)'!BO93</f>
        <v>300</v>
      </c>
      <c r="S93" s="451">
        <f>+'Summary Data (2)'!BS93</f>
        <v>80</v>
      </c>
      <c r="T93" s="451">
        <f>+'Summary Data (2)'!BW93</f>
        <v>15</v>
      </c>
      <c r="U93" s="451">
        <f>+'Summary Data (2)'!BZ93</f>
        <v>5075</v>
      </c>
      <c r="X93" s="451">
        <f t="shared" si="14"/>
        <v>650</v>
      </c>
      <c r="Y93" s="451">
        <f t="shared" si="14"/>
        <v>120</v>
      </c>
      <c r="Z93" s="451">
        <f t="shared" si="15"/>
        <v>300</v>
      </c>
      <c r="AA93" s="451">
        <f t="shared" si="16"/>
        <v>490</v>
      </c>
      <c r="AB93" s="451">
        <f t="shared" si="17"/>
        <v>395</v>
      </c>
      <c r="AC93" s="451">
        <f t="shared" si="18"/>
        <v>3120</v>
      </c>
      <c r="AD93" s="432">
        <f t="shared" si="19"/>
        <v>0</v>
      </c>
      <c r="AG93" s="486">
        <f t="shared" si="20"/>
        <v>0.12807881773399016</v>
      </c>
      <c r="AH93" s="486">
        <f t="shared" si="21"/>
        <v>2.3645320197044337E-2</v>
      </c>
      <c r="AI93" s="486">
        <f t="shared" si="22"/>
        <v>5.9113300492610835E-2</v>
      </c>
      <c r="AJ93" s="486">
        <f t="shared" si="23"/>
        <v>9.6551724137931033E-2</v>
      </c>
      <c r="AK93" s="486">
        <f t="shared" si="24"/>
        <v>7.7832512315270941E-2</v>
      </c>
      <c r="AL93" s="486">
        <f t="shared" si="25"/>
        <v>0.61477832512315267</v>
      </c>
    </row>
    <row r="94" spans="1:38" x14ac:dyDescent="0.2">
      <c r="A94" s="640"/>
      <c r="B94" s="442" t="str">
        <f>+'Summary Data (2)'!B94</f>
        <v>May, 2008</v>
      </c>
      <c r="C94" s="448">
        <f>+'Summary Data (2)'!G94</f>
        <v>680</v>
      </c>
      <c r="D94" s="448">
        <f>+'Summary Data (2)'!K94</f>
        <v>0</v>
      </c>
      <c r="E94" s="448">
        <f>+'Summary Data (2)'!O94</f>
        <v>0</v>
      </c>
      <c r="F94" s="448">
        <f>+'Summary Data (2)'!S94</f>
        <v>100</v>
      </c>
      <c r="G94" s="448">
        <f>+'Summary Data (2)'!W94</f>
        <v>10</v>
      </c>
      <c r="H94" s="448">
        <f>+'Summary Data (2)'!AA94</f>
        <v>320</v>
      </c>
      <c r="I94" s="448">
        <f>+'Summary Data (2)'!AE94</f>
        <v>130</v>
      </c>
      <c r="J94" s="448">
        <f>+'Summary Data (2)'!AI94</f>
        <v>130</v>
      </c>
      <c r="K94" s="448">
        <f>+'Summary Data (2)'!AM94</f>
        <v>1195</v>
      </c>
      <c r="L94" s="448">
        <f>+'Summary Data (2)'!AQ94</f>
        <v>120</v>
      </c>
      <c r="M94" s="448">
        <f>+'Summary Data (2)'!AU94</f>
        <v>995</v>
      </c>
      <c r="N94" s="448">
        <f>+'Summary Data (2)'!AY94</f>
        <v>1070</v>
      </c>
      <c r="O94" s="448">
        <f>+'Summary Data (2)'!BC94</f>
        <v>30</v>
      </c>
      <c r="P94" s="448">
        <f>+'Summary Data (2)'!BG94</f>
        <v>5</v>
      </c>
      <c r="Q94" s="448">
        <f>+'Summary Data (2)'!BK94</f>
        <v>90</v>
      </c>
      <c r="R94" s="448">
        <f>+'Summary Data (2)'!BO94</f>
        <v>330</v>
      </c>
      <c r="S94" s="448">
        <f>+'Summary Data (2)'!BS94</f>
        <v>160</v>
      </c>
      <c r="T94" s="448">
        <f>+'Summary Data (2)'!BW94</f>
        <v>30</v>
      </c>
      <c r="U94" s="448">
        <f>+'Summary Data (2)'!BZ94</f>
        <v>5395</v>
      </c>
      <c r="X94" s="448">
        <f t="shared" si="14"/>
        <v>680</v>
      </c>
      <c r="Y94" s="448">
        <f t="shared" si="14"/>
        <v>0</v>
      </c>
      <c r="Z94" s="448">
        <f t="shared" si="15"/>
        <v>90</v>
      </c>
      <c r="AA94" s="448">
        <f t="shared" si="16"/>
        <v>690</v>
      </c>
      <c r="AB94" s="448">
        <f t="shared" si="17"/>
        <v>520</v>
      </c>
      <c r="AC94" s="448">
        <f t="shared" si="18"/>
        <v>3415</v>
      </c>
      <c r="AD94" s="432">
        <f t="shared" si="19"/>
        <v>0</v>
      </c>
      <c r="AG94" s="487">
        <f t="shared" si="20"/>
        <v>0.12604263206672844</v>
      </c>
      <c r="AH94" s="487">
        <f t="shared" si="21"/>
        <v>0</v>
      </c>
      <c r="AI94" s="487">
        <f t="shared" si="22"/>
        <v>1.6682113067655237E-2</v>
      </c>
      <c r="AJ94" s="487">
        <f t="shared" si="23"/>
        <v>0.1278962001853568</v>
      </c>
      <c r="AK94" s="487">
        <f t="shared" si="24"/>
        <v>9.6385542168674704E-2</v>
      </c>
      <c r="AL94" s="487">
        <f t="shared" si="25"/>
        <v>0.63299351251158475</v>
      </c>
    </row>
    <row r="95" spans="1:38" x14ac:dyDescent="0.2">
      <c r="A95" s="640"/>
      <c r="B95" s="449" t="str">
        <f>+'Summary Data (2)'!B95</f>
        <v>June, 2008</v>
      </c>
      <c r="C95" s="451">
        <f>+'Summary Data (2)'!G95</f>
        <v>430</v>
      </c>
      <c r="D95" s="451">
        <f>+'Summary Data (2)'!K95</f>
        <v>5220</v>
      </c>
      <c r="E95" s="451">
        <f>+'Summary Data (2)'!O95</f>
        <v>0</v>
      </c>
      <c r="F95" s="451">
        <f>+'Summary Data (2)'!S95</f>
        <v>100</v>
      </c>
      <c r="G95" s="451">
        <f>+'Summary Data (2)'!W95</f>
        <v>0</v>
      </c>
      <c r="H95" s="451">
        <f>+'Summary Data (2)'!AA95</f>
        <v>210</v>
      </c>
      <c r="I95" s="451">
        <f>+'Summary Data (2)'!AE95</f>
        <v>80</v>
      </c>
      <c r="J95" s="451">
        <f>+'Summary Data (2)'!AI95</f>
        <v>80</v>
      </c>
      <c r="K95" s="451">
        <f>+'Summary Data (2)'!AM95</f>
        <v>1140</v>
      </c>
      <c r="L95" s="451">
        <f>+'Summary Data (2)'!AQ95</f>
        <v>95</v>
      </c>
      <c r="M95" s="451">
        <f>+'Summary Data (2)'!AU95</f>
        <v>770</v>
      </c>
      <c r="N95" s="451">
        <f>+'Summary Data (2)'!AY95</f>
        <v>775</v>
      </c>
      <c r="O95" s="451">
        <f>+'Summary Data (2)'!BC95</f>
        <v>20</v>
      </c>
      <c r="P95" s="451">
        <f>+'Summary Data (2)'!BG95</f>
        <v>0</v>
      </c>
      <c r="Q95" s="451">
        <f>+'Summary Data (2)'!BK95</f>
        <v>240</v>
      </c>
      <c r="R95" s="451">
        <f>+'Summary Data (2)'!BO95</f>
        <v>360</v>
      </c>
      <c r="S95" s="451">
        <f>+'Summary Data (2)'!BS95</f>
        <v>150</v>
      </c>
      <c r="T95" s="451">
        <f>+'Summary Data (2)'!BW95</f>
        <v>270</v>
      </c>
      <c r="U95" s="451">
        <f>+'Summary Data (2)'!BZ95</f>
        <v>9940</v>
      </c>
      <c r="X95" s="451">
        <f t="shared" si="14"/>
        <v>430</v>
      </c>
      <c r="Y95" s="451">
        <f t="shared" si="14"/>
        <v>5220</v>
      </c>
      <c r="Z95" s="451">
        <f t="shared" si="15"/>
        <v>240</v>
      </c>
      <c r="AA95" s="451">
        <f t="shared" si="16"/>
        <v>470</v>
      </c>
      <c r="AB95" s="451">
        <f t="shared" si="17"/>
        <v>780</v>
      </c>
      <c r="AC95" s="451">
        <f t="shared" si="18"/>
        <v>2800</v>
      </c>
      <c r="AD95" s="432">
        <f t="shared" si="19"/>
        <v>0</v>
      </c>
      <c r="AG95" s="486">
        <f t="shared" si="20"/>
        <v>4.3259557344064385E-2</v>
      </c>
      <c r="AH95" s="486">
        <f t="shared" si="21"/>
        <v>0.52515090543259557</v>
      </c>
      <c r="AI95" s="486">
        <f t="shared" si="22"/>
        <v>2.4144869215291749E-2</v>
      </c>
      <c r="AJ95" s="486">
        <f t="shared" si="23"/>
        <v>4.7283702213279676E-2</v>
      </c>
      <c r="AK95" s="486">
        <f t="shared" si="24"/>
        <v>7.847082494969819E-2</v>
      </c>
      <c r="AL95" s="486">
        <f t="shared" si="25"/>
        <v>0.28169014084507044</v>
      </c>
    </row>
    <row r="96" spans="1:38" x14ac:dyDescent="0.2">
      <c r="A96" s="640"/>
      <c r="B96" s="442" t="str">
        <f>+'Summary Data (2)'!B96</f>
        <v>July, 2008</v>
      </c>
      <c r="C96" s="448">
        <f>+'Summary Data (2)'!G96</f>
        <v>340</v>
      </c>
      <c r="D96" s="448">
        <f>+'Summary Data (2)'!K96</f>
        <v>0</v>
      </c>
      <c r="E96" s="448">
        <f>+'Summary Data (2)'!O96</f>
        <v>0</v>
      </c>
      <c r="F96" s="448">
        <f>+'Summary Data (2)'!S96</f>
        <v>80</v>
      </c>
      <c r="G96" s="448">
        <f>+'Summary Data (2)'!W96</f>
        <v>20</v>
      </c>
      <c r="H96" s="448">
        <f>+'Summary Data (2)'!AA96</f>
        <v>170</v>
      </c>
      <c r="I96" s="448">
        <f>+'Summary Data (2)'!AE96</f>
        <v>60</v>
      </c>
      <c r="J96" s="448">
        <f>+'Summary Data (2)'!AI96</f>
        <v>60</v>
      </c>
      <c r="K96" s="448">
        <f>+'Summary Data (2)'!AM96</f>
        <v>860</v>
      </c>
      <c r="L96" s="448">
        <f>+'Summary Data (2)'!AQ96</f>
        <v>105</v>
      </c>
      <c r="M96" s="448">
        <f>+'Summary Data (2)'!AU96</f>
        <v>625</v>
      </c>
      <c r="N96" s="448">
        <f>+'Summary Data (2)'!AY96</f>
        <v>765</v>
      </c>
      <c r="O96" s="448">
        <f>+'Summary Data (2)'!BC96</f>
        <v>10</v>
      </c>
      <c r="P96" s="448">
        <f>+'Summary Data (2)'!BG96</f>
        <v>0</v>
      </c>
      <c r="Q96" s="448">
        <f>+'Summary Data (2)'!BK96</f>
        <v>90</v>
      </c>
      <c r="R96" s="448">
        <f>+'Summary Data (2)'!BO96</f>
        <v>660</v>
      </c>
      <c r="S96" s="448">
        <f>+'Summary Data (2)'!BS96</f>
        <v>80</v>
      </c>
      <c r="T96" s="448">
        <f>+'Summary Data (2)'!BW96</f>
        <v>45</v>
      </c>
      <c r="U96" s="448">
        <f>+'Summary Data (2)'!BZ96</f>
        <v>3970</v>
      </c>
      <c r="X96" s="448">
        <f t="shared" si="14"/>
        <v>340</v>
      </c>
      <c r="Y96" s="448">
        <f t="shared" si="14"/>
        <v>0</v>
      </c>
      <c r="Z96" s="448">
        <f t="shared" si="15"/>
        <v>90</v>
      </c>
      <c r="AA96" s="448">
        <f t="shared" si="16"/>
        <v>390</v>
      </c>
      <c r="AB96" s="448">
        <f t="shared" si="17"/>
        <v>785</v>
      </c>
      <c r="AC96" s="448">
        <f t="shared" si="18"/>
        <v>2365</v>
      </c>
      <c r="AD96" s="432">
        <f t="shared" si="19"/>
        <v>0</v>
      </c>
      <c r="AG96" s="487">
        <f t="shared" si="20"/>
        <v>8.5642317380352648E-2</v>
      </c>
      <c r="AH96" s="487">
        <f t="shared" si="21"/>
        <v>0</v>
      </c>
      <c r="AI96" s="487">
        <f t="shared" si="22"/>
        <v>2.2670025188916875E-2</v>
      </c>
      <c r="AJ96" s="487">
        <f t="shared" si="23"/>
        <v>9.8236775818639793E-2</v>
      </c>
      <c r="AK96" s="487">
        <f t="shared" si="24"/>
        <v>0.19773299748110831</v>
      </c>
      <c r="AL96" s="487">
        <f t="shared" si="25"/>
        <v>0.59571788413098237</v>
      </c>
    </row>
    <row r="97" spans="1:38" x14ac:dyDescent="0.2">
      <c r="A97" s="640"/>
      <c r="B97" s="449" t="str">
        <f>+'Summary Data (2)'!B97</f>
        <v>August, 2008</v>
      </c>
      <c r="C97" s="451">
        <f>+'Summary Data (2)'!G97</f>
        <v>740</v>
      </c>
      <c r="D97" s="451">
        <f>+'Summary Data (2)'!K97</f>
        <v>0</v>
      </c>
      <c r="E97" s="451">
        <f>+'Summary Data (2)'!O97</f>
        <v>0</v>
      </c>
      <c r="F97" s="451">
        <f>+'Summary Data (2)'!S97</f>
        <v>50</v>
      </c>
      <c r="G97" s="451">
        <f>+'Summary Data (2)'!W97</f>
        <v>0</v>
      </c>
      <c r="H97" s="451">
        <f>+'Summary Data (2)'!AA97</f>
        <v>150</v>
      </c>
      <c r="I97" s="451">
        <f>+'Summary Data (2)'!AE97</f>
        <v>30</v>
      </c>
      <c r="J97" s="451">
        <f>+'Summary Data (2)'!AI97</f>
        <v>30</v>
      </c>
      <c r="K97" s="451">
        <f>+'Summary Data (2)'!AM97</f>
        <v>985</v>
      </c>
      <c r="L97" s="451">
        <f>+'Summary Data (2)'!AQ97</f>
        <v>130</v>
      </c>
      <c r="M97" s="451">
        <f>+'Summary Data (2)'!AU97</f>
        <v>735</v>
      </c>
      <c r="N97" s="451">
        <f>+'Summary Data (2)'!AY97</f>
        <v>820</v>
      </c>
      <c r="O97" s="451">
        <f>+'Summary Data (2)'!BC97</f>
        <v>20</v>
      </c>
      <c r="P97" s="451">
        <f>+'Summary Data (2)'!BG97</f>
        <v>5</v>
      </c>
      <c r="Q97" s="451">
        <f>+'Summary Data (2)'!BK97</f>
        <v>30</v>
      </c>
      <c r="R97" s="451">
        <f>+'Summary Data (2)'!BO97</f>
        <v>570</v>
      </c>
      <c r="S97" s="451">
        <f>+'Summary Data (2)'!BS97</f>
        <v>80</v>
      </c>
      <c r="T97" s="451">
        <f>+'Summary Data (2)'!BW97</f>
        <v>150</v>
      </c>
      <c r="U97" s="451">
        <f>+'Summary Data (2)'!BZ97</f>
        <v>4525</v>
      </c>
      <c r="X97" s="451">
        <f t="shared" si="14"/>
        <v>740</v>
      </c>
      <c r="Y97" s="451">
        <f t="shared" si="14"/>
        <v>0</v>
      </c>
      <c r="Z97" s="451">
        <f t="shared" si="15"/>
        <v>30</v>
      </c>
      <c r="AA97" s="451">
        <f t="shared" si="16"/>
        <v>260</v>
      </c>
      <c r="AB97" s="451">
        <f t="shared" si="17"/>
        <v>800</v>
      </c>
      <c r="AC97" s="451">
        <f t="shared" si="18"/>
        <v>2695</v>
      </c>
      <c r="AD97" s="432">
        <f t="shared" si="19"/>
        <v>0</v>
      </c>
      <c r="AG97" s="486">
        <f t="shared" si="20"/>
        <v>0.16353591160220995</v>
      </c>
      <c r="AH97" s="486">
        <f t="shared" si="21"/>
        <v>0</v>
      </c>
      <c r="AI97" s="486">
        <f t="shared" si="22"/>
        <v>6.6298342541436465E-3</v>
      </c>
      <c r="AJ97" s="486">
        <f t="shared" si="23"/>
        <v>5.7458563535911604E-2</v>
      </c>
      <c r="AK97" s="486">
        <f t="shared" si="24"/>
        <v>0.17679558011049723</v>
      </c>
      <c r="AL97" s="486">
        <f t="shared" si="25"/>
        <v>0.59558011049723758</v>
      </c>
    </row>
    <row r="98" spans="1:38" x14ac:dyDescent="0.2">
      <c r="A98" s="641"/>
      <c r="B98" s="442" t="str">
        <f>+'Summary Data (2)'!B98</f>
        <v>September, 2008</v>
      </c>
      <c r="C98" s="448">
        <f>+'Summary Data (2)'!G98</f>
        <v>340</v>
      </c>
      <c r="D98" s="448">
        <f>+'Summary Data (2)'!K98</f>
        <v>0</v>
      </c>
      <c r="E98" s="448">
        <f>+'Summary Data (2)'!O98</f>
        <v>0</v>
      </c>
      <c r="F98" s="448">
        <f>+'Summary Data (2)'!S98</f>
        <v>80</v>
      </c>
      <c r="G98" s="448">
        <f>+'Summary Data (2)'!W98</f>
        <v>10</v>
      </c>
      <c r="H98" s="448">
        <f>+'Summary Data (2)'!AA98</f>
        <v>220</v>
      </c>
      <c r="I98" s="448">
        <f>+'Summary Data (2)'!AE98</f>
        <v>10</v>
      </c>
      <c r="J98" s="448">
        <f>+'Summary Data (2)'!AI98</f>
        <v>10</v>
      </c>
      <c r="K98" s="448">
        <f>+'Summary Data (2)'!AM98</f>
        <v>1045</v>
      </c>
      <c r="L98" s="448">
        <f>+'Summary Data (2)'!AQ98</f>
        <v>195</v>
      </c>
      <c r="M98" s="448">
        <f>+'Summary Data (2)'!AU98</f>
        <v>695</v>
      </c>
      <c r="N98" s="448">
        <f>+'Summary Data (2)'!AY98</f>
        <v>865</v>
      </c>
      <c r="O98" s="448">
        <f>+'Summary Data (2)'!BC98</f>
        <v>30</v>
      </c>
      <c r="P98" s="448">
        <f>+'Summary Data (2)'!BG98</f>
        <v>0</v>
      </c>
      <c r="Q98" s="448">
        <f>+'Summary Data (2)'!BK98</f>
        <v>30</v>
      </c>
      <c r="R98" s="448">
        <f>+'Summary Data (2)'!BO98</f>
        <v>390</v>
      </c>
      <c r="S98" s="448">
        <f>+'Summary Data (2)'!BS98</f>
        <v>130</v>
      </c>
      <c r="T98" s="448">
        <f>+'Summary Data (2)'!BW98</f>
        <v>15</v>
      </c>
      <c r="U98" s="448">
        <f>+'Summary Data (2)'!BZ98</f>
        <v>4065</v>
      </c>
      <c r="X98" s="448">
        <f t="shared" si="14"/>
        <v>340</v>
      </c>
      <c r="Y98" s="448">
        <f t="shared" si="14"/>
        <v>0</v>
      </c>
      <c r="Z98" s="448">
        <f t="shared" si="15"/>
        <v>30</v>
      </c>
      <c r="AA98" s="448">
        <f t="shared" si="16"/>
        <v>330</v>
      </c>
      <c r="AB98" s="448">
        <f t="shared" si="17"/>
        <v>535</v>
      </c>
      <c r="AC98" s="448">
        <f t="shared" si="18"/>
        <v>2830</v>
      </c>
      <c r="AD98" s="432">
        <f t="shared" si="19"/>
        <v>0</v>
      </c>
      <c r="AG98" s="487">
        <f t="shared" si="20"/>
        <v>8.3640836408364089E-2</v>
      </c>
      <c r="AH98" s="487">
        <f t="shared" si="21"/>
        <v>0</v>
      </c>
      <c r="AI98" s="487">
        <f t="shared" si="22"/>
        <v>7.3800738007380072E-3</v>
      </c>
      <c r="AJ98" s="487">
        <f t="shared" si="23"/>
        <v>8.1180811808118078E-2</v>
      </c>
      <c r="AK98" s="487">
        <f t="shared" si="24"/>
        <v>0.13161131611316113</v>
      </c>
      <c r="AL98" s="487">
        <f t="shared" si="25"/>
        <v>0.6961869618696187</v>
      </c>
    </row>
    <row r="99" spans="1:38" ht="12.75" customHeight="1" x14ac:dyDescent="0.2">
      <c r="A99" s="639" t="s">
        <v>142</v>
      </c>
      <c r="B99" s="449" t="str">
        <f>+'Summary Data (2)'!B99</f>
        <v>October, 2008</v>
      </c>
      <c r="C99" s="451">
        <f>+'Summary Data (2)'!G99</f>
        <v>350</v>
      </c>
      <c r="D99" s="451">
        <f>+'Summary Data (2)'!K99</f>
        <v>0</v>
      </c>
      <c r="E99" s="451">
        <f>+'Summary Data (2)'!O99</f>
        <v>0</v>
      </c>
      <c r="F99" s="451">
        <f>+'Summary Data (2)'!S99</f>
        <v>10</v>
      </c>
      <c r="G99" s="451">
        <f>+'Summary Data (2)'!W99</f>
        <v>10</v>
      </c>
      <c r="H99" s="451">
        <f>+'Summary Data (2)'!AA99</f>
        <v>80</v>
      </c>
      <c r="I99" s="451">
        <f>+'Summary Data (2)'!AE99</f>
        <v>30</v>
      </c>
      <c r="J99" s="451">
        <f>+'Summary Data (2)'!AI99</f>
        <v>30</v>
      </c>
      <c r="K99" s="451">
        <f>+'Summary Data (2)'!AM99</f>
        <v>760</v>
      </c>
      <c r="L99" s="451">
        <f>+'Summary Data (2)'!AQ99</f>
        <v>120</v>
      </c>
      <c r="M99" s="451">
        <f>+'Summary Data (2)'!AU99</f>
        <v>610</v>
      </c>
      <c r="N99" s="451">
        <f>+'Summary Data (2)'!AY99</f>
        <v>735</v>
      </c>
      <c r="O99" s="451">
        <f>+'Summary Data (2)'!BC99</f>
        <v>0</v>
      </c>
      <c r="P99" s="451">
        <f>+'Summary Data (2)'!BG99</f>
        <v>5</v>
      </c>
      <c r="Q99" s="451">
        <f>+'Summary Data (2)'!BK99</f>
        <v>210</v>
      </c>
      <c r="R99" s="451">
        <f>+'Summary Data (2)'!BO99</f>
        <v>360</v>
      </c>
      <c r="S99" s="451">
        <f>+'Summary Data (2)'!BS99</f>
        <v>150</v>
      </c>
      <c r="T99" s="451">
        <f>+'Summary Data (2)'!BW99</f>
        <v>60</v>
      </c>
      <c r="U99" s="451">
        <f>+'Summary Data (2)'!BZ99</f>
        <v>3520</v>
      </c>
      <c r="X99" s="451">
        <f t="shared" si="14"/>
        <v>350</v>
      </c>
      <c r="Y99" s="451">
        <f t="shared" si="14"/>
        <v>0</v>
      </c>
      <c r="Z99" s="451">
        <f t="shared" si="15"/>
        <v>210</v>
      </c>
      <c r="AA99" s="451">
        <f t="shared" si="16"/>
        <v>160</v>
      </c>
      <c r="AB99" s="451">
        <f t="shared" si="17"/>
        <v>570</v>
      </c>
      <c r="AC99" s="451">
        <f t="shared" si="18"/>
        <v>2230</v>
      </c>
      <c r="AD99" s="432">
        <f t="shared" si="19"/>
        <v>0</v>
      </c>
      <c r="AG99" s="486">
        <f t="shared" si="20"/>
        <v>9.9431818181818177E-2</v>
      </c>
      <c r="AH99" s="486">
        <f t="shared" si="21"/>
        <v>0</v>
      </c>
      <c r="AI99" s="486">
        <f t="shared" si="22"/>
        <v>5.9659090909090912E-2</v>
      </c>
      <c r="AJ99" s="486">
        <f t="shared" si="23"/>
        <v>4.5454545454545456E-2</v>
      </c>
      <c r="AK99" s="486">
        <f t="shared" si="24"/>
        <v>0.16193181818181818</v>
      </c>
      <c r="AL99" s="486">
        <f t="shared" si="25"/>
        <v>0.63352272727272729</v>
      </c>
    </row>
    <row r="100" spans="1:38" ht="12.75" customHeight="1" x14ac:dyDescent="0.2">
      <c r="A100" s="640"/>
      <c r="B100" s="442" t="str">
        <f>+'Summary Data (2)'!B100</f>
        <v>November, 2008</v>
      </c>
      <c r="C100" s="448">
        <f>+'Summary Data (2)'!G100</f>
        <v>300</v>
      </c>
      <c r="D100" s="448">
        <f>+'Summary Data (2)'!K100</f>
        <v>0</v>
      </c>
      <c r="E100" s="448">
        <f>+'Summary Data (2)'!O100</f>
        <v>10</v>
      </c>
      <c r="F100" s="448">
        <f>+'Summary Data (2)'!S100</f>
        <v>30</v>
      </c>
      <c r="G100" s="448">
        <f>+'Summary Data (2)'!W100</f>
        <v>0</v>
      </c>
      <c r="H100" s="448">
        <f>+'Summary Data (2)'!AA100</f>
        <v>10</v>
      </c>
      <c r="I100" s="448">
        <f>+'Summary Data (2)'!AE100</f>
        <v>50</v>
      </c>
      <c r="J100" s="448">
        <f>+'Summary Data (2)'!AI100</f>
        <v>50</v>
      </c>
      <c r="K100" s="448">
        <f>+'Summary Data (2)'!AM100</f>
        <v>695</v>
      </c>
      <c r="L100" s="448">
        <f>+'Summary Data (2)'!AQ100</f>
        <v>110</v>
      </c>
      <c r="M100" s="448">
        <f>+'Summary Data (2)'!AU100</f>
        <v>510</v>
      </c>
      <c r="N100" s="448">
        <f>+'Summary Data (2)'!AY100</f>
        <v>530</v>
      </c>
      <c r="O100" s="448">
        <f>+'Summary Data (2)'!BC100</f>
        <v>30</v>
      </c>
      <c r="P100" s="448">
        <f>+'Summary Data (2)'!BG100</f>
        <v>0</v>
      </c>
      <c r="Q100" s="448">
        <f>+'Summary Data (2)'!BK100</f>
        <v>90</v>
      </c>
      <c r="R100" s="448">
        <f>+'Summary Data (2)'!BO100</f>
        <v>360</v>
      </c>
      <c r="S100" s="448">
        <f>+'Summary Data (2)'!BS100</f>
        <v>50</v>
      </c>
      <c r="T100" s="448">
        <f>+'Summary Data (2)'!BW100</f>
        <v>30</v>
      </c>
      <c r="U100" s="448">
        <f>+'Summary Data (2)'!BZ100</f>
        <v>2855</v>
      </c>
      <c r="X100" s="448">
        <f t="shared" si="14"/>
        <v>300</v>
      </c>
      <c r="Y100" s="448">
        <f t="shared" si="14"/>
        <v>0</v>
      </c>
      <c r="Z100" s="448">
        <f t="shared" si="15"/>
        <v>90</v>
      </c>
      <c r="AA100" s="448">
        <f t="shared" si="16"/>
        <v>150</v>
      </c>
      <c r="AB100" s="448">
        <f t="shared" si="17"/>
        <v>440</v>
      </c>
      <c r="AC100" s="448">
        <f t="shared" si="18"/>
        <v>1875</v>
      </c>
      <c r="AD100" s="432">
        <f t="shared" si="19"/>
        <v>0</v>
      </c>
      <c r="AG100" s="487">
        <f t="shared" si="20"/>
        <v>0.10507880910683012</v>
      </c>
      <c r="AH100" s="487">
        <f t="shared" si="21"/>
        <v>0</v>
      </c>
      <c r="AI100" s="487">
        <f t="shared" si="22"/>
        <v>3.1523642732049037E-2</v>
      </c>
      <c r="AJ100" s="487">
        <f t="shared" si="23"/>
        <v>5.2539404553415062E-2</v>
      </c>
      <c r="AK100" s="487">
        <f t="shared" si="24"/>
        <v>0.15411558669001751</v>
      </c>
      <c r="AL100" s="487">
        <f t="shared" si="25"/>
        <v>0.65674255691768824</v>
      </c>
    </row>
    <row r="101" spans="1:38" x14ac:dyDescent="0.2">
      <c r="A101" s="640"/>
      <c r="B101" s="449" t="str">
        <f>+'Summary Data (2)'!B101</f>
        <v>December, 2008</v>
      </c>
      <c r="C101" s="451">
        <f>+'Summary Data (2)'!G101</f>
        <v>200</v>
      </c>
      <c r="D101" s="451">
        <f>+'Summary Data (2)'!K101</f>
        <v>0</v>
      </c>
      <c r="E101" s="451">
        <f>+'Summary Data (2)'!O101</f>
        <v>10</v>
      </c>
      <c r="F101" s="451">
        <f>+'Summary Data (2)'!S101</f>
        <v>70</v>
      </c>
      <c r="G101" s="451">
        <f>+'Summary Data (2)'!W101</f>
        <v>0</v>
      </c>
      <c r="H101" s="451">
        <f>+'Summary Data (2)'!AA101</f>
        <v>20</v>
      </c>
      <c r="I101" s="451">
        <f>+'Summary Data (2)'!AE101</f>
        <v>30</v>
      </c>
      <c r="J101" s="451">
        <f>+'Summary Data (2)'!AI101</f>
        <v>10</v>
      </c>
      <c r="K101" s="451">
        <f>+'Summary Data (2)'!AM101</f>
        <v>735</v>
      </c>
      <c r="L101" s="451">
        <f>+'Summary Data (2)'!AQ101</f>
        <v>170</v>
      </c>
      <c r="M101" s="451">
        <f>+'Summary Data (2)'!AU101</f>
        <v>375</v>
      </c>
      <c r="N101" s="451">
        <f>+'Summary Data (2)'!AY101</f>
        <v>525</v>
      </c>
      <c r="O101" s="451">
        <f>+'Summary Data (2)'!BC101</f>
        <v>40</v>
      </c>
      <c r="P101" s="451">
        <f>+'Summary Data (2)'!BG101</f>
        <v>0</v>
      </c>
      <c r="Q101" s="451">
        <f>+'Summary Data (2)'!BK101</f>
        <v>120</v>
      </c>
      <c r="R101" s="451">
        <f>+'Summary Data (2)'!BO101</f>
        <v>420</v>
      </c>
      <c r="S101" s="451">
        <f>+'Summary Data (2)'!BS101</f>
        <v>170</v>
      </c>
      <c r="T101" s="451">
        <f>+'Summary Data (2)'!BW101</f>
        <v>0</v>
      </c>
      <c r="U101" s="451">
        <f>+'Summary Data (2)'!BZ101</f>
        <v>2895</v>
      </c>
      <c r="X101" s="451">
        <f t="shared" si="14"/>
        <v>200</v>
      </c>
      <c r="Y101" s="451">
        <f t="shared" si="14"/>
        <v>0</v>
      </c>
      <c r="Z101" s="451">
        <f t="shared" si="15"/>
        <v>120</v>
      </c>
      <c r="AA101" s="451">
        <f t="shared" si="16"/>
        <v>140</v>
      </c>
      <c r="AB101" s="451">
        <f t="shared" si="17"/>
        <v>590</v>
      </c>
      <c r="AC101" s="451">
        <f t="shared" si="18"/>
        <v>1845</v>
      </c>
      <c r="AD101" s="432">
        <f t="shared" si="19"/>
        <v>0</v>
      </c>
      <c r="AG101" s="486">
        <f t="shared" si="20"/>
        <v>6.9084628670120898E-2</v>
      </c>
      <c r="AH101" s="486">
        <f t="shared" si="21"/>
        <v>0</v>
      </c>
      <c r="AI101" s="486">
        <f t="shared" si="22"/>
        <v>4.145077720207254E-2</v>
      </c>
      <c r="AJ101" s="486">
        <f t="shared" si="23"/>
        <v>4.8359240069084632E-2</v>
      </c>
      <c r="AK101" s="486">
        <f t="shared" si="24"/>
        <v>0.20379965457685664</v>
      </c>
      <c r="AL101" s="486">
        <f t="shared" si="25"/>
        <v>0.63730569948186533</v>
      </c>
    </row>
    <row r="102" spans="1:38" x14ac:dyDescent="0.2">
      <c r="A102" s="640"/>
      <c r="B102" s="442" t="str">
        <f>+'Summary Data (2)'!B102</f>
        <v>January, 2009</v>
      </c>
      <c r="C102" s="448">
        <f>+'Summary Data (2)'!G102</f>
        <v>280</v>
      </c>
      <c r="D102" s="448">
        <f>+'Summary Data (2)'!K102</f>
        <v>0</v>
      </c>
      <c r="E102" s="448">
        <f>+'Summary Data (2)'!O102</f>
        <v>0</v>
      </c>
      <c r="F102" s="448">
        <f>+'Summary Data (2)'!S102</f>
        <v>10</v>
      </c>
      <c r="G102" s="448">
        <f>+'Summary Data (2)'!W102</f>
        <v>0</v>
      </c>
      <c r="H102" s="448">
        <f>+'Summary Data (2)'!AA102</f>
        <v>30</v>
      </c>
      <c r="I102" s="448">
        <f>+'Summary Data (2)'!AE102</f>
        <v>10</v>
      </c>
      <c r="J102" s="448">
        <f>+'Summary Data (2)'!AI102</f>
        <v>10</v>
      </c>
      <c r="K102" s="448">
        <f>+'Summary Data (2)'!AM102</f>
        <v>495</v>
      </c>
      <c r="L102" s="448">
        <f>+'Summary Data (2)'!AQ102</f>
        <v>90</v>
      </c>
      <c r="M102" s="448">
        <f>+'Summary Data (2)'!AU102</f>
        <v>410</v>
      </c>
      <c r="N102" s="448">
        <f>+'Summary Data (2)'!AY102</f>
        <v>395</v>
      </c>
      <c r="O102" s="448">
        <f>+'Summary Data (2)'!BC102</f>
        <v>20</v>
      </c>
      <c r="P102" s="448">
        <f>+'Summary Data (2)'!BG102</f>
        <v>0</v>
      </c>
      <c r="Q102" s="448">
        <f>+'Summary Data (2)'!BK102</f>
        <v>120</v>
      </c>
      <c r="R102" s="448">
        <f>+'Summary Data (2)'!BO102</f>
        <v>300</v>
      </c>
      <c r="S102" s="448">
        <f>+'Summary Data (2)'!BS102</f>
        <v>90</v>
      </c>
      <c r="T102" s="448">
        <f>+'Summary Data (2)'!BW102</f>
        <v>0</v>
      </c>
      <c r="U102" s="448">
        <f>+'Summary Data (2)'!BZ102</f>
        <v>2260</v>
      </c>
      <c r="X102" s="448">
        <f t="shared" si="14"/>
        <v>280</v>
      </c>
      <c r="Y102" s="448">
        <f t="shared" si="14"/>
        <v>0</v>
      </c>
      <c r="Z102" s="448">
        <f t="shared" si="15"/>
        <v>120</v>
      </c>
      <c r="AA102" s="448">
        <f t="shared" si="16"/>
        <v>60</v>
      </c>
      <c r="AB102" s="448">
        <f t="shared" si="17"/>
        <v>390</v>
      </c>
      <c r="AC102" s="448">
        <f t="shared" si="18"/>
        <v>1410</v>
      </c>
      <c r="AD102" s="432">
        <f t="shared" si="19"/>
        <v>0</v>
      </c>
      <c r="AG102" s="487">
        <f t="shared" si="20"/>
        <v>0.12389380530973451</v>
      </c>
      <c r="AH102" s="487">
        <f t="shared" si="21"/>
        <v>0</v>
      </c>
      <c r="AI102" s="487">
        <f t="shared" si="22"/>
        <v>5.3097345132743362E-2</v>
      </c>
      <c r="AJ102" s="487">
        <f t="shared" si="23"/>
        <v>2.6548672566371681E-2</v>
      </c>
      <c r="AK102" s="487">
        <f t="shared" si="24"/>
        <v>0.17256637168141592</v>
      </c>
      <c r="AL102" s="487">
        <f t="shared" si="25"/>
        <v>0.62389380530973448</v>
      </c>
    </row>
    <row r="103" spans="1:38" x14ac:dyDescent="0.2">
      <c r="A103" s="640"/>
      <c r="B103" s="449" t="str">
        <f>+'Summary Data (2)'!B103</f>
        <v>February, 2009</v>
      </c>
      <c r="C103" s="451">
        <f>+'Summary Data (2)'!G103</f>
        <v>300</v>
      </c>
      <c r="D103" s="451">
        <f>+'Summary Data (2)'!K103</f>
        <v>0</v>
      </c>
      <c r="E103" s="451">
        <f>+'Summary Data (2)'!O103</f>
        <v>10</v>
      </c>
      <c r="F103" s="451">
        <f>+'Summary Data (2)'!S103</f>
        <v>30</v>
      </c>
      <c r="G103" s="451">
        <f>+'Summary Data (2)'!W103</f>
        <v>0</v>
      </c>
      <c r="H103" s="451">
        <f>+'Summary Data (2)'!AA103</f>
        <v>40</v>
      </c>
      <c r="I103" s="451">
        <f>+'Summary Data (2)'!AE103</f>
        <v>20</v>
      </c>
      <c r="J103" s="451">
        <f>+'Summary Data (2)'!AI103</f>
        <v>10</v>
      </c>
      <c r="K103" s="451">
        <f>+'Summary Data (2)'!AM103</f>
        <v>510</v>
      </c>
      <c r="L103" s="451">
        <f>+'Summary Data (2)'!AQ103</f>
        <v>60</v>
      </c>
      <c r="M103" s="451">
        <f>+'Summary Data (2)'!AU103</f>
        <v>450</v>
      </c>
      <c r="N103" s="451">
        <f>+'Summary Data (2)'!AY103</f>
        <v>495</v>
      </c>
      <c r="O103" s="451">
        <f>+'Summary Data (2)'!BC103</f>
        <v>0</v>
      </c>
      <c r="P103" s="451">
        <f>+'Summary Data (2)'!BG103</f>
        <v>0</v>
      </c>
      <c r="Q103" s="451">
        <f>+'Summary Data (2)'!BK103</f>
        <v>60</v>
      </c>
      <c r="R103" s="451">
        <f>+'Summary Data (2)'!BO103</f>
        <v>330</v>
      </c>
      <c r="S103" s="451">
        <f>+'Summary Data (2)'!BS103</f>
        <v>60</v>
      </c>
      <c r="T103" s="451">
        <f>+'Summary Data (2)'!BW103</f>
        <v>0</v>
      </c>
      <c r="U103" s="451">
        <f>+'Summary Data (2)'!BZ103</f>
        <v>2375</v>
      </c>
      <c r="X103" s="451">
        <f t="shared" si="14"/>
        <v>300</v>
      </c>
      <c r="Y103" s="451">
        <f t="shared" si="14"/>
        <v>0</v>
      </c>
      <c r="Z103" s="451">
        <f t="shared" si="15"/>
        <v>60</v>
      </c>
      <c r="AA103" s="451">
        <f t="shared" si="16"/>
        <v>110</v>
      </c>
      <c r="AB103" s="451">
        <f t="shared" si="17"/>
        <v>390</v>
      </c>
      <c r="AC103" s="451">
        <f t="shared" si="18"/>
        <v>1515</v>
      </c>
      <c r="AD103" s="432">
        <f t="shared" si="19"/>
        <v>0</v>
      </c>
      <c r="AG103" s="486">
        <f t="shared" si="20"/>
        <v>0.12631578947368421</v>
      </c>
      <c r="AH103" s="486">
        <f t="shared" si="21"/>
        <v>0</v>
      </c>
      <c r="AI103" s="486">
        <f t="shared" si="22"/>
        <v>2.5263157894736842E-2</v>
      </c>
      <c r="AJ103" s="486">
        <f t="shared" si="23"/>
        <v>4.6315789473684213E-2</v>
      </c>
      <c r="AK103" s="486">
        <f t="shared" si="24"/>
        <v>0.16421052631578947</v>
      </c>
      <c r="AL103" s="486">
        <f t="shared" si="25"/>
        <v>0.63789473684210529</v>
      </c>
    </row>
    <row r="104" spans="1:38" x14ac:dyDescent="0.2">
      <c r="A104" s="640"/>
      <c r="B104" s="442" t="str">
        <f>+'Summary Data (2)'!B104</f>
        <v>March, 2009</v>
      </c>
      <c r="C104" s="448">
        <f>+'Summary Data (2)'!G104</f>
        <v>410</v>
      </c>
      <c r="D104" s="448">
        <f>+'Summary Data (2)'!K104</f>
        <v>0</v>
      </c>
      <c r="E104" s="448">
        <f>+'Summary Data (2)'!O104</f>
        <v>0</v>
      </c>
      <c r="F104" s="448">
        <f>+'Summary Data (2)'!S104</f>
        <v>50</v>
      </c>
      <c r="G104" s="448">
        <f>+'Summary Data (2)'!W104</f>
        <v>10</v>
      </c>
      <c r="H104" s="448">
        <f>+'Summary Data (2)'!AA104</f>
        <v>170</v>
      </c>
      <c r="I104" s="448">
        <f>+'Summary Data (2)'!AE104</f>
        <v>30</v>
      </c>
      <c r="J104" s="448">
        <f>+'Summary Data (2)'!AI104</f>
        <v>0</v>
      </c>
      <c r="K104" s="448">
        <f>+'Summary Data (2)'!AM104</f>
        <v>660</v>
      </c>
      <c r="L104" s="448">
        <f>+'Summary Data (2)'!AQ104</f>
        <v>180</v>
      </c>
      <c r="M104" s="448">
        <f>+'Summary Data (2)'!AU104</f>
        <v>405</v>
      </c>
      <c r="N104" s="448">
        <f>+'Summary Data (2)'!AY104</f>
        <v>410</v>
      </c>
      <c r="O104" s="448">
        <f>+'Summary Data (2)'!BC104</f>
        <v>10</v>
      </c>
      <c r="P104" s="448">
        <f>+'Summary Data (2)'!BG104</f>
        <v>0</v>
      </c>
      <c r="Q104" s="448">
        <f>+'Summary Data (2)'!BK104</f>
        <v>90</v>
      </c>
      <c r="R104" s="448">
        <f>+'Summary Data (2)'!BO104</f>
        <v>270</v>
      </c>
      <c r="S104" s="448">
        <f>+'Summary Data (2)'!BS104</f>
        <v>80</v>
      </c>
      <c r="T104" s="448">
        <f>+'Summary Data (2)'!BW104</f>
        <v>0</v>
      </c>
      <c r="U104" s="448">
        <f>+'Summary Data (2)'!BZ104</f>
        <v>2775</v>
      </c>
      <c r="X104" s="448">
        <f t="shared" si="14"/>
        <v>410</v>
      </c>
      <c r="Y104" s="448">
        <f t="shared" si="14"/>
        <v>0</v>
      </c>
      <c r="Z104" s="448">
        <f t="shared" si="15"/>
        <v>90</v>
      </c>
      <c r="AA104" s="448">
        <f t="shared" si="16"/>
        <v>260</v>
      </c>
      <c r="AB104" s="448">
        <f t="shared" si="17"/>
        <v>350</v>
      </c>
      <c r="AC104" s="448">
        <f t="shared" si="18"/>
        <v>1665</v>
      </c>
      <c r="AD104" s="432">
        <f t="shared" si="19"/>
        <v>0</v>
      </c>
      <c r="AG104" s="487">
        <f t="shared" si="20"/>
        <v>0.14774774774774774</v>
      </c>
      <c r="AH104" s="487">
        <f t="shared" si="21"/>
        <v>0</v>
      </c>
      <c r="AI104" s="487">
        <f t="shared" si="22"/>
        <v>3.2432432432432434E-2</v>
      </c>
      <c r="AJ104" s="487">
        <f t="shared" si="23"/>
        <v>9.3693693693693694E-2</v>
      </c>
      <c r="AK104" s="487">
        <f t="shared" si="24"/>
        <v>0.12612612612612611</v>
      </c>
      <c r="AL104" s="487">
        <f t="shared" si="25"/>
        <v>0.6</v>
      </c>
    </row>
    <row r="105" spans="1:38" x14ac:dyDescent="0.2">
      <c r="A105" s="640"/>
      <c r="B105" s="449" t="str">
        <f>+'Summary Data (2)'!B105</f>
        <v>April, 2009</v>
      </c>
      <c r="C105" s="451">
        <f>+'Summary Data (2)'!G105</f>
        <v>430</v>
      </c>
      <c r="D105" s="451">
        <f>+'Summary Data (2)'!K105</f>
        <v>0</v>
      </c>
      <c r="E105" s="451">
        <f>+'Summary Data (2)'!O105</f>
        <v>10</v>
      </c>
      <c r="F105" s="451">
        <f>+'Summary Data (2)'!S105</f>
        <v>90</v>
      </c>
      <c r="G105" s="451">
        <f>+'Summary Data (2)'!W105</f>
        <v>20</v>
      </c>
      <c r="H105" s="451">
        <f>+'Summary Data (2)'!AA105</f>
        <v>250</v>
      </c>
      <c r="I105" s="451">
        <f>+'Summary Data (2)'!AE105</f>
        <v>50</v>
      </c>
      <c r="J105" s="451">
        <f>+'Summary Data (2)'!AI105</f>
        <v>30</v>
      </c>
      <c r="K105" s="451">
        <f>+'Summary Data (2)'!AM105</f>
        <v>675</v>
      </c>
      <c r="L105" s="451">
        <f>+'Summary Data (2)'!AQ105</f>
        <v>70</v>
      </c>
      <c r="M105" s="451">
        <f>+'Summary Data (2)'!AU105</f>
        <v>545</v>
      </c>
      <c r="N105" s="451">
        <f>+'Summary Data (2)'!AY105</f>
        <v>660</v>
      </c>
      <c r="O105" s="451">
        <f>+'Summary Data (2)'!BC105</f>
        <v>10</v>
      </c>
      <c r="P105" s="451">
        <f>+'Summary Data (2)'!BG105</f>
        <v>0</v>
      </c>
      <c r="Q105" s="451">
        <f>+'Summary Data (2)'!BK105</f>
        <v>30</v>
      </c>
      <c r="R105" s="451">
        <f>+'Summary Data (2)'!BO105</f>
        <v>390</v>
      </c>
      <c r="S105" s="451">
        <f>+'Summary Data (2)'!BS105</f>
        <v>90</v>
      </c>
      <c r="T105" s="451">
        <f>+'Summary Data (2)'!BW105</f>
        <v>15</v>
      </c>
      <c r="U105" s="451">
        <f>+'Summary Data (2)'!BZ105</f>
        <v>3365</v>
      </c>
      <c r="X105" s="451">
        <f t="shared" si="14"/>
        <v>430</v>
      </c>
      <c r="Y105" s="451">
        <f t="shared" si="14"/>
        <v>0</v>
      </c>
      <c r="Z105" s="451">
        <f t="shared" si="15"/>
        <v>30</v>
      </c>
      <c r="AA105" s="451">
        <f t="shared" si="16"/>
        <v>450</v>
      </c>
      <c r="AB105" s="451">
        <f t="shared" si="17"/>
        <v>495</v>
      </c>
      <c r="AC105" s="451">
        <f t="shared" si="18"/>
        <v>1960</v>
      </c>
      <c r="AD105" s="432">
        <f t="shared" si="19"/>
        <v>0</v>
      </c>
      <c r="AG105" s="486">
        <f t="shared" si="20"/>
        <v>0.12778603268945021</v>
      </c>
      <c r="AH105" s="486">
        <f t="shared" si="21"/>
        <v>0</v>
      </c>
      <c r="AI105" s="486">
        <f t="shared" si="22"/>
        <v>8.9153046062407128E-3</v>
      </c>
      <c r="AJ105" s="486">
        <f t="shared" si="23"/>
        <v>0.1337295690936107</v>
      </c>
      <c r="AK105" s="486">
        <f t="shared" si="24"/>
        <v>0.14710252600297177</v>
      </c>
      <c r="AL105" s="486">
        <f t="shared" si="25"/>
        <v>0.58246656760772664</v>
      </c>
    </row>
    <row r="106" spans="1:38" x14ac:dyDescent="0.2">
      <c r="A106" s="640"/>
      <c r="B106" s="442" t="str">
        <f>+'Summary Data (2)'!B106</f>
        <v>May, 2009</v>
      </c>
      <c r="C106" s="448">
        <f>+'Summary Data (2)'!G106</f>
        <v>470</v>
      </c>
      <c r="D106" s="448">
        <f>+'Summary Data (2)'!K106</f>
        <v>0</v>
      </c>
      <c r="E106" s="448">
        <f>+'Summary Data (2)'!O106</f>
        <v>0</v>
      </c>
      <c r="F106" s="448">
        <f>+'Summary Data (2)'!S106</f>
        <v>70</v>
      </c>
      <c r="G106" s="448">
        <f>+'Summary Data (2)'!W106</f>
        <v>0</v>
      </c>
      <c r="H106" s="448">
        <f>+'Summary Data (2)'!AA106</f>
        <v>150</v>
      </c>
      <c r="I106" s="448">
        <f>+'Summary Data (2)'!AE106</f>
        <v>100</v>
      </c>
      <c r="J106" s="448">
        <f>+'Summary Data (2)'!AI106</f>
        <v>0</v>
      </c>
      <c r="K106" s="448">
        <f>+'Summary Data (2)'!AM106</f>
        <v>775</v>
      </c>
      <c r="L106" s="448">
        <f>+'Summary Data (2)'!AQ106</f>
        <v>50</v>
      </c>
      <c r="M106" s="448">
        <f>+'Summary Data (2)'!AU106</f>
        <v>550</v>
      </c>
      <c r="N106" s="448">
        <f>+'Summary Data (2)'!AY106</f>
        <v>620</v>
      </c>
      <c r="O106" s="448">
        <f>+'Summary Data (2)'!BC106</f>
        <v>10</v>
      </c>
      <c r="P106" s="448">
        <f>+'Summary Data (2)'!BG106</f>
        <v>0</v>
      </c>
      <c r="Q106" s="448">
        <f>+'Summary Data (2)'!BK106</f>
        <v>60</v>
      </c>
      <c r="R106" s="448">
        <f>+'Summary Data (2)'!BO106</f>
        <v>360</v>
      </c>
      <c r="S106" s="448">
        <f>+'Summary Data (2)'!BS106</f>
        <v>50</v>
      </c>
      <c r="T106" s="448">
        <f>+'Summary Data (2)'!BW106</f>
        <v>15</v>
      </c>
      <c r="U106" s="448">
        <f>+'Summary Data (2)'!BZ106</f>
        <v>3280</v>
      </c>
      <c r="X106" s="448">
        <f t="shared" si="14"/>
        <v>470</v>
      </c>
      <c r="Y106" s="448">
        <f t="shared" si="14"/>
        <v>0</v>
      </c>
      <c r="Z106" s="448">
        <f t="shared" si="15"/>
        <v>60</v>
      </c>
      <c r="AA106" s="448">
        <f t="shared" si="16"/>
        <v>320</v>
      </c>
      <c r="AB106" s="448">
        <f t="shared" si="17"/>
        <v>425</v>
      </c>
      <c r="AC106" s="448">
        <f t="shared" si="18"/>
        <v>2005</v>
      </c>
      <c r="AD106" s="432">
        <f t="shared" si="19"/>
        <v>0</v>
      </c>
      <c r="AG106" s="487">
        <f t="shared" si="20"/>
        <v>0.14329268292682926</v>
      </c>
      <c r="AH106" s="487">
        <f t="shared" si="21"/>
        <v>0</v>
      </c>
      <c r="AI106" s="487">
        <f t="shared" si="22"/>
        <v>1.8292682926829267E-2</v>
      </c>
      <c r="AJ106" s="487">
        <f t="shared" si="23"/>
        <v>9.7560975609756101E-2</v>
      </c>
      <c r="AK106" s="487">
        <f t="shared" si="24"/>
        <v>0.12957317073170732</v>
      </c>
      <c r="AL106" s="487">
        <f t="shared" si="25"/>
        <v>0.61128048780487809</v>
      </c>
    </row>
    <row r="107" spans="1:38" x14ac:dyDescent="0.2">
      <c r="A107" s="640"/>
      <c r="B107" s="449" t="str">
        <f>+'Summary Data (2)'!B107</f>
        <v>June, 2009</v>
      </c>
      <c r="C107" s="451">
        <f>+'Summary Data (2)'!G107</f>
        <v>620</v>
      </c>
      <c r="D107" s="451">
        <f>+'Summary Data (2)'!K107</f>
        <v>0</v>
      </c>
      <c r="E107" s="451">
        <f>+'Summary Data (2)'!O107</f>
        <v>0</v>
      </c>
      <c r="F107" s="451">
        <f>+'Summary Data (2)'!S107</f>
        <v>30</v>
      </c>
      <c r="G107" s="451">
        <f>+'Summary Data (2)'!W107</f>
        <v>0</v>
      </c>
      <c r="H107" s="451">
        <f>+'Summary Data (2)'!AA107</f>
        <v>200</v>
      </c>
      <c r="I107" s="451">
        <f>+'Summary Data (2)'!AE107</f>
        <v>120</v>
      </c>
      <c r="J107" s="451">
        <f>+'Summary Data (2)'!AI107</f>
        <v>20</v>
      </c>
      <c r="K107" s="451">
        <f>+'Summary Data (2)'!AM107</f>
        <v>1090</v>
      </c>
      <c r="L107" s="451">
        <f>+'Summary Data (2)'!AQ107</f>
        <v>35</v>
      </c>
      <c r="M107" s="451">
        <f>+'Summary Data (2)'!AU107</f>
        <v>730</v>
      </c>
      <c r="N107" s="451">
        <f>+'Summary Data (2)'!AY107</f>
        <v>735</v>
      </c>
      <c r="O107" s="451">
        <f>+'Summary Data (2)'!BC107</f>
        <v>10</v>
      </c>
      <c r="P107" s="451">
        <f>+'Summary Data (2)'!BG107</f>
        <v>0</v>
      </c>
      <c r="Q107" s="451">
        <f>+'Summary Data (2)'!BK107</f>
        <v>150</v>
      </c>
      <c r="R107" s="451">
        <f>+'Summary Data (2)'!BO107</f>
        <v>360</v>
      </c>
      <c r="S107" s="451">
        <f>+'Summary Data (2)'!BS107</f>
        <v>40</v>
      </c>
      <c r="T107" s="451">
        <f>+'Summary Data (2)'!BW107</f>
        <v>240</v>
      </c>
      <c r="U107" s="451">
        <f>+'Summary Data (2)'!BZ107</f>
        <v>4380</v>
      </c>
      <c r="X107" s="451">
        <f t="shared" si="14"/>
        <v>620</v>
      </c>
      <c r="Y107" s="451">
        <f t="shared" si="14"/>
        <v>0</v>
      </c>
      <c r="Z107" s="451">
        <f t="shared" si="15"/>
        <v>150</v>
      </c>
      <c r="AA107" s="451">
        <f t="shared" si="16"/>
        <v>370</v>
      </c>
      <c r="AB107" s="451">
        <f t="shared" si="17"/>
        <v>640</v>
      </c>
      <c r="AC107" s="451">
        <f t="shared" si="18"/>
        <v>2600</v>
      </c>
      <c r="AD107" s="432">
        <f t="shared" si="19"/>
        <v>0</v>
      </c>
      <c r="AG107" s="486">
        <f t="shared" si="20"/>
        <v>0.14155251141552511</v>
      </c>
      <c r="AH107" s="486">
        <f t="shared" si="21"/>
        <v>0</v>
      </c>
      <c r="AI107" s="486">
        <f t="shared" si="22"/>
        <v>3.4246575342465752E-2</v>
      </c>
      <c r="AJ107" s="486">
        <f t="shared" si="23"/>
        <v>8.4474885844748854E-2</v>
      </c>
      <c r="AK107" s="486">
        <f t="shared" si="24"/>
        <v>0.14611872146118721</v>
      </c>
      <c r="AL107" s="486">
        <f t="shared" si="25"/>
        <v>0.59360730593607303</v>
      </c>
    </row>
    <row r="108" spans="1:38" x14ac:dyDescent="0.2">
      <c r="A108" s="640"/>
      <c r="B108" s="442" t="str">
        <f>+'Summary Data (2)'!B108</f>
        <v>July, 2009</v>
      </c>
      <c r="C108" s="448">
        <f>+'Summary Data (2)'!G108</f>
        <v>930</v>
      </c>
      <c r="D108" s="448">
        <f>+'Summary Data (2)'!K108</f>
        <v>0</v>
      </c>
      <c r="E108" s="448">
        <f>+'Summary Data (2)'!O108</f>
        <v>0</v>
      </c>
      <c r="F108" s="448">
        <f>+'Summary Data (2)'!S108</f>
        <v>120</v>
      </c>
      <c r="G108" s="448">
        <f>+'Summary Data (2)'!W108</f>
        <v>30</v>
      </c>
      <c r="H108" s="448">
        <f>+'Summary Data (2)'!AA108</f>
        <v>130</v>
      </c>
      <c r="I108" s="448">
        <f>+'Summary Data (2)'!AE108</f>
        <v>20</v>
      </c>
      <c r="J108" s="448">
        <f>+'Summary Data (2)'!AI108</f>
        <v>0</v>
      </c>
      <c r="K108" s="448">
        <f>+'Summary Data (2)'!AM108</f>
        <v>880</v>
      </c>
      <c r="L108" s="448">
        <f>+'Summary Data (2)'!AQ108</f>
        <v>190</v>
      </c>
      <c r="M108" s="448">
        <f>+'Summary Data (2)'!AU108</f>
        <v>620</v>
      </c>
      <c r="N108" s="448">
        <f>+'Summary Data (2)'!AY108</f>
        <v>865</v>
      </c>
      <c r="O108" s="448">
        <f>+'Summary Data (2)'!BC108</f>
        <v>10</v>
      </c>
      <c r="P108" s="448">
        <f>+'Summary Data (2)'!BG108</f>
        <v>0</v>
      </c>
      <c r="Q108" s="448">
        <f>+'Summary Data (2)'!BK108</f>
        <v>60</v>
      </c>
      <c r="R108" s="448">
        <f>+'Summary Data (2)'!BO108</f>
        <v>450</v>
      </c>
      <c r="S108" s="448">
        <f>+'Summary Data (2)'!BS108</f>
        <v>100</v>
      </c>
      <c r="T108" s="448">
        <f>+'Summary Data (2)'!BW108</f>
        <v>45</v>
      </c>
      <c r="U108" s="448">
        <f>+'Summary Data (2)'!BZ108</f>
        <v>4450</v>
      </c>
      <c r="X108" s="448">
        <f t="shared" si="14"/>
        <v>930</v>
      </c>
      <c r="Y108" s="448">
        <f t="shared" si="14"/>
        <v>0</v>
      </c>
      <c r="Z108" s="448">
        <f t="shared" si="15"/>
        <v>60</v>
      </c>
      <c r="AA108" s="448">
        <f t="shared" si="16"/>
        <v>300</v>
      </c>
      <c r="AB108" s="448">
        <f t="shared" si="17"/>
        <v>595</v>
      </c>
      <c r="AC108" s="448">
        <f t="shared" si="18"/>
        <v>2565</v>
      </c>
      <c r="AD108" s="432">
        <f t="shared" si="19"/>
        <v>0</v>
      </c>
      <c r="AG108" s="487">
        <f t="shared" si="20"/>
        <v>0.20898876404494382</v>
      </c>
      <c r="AH108" s="487">
        <f t="shared" si="21"/>
        <v>0</v>
      </c>
      <c r="AI108" s="487">
        <f t="shared" si="22"/>
        <v>1.3483146067415731E-2</v>
      </c>
      <c r="AJ108" s="487">
        <f t="shared" si="23"/>
        <v>6.741573033707865E-2</v>
      </c>
      <c r="AK108" s="487">
        <f t="shared" si="24"/>
        <v>0.13370786516853933</v>
      </c>
      <c r="AL108" s="487">
        <f t="shared" si="25"/>
        <v>0.57640449438202246</v>
      </c>
    </row>
    <row r="109" spans="1:38" x14ac:dyDescent="0.2">
      <c r="A109" s="640"/>
      <c r="B109" s="449" t="str">
        <f>+'Summary Data (2)'!B109</f>
        <v>August, 2009</v>
      </c>
      <c r="C109" s="451">
        <f>+'Summary Data (2)'!G109</f>
        <v>590</v>
      </c>
      <c r="D109" s="451">
        <f>+'Summary Data (2)'!K109</f>
        <v>0</v>
      </c>
      <c r="E109" s="451">
        <f>+'Summary Data (2)'!O109</f>
        <v>0</v>
      </c>
      <c r="F109" s="451">
        <f>+'Summary Data (2)'!S109</f>
        <v>50</v>
      </c>
      <c r="G109" s="451">
        <f>+'Summary Data (2)'!W109</f>
        <v>0</v>
      </c>
      <c r="H109" s="451">
        <f>+'Summary Data (2)'!AA109</f>
        <v>180</v>
      </c>
      <c r="I109" s="451">
        <f>+'Summary Data (2)'!AE109</f>
        <v>50</v>
      </c>
      <c r="J109" s="451">
        <f>+'Summary Data (2)'!AI109</f>
        <v>20</v>
      </c>
      <c r="K109" s="451">
        <f>+'Summary Data (2)'!AM109</f>
        <v>930</v>
      </c>
      <c r="L109" s="451">
        <f>+'Summary Data (2)'!AQ109</f>
        <v>55</v>
      </c>
      <c r="M109" s="451">
        <f>+'Summary Data (2)'!AU109</f>
        <v>680</v>
      </c>
      <c r="N109" s="451">
        <f>+'Summary Data (2)'!AY109</f>
        <v>1085</v>
      </c>
      <c r="O109" s="451">
        <f>+'Summary Data (2)'!BC109</f>
        <v>20</v>
      </c>
      <c r="P109" s="451">
        <f>+'Summary Data (2)'!BG109</f>
        <v>0</v>
      </c>
      <c r="Q109" s="451">
        <f>+'Summary Data (2)'!BK109</f>
        <v>210</v>
      </c>
      <c r="R109" s="451">
        <f>+'Summary Data (2)'!BO109</f>
        <v>510</v>
      </c>
      <c r="S109" s="451">
        <f>+'Summary Data (2)'!BS109</f>
        <v>50</v>
      </c>
      <c r="T109" s="451">
        <f>+'Summary Data (2)'!BW109</f>
        <v>30</v>
      </c>
      <c r="U109" s="451">
        <f>+'Summary Data (2)'!BZ109</f>
        <v>4460</v>
      </c>
      <c r="X109" s="451">
        <f t="shared" si="14"/>
        <v>590</v>
      </c>
      <c r="Y109" s="451">
        <f t="shared" si="14"/>
        <v>0</v>
      </c>
      <c r="Z109" s="451">
        <f t="shared" si="15"/>
        <v>210</v>
      </c>
      <c r="AA109" s="451">
        <f t="shared" si="16"/>
        <v>300</v>
      </c>
      <c r="AB109" s="451">
        <f t="shared" si="17"/>
        <v>590</v>
      </c>
      <c r="AC109" s="451">
        <f t="shared" si="18"/>
        <v>2770</v>
      </c>
      <c r="AD109" s="432">
        <f t="shared" si="19"/>
        <v>0</v>
      </c>
      <c r="AG109" s="486">
        <f t="shared" si="20"/>
        <v>0.13228699551569506</v>
      </c>
      <c r="AH109" s="486">
        <f t="shared" si="21"/>
        <v>0</v>
      </c>
      <c r="AI109" s="486">
        <f t="shared" si="22"/>
        <v>4.708520179372197E-2</v>
      </c>
      <c r="AJ109" s="486">
        <f t="shared" si="23"/>
        <v>6.726457399103139E-2</v>
      </c>
      <c r="AK109" s="486">
        <f t="shared" si="24"/>
        <v>0.13228699551569506</v>
      </c>
      <c r="AL109" s="486">
        <f t="shared" si="25"/>
        <v>0.62107623318385652</v>
      </c>
    </row>
    <row r="110" spans="1:38" x14ac:dyDescent="0.2">
      <c r="A110" s="641"/>
      <c r="B110" s="442" t="str">
        <f>+'Summary Data (2)'!B110</f>
        <v>September, 2009</v>
      </c>
      <c r="C110" s="448">
        <f>+'Summary Data (2)'!G110</f>
        <v>730</v>
      </c>
      <c r="D110" s="448">
        <f>+'Summary Data (2)'!K110</f>
        <v>0</v>
      </c>
      <c r="E110" s="448">
        <f>+'Summary Data (2)'!O110</f>
        <v>0</v>
      </c>
      <c r="F110" s="448">
        <f>+'Summary Data (2)'!S110</f>
        <v>90</v>
      </c>
      <c r="G110" s="448">
        <f>+'Summary Data (2)'!W110</f>
        <v>0</v>
      </c>
      <c r="H110" s="448">
        <f>+'Summary Data (2)'!AA110</f>
        <v>120</v>
      </c>
      <c r="I110" s="448">
        <f>+'Summary Data (2)'!AE110</f>
        <v>60</v>
      </c>
      <c r="J110" s="448">
        <f>+'Summary Data (2)'!AI110</f>
        <v>10</v>
      </c>
      <c r="K110" s="448">
        <f>+'Summary Data (2)'!AM110</f>
        <v>1155</v>
      </c>
      <c r="L110" s="448">
        <f>+'Summary Data (2)'!AQ110</f>
        <v>150</v>
      </c>
      <c r="M110" s="448">
        <f>+'Summary Data (2)'!AU110</f>
        <v>720</v>
      </c>
      <c r="N110" s="448">
        <f>+'Summary Data (2)'!AY110</f>
        <v>1105</v>
      </c>
      <c r="O110" s="448">
        <f>+'Summary Data (2)'!BC110</f>
        <v>10</v>
      </c>
      <c r="P110" s="448">
        <f>+'Summary Data (2)'!BG110</f>
        <v>0</v>
      </c>
      <c r="Q110" s="448">
        <f>+'Summary Data (2)'!BK110</f>
        <v>90</v>
      </c>
      <c r="R110" s="448">
        <f>+'Summary Data (2)'!BO110</f>
        <v>510</v>
      </c>
      <c r="S110" s="448">
        <f>+'Summary Data (2)'!BS110</f>
        <v>60</v>
      </c>
      <c r="T110" s="448">
        <f>+'Summary Data (2)'!BW110</f>
        <v>90</v>
      </c>
      <c r="U110" s="448">
        <f>+'Summary Data (2)'!BZ110</f>
        <v>4900</v>
      </c>
      <c r="X110" s="448">
        <f t="shared" si="14"/>
        <v>730</v>
      </c>
      <c r="Y110" s="448">
        <f t="shared" si="14"/>
        <v>0</v>
      </c>
      <c r="Z110" s="448">
        <f t="shared" si="15"/>
        <v>90</v>
      </c>
      <c r="AA110" s="448">
        <f t="shared" si="16"/>
        <v>280</v>
      </c>
      <c r="AB110" s="448">
        <f t="shared" si="17"/>
        <v>660</v>
      </c>
      <c r="AC110" s="448">
        <f t="shared" si="18"/>
        <v>3140</v>
      </c>
      <c r="AD110" s="432">
        <f t="shared" si="19"/>
        <v>0</v>
      </c>
      <c r="AG110" s="487">
        <f t="shared" si="20"/>
        <v>0.1489795918367347</v>
      </c>
      <c r="AH110" s="487">
        <f t="shared" si="21"/>
        <v>0</v>
      </c>
      <c r="AI110" s="487">
        <f t="shared" si="22"/>
        <v>1.8367346938775512E-2</v>
      </c>
      <c r="AJ110" s="487">
        <f t="shared" si="23"/>
        <v>5.7142857142857141E-2</v>
      </c>
      <c r="AK110" s="487">
        <f t="shared" si="24"/>
        <v>0.13469387755102041</v>
      </c>
      <c r="AL110" s="487">
        <f t="shared" si="25"/>
        <v>0.64081632653061227</v>
      </c>
    </row>
    <row r="111" spans="1:38" ht="12.75" customHeight="1" x14ac:dyDescent="0.2">
      <c r="A111" s="639" t="s">
        <v>179</v>
      </c>
      <c r="B111" s="449" t="str">
        <f>+'Summary Data (2)'!B111</f>
        <v>October, 2009</v>
      </c>
      <c r="C111" s="451">
        <f>+'Summary Data (2)'!G111</f>
        <v>430</v>
      </c>
      <c r="D111" s="451">
        <f>+'Summary Data (2)'!K111</f>
        <v>0</v>
      </c>
      <c r="E111" s="451">
        <f>+'Summary Data (2)'!O111</f>
        <v>0</v>
      </c>
      <c r="F111" s="451">
        <f>+'Summary Data (2)'!S111</f>
        <v>50</v>
      </c>
      <c r="G111" s="451">
        <f>+'Summary Data (2)'!W111</f>
        <v>10</v>
      </c>
      <c r="H111" s="451">
        <f>+'Summary Data (2)'!AA111</f>
        <v>100</v>
      </c>
      <c r="I111" s="451">
        <f>+'Summary Data (2)'!AE111</f>
        <v>30</v>
      </c>
      <c r="J111" s="451">
        <f>+'Summary Data (2)'!AI111</f>
        <v>0</v>
      </c>
      <c r="K111" s="451">
        <f>+'Summary Data (2)'!AM111</f>
        <v>1015</v>
      </c>
      <c r="L111" s="451">
        <f>+'Summary Data (2)'!AQ111</f>
        <v>90</v>
      </c>
      <c r="M111" s="451">
        <f>+'Summary Data (2)'!AU111</f>
        <v>775</v>
      </c>
      <c r="N111" s="451">
        <f>+'Summary Data (2)'!AY111</f>
        <v>870</v>
      </c>
      <c r="O111" s="451">
        <f>+'Summary Data (2)'!BC111</f>
        <v>0</v>
      </c>
      <c r="P111" s="451">
        <f>+'Summary Data (2)'!BG111</f>
        <v>0</v>
      </c>
      <c r="Q111" s="451">
        <f>+'Summary Data (2)'!BK111</f>
        <v>150</v>
      </c>
      <c r="R111" s="451">
        <f>+'Summary Data (2)'!BO111</f>
        <v>480</v>
      </c>
      <c r="S111" s="451">
        <f>+'Summary Data (2)'!BS111</f>
        <v>80</v>
      </c>
      <c r="T111" s="451">
        <f>+'Summary Data (2)'!BW111</f>
        <v>0</v>
      </c>
      <c r="U111" s="451">
        <f>+'Summary Data (2)'!BZ111</f>
        <v>4080</v>
      </c>
      <c r="X111" s="451">
        <f t="shared" si="14"/>
        <v>430</v>
      </c>
      <c r="Y111" s="451">
        <f t="shared" si="14"/>
        <v>0</v>
      </c>
      <c r="Z111" s="451">
        <f t="shared" si="15"/>
        <v>150</v>
      </c>
      <c r="AA111" s="451">
        <f t="shared" si="16"/>
        <v>190</v>
      </c>
      <c r="AB111" s="451">
        <f t="shared" si="17"/>
        <v>560</v>
      </c>
      <c r="AC111" s="451">
        <f t="shared" si="18"/>
        <v>2750</v>
      </c>
      <c r="AD111" s="432">
        <f t="shared" si="19"/>
        <v>0</v>
      </c>
      <c r="AG111" s="486">
        <f t="shared" si="20"/>
        <v>0.1053921568627451</v>
      </c>
      <c r="AH111" s="486">
        <f t="shared" si="21"/>
        <v>0</v>
      </c>
      <c r="AI111" s="486">
        <f t="shared" si="22"/>
        <v>3.6764705882352942E-2</v>
      </c>
      <c r="AJ111" s="486">
        <f t="shared" si="23"/>
        <v>4.6568627450980393E-2</v>
      </c>
      <c r="AK111" s="486">
        <f t="shared" si="24"/>
        <v>0.13725490196078433</v>
      </c>
      <c r="AL111" s="486">
        <f t="shared" si="25"/>
        <v>0.6740196078431373</v>
      </c>
    </row>
    <row r="112" spans="1:38" ht="12.75" customHeight="1" x14ac:dyDescent="0.2">
      <c r="A112" s="640"/>
      <c r="B112" s="442" t="str">
        <f>+'Summary Data (2)'!B112</f>
        <v>November, 2009</v>
      </c>
      <c r="C112" s="448">
        <f>+'Summary Data (2)'!G112</f>
        <v>640</v>
      </c>
      <c r="D112" s="448">
        <f>+'Summary Data (2)'!K112</f>
        <v>0</v>
      </c>
      <c r="E112" s="448">
        <f>+'Summary Data (2)'!O112</f>
        <v>0</v>
      </c>
      <c r="F112" s="448">
        <f>+'Summary Data (2)'!S112</f>
        <v>30</v>
      </c>
      <c r="G112" s="448">
        <f>+'Summary Data (2)'!W112</f>
        <v>0</v>
      </c>
      <c r="H112" s="448">
        <f>+'Summary Data (2)'!AA112</f>
        <v>40</v>
      </c>
      <c r="I112" s="448">
        <f>+'Summary Data (2)'!AE112</f>
        <v>0</v>
      </c>
      <c r="J112" s="448">
        <f>+'Summary Data (2)'!AI112</f>
        <v>10</v>
      </c>
      <c r="K112" s="448">
        <f>+'Summary Data (2)'!AM112</f>
        <v>855</v>
      </c>
      <c r="L112" s="448">
        <f>+'Summary Data (2)'!AQ112</f>
        <v>75</v>
      </c>
      <c r="M112" s="448">
        <f>+'Summary Data (2)'!AU112</f>
        <v>560</v>
      </c>
      <c r="N112" s="448">
        <f>+'Summary Data (2)'!AY112</f>
        <v>690</v>
      </c>
      <c r="O112" s="448">
        <f>+'Summary Data (2)'!BC112</f>
        <v>0</v>
      </c>
      <c r="P112" s="448">
        <f>+'Summary Data (2)'!BG112</f>
        <v>0</v>
      </c>
      <c r="Q112" s="448">
        <f>+'Summary Data (2)'!BK112</f>
        <v>0</v>
      </c>
      <c r="R112" s="448">
        <f>+'Summary Data (2)'!BO112</f>
        <v>480</v>
      </c>
      <c r="S112" s="448">
        <f>+'Summary Data (2)'!BS112</f>
        <v>80</v>
      </c>
      <c r="T112" s="448">
        <f>+'Summary Data (2)'!BW112</f>
        <v>0</v>
      </c>
      <c r="U112" s="448">
        <f>+'Summary Data (2)'!BZ112</f>
        <v>3460</v>
      </c>
      <c r="X112" s="448">
        <f t="shared" si="14"/>
        <v>640</v>
      </c>
      <c r="Y112" s="448">
        <f t="shared" si="14"/>
        <v>0</v>
      </c>
      <c r="Z112" s="448">
        <f t="shared" si="15"/>
        <v>0</v>
      </c>
      <c r="AA112" s="448">
        <f t="shared" si="16"/>
        <v>80</v>
      </c>
      <c r="AB112" s="448">
        <f t="shared" si="17"/>
        <v>560</v>
      </c>
      <c r="AC112" s="448">
        <f t="shared" si="18"/>
        <v>2180</v>
      </c>
      <c r="AD112" s="432">
        <f t="shared" si="19"/>
        <v>0</v>
      </c>
      <c r="AG112" s="487">
        <f t="shared" si="20"/>
        <v>0.18497109826589594</v>
      </c>
      <c r="AH112" s="487">
        <f t="shared" si="21"/>
        <v>0</v>
      </c>
      <c r="AI112" s="487">
        <f t="shared" si="22"/>
        <v>0</v>
      </c>
      <c r="AJ112" s="487">
        <f t="shared" si="23"/>
        <v>2.3121387283236993E-2</v>
      </c>
      <c r="AK112" s="487">
        <f t="shared" si="24"/>
        <v>0.16184971098265896</v>
      </c>
      <c r="AL112" s="487">
        <f t="shared" si="25"/>
        <v>0.63005780346820806</v>
      </c>
    </row>
    <row r="113" spans="1:38" x14ac:dyDescent="0.2">
      <c r="A113" s="640"/>
      <c r="B113" s="449" t="str">
        <f>+'Summary Data (2)'!B113</f>
        <v>December, 2009</v>
      </c>
      <c r="C113" s="451">
        <f>+'Summary Data (2)'!G113</f>
        <v>420</v>
      </c>
      <c r="D113" s="451">
        <f>+'Summary Data (2)'!K113</f>
        <v>0</v>
      </c>
      <c r="E113" s="451">
        <f>+'Summary Data (2)'!O113</f>
        <v>0</v>
      </c>
      <c r="F113" s="451">
        <f>+'Summary Data (2)'!S113</f>
        <v>40</v>
      </c>
      <c r="G113" s="451">
        <f>+'Summary Data (2)'!W113</f>
        <v>0</v>
      </c>
      <c r="H113" s="451">
        <f>+'Summary Data (2)'!AA113</f>
        <v>40</v>
      </c>
      <c r="I113" s="451">
        <f>+'Summary Data (2)'!AE113</f>
        <v>20</v>
      </c>
      <c r="J113" s="451">
        <f>+'Summary Data (2)'!AI113</f>
        <v>0</v>
      </c>
      <c r="K113" s="451">
        <f>+'Summary Data (2)'!AM113</f>
        <v>975</v>
      </c>
      <c r="L113" s="451">
        <f>+'Summary Data (2)'!AQ113</f>
        <v>70</v>
      </c>
      <c r="M113" s="451">
        <f>+'Summary Data (2)'!AU113</f>
        <v>690</v>
      </c>
      <c r="N113" s="451">
        <f>+'Summary Data (2)'!AY113</f>
        <v>785</v>
      </c>
      <c r="O113" s="451">
        <f>+'Summary Data (2)'!BC113</f>
        <v>10</v>
      </c>
      <c r="P113" s="451">
        <f>+'Summary Data (2)'!BG113</f>
        <v>0</v>
      </c>
      <c r="Q113" s="451">
        <f>+'Summary Data (2)'!BK113</f>
        <v>30</v>
      </c>
      <c r="R113" s="451">
        <f>+'Summary Data (2)'!BO113</f>
        <v>300</v>
      </c>
      <c r="S113" s="451">
        <f>+'Summary Data (2)'!BS113</f>
        <v>80</v>
      </c>
      <c r="T113" s="451">
        <f>+'Summary Data (2)'!BW113</f>
        <v>0</v>
      </c>
      <c r="U113" s="451">
        <f>+'Summary Data (2)'!BZ113</f>
        <v>3460</v>
      </c>
      <c r="X113" s="451">
        <f t="shared" si="14"/>
        <v>420</v>
      </c>
      <c r="Y113" s="451">
        <f t="shared" si="14"/>
        <v>0</v>
      </c>
      <c r="Z113" s="451">
        <f t="shared" si="15"/>
        <v>30</v>
      </c>
      <c r="AA113" s="451">
        <f t="shared" si="16"/>
        <v>100</v>
      </c>
      <c r="AB113" s="451">
        <f t="shared" si="17"/>
        <v>380</v>
      </c>
      <c r="AC113" s="451">
        <f t="shared" si="18"/>
        <v>2530</v>
      </c>
      <c r="AD113" s="432">
        <f t="shared" si="19"/>
        <v>0</v>
      </c>
      <c r="AG113" s="486">
        <f t="shared" si="20"/>
        <v>0.12138728323699421</v>
      </c>
      <c r="AH113" s="486">
        <f t="shared" si="21"/>
        <v>0</v>
      </c>
      <c r="AI113" s="486">
        <f t="shared" si="22"/>
        <v>8.670520231213872E-3</v>
      </c>
      <c r="AJ113" s="486">
        <f t="shared" si="23"/>
        <v>2.8901734104046242E-2</v>
      </c>
      <c r="AK113" s="486">
        <f t="shared" si="24"/>
        <v>0.10982658959537572</v>
      </c>
      <c r="AL113" s="486">
        <f t="shared" si="25"/>
        <v>0.73121387283236994</v>
      </c>
    </row>
    <row r="114" spans="1:38" x14ac:dyDescent="0.2">
      <c r="A114" s="640"/>
      <c r="B114" s="442" t="str">
        <f>+'Summary Data (2)'!B114</f>
        <v>January, 2010</v>
      </c>
      <c r="C114" s="448">
        <f>+'Summary Data (2)'!G114</f>
        <v>340</v>
      </c>
      <c r="D114" s="448">
        <f>+'Summary Data (2)'!K114</f>
        <v>0</v>
      </c>
      <c r="E114" s="448">
        <f>+'Summary Data (2)'!O114</f>
        <v>0</v>
      </c>
      <c r="F114" s="448">
        <f>+'Summary Data (2)'!S114</f>
        <v>30</v>
      </c>
      <c r="G114" s="448">
        <f>+'Summary Data (2)'!W114</f>
        <v>20</v>
      </c>
      <c r="H114" s="448">
        <f>+'Summary Data (2)'!AA114</f>
        <v>50</v>
      </c>
      <c r="I114" s="448">
        <f>+'Summary Data (2)'!AE114</f>
        <v>20</v>
      </c>
      <c r="J114" s="448">
        <f>+'Summary Data (2)'!AI114</f>
        <v>0</v>
      </c>
      <c r="K114" s="448">
        <f>+'Summary Data (2)'!AM114</f>
        <v>620</v>
      </c>
      <c r="L114" s="448">
        <f>+'Summary Data (2)'!AQ114</f>
        <v>80</v>
      </c>
      <c r="M114" s="448">
        <f>+'Summary Data (2)'!AU114</f>
        <v>415</v>
      </c>
      <c r="N114" s="448">
        <f>+'Summary Data (2)'!AY114</f>
        <v>480</v>
      </c>
      <c r="O114" s="448">
        <f>+'Summary Data (2)'!BC114</f>
        <v>0</v>
      </c>
      <c r="P114" s="448">
        <f>+'Summary Data (2)'!BG114</f>
        <v>0</v>
      </c>
      <c r="Q114" s="448">
        <f>+'Summary Data (2)'!BK114</f>
        <v>30</v>
      </c>
      <c r="R114" s="448">
        <f>+'Summary Data (2)'!BO114</f>
        <v>360</v>
      </c>
      <c r="S114" s="448">
        <f>+'Summary Data (2)'!BS114</f>
        <v>110</v>
      </c>
      <c r="T114" s="448">
        <f>+'Summary Data (2)'!BW114</f>
        <v>0</v>
      </c>
      <c r="U114" s="448">
        <f>+'Summary Data (2)'!BZ114</f>
        <v>2555</v>
      </c>
      <c r="X114" s="448">
        <f t="shared" si="14"/>
        <v>340</v>
      </c>
      <c r="Y114" s="448">
        <f t="shared" si="14"/>
        <v>0</v>
      </c>
      <c r="Z114" s="448">
        <f t="shared" si="15"/>
        <v>30</v>
      </c>
      <c r="AA114" s="448">
        <f t="shared" si="16"/>
        <v>120</v>
      </c>
      <c r="AB114" s="448">
        <f t="shared" si="17"/>
        <v>470</v>
      </c>
      <c r="AC114" s="448">
        <f t="shared" si="18"/>
        <v>1595</v>
      </c>
      <c r="AD114" s="432">
        <f t="shared" si="19"/>
        <v>0</v>
      </c>
      <c r="AG114" s="487">
        <f t="shared" si="20"/>
        <v>0.13307240704500978</v>
      </c>
      <c r="AH114" s="487">
        <f t="shared" si="21"/>
        <v>0</v>
      </c>
      <c r="AI114" s="487">
        <f t="shared" si="22"/>
        <v>1.1741682974559686E-2</v>
      </c>
      <c r="AJ114" s="487">
        <f t="shared" si="23"/>
        <v>4.6966731898238745E-2</v>
      </c>
      <c r="AK114" s="487">
        <f t="shared" si="24"/>
        <v>0.18395303326810175</v>
      </c>
      <c r="AL114" s="487">
        <f t="shared" si="25"/>
        <v>0.62426614481409004</v>
      </c>
    </row>
    <row r="115" spans="1:38" x14ac:dyDescent="0.2">
      <c r="A115" s="640"/>
      <c r="B115" s="449" t="str">
        <f>+'Summary Data (2)'!B115</f>
        <v>February, 2010</v>
      </c>
      <c r="C115" s="451">
        <f>+'Summary Data (2)'!G115</f>
        <v>550</v>
      </c>
      <c r="D115" s="451">
        <f>+'Summary Data (2)'!K115</f>
        <v>0</v>
      </c>
      <c r="E115" s="451">
        <f>+'Summary Data (2)'!O115</f>
        <v>0</v>
      </c>
      <c r="F115" s="451">
        <f>+'Summary Data (2)'!S115</f>
        <v>110</v>
      </c>
      <c r="G115" s="451">
        <f>+'Summary Data (2)'!W115</f>
        <v>0</v>
      </c>
      <c r="H115" s="451">
        <f>+'Summary Data (2)'!AA115</f>
        <v>90</v>
      </c>
      <c r="I115" s="451">
        <f>+'Summary Data (2)'!AE115</f>
        <v>40</v>
      </c>
      <c r="J115" s="451">
        <f>+'Summary Data (2)'!AI115</f>
        <v>0</v>
      </c>
      <c r="K115" s="451">
        <f>+'Summary Data (2)'!AM115</f>
        <v>615</v>
      </c>
      <c r="L115" s="451">
        <f>+'Summary Data (2)'!AQ115</f>
        <v>55</v>
      </c>
      <c r="M115" s="451">
        <f>+'Summary Data (2)'!AU115</f>
        <v>445</v>
      </c>
      <c r="N115" s="451">
        <f>+'Summary Data (2)'!AY115</f>
        <v>600</v>
      </c>
      <c r="O115" s="451">
        <f>+'Summary Data (2)'!BC115</f>
        <v>30</v>
      </c>
      <c r="P115" s="451">
        <f>+'Summary Data (2)'!BG115</f>
        <v>0</v>
      </c>
      <c r="Q115" s="451">
        <f>+'Summary Data (2)'!BK115</f>
        <v>60</v>
      </c>
      <c r="R115" s="451">
        <f>+'Summary Data (2)'!BO115</f>
        <v>210</v>
      </c>
      <c r="S115" s="451">
        <f>+'Summary Data (2)'!BS115</f>
        <v>140</v>
      </c>
      <c r="T115" s="451">
        <f>+'Summary Data (2)'!BW115</f>
        <v>45</v>
      </c>
      <c r="U115" s="451">
        <f>+'Summary Data (2)'!BZ115</f>
        <v>2990</v>
      </c>
      <c r="X115" s="451">
        <f t="shared" si="14"/>
        <v>550</v>
      </c>
      <c r="Y115" s="451">
        <f t="shared" si="14"/>
        <v>0</v>
      </c>
      <c r="Z115" s="451">
        <f t="shared" si="15"/>
        <v>60</v>
      </c>
      <c r="AA115" s="451">
        <f t="shared" si="16"/>
        <v>240</v>
      </c>
      <c r="AB115" s="451">
        <f t="shared" si="17"/>
        <v>395</v>
      </c>
      <c r="AC115" s="451">
        <f t="shared" si="18"/>
        <v>1745</v>
      </c>
      <c r="AD115" s="432">
        <f t="shared" si="19"/>
        <v>0</v>
      </c>
      <c r="AG115" s="486">
        <f t="shared" si="20"/>
        <v>0.18394648829431437</v>
      </c>
      <c r="AH115" s="486">
        <f t="shared" si="21"/>
        <v>0</v>
      </c>
      <c r="AI115" s="486">
        <f t="shared" si="22"/>
        <v>2.0066889632107024E-2</v>
      </c>
      <c r="AJ115" s="486">
        <f t="shared" si="23"/>
        <v>8.0267558528428096E-2</v>
      </c>
      <c r="AK115" s="486">
        <f t="shared" si="24"/>
        <v>0.13210702341137123</v>
      </c>
      <c r="AL115" s="486">
        <f t="shared" si="25"/>
        <v>0.58361204013377932</v>
      </c>
    </row>
    <row r="116" spans="1:38" x14ac:dyDescent="0.2">
      <c r="A116" s="640"/>
      <c r="B116" s="442" t="str">
        <f>+'Summary Data (2)'!B116</f>
        <v>March, 2010</v>
      </c>
      <c r="C116" s="448">
        <f>+'Summary Data (2)'!G116</f>
        <v>600</v>
      </c>
      <c r="D116" s="448">
        <f>+'Summary Data (2)'!K116</f>
        <v>0</v>
      </c>
      <c r="E116" s="448">
        <f>+'Summary Data (2)'!O116</f>
        <v>10</v>
      </c>
      <c r="F116" s="448">
        <f>+'Summary Data (2)'!S116</f>
        <v>80</v>
      </c>
      <c r="G116" s="448">
        <f>+'Summary Data (2)'!W116</f>
        <v>0</v>
      </c>
      <c r="H116" s="448">
        <f>+'Summary Data (2)'!AA116</f>
        <v>140</v>
      </c>
      <c r="I116" s="448">
        <f>+'Summary Data (2)'!AE116</f>
        <v>150</v>
      </c>
      <c r="J116" s="448">
        <f>+'Summary Data (2)'!AI116</f>
        <v>10</v>
      </c>
      <c r="K116" s="448">
        <f>+'Summary Data (2)'!AM116</f>
        <v>840</v>
      </c>
      <c r="L116" s="448">
        <f>+'Summary Data (2)'!AQ116</f>
        <v>90</v>
      </c>
      <c r="M116" s="448">
        <f>+'Summary Data (2)'!AU116</f>
        <v>605</v>
      </c>
      <c r="N116" s="448">
        <f>+'Summary Data (2)'!AY116</f>
        <v>805</v>
      </c>
      <c r="O116" s="448">
        <f>+'Summary Data (2)'!BC116</f>
        <v>10</v>
      </c>
      <c r="P116" s="448">
        <f>+'Summary Data (2)'!BG116</f>
        <v>0</v>
      </c>
      <c r="Q116" s="448">
        <f>+'Summary Data (2)'!BK116</f>
        <v>60</v>
      </c>
      <c r="R116" s="448">
        <f>+'Summary Data (2)'!BO116</f>
        <v>420</v>
      </c>
      <c r="S116" s="448">
        <f>+'Summary Data (2)'!BS116</f>
        <v>80</v>
      </c>
      <c r="T116" s="448">
        <f>+'Summary Data (2)'!BW116</f>
        <v>30</v>
      </c>
      <c r="U116" s="448">
        <f>+'Summary Data (2)'!BZ116</f>
        <v>3930</v>
      </c>
      <c r="X116" s="448">
        <f t="shared" si="14"/>
        <v>600</v>
      </c>
      <c r="Y116" s="448">
        <f t="shared" si="14"/>
        <v>0</v>
      </c>
      <c r="Z116" s="448">
        <f t="shared" si="15"/>
        <v>60</v>
      </c>
      <c r="AA116" s="448">
        <f t="shared" si="16"/>
        <v>390</v>
      </c>
      <c r="AB116" s="448">
        <f t="shared" si="17"/>
        <v>530</v>
      </c>
      <c r="AC116" s="448">
        <f t="shared" si="18"/>
        <v>2350</v>
      </c>
      <c r="AD116" s="432">
        <f t="shared" si="19"/>
        <v>0</v>
      </c>
      <c r="AG116" s="487">
        <f t="shared" si="20"/>
        <v>0.15267175572519084</v>
      </c>
      <c r="AH116" s="487">
        <f t="shared" si="21"/>
        <v>0</v>
      </c>
      <c r="AI116" s="487">
        <f t="shared" si="22"/>
        <v>1.5267175572519083E-2</v>
      </c>
      <c r="AJ116" s="487">
        <f t="shared" si="23"/>
        <v>9.9236641221374045E-2</v>
      </c>
      <c r="AK116" s="487">
        <f t="shared" si="24"/>
        <v>0.13486005089058525</v>
      </c>
      <c r="AL116" s="487">
        <f t="shared" si="25"/>
        <v>0.59796437659033075</v>
      </c>
    </row>
    <row r="117" spans="1:38" x14ac:dyDescent="0.2">
      <c r="A117" s="640"/>
      <c r="B117" s="449" t="str">
        <f>+'Summary Data (2)'!B117</f>
        <v>April, 2010</v>
      </c>
      <c r="C117" s="451">
        <f>+'Summary Data (2)'!G117</f>
        <v>660</v>
      </c>
      <c r="D117" s="451">
        <f>+'Summary Data (2)'!K117</f>
        <v>0</v>
      </c>
      <c r="E117" s="451">
        <f>+'Summary Data (2)'!O117</f>
        <v>0</v>
      </c>
      <c r="F117" s="451">
        <f>+'Summary Data (2)'!S117</f>
        <v>40</v>
      </c>
      <c r="G117" s="451">
        <f>+'Summary Data (2)'!W117</f>
        <v>0</v>
      </c>
      <c r="H117" s="451">
        <f>+'Summary Data (2)'!AA117</f>
        <v>290</v>
      </c>
      <c r="I117" s="451">
        <f>+'Summary Data (2)'!AE117</f>
        <v>70</v>
      </c>
      <c r="J117" s="451">
        <f>+'Summary Data (2)'!AI117</f>
        <v>10</v>
      </c>
      <c r="K117" s="451">
        <f>+'Summary Data (2)'!AM117</f>
        <v>1100</v>
      </c>
      <c r="L117" s="451">
        <f>+'Summary Data (2)'!AQ117</f>
        <v>60</v>
      </c>
      <c r="M117" s="451">
        <f>+'Summary Data (2)'!AU117</f>
        <v>740</v>
      </c>
      <c r="N117" s="451">
        <f>+'Summary Data (2)'!AY117</f>
        <v>955</v>
      </c>
      <c r="O117" s="451">
        <f>+'Summary Data (2)'!BC117</f>
        <v>10</v>
      </c>
      <c r="P117" s="451">
        <f>+'Summary Data (2)'!BG117</f>
        <v>0</v>
      </c>
      <c r="Q117" s="451">
        <f>+'Summary Data (2)'!BK117</f>
        <v>30</v>
      </c>
      <c r="R117" s="451">
        <f>+'Summary Data (2)'!BO117</f>
        <v>510</v>
      </c>
      <c r="S117" s="451">
        <f>+'Summary Data (2)'!BS117</f>
        <v>70</v>
      </c>
      <c r="T117" s="451">
        <f>+'Summary Data (2)'!BW117</f>
        <v>30</v>
      </c>
      <c r="U117" s="451">
        <f>+'Summary Data (2)'!BZ117</f>
        <v>4575</v>
      </c>
      <c r="X117" s="451">
        <f t="shared" si="14"/>
        <v>660</v>
      </c>
      <c r="Y117" s="451">
        <f t="shared" si="14"/>
        <v>0</v>
      </c>
      <c r="Z117" s="451">
        <f t="shared" si="15"/>
        <v>30</v>
      </c>
      <c r="AA117" s="451">
        <f t="shared" si="16"/>
        <v>410</v>
      </c>
      <c r="AB117" s="451">
        <f t="shared" si="17"/>
        <v>610</v>
      </c>
      <c r="AC117" s="451">
        <f t="shared" si="18"/>
        <v>2865</v>
      </c>
      <c r="AD117" s="432">
        <f t="shared" si="19"/>
        <v>0</v>
      </c>
      <c r="AG117" s="486">
        <f t="shared" si="20"/>
        <v>0.14426229508196722</v>
      </c>
      <c r="AH117" s="486">
        <f t="shared" si="21"/>
        <v>0</v>
      </c>
      <c r="AI117" s="486">
        <f t="shared" si="22"/>
        <v>6.5573770491803279E-3</v>
      </c>
      <c r="AJ117" s="486">
        <f t="shared" si="23"/>
        <v>8.9617486338797819E-2</v>
      </c>
      <c r="AK117" s="486">
        <f t="shared" si="24"/>
        <v>0.13333333333333333</v>
      </c>
      <c r="AL117" s="486">
        <f t="shared" si="25"/>
        <v>0.6262295081967213</v>
      </c>
    </row>
    <row r="118" spans="1:38" x14ac:dyDescent="0.2">
      <c r="A118" s="640"/>
      <c r="B118" s="442" t="str">
        <f>+'Summary Data (2)'!B118</f>
        <v>May, 2010</v>
      </c>
      <c r="C118" s="448">
        <f>+'Summary Data (2)'!G118</f>
        <v>440</v>
      </c>
      <c r="D118" s="448">
        <f>+'Summary Data (2)'!K118</f>
        <v>0</v>
      </c>
      <c r="E118" s="448">
        <f>+'Summary Data (2)'!O118</f>
        <v>0</v>
      </c>
      <c r="F118" s="448">
        <f>+'Summary Data (2)'!S118</f>
        <v>60</v>
      </c>
      <c r="G118" s="448">
        <f>+'Summary Data (2)'!W118</f>
        <v>0</v>
      </c>
      <c r="H118" s="448">
        <f>+'Summary Data (2)'!AA118</f>
        <v>300</v>
      </c>
      <c r="I118" s="448">
        <f>+'Summary Data (2)'!AE118</f>
        <v>150</v>
      </c>
      <c r="J118" s="448">
        <f>+'Summary Data (2)'!AI118</f>
        <v>0</v>
      </c>
      <c r="K118" s="448">
        <f>+'Summary Data (2)'!AM118</f>
        <v>960</v>
      </c>
      <c r="L118" s="448">
        <f>+'Summary Data (2)'!AQ118</f>
        <v>100</v>
      </c>
      <c r="M118" s="448">
        <f>+'Summary Data (2)'!AU118</f>
        <v>685</v>
      </c>
      <c r="N118" s="448">
        <f>+'Summary Data (2)'!AY118</f>
        <v>885</v>
      </c>
      <c r="O118" s="448">
        <f>+'Summary Data (2)'!BC118</f>
        <v>0</v>
      </c>
      <c r="P118" s="448">
        <f>+'Summary Data (2)'!BG118</f>
        <v>0</v>
      </c>
      <c r="Q118" s="448">
        <f>+'Summary Data (2)'!BK118</f>
        <v>30</v>
      </c>
      <c r="R118" s="448">
        <f>+'Summary Data (2)'!BO118</f>
        <v>360</v>
      </c>
      <c r="S118" s="448">
        <f>+'Summary Data (2)'!BS118</f>
        <v>160</v>
      </c>
      <c r="T118" s="448">
        <f>+'Summary Data (2)'!BW118</f>
        <v>0</v>
      </c>
      <c r="U118" s="448">
        <f>+'Summary Data (2)'!BZ118</f>
        <v>4130</v>
      </c>
      <c r="X118" s="448">
        <f t="shared" si="14"/>
        <v>440</v>
      </c>
      <c r="Y118" s="448">
        <f t="shared" si="14"/>
        <v>0</v>
      </c>
      <c r="Z118" s="448">
        <f t="shared" si="15"/>
        <v>30</v>
      </c>
      <c r="AA118" s="448">
        <f t="shared" si="16"/>
        <v>510</v>
      </c>
      <c r="AB118" s="448">
        <f t="shared" si="17"/>
        <v>520</v>
      </c>
      <c r="AC118" s="448">
        <f t="shared" si="18"/>
        <v>2630</v>
      </c>
      <c r="AD118" s="432">
        <f t="shared" si="19"/>
        <v>0</v>
      </c>
      <c r="AG118" s="487">
        <f t="shared" si="20"/>
        <v>0.10653753026634383</v>
      </c>
      <c r="AH118" s="487">
        <f t="shared" si="21"/>
        <v>0</v>
      </c>
      <c r="AI118" s="487">
        <f t="shared" si="22"/>
        <v>7.2639225181598066E-3</v>
      </c>
      <c r="AJ118" s="487">
        <f t="shared" si="23"/>
        <v>0.12348668280871671</v>
      </c>
      <c r="AK118" s="487">
        <f t="shared" si="24"/>
        <v>0.12590799031476999</v>
      </c>
      <c r="AL118" s="487">
        <f t="shared" si="25"/>
        <v>0.63680387409200967</v>
      </c>
    </row>
    <row r="119" spans="1:38" x14ac:dyDescent="0.2">
      <c r="A119" s="640"/>
      <c r="B119" s="449" t="str">
        <f>+'Summary Data (2)'!B119</f>
        <v>June, 2010</v>
      </c>
      <c r="C119" s="451">
        <f>+'Summary Data (2)'!G119</f>
        <v>500</v>
      </c>
      <c r="D119" s="451">
        <f>+'Summary Data (2)'!K119</f>
        <v>0</v>
      </c>
      <c r="E119" s="451">
        <f>+'Summary Data (2)'!O119</f>
        <v>0</v>
      </c>
      <c r="F119" s="451">
        <f>+'Summary Data (2)'!S119</f>
        <v>40</v>
      </c>
      <c r="G119" s="451">
        <f>+'Summary Data (2)'!W119</f>
        <v>10</v>
      </c>
      <c r="H119" s="451">
        <f>+'Summary Data (2)'!AA119</f>
        <v>270</v>
      </c>
      <c r="I119" s="451">
        <f>+'Summary Data (2)'!AE119</f>
        <v>110</v>
      </c>
      <c r="J119" s="451">
        <f>+'Summary Data (2)'!AI119</f>
        <v>20</v>
      </c>
      <c r="K119" s="451">
        <f>+'Summary Data (2)'!AM119</f>
        <v>915</v>
      </c>
      <c r="L119" s="451">
        <f>+'Summary Data (2)'!AQ119</f>
        <v>55</v>
      </c>
      <c r="M119" s="451">
        <f>+'Summary Data (2)'!AU119</f>
        <v>770</v>
      </c>
      <c r="N119" s="451">
        <f>+'Summary Data (2)'!AY119</f>
        <v>615</v>
      </c>
      <c r="O119" s="451">
        <f>+'Summary Data (2)'!BC119</f>
        <v>10</v>
      </c>
      <c r="P119" s="451">
        <f>+'Summary Data (2)'!BG119</f>
        <v>0</v>
      </c>
      <c r="Q119" s="451">
        <f>+'Summary Data (2)'!BK119</f>
        <v>120</v>
      </c>
      <c r="R119" s="451">
        <f>+'Summary Data (2)'!BO119</f>
        <v>180</v>
      </c>
      <c r="S119" s="451">
        <f>+'Summary Data (2)'!BS119</f>
        <v>90</v>
      </c>
      <c r="T119" s="451">
        <f>+'Summary Data (2)'!BW119</f>
        <v>345</v>
      </c>
      <c r="U119" s="451">
        <f>+'Summary Data (2)'!BZ119</f>
        <v>4050</v>
      </c>
      <c r="X119" s="451">
        <f t="shared" si="14"/>
        <v>500</v>
      </c>
      <c r="Y119" s="451">
        <f t="shared" si="14"/>
        <v>0</v>
      </c>
      <c r="Z119" s="451">
        <f t="shared" si="15"/>
        <v>120</v>
      </c>
      <c r="AA119" s="451">
        <f t="shared" si="16"/>
        <v>450</v>
      </c>
      <c r="AB119" s="451">
        <f t="shared" si="17"/>
        <v>615</v>
      </c>
      <c r="AC119" s="451">
        <f t="shared" si="18"/>
        <v>2365</v>
      </c>
      <c r="AD119" s="432">
        <f t="shared" si="19"/>
        <v>0</v>
      </c>
      <c r="AG119" s="486">
        <f t="shared" si="20"/>
        <v>0.12345679012345678</v>
      </c>
      <c r="AH119" s="486">
        <f t="shared" si="21"/>
        <v>0</v>
      </c>
      <c r="AI119" s="486">
        <f t="shared" si="22"/>
        <v>2.9629629629629631E-2</v>
      </c>
      <c r="AJ119" s="486">
        <f t="shared" si="23"/>
        <v>0.1111111111111111</v>
      </c>
      <c r="AK119" s="486">
        <f t="shared" si="24"/>
        <v>0.15185185185185185</v>
      </c>
      <c r="AL119" s="486">
        <f t="shared" si="25"/>
        <v>0.58395061728395059</v>
      </c>
    </row>
    <row r="120" spans="1:38" x14ac:dyDescent="0.2">
      <c r="A120" s="640"/>
      <c r="B120" s="442" t="str">
        <f>+'Summary Data (2)'!B120</f>
        <v>July, 2010</v>
      </c>
      <c r="C120" s="448">
        <f>+'Summary Data (2)'!G120</f>
        <v>570</v>
      </c>
      <c r="D120" s="448">
        <f>+'Summary Data (2)'!K120</f>
        <v>0</v>
      </c>
      <c r="E120" s="448">
        <f>+'Summary Data (2)'!O120</f>
        <v>10</v>
      </c>
      <c r="F120" s="448">
        <f>+'Summary Data (2)'!S120</f>
        <v>10</v>
      </c>
      <c r="G120" s="448">
        <f>+'Summary Data (2)'!W120</f>
        <v>10</v>
      </c>
      <c r="H120" s="448">
        <f>+'Summary Data (2)'!AA120</f>
        <v>190</v>
      </c>
      <c r="I120" s="448">
        <f>+'Summary Data (2)'!AE120</f>
        <v>100</v>
      </c>
      <c r="J120" s="448">
        <f>+'Summary Data (2)'!AI120</f>
        <v>10</v>
      </c>
      <c r="K120" s="448">
        <f>+'Summary Data (2)'!AM120</f>
        <v>815</v>
      </c>
      <c r="L120" s="448">
        <f>+'Summary Data (2)'!AQ120</f>
        <v>90</v>
      </c>
      <c r="M120" s="448">
        <f>+'Summary Data (2)'!AU120</f>
        <v>550</v>
      </c>
      <c r="N120" s="448">
        <f>+'Summary Data (2)'!AY120</f>
        <v>700</v>
      </c>
      <c r="O120" s="448">
        <f>+'Summary Data (2)'!BC120</f>
        <v>20</v>
      </c>
      <c r="P120" s="448">
        <f>+'Summary Data (2)'!BG120</f>
        <v>0</v>
      </c>
      <c r="Q120" s="448">
        <f>+'Summary Data (2)'!BK120</f>
        <v>60</v>
      </c>
      <c r="R120" s="448">
        <f>+'Summary Data (2)'!BO120</f>
        <v>540</v>
      </c>
      <c r="S120" s="448">
        <f>+'Summary Data (2)'!BS120</f>
        <v>60</v>
      </c>
      <c r="T120" s="448">
        <f>+'Summary Data (2)'!BW120</f>
        <v>30</v>
      </c>
      <c r="U120" s="448">
        <f>+'Summary Data (2)'!BZ120</f>
        <v>3765</v>
      </c>
      <c r="X120" s="448">
        <f t="shared" si="14"/>
        <v>570</v>
      </c>
      <c r="Y120" s="448">
        <f t="shared" si="14"/>
        <v>0</v>
      </c>
      <c r="Z120" s="448">
        <f t="shared" si="15"/>
        <v>60</v>
      </c>
      <c r="AA120" s="448">
        <f t="shared" si="16"/>
        <v>330</v>
      </c>
      <c r="AB120" s="448">
        <f t="shared" si="17"/>
        <v>630</v>
      </c>
      <c r="AC120" s="448">
        <f t="shared" si="18"/>
        <v>2175</v>
      </c>
      <c r="AD120" s="432">
        <f t="shared" si="19"/>
        <v>0</v>
      </c>
      <c r="AG120" s="487">
        <f t="shared" si="20"/>
        <v>0.15139442231075698</v>
      </c>
      <c r="AH120" s="487">
        <f t="shared" si="21"/>
        <v>0</v>
      </c>
      <c r="AI120" s="487">
        <f t="shared" si="22"/>
        <v>1.5936254980079681E-2</v>
      </c>
      <c r="AJ120" s="487">
        <f t="shared" si="23"/>
        <v>8.7649402390438252E-2</v>
      </c>
      <c r="AK120" s="487">
        <f t="shared" si="24"/>
        <v>0.16733067729083664</v>
      </c>
      <c r="AL120" s="487">
        <f t="shared" si="25"/>
        <v>0.57768924302788849</v>
      </c>
    </row>
    <row r="121" spans="1:38" x14ac:dyDescent="0.2">
      <c r="A121" s="640"/>
      <c r="B121" s="449" t="str">
        <f>+'Summary Data (2)'!B121</f>
        <v>August, 2010</v>
      </c>
      <c r="C121" s="451">
        <f>+'Summary Data (2)'!G121</f>
        <v>180</v>
      </c>
      <c r="D121" s="451">
        <f>+'Summary Data (2)'!K121</f>
        <v>0</v>
      </c>
      <c r="E121" s="451">
        <f>+'Summary Data (2)'!O121</f>
        <v>10</v>
      </c>
      <c r="F121" s="451">
        <f>+'Summary Data (2)'!S121</f>
        <v>30</v>
      </c>
      <c r="G121" s="451">
        <f>+'Summary Data (2)'!W121</f>
        <v>0</v>
      </c>
      <c r="H121" s="451">
        <f>+'Summary Data (2)'!AA121</f>
        <v>130</v>
      </c>
      <c r="I121" s="451">
        <f>+'Summary Data (2)'!AE121</f>
        <v>50</v>
      </c>
      <c r="J121" s="451">
        <f>+'Summary Data (2)'!AI121</f>
        <v>10</v>
      </c>
      <c r="K121" s="451">
        <f>+'Summary Data (2)'!AM121</f>
        <v>715</v>
      </c>
      <c r="L121" s="451">
        <f>+'Summary Data (2)'!AQ121</f>
        <v>85</v>
      </c>
      <c r="M121" s="451">
        <f>+'Summary Data (2)'!AU121</f>
        <v>715</v>
      </c>
      <c r="N121" s="451">
        <f>+'Summary Data (2)'!AY121</f>
        <v>675</v>
      </c>
      <c r="O121" s="451">
        <f>+'Summary Data (2)'!BC121</f>
        <v>0</v>
      </c>
      <c r="P121" s="451">
        <f>+'Summary Data (2)'!BG121</f>
        <v>0</v>
      </c>
      <c r="Q121" s="451">
        <f>+'Summary Data (2)'!BK121</f>
        <v>30</v>
      </c>
      <c r="R121" s="451">
        <f>+'Summary Data (2)'!BO121</f>
        <v>180</v>
      </c>
      <c r="S121" s="451">
        <f>+'Summary Data (2)'!BS121</f>
        <v>100</v>
      </c>
      <c r="T121" s="451">
        <f>+'Summary Data (2)'!BW121</f>
        <v>30</v>
      </c>
      <c r="U121" s="451">
        <f>+'Summary Data (2)'!BZ121</f>
        <v>2940</v>
      </c>
      <c r="X121" s="451">
        <f t="shared" si="14"/>
        <v>180</v>
      </c>
      <c r="Y121" s="451">
        <f t="shared" si="14"/>
        <v>0</v>
      </c>
      <c r="Z121" s="451">
        <f t="shared" si="15"/>
        <v>30</v>
      </c>
      <c r="AA121" s="451">
        <f t="shared" si="16"/>
        <v>230</v>
      </c>
      <c r="AB121" s="451">
        <f t="shared" si="17"/>
        <v>310</v>
      </c>
      <c r="AC121" s="451">
        <f t="shared" si="18"/>
        <v>2190</v>
      </c>
      <c r="AD121" s="432">
        <f t="shared" si="19"/>
        <v>0</v>
      </c>
      <c r="AG121" s="486">
        <f t="shared" si="20"/>
        <v>6.1224489795918366E-2</v>
      </c>
      <c r="AH121" s="486">
        <f t="shared" si="21"/>
        <v>0</v>
      </c>
      <c r="AI121" s="486">
        <f t="shared" si="22"/>
        <v>1.020408163265306E-2</v>
      </c>
      <c r="AJ121" s="486">
        <f t="shared" si="23"/>
        <v>7.8231292517006806E-2</v>
      </c>
      <c r="AK121" s="486">
        <f t="shared" si="24"/>
        <v>0.10544217687074831</v>
      </c>
      <c r="AL121" s="486">
        <f t="shared" si="25"/>
        <v>0.74489795918367352</v>
      </c>
    </row>
    <row r="122" spans="1:38" x14ac:dyDescent="0.2">
      <c r="A122" s="641"/>
      <c r="B122" s="442" t="str">
        <f>+'Summary Data (2)'!B122</f>
        <v>September, 2010</v>
      </c>
      <c r="C122" s="448">
        <f>+'Summary Data (2)'!G122</f>
        <v>290</v>
      </c>
      <c r="D122" s="448">
        <f>+'Summary Data (2)'!K122</f>
        <v>0</v>
      </c>
      <c r="E122" s="448">
        <f>+'Summary Data (2)'!O122</f>
        <v>10</v>
      </c>
      <c r="F122" s="448">
        <f>+'Summary Data (2)'!S122</f>
        <v>40</v>
      </c>
      <c r="G122" s="448">
        <f>+'Summary Data (2)'!W122</f>
        <v>0</v>
      </c>
      <c r="H122" s="448">
        <f>+'Summary Data (2)'!AA122</f>
        <v>110</v>
      </c>
      <c r="I122" s="448">
        <f>+'Summary Data (2)'!AE122</f>
        <v>50</v>
      </c>
      <c r="J122" s="448">
        <f>+'Summary Data (2)'!AI122</f>
        <v>0</v>
      </c>
      <c r="K122" s="448">
        <f>+'Summary Data (2)'!AM122</f>
        <v>735</v>
      </c>
      <c r="L122" s="448">
        <f>+'Summary Data (2)'!AQ122</f>
        <v>70</v>
      </c>
      <c r="M122" s="448">
        <f>+'Summary Data (2)'!AU122</f>
        <v>455</v>
      </c>
      <c r="N122" s="448">
        <f>+'Summary Data (2)'!AY122</f>
        <v>520</v>
      </c>
      <c r="O122" s="448">
        <f>+'Summary Data (2)'!BC122</f>
        <v>10</v>
      </c>
      <c r="P122" s="448">
        <f>+'Summary Data (2)'!BG122</f>
        <v>0</v>
      </c>
      <c r="Q122" s="448">
        <f>+'Summary Data (2)'!BK122</f>
        <v>300</v>
      </c>
      <c r="R122" s="448">
        <f>+'Summary Data (2)'!BO122</f>
        <v>300</v>
      </c>
      <c r="S122" s="448">
        <f>+'Summary Data (2)'!BS122</f>
        <v>110</v>
      </c>
      <c r="T122" s="448">
        <f>+'Summary Data (2)'!BW122</f>
        <v>15</v>
      </c>
      <c r="U122" s="448">
        <f>+'Summary Data (2)'!BZ122</f>
        <v>3015</v>
      </c>
      <c r="X122" s="448">
        <f t="shared" si="14"/>
        <v>290</v>
      </c>
      <c r="Y122" s="448">
        <f t="shared" si="14"/>
        <v>0</v>
      </c>
      <c r="Z122" s="448">
        <f t="shared" si="15"/>
        <v>300</v>
      </c>
      <c r="AA122" s="448">
        <f t="shared" si="16"/>
        <v>210</v>
      </c>
      <c r="AB122" s="448">
        <f t="shared" si="17"/>
        <v>425</v>
      </c>
      <c r="AC122" s="448">
        <f t="shared" si="18"/>
        <v>1790</v>
      </c>
      <c r="AD122" s="432">
        <f t="shared" si="19"/>
        <v>0</v>
      </c>
      <c r="AG122" s="487">
        <f t="shared" si="20"/>
        <v>9.6185737976782759E-2</v>
      </c>
      <c r="AH122" s="487">
        <f t="shared" si="21"/>
        <v>0</v>
      </c>
      <c r="AI122" s="487">
        <f t="shared" si="22"/>
        <v>9.950248756218906E-2</v>
      </c>
      <c r="AJ122" s="487">
        <f t="shared" si="23"/>
        <v>6.965174129353234E-2</v>
      </c>
      <c r="AK122" s="487">
        <f t="shared" si="24"/>
        <v>0.14096185737976782</v>
      </c>
      <c r="AL122" s="487">
        <f t="shared" si="25"/>
        <v>0.59369817578772799</v>
      </c>
    </row>
    <row r="123" spans="1:38" ht="12.75" customHeight="1" x14ac:dyDescent="0.2">
      <c r="A123" s="639" t="s">
        <v>194</v>
      </c>
      <c r="B123" s="449" t="str">
        <f>+'Summary Data (2)'!B123</f>
        <v>October, 2010</v>
      </c>
      <c r="C123" s="451">
        <f>+'Summary Data (2)'!G123</f>
        <v>470</v>
      </c>
      <c r="D123" s="451">
        <f>+'Summary Data (2)'!K123</f>
        <v>0</v>
      </c>
      <c r="E123" s="451">
        <f>+'Summary Data (2)'!O123</f>
        <v>0</v>
      </c>
      <c r="F123" s="451">
        <f>+'Summary Data (2)'!S123</f>
        <v>110</v>
      </c>
      <c r="G123" s="451">
        <f>+'Summary Data (2)'!W123</f>
        <v>0</v>
      </c>
      <c r="H123" s="451">
        <f>+'Summary Data (2)'!AA123</f>
        <v>100</v>
      </c>
      <c r="I123" s="451">
        <f>+'Summary Data (2)'!AE123</f>
        <v>30</v>
      </c>
      <c r="J123" s="451">
        <f>+'Summary Data (2)'!AI123</f>
        <v>30</v>
      </c>
      <c r="K123" s="451">
        <f>+'Summary Data (2)'!AM123</f>
        <v>585</v>
      </c>
      <c r="L123" s="451">
        <f>+'Summary Data (2)'!AQ123</f>
        <v>65</v>
      </c>
      <c r="M123" s="451">
        <f>+'Summary Data (2)'!AU123</f>
        <v>600</v>
      </c>
      <c r="N123" s="451">
        <f>+'Summary Data (2)'!AY123</f>
        <v>475</v>
      </c>
      <c r="O123" s="451">
        <f>+'Summary Data (2)'!BC123</f>
        <v>110</v>
      </c>
      <c r="P123" s="451">
        <f>+'Summary Data (2)'!BG123</f>
        <v>0</v>
      </c>
      <c r="Q123" s="451">
        <f>+'Summary Data (2)'!BK123</f>
        <v>60</v>
      </c>
      <c r="R123" s="451">
        <f>+'Summary Data (2)'!BO123</f>
        <v>420</v>
      </c>
      <c r="S123" s="451">
        <f>+'Summary Data (2)'!BS123</f>
        <v>150</v>
      </c>
      <c r="T123" s="451">
        <f>+'Summary Data (2)'!BW123</f>
        <v>15</v>
      </c>
      <c r="U123" s="451">
        <f>+'Summary Data (2)'!BZ123</f>
        <v>3220</v>
      </c>
      <c r="X123" s="451">
        <f t="shared" si="14"/>
        <v>470</v>
      </c>
      <c r="Y123" s="451">
        <f t="shared" si="14"/>
        <v>0</v>
      </c>
      <c r="Z123" s="451">
        <f t="shared" si="15"/>
        <v>60</v>
      </c>
      <c r="AA123" s="451">
        <f t="shared" si="16"/>
        <v>270</v>
      </c>
      <c r="AB123" s="451">
        <f t="shared" si="17"/>
        <v>585</v>
      </c>
      <c r="AC123" s="451">
        <f t="shared" si="18"/>
        <v>1835</v>
      </c>
      <c r="AD123" s="432">
        <f t="shared" si="19"/>
        <v>0</v>
      </c>
      <c r="AG123" s="486">
        <f t="shared" si="20"/>
        <v>0.14596273291925466</v>
      </c>
      <c r="AH123" s="486">
        <f t="shared" si="21"/>
        <v>0</v>
      </c>
      <c r="AI123" s="486">
        <f t="shared" si="22"/>
        <v>1.8633540372670808E-2</v>
      </c>
      <c r="AJ123" s="486">
        <f t="shared" si="23"/>
        <v>8.3850931677018639E-2</v>
      </c>
      <c r="AK123" s="486">
        <f t="shared" si="24"/>
        <v>0.18167701863354038</v>
      </c>
      <c r="AL123" s="486">
        <f t="shared" si="25"/>
        <v>0.56987577639751552</v>
      </c>
    </row>
    <row r="124" spans="1:38" ht="12.75" customHeight="1" x14ac:dyDescent="0.2">
      <c r="A124" s="640"/>
      <c r="B124" s="442" t="str">
        <f>+'Summary Data (2)'!B124</f>
        <v>November, 2010</v>
      </c>
      <c r="C124" s="448">
        <f>+'Summary Data (2)'!G124</f>
        <v>320</v>
      </c>
      <c r="D124" s="448">
        <f>+'Summary Data (2)'!K124</f>
        <v>0</v>
      </c>
      <c r="E124" s="448">
        <f>+'Summary Data (2)'!O124</f>
        <v>0</v>
      </c>
      <c r="F124" s="448">
        <f>+'Summary Data (2)'!S124</f>
        <v>80</v>
      </c>
      <c r="G124" s="448">
        <f>+'Summary Data (2)'!W124</f>
        <v>10</v>
      </c>
      <c r="H124" s="448">
        <f>+'Summary Data (2)'!AA124</f>
        <v>100</v>
      </c>
      <c r="I124" s="448">
        <f>+'Summary Data (2)'!AE124</f>
        <v>50</v>
      </c>
      <c r="J124" s="448">
        <f>+'Summary Data (2)'!AI124</f>
        <v>10</v>
      </c>
      <c r="K124" s="448">
        <f>+'Summary Data (2)'!AM124</f>
        <v>735</v>
      </c>
      <c r="L124" s="448">
        <f>+'Summary Data (2)'!AQ124</f>
        <v>65</v>
      </c>
      <c r="M124" s="448">
        <f>+'Summary Data (2)'!AU124</f>
        <v>645</v>
      </c>
      <c r="N124" s="448">
        <f>+'Summary Data (2)'!AY124</f>
        <v>655</v>
      </c>
      <c r="O124" s="448">
        <f>+'Summary Data (2)'!BC124</f>
        <v>0</v>
      </c>
      <c r="P124" s="448">
        <f>+'Summary Data (2)'!BG124</f>
        <v>0</v>
      </c>
      <c r="Q124" s="448">
        <f>+'Summary Data (2)'!BK124</f>
        <v>120</v>
      </c>
      <c r="R124" s="448">
        <f>+'Summary Data (2)'!BO124</f>
        <v>270</v>
      </c>
      <c r="S124" s="448">
        <f>+'Summary Data (2)'!BS124</f>
        <v>110</v>
      </c>
      <c r="T124" s="448">
        <f>+'Summary Data (2)'!BW124</f>
        <v>30</v>
      </c>
      <c r="U124" s="448">
        <f>+'Summary Data (2)'!BZ124</f>
        <v>3200</v>
      </c>
      <c r="X124" s="448">
        <f t="shared" si="14"/>
        <v>320</v>
      </c>
      <c r="Y124" s="448">
        <f t="shared" si="14"/>
        <v>0</v>
      </c>
      <c r="Z124" s="448">
        <f t="shared" si="15"/>
        <v>120</v>
      </c>
      <c r="AA124" s="448">
        <f t="shared" si="16"/>
        <v>250</v>
      </c>
      <c r="AB124" s="448">
        <f t="shared" si="17"/>
        <v>410</v>
      </c>
      <c r="AC124" s="448">
        <f t="shared" si="18"/>
        <v>2100</v>
      </c>
      <c r="AD124" s="432">
        <f t="shared" si="19"/>
        <v>0</v>
      </c>
      <c r="AG124" s="487">
        <f t="shared" si="20"/>
        <v>0.1</v>
      </c>
      <c r="AH124" s="487">
        <f t="shared" si="21"/>
        <v>0</v>
      </c>
      <c r="AI124" s="487">
        <f t="shared" si="22"/>
        <v>3.7499999999999999E-2</v>
      </c>
      <c r="AJ124" s="487">
        <f t="shared" si="23"/>
        <v>7.8125E-2</v>
      </c>
      <c r="AK124" s="487">
        <f t="shared" si="24"/>
        <v>0.12812499999999999</v>
      </c>
      <c r="AL124" s="487">
        <f t="shared" si="25"/>
        <v>0.65625</v>
      </c>
    </row>
    <row r="125" spans="1:38" x14ac:dyDescent="0.2">
      <c r="A125" s="640"/>
      <c r="B125" s="449" t="str">
        <f>+'Summary Data (2)'!B125</f>
        <v>December, 2010</v>
      </c>
      <c r="C125" s="451">
        <f>+'Summary Data (2)'!G125</f>
        <v>170</v>
      </c>
      <c r="D125" s="451">
        <f>+'Summary Data (2)'!K125</f>
        <v>0</v>
      </c>
      <c r="E125" s="451">
        <f>+'Summary Data (2)'!O125</f>
        <v>0</v>
      </c>
      <c r="F125" s="451">
        <f>+'Summary Data (2)'!S125</f>
        <v>20</v>
      </c>
      <c r="G125" s="451">
        <f>+'Summary Data (2)'!W125</f>
        <v>10</v>
      </c>
      <c r="H125" s="451">
        <f>+'Summary Data (2)'!AA125</f>
        <v>40</v>
      </c>
      <c r="I125" s="451">
        <f>+'Summary Data (2)'!AE125</f>
        <v>0</v>
      </c>
      <c r="J125" s="451">
        <f>+'Summary Data (2)'!AI125</f>
        <v>0</v>
      </c>
      <c r="K125" s="451">
        <f>+'Summary Data (2)'!AM125</f>
        <v>470</v>
      </c>
      <c r="L125" s="451">
        <f>+'Summary Data (2)'!AQ125</f>
        <v>65</v>
      </c>
      <c r="M125" s="451">
        <f>+'Summary Data (2)'!AU125</f>
        <v>660</v>
      </c>
      <c r="N125" s="451">
        <f>+'Summary Data (2)'!AY125</f>
        <v>365</v>
      </c>
      <c r="O125" s="451">
        <f>+'Summary Data (2)'!BC125</f>
        <v>0</v>
      </c>
      <c r="P125" s="451">
        <f>+'Summary Data (2)'!BG125</f>
        <v>0</v>
      </c>
      <c r="Q125" s="451">
        <f>+'Summary Data (2)'!BK125</f>
        <v>60</v>
      </c>
      <c r="R125" s="451">
        <f>+'Summary Data (2)'!BO125</f>
        <v>210</v>
      </c>
      <c r="S125" s="451">
        <f>+'Summary Data (2)'!BS125</f>
        <v>100</v>
      </c>
      <c r="T125" s="451">
        <f>+'Summary Data (2)'!BW125</f>
        <v>30</v>
      </c>
      <c r="U125" s="451">
        <f>+'Summary Data (2)'!BZ125</f>
        <v>2200</v>
      </c>
      <c r="X125" s="451">
        <f t="shared" si="14"/>
        <v>170</v>
      </c>
      <c r="Y125" s="451">
        <f t="shared" si="14"/>
        <v>0</v>
      </c>
      <c r="Z125" s="451">
        <f t="shared" si="15"/>
        <v>60</v>
      </c>
      <c r="AA125" s="451">
        <f t="shared" si="16"/>
        <v>70</v>
      </c>
      <c r="AB125" s="451">
        <f t="shared" si="17"/>
        <v>340</v>
      </c>
      <c r="AC125" s="451">
        <f t="shared" si="18"/>
        <v>1560</v>
      </c>
      <c r="AD125" s="432">
        <f t="shared" si="19"/>
        <v>0</v>
      </c>
      <c r="AG125" s="486">
        <f t="shared" si="20"/>
        <v>7.7272727272727271E-2</v>
      </c>
      <c r="AH125" s="486">
        <f t="shared" si="21"/>
        <v>0</v>
      </c>
      <c r="AI125" s="486">
        <f t="shared" si="22"/>
        <v>2.7272727272727271E-2</v>
      </c>
      <c r="AJ125" s="486">
        <f t="shared" si="23"/>
        <v>3.1818181818181815E-2</v>
      </c>
      <c r="AK125" s="486">
        <f t="shared" si="24"/>
        <v>0.15454545454545454</v>
      </c>
      <c r="AL125" s="486">
        <f t="shared" si="25"/>
        <v>0.70909090909090911</v>
      </c>
    </row>
    <row r="126" spans="1:38" x14ac:dyDescent="0.2">
      <c r="A126" s="640"/>
      <c r="B126" s="442" t="str">
        <f>+'Summary Data (2)'!B126</f>
        <v>January, 2011</v>
      </c>
      <c r="C126" s="448">
        <f>+'Summary Data (2)'!G126</f>
        <v>340</v>
      </c>
      <c r="D126" s="448">
        <f>+'Summary Data (2)'!K126</f>
        <v>0</v>
      </c>
      <c r="E126" s="448">
        <f>+'Summary Data (2)'!O126</f>
        <v>0</v>
      </c>
      <c r="F126" s="448">
        <f>+'Summary Data (2)'!S126</f>
        <v>0</v>
      </c>
      <c r="G126" s="448">
        <f>+'Summary Data (2)'!W126</f>
        <v>0</v>
      </c>
      <c r="H126" s="448">
        <f>+'Summary Data (2)'!AA126</f>
        <v>10</v>
      </c>
      <c r="I126" s="448">
        <f>+'Summary Data (2)'!AE126</f>
        <v>20</v>
      </c>
      <c r="J126" s="448">
        <f>+'Summary Data (2)'!AI126</f>
        <v>10</v>
      </c>
      <c r="K126" s="448">
        <f>+'Summary Data (2)'!AM126</f>
        <v>445</v>
      </c>
      <c r="L126" s="448">
        <f>+'Summary Data (2)'!AQ126</f>
        <v>90</v>
      </c>
      <c r="M126" s="448">
        <f>+'Summary Data (2)'!AU126</f>
        <v>570</v>
      </c>
      <c r="N126" s="448">
        <f>+'Summary Data (2)'!AY126</f>
        <v>460</v>
      </c>
      <c r="O126" s="448">
        <f>+'Summary Data (2)'!BC126</f>
        <v>10</v>
      </c>
      <c r="P126" s="448">
        <f>+'Summary Data (2)'!BG126</f>
        <v>0</v>
      </c>
      <c r="Q126" s="448">
        <f>+'Summary Data (2)'!BK126</f>
        <v>60</v>
      </c>
      <c r="R126" s="448">
        <f>+'Summary Data (2)'!BO126</f>
        <v>450</v>
      </c>
      <c r="S126" s="448">
        <f>+'Summary Data (2)'!BS126</f>
        <v>60</v>
      </c>
      <c r="T126" s="448">
        <f>+'Summary Data (2)'!BW126</f>
        <v>0</v>
      </c>
      <c r="U126" s="448">
        <f>+'Summary Data (2)'!BZ126</f>
        <v>2525</v>
      </c>
      <c r="X126" s="448">
        <f t="shared" si="14"/>
        <v>340</v>
      </c>
      <c r="Y126" s="448">
        <f t="shared" si="14"/>
        <v>0</v>
      </c>
      <c r="Z126" s="448">
        <f t="shared" si="15"/>
        <v>60</v>
      </c>
      <c r="AA126" s="448">
        <f t="shared" si="16"/>
        <v>40</v>
      </c>
      <c r="AB126" s="448">
        <f t="shared" si="17"/>
        <v>510</v>
      </c>
      <c r="AC126" s="448">
        <f t="shared" si="18"/>
        <v>1575</v>
      </c>
      <c r="AD126" s="432">
        <f t="shared" si="19"/>
        <v>0</v>
      </c>
      <c r="AG126" s="487">
        <f t="shared" si="20"/>
        <v>0.13465346534653466</v>
      </c>
      <c r="AH126" s="487">
        <f t="shared" si="21"/>
        <v>0</v>
      </c>
      <c r="AI126" s="487">
        <f t="shared" si="22"/>
        <v>2.3762376237623763E-2</v>
      </c>
      <c r="AJ126" s="487">
        <f t="shared" si="23"/>
        <v>1.5841584158415842E-2</v>
      </c>
      <c r="AK126" s="487">
        <f t="shared" si="24"/>
        <v>0.20198019801980199</v>
      </c>
      <c r="AL126" s="487">
        <f t="shared" si="25"/>
        <v>0.62376237623762376</v>
      </c>
    </row>
    <row r="127" spans="1:38" x14ac:dyDescent="0.2">
      <c r="A127" s="640"/>
      <c r="B127" s="449" t="str">
        <f>+'Summary Data (2)'!B127</f>
        <v>February, 2011</v>
      </c>
      <c r="C127" s="451">
        <f>+'Summary Data (2)'!G127</f>
        <v>320</v>
      </c>
      <c r="D127" s="451">
        <f>+'Summary Data (2)'!K127</f>
        <v>0</v>
      </c>
      <c r="E127" s="451">
        <f>+'Summary Data (2)'!O127</f>
        <v>0</v>
      </c>
      <c r="F127" s="451">
        <f>+'Summary Data (2)'!S127</f>
        <v>60</v>
      </c>
      <c r="G127" s="451">
        <f>+'Summary Data (2)'!W127</f>
        <v>0</v>
      </c>
      <c r="H127" s="451">
        <f>+'Summary Data (2)'!AA127</f>
        <v>90</v>
      </c>
      <c r="I127" s="451">
        <f>+'Summary Data (2)'!AE127</f>
        <v>50</v>
      </c>
      <c r="J127" s="451">
        <f>+'Summary Data (2)'!AI127</f>
        <v>0</v>
      </c>
      <c r="K127" s="451">
        <f>+'Summary Data (2)'!AM127</f>
        <v>600</v>
      </c>
      <c r="L127" s="451">
        <f>+'Summary Data (2)'!AQ127</f>
        <v>120</v>
      </c>
      <c r="M127" s="451">
        <f>+'Summary Data (2)'!AU127</f>
        <v>510</v>
      </c>
      <c r="N127" s="451">
        <f>+'Summary Data (2)'!AY127</f>
        <v>575</v>
      </c>
      <c r="O127" s="451">
        <f>+'Summary Data (2)'!BC127</f>
        <v>20</v>
      </c>
      <c r="P127" s="451">
        <f>+'Summary Data (2)'!BG127</f>
        <v>0</v>
      </c>
      <c r="Q127" s="451">
        <f>+'Summary Data (2)'!BK127</f>
        <v>60</v>
      </c>
      <c r="R127" s="451">
        <f>+'Summary Data (2)'!BO127</f>
        <v>930</v>
      </c>
      <c r="S127" s="451">
        <f>+'Summary Data (2)'!BS127</f>
        <v>140</v>
      </c>
      <c r="T127" s="451">
        <f>+'Summary Data (2)'!BW127</f>
        <v>15</v>
      </c>
      <c r="U127" s="451">
        <f>+'Summary Data (2)'!BZ127</f>
        <v>3490</v>
      </c>
      <c r="X127" s="451">
        <f t="shared" si="14"/>
        <v>320</v>
      </c>
      <c r="Y127" s="451">
        <f t="shared" si="14"/>
        <v>0</v>
      </c>
      <c r="Z127" s="451">
        <f t="shared" si="15"/>
        <v>60</v>
      </c>
      <c r="AA127" s="451">
        <f t="shared" si="16"/>
        <v>200</v>
      </c>
      <c r="AB127" s="451">
        <f t="shared" si="17"/>
        <v>1085</v>
      </c>
      <c r="AC127" s="451">
        <f t="shared" si="18"/>
        <v>1825</v>
      </c>
      <c r="AD127" s="432">
        <f t="shared" si="19"/>
        <v>0</v>
      </c>
      <c r="AG127" s="486">
        <f t="shared" si="20"/>
        <v>9.1690544412607447E-2</v>
      </c>
      <c r="AH127" s="486">
        <f t="shared" si="21"/>
        <v>0</v>
      </c>
      <c r="AI127" s="486">
        <f t="shared" si="22"/>
        <v>1.7191977077363897E-2</v>
      </c>
      <c r="AJ127" s="486">
        <f t="shared" si="23"/>
        <v>5.730659025787966E-2</v>
      </c>
      <c r="AK127" s="486">
        <f t="shared" si="24"/>
        <v>0.31088825214899712</v>
      </c>
      <c r="AL127" s="486">
        <f t="shared" si="25"/>
        <v>0.52292263610315182</v>
      </c>
    </row>
    <row r="128" spans="1:38" x14ac:dyDescent="0.2">
      <c r="A128" s="640"/>
      <c r="B128" s="442" t="str">
        <f>+'Summary Data (2)'!B128</f>
        <v>March, 2011</v>
      </c>
      <c r="C128" s="448">
        <f>+'Summary Data (2)'!G128</f>
        <v>320</v>
      </c>
      <c r="D128" s="448">
        <f>+'Summary Data (2)'!K128</f>
        <v>0</v>
      </c>
      <c r="E128" s="448">
        <f>+'Summary Data (2)'!O128</f>
        <v>0</v>
      </c>
      <c r="F128" s="448">
        <f>+'Summary Data (2)'!S128</f>
        <v>80</v>
      </c>
      <c r="G128" s="448">
        <f>+'Summary Data (2)'!W128</f>
        <v>0</v>
      </c>
      <c r="H128" s="448">
        <f>+'Summary Data (2)'!AA128</f>
        <v>150</v>
      </c>
      <c r="I128" s="448">
        <f>+'Summary Data (2)'!AE128</f>
        <v>90</v>
      </c>
      <c r="J128" s="448">
        <f>+'Summary Data (2)'!AI128</f>
        <v>10</v>
      </c>
      <c r="K128" s="448">
        <f>+'Summary Data (2)'!AM128</f>
        <v>675</v>
      </c>
      <c r="L128" s="448">
        <f>+'Summary Data (2)'!AQ128</f>
        <v>80</v>
      </c>
      <c r="M128" s="448">
        <f>+'Summary Data (2)'!AU128</f>
        <v>690</v>
      </c>
      <c r="N128" s="448">
        <f>+'Summary Data (2)'!AY128</f>
        <v>650</v>
      </c>
      <c r="O128" s="448">
        <f>+'Summary Data (2)'!BC128</f>
        <v>0</v>
      </c>
      <c r="P128" s="448">
        <f>+'Summary Data (2)'!BG128</f>
        <v>0</v>
      </c>
      <c r="Q128" s="448">
        <f>+'Summary Data (2)'!BK128</f>
        <v>150</v>
      </c>
      <c r="R128" s="448">
        <f>+'Summary Data (2)'!BO128</f>
        <v>600</v>
      </c>
      <c r="S128" s="448">
        <f>+'Summary Data (2)'!BS128</f>
        <v>120</v>
      </c>
      <c r="T128" s="448">
        <f>+'Summary Data (2)'!BW128</f>
        <v>60</v>
      </c>
      <c r="U128" s="448">
        <f>+'Summary Data (2)'!BZ128</f>
        <v>3675</v>
      </c>
      <c r="X128" s="448">
        <f t="shared" si="14"/>
        <v>320</v>
      </c>
      <c r="Y128" s="448">
        <f t="shared" si="14"/>
        <v>0</v>
      </c>
      <c r="Z128" s="448">
        <f t="shared" si="15"/>
        <v>150</v>
      </c>
      <c r="AA128" s="448">
        <f t="shared" si="16"/>
        <v>330</v>
      </c>
      <c r="AB128" s="448">
        <f t="shared" si="17"/>
        <v>780</v>
      </c>
      <c r="AC128" s="448">
        <f t="shared" si="18"/>
        <v>2095</v>
      </c>
      <c r="AD128" s="432">
        <f t="shared" si="19"/>
        <v>0</v>
      </c>
      <c r="AG128" s="487">
        <f t="shared" si="20"/>
        <v>8.7074829931972783E-2</v>
      </c>
      <c r="AH128" s="487">
        <f t="shared" si="21"/>
        <v>0</v>
      </c>
      <c r="AI128" s="487">
        <f t="shared" si="22"/>
        <v>4.0816326530612242E-2</v>
      </c>
      <c r="AJ128" s="487">
        <f t="shared" si="23"/>
        <v>8.9795918367346933E-2</v>
      </c>
      <c r="AK128" s="487">
        <f t="shared" si="24"/>
        <v>0.21224489795918366</v>
      </c>
      <c r="AL128" s="487">
        <f t="shared" si="25"/>
        <v>0.57006802721088434</v>
      </c>
    </row>
    <row r="129" spans="1:38" x14ac:dyDescent="0.2">
      <c r="A129" s="640"/>
      <c r="B129" s="449" t="str">
        <f>+'Summary Data (2)'!B129</f>
        <v>April, 2011</v>
      </c>
      <c r="C129" s="451">
        <f>+'Summary Data (2)'!G129</f>
        <v>440</v>
      </c>
      <c r="D129" s="451">
        <f>+'Summary Data (2)'!K129</f>
        <v>0</v>
      </c>
      <c r="E129" s="451">
        <f>+'Summary Data (2)'!O129</f>
        <v>0</v>
      </c>
      <c r="F129" s="451">
        <f>+'Summary Data (2)'!S129</f>
        <v>0</v>
      </c>
      <c r="G129" s="451">
        <f>+'Summary Data (2)'!W129</f>
        <v>0</v>
      </c>
      <c r="H129" s="451">
        <f>+'Summary Data (2)'!AA129</f>
        <v>290</v>
      </c>
      <c r="I129" s="451">
        <f>+'Summary Data (2)'!AE129</f>
        <v>40</v>
      </c>
      <c r="J129" s="451">
        <f>+'Summary Data (2)'!AI129</f>
        <v>30</v>
      </c>
      <c r="K129" s="451">
        <f>+'Summary Data (2)'!AM129</f>
        <v>510</v>
      </c>
      <c r="L129" s="451">
        <f>+'Summary Data (2)'!AQ129</f>
        <v>95</v>
      </c>
      <c r="M129" s="451">
        <f>+'Summary Data (2)'!AU129</f>
        <v>510</v>
      </c>
      <c r="N129" s="451">
        <f>+'Summary Data (2)'!AY129</f>
        <v>530</v>
      </c>
      <c r="O129" s="451">
        <f>+'Summary Data (2)'!BC129</f>
        <v>10</v>
      </c>
      <c r="P129" s="451">
        <f>+'Summary Data (2)'!BG129</f>
        <v>0</v>
      </c>
      <c r="Q129" s="451">
        <f>+'Summary Data (2)'!BK129</f>
        <v>60</v>
      </c>
      <c r="R129" s="451">
        <f>+'Summary Data (2)'!BO129</f>
        <v>240</v>
      </c>
      <c r="S129" s="451">
        <f>+'Summary Data (2)'!BS129</f>
        <v>90</v>
      </c>
      <c r="T129" s="451">
        <f>+'Summary Data (2)'!BW129</f>
        <v>60</v>
      </c>
      <c r="U129" s="451">
        <f>+'Summary Data (2)'!BZ129</f>
        <v>2905</v>
      </c>
      <c r="X129" s="451">
        <f t="shared" si="14"/>
        <v>440</v>
      </c>
      <c r="Y129" s="451">
        <f t="shared" si="14"/>
        <v>0</v>
      </c>
      <c r="Z129" s="451">
        <f t="shared" si="15"/>
        <v>60</v>
      </c>
      <c r="AA129" s="451">
        <f t="shared" si="16"/>
        <v>360</v>
      </c>
      <c r="AB129" s="451">
        <f t="shared" si="17"/>
        <v>390</v>
      </c>
      <c r="AC129" s="451">
        <f t="shared" si="18"/>
        <v>1655</v>
      </c>
      <c r="AD129" s="432">
        <f t="shared" si="19"/>
        <v>0</v>
      </c>
      <c r="AG129" s="486">
        <f t="shared" si="20"/>
        <v>0.15146299483648881</v>
      </c>
      <c r="AH129" s="486">
        <f t="shared" si="21"/>
        <v>0</v>
      </c>
      <c r="AI129" s="486">
        <f t="shared" si="22"/>
        <v>2.0654044750430294E-2</v>
      </c>
      <c r="AJ129" s="486">
        <f t="shared" si="23"/>
        <v>0.12392426850258176</v>
      </c>
      <c r="AK129" s="486">
        <f t="shared" si="24"/>
        <v>0.13425129087779691</v>
      </c>
      <c r="AL129" s="486">
        <f t="shared" si="25"/>
        <v>0.56970740103270223</v>
      </c>
    </row>
    <row r="130" spans="1:38" x14ac:dyDescent="0.2">
      <c r="A130" s="640"/>
      <c r="B130" s="442" t="str">
        <f>+'Summary Data (2)'!B130</f>
        <v>May, 2011</v>
      </c>
      <c r="C130" s="448">
        <f>+'Summary Data (2)'!G130</f>
        <v>490</v>
      </c>
      <c r="D130" s="448">
        <f>+'Summary Data (2)'!K130</f>
        <v>0</v>
      </c>
      <c r="E130" s="448">
        <f>+'Summary Data (2)'!O130</f>
        <v>0</v>
      </c>
      <c r="F130" s="448">
        <f>+'Summary Data (2)'!S130</f>
        <v>110</v>
      </c>
      <c r="G130" s="448">
        <f>+'Summary Data (2)'!W130</f>
        <v>0</v>
      </c>
      <c r="H130" s="448">
        <f>+'Summary Data (2)'!AA130</f>
        <v>220</v>
      </c>
      <c r="I130" s="448">
        <f>+'Summary Data (2)'!AE130</f>
        <v>70</v>
      </c>
      <c r="J130" s="448">
        <f>+'Summary Data (2)'!AI130</f>
        <v>0</v>
      </c>
      <c r="K130" s="448">
        <f>+'Summary Data (2)'!AM130</f>
        <v>770</v>
      </c>
      <c r="L130" s="448">
        <f>+'Summary Data (2)'!AQ130</f>
        <v>75</v>
      </c>
      <c r="M130" s="448">
        <f>+'Summary Data (2)'!AU130</f>
        <v>555</v>
      </c>
      <c r="N130" s="448">
        <f>+'Summary Data (2)'!AY130</f>
        <v>510</v>
      </c>
      <c r="O130" s="448">
        <f>+'Summary Data (2)'!BC130</f>
        <v>10</v>
      </c>
      <c r="P130" s="448">
        <f>+'Summary Data (2)'!BG130</f>
        <v>0</v>
      </c>
      <c r="Q130" s="448">
        <f>+'Summary Data (2)'!BK130</f>
        <v>330</v>
      </c>
      <c r="R130" s="448">
        <f>+'Summary Data (2)'!BO130</f>
        <v>330</v>
      </c>
      <c r="S130" s="448">
        <f>+'Summary Data (2)'!BS130</f>
        <v>80</v>
      </c>
      <c r="T130" s="448">
        <f>+'Summary Data (2)'!BW130</f>
        <v>45</v>
      </c>
      <c r="U130" s="448">
        <f>+'Summary Data (2)'!BZ130</f>
        <v>3595</v>
      </c>
      <c r="X130" s="448">
        <f t="shared" si="14"/>
        <v>490</v>
      </c>
      <c r="Y130" s="448">
        <f t="shared" si="14"/>
        <v>0</v>
      </c>
      <c r="Z130" s="448">
        <f t="shared" si="15"/>
        <v>330</v>
      </c>
      <c r="AA130" s="448">
        <f t="shared" si="16"/>
        <v>400</v>
      </c>
      <c r="AB130" s="448">
        <f t="shared" si="17"/>
        <v>455</v>
      </c>
      <c r="AC130" s="448">
        <f t="shared" si="18"/>
        <v>1920</v>
      </c>
      <c r="AD130" s="432">
        <f t="shared" si="19"/>
        <v>0</v>
      </c>
      <c r="AG130" s="487">
        <f t="shared" si="20"/>
        <v>0.13630041724617525</v>
      </c>
      <c r="AH130" s="487">
        <f t="shared" si="21"/>
        <v>0</v>
      </c>
      <c r="AI130" s="487">
        <f t="shared" si="22"/>
        <v>9.1794158553546598E-2</v>
      </c>
      <c r="AJ130" s="487">
        <f t="shared" si="23"/>
        <v>0.11126564673157163</v>
      </c>
      <c r="AK130" s="487">
        <f t="shared" si="24"/>
        <v>0.12656467315716272</v>
      </c>
      <c r="AL130" s="487">
        <f t="shared" si="25"/>
        <v>0.53407510431154381</v>
      </c>
    </row>
    <row r="131" spans="1:38" x14ac:dyDescent="0.2">
      <c r="A131" s="640"/>
      <c r="B131" s="449" t="str">
        <f>+'Summary Data (2)'!B131</f>
        <v>June, 2011</v>
      </c>
      <c r="C131" s="451">
        <f>+'Summary Data (2)'!G131</f>
        <v>620</v>
      </c>
      <c r="D131" s="451">
        <f>+'Summary Data (2)'!K131</f>
        <v>0</v>
      </c>
      <c r="E131" s="451">
        <f>+'Summary Data (2)'!O131</f>
        <v>0</v>
      </c>
      <c r="F131" s="451">
        <f>+'Summary Data (2)'!S131</f>
        <v>50</v>
      </c>
      <c r="G131" s="451">
        <f>+'Summary Data (2)'!W131</f>
        <v>0</v>
      </c>
      <c r="H131" s="451">
        <f>+'Summary Data (2)'!AA131</f>
        <v>280</v>
      </c>
      <c r="I131" s="451">
        <f>+'Summary Data (2)'!AE131</f>
        <v>60</v>
      </c>
      <c r="J131" s="451">
        <f>+'Summary Data (2)'!AI131</f>
        <v>20</v>
      </c>
      <c r="K131" s="451">
        <f>+'Summary Data (2)'!AM131</f>
        <v>890</v>
      </c>
      <c r="L131" s="451">
        <f>+'Summary Data (2)'!AQ131</f>
        <v>60</v>
      </c>
      <c r="M131" s="451">
        <f>+'Summary Data (2)'!AU131</f>
        <v>620</v>
      </c>
      <c r="N131" s="451">
        <f>+'Summary Data (2)'!AY131</f>
        <v>695</v>
      </c>
      <c r="O131" s="451">
        <f>+'Summary Data (2)'!BC131</f>
        <v>0</v>
      </c>
      <c r="P131" s="451">
        <f>+'Summary Data (2)'!BG131</f>
        <v>5</v>
      </c>
      <c r="Q131" s="451">
        <f>+'Summary Data (2)'!BK131</f>
        <v>90</v>
      </c>
      <c r="R131" s="451">
        <f>+'Summary Data (2)'!BO131</f>
        <v>330</v>
      </c>
      <c r="S131" s="451">
        <f>+'Summary Data (2)'!BS131</f>
        <v>100</v>
      </c>
      <c r="T131" s="451">
        <f>+'Summary Data (2)'!BW131</f>
        <v>300</v>
      </c>
      <c r="U131" s="451">
        <f>+'Summary Data (2)'!BZ131</f>
        <v>4120</v>
      </c>
      <c r="X131" s="451">
        <f t="shared" si="14"/>
        <v>620</v>
      </c>
      <c r="Y131" s="451">
        <f t="shared" si="14"/>
        <v>0</v>
      </c>
      <c r="Z131" s="451">
        <f t="shared" si="15"/>
        <v>90</v>
      </c>
      <c r="AA131" s="451">
        <f t="shared" si="16"/>
        <v>410</v>
      </c>
      <c r="AB131" s="451">
        <f t="shared" si="17"/>
        <v>730</v>
      </c>
      <c r="AC131" s="451">
        <f t="shared" si="18"/>
        <v>2270</v>
      </c>
      <c r="AD131" s="432">
        <f t="shared" si="19"/>
        <v>0</v>
      </c>
      <c r="AG131" s="486">
        <f t="shared" si="20"/>
        <v>0.15048543689320387</v>
      </c>
      <c r="AH131" s="486">
        <f t="shared" si="21"/>
        <v>0</v>
      </c>
      <c r="AI131" s="486">
        <f t="shared" si="22"/>
        <v>2.1844660194174758E-2</v>
      </c>
      <c r="AJ131" s="486">
        <f t="shared" si="23"/>
        <v>9.9514563106796114E-2</v>
      </c>
      <c r="AK131" s="486">
        <f t="shared" si="24"/>
        <v>0.17718446601941748</v>
      </c>
      <c r="AL131" s="486">
        <f t="shared" si="25"/>
        <v>0.55097087378640774</v>
      </c>
    </row>
    <row r="132" spans="1:38" x14ac:dyDescent="0.2">
      <c r="A132" s="640"/>
      <c r="B132" s="442" t="str">
        <f>+'Summary Data (2)'!B132</f>
        <v>July, 2011</v>
      </c>
      <c r="C132" s="448">
        <f>+'Summary Data (2)'!G132</f>
        <v>430</v>
      </c>
      <c r="D132" s="448">
        <f>+'Summary Data (2)'!K132</f>
        <v>0</v>
      </c>
      <c r="E132" s="448">
        <f>+'Summary Data (2)'!O132</f>
        <v>0</v>
      </c>
      <c r="F132" s="448">
        <f>+'Summary Data (2)'!S132</f>
        <v>60</v>
      </c>
      <c r="G132" s="448">
        <f>+'Summary Data (2)'!W132</f>
        <v>10</v>
      </c>
      <c r="H132" s="448">
        <f>+'Summary Data (2)'!AA132</f>
        <v>110</v>
      </c>
      <c r="I132" s="448">
        <f>+'Summary Data (2)'!AE132</f>
        <v>70</v>
      </c>
      <c r="J132" s="448">
        <f>+'Summary Data (2)'!AI132</f>
        <v>0</v>
      </c>
      <c r="K132" s="448">
        <f>+'Summary Data (2)'!AM132</f>
        <v>720</v>
      </c>
      <c r="L132" s="448">
        <f>+'Summary Data (2)'!AQ132</f>
        <v>85</v>
      </c>
      <c r="M132" s="448">
        <f>+'Summary Data (2)'!AU132</f>
        <v>830</v>
      </c>
      <c r="N132" s="448">
        <f>+'Summary Data (2)'!AY132</f>
        <v>765</v>
      </c>
      <c r="O132" s="448">
        <f>+'Summary Data (2)'!BC132</f>
        <v>10</v>
      </c>
      <c r="P132" s="448">
        <f>+'Summary Data (2)'!BG132</f>
        <v>0</v>
      </c>
      <c r="Q132" s="448">
        <f>+'Summary Data (2)'!BK132</f>
        <v>0</v>
      </c>
      <c r="R132" s="448">
        <f>+'Summary Data (2)'!BO132</f>
        <v>330</v>
      </c>
      <c r="S132" s="448">
        <f>+'Summary Data (2)'!BS132</f>
        <v>40</v>
      </c>
      <c r="T132" s="448">
        <f>+'Summary Data (2)'!BW132</f>
        <v>0</v>
      </c>
      <c r="U132" s="448">
        <f>+'Summary Data (2)'!BZ132</f>
        <v>3460</v>
      </c>
      <c r="X132" s="448">
        <f t="shared" ref="X132:Y195" si="26">+C132</f>
        <v>430</v>
      </c>
      <c r="Y132" s="448">
        <f t="shared" si="26"/>
        <v>0</v>
      </c>
      <c r="Z132" s="448">
        <f t="shared" ref="Z132:Z195" si="27">+Q132</f>
        <v>0</v>
      </c>
      <c r="AA132" s="448">
        <f t="shared" ref="AA132:AA195" si="28">+E132+F132+G132+H132+I132+J132</f>
        <v>250</v>
      </c>
      <c r="AB132" s="448">
        <f t="shared" ref="AB132:AB195" si="29">+R132+S132+T132</f>
        <v>370</v>
      </c>
      <c r="AC132" s="448">
        <f t="shared" ref="AC132:AC195" si="30">+K132+L132+M132+N132+O132+P132</f>
        <v>2410</v>
      </c>
      <c r="AD132" s="432">
        <f t="shared" ref="AD132:AD195" si="31">+SUM(X132:AC132)-U132</f>
        <v>0</v>
      </c>
      <c r="AG132" s="487">
        <f t="shared" ref="AG132:AG195" si="32">+X132/$U132</f>
        <v>0.12427745664739884</v>
      </c>
      <c r="AH132" s="487">
        <f t="shared" ref="AH132:AH195" si="33">+Y132/$U132</f>
        <v>0</v>
      </c>
      <c r="AI132" s="487">
        <f t="shared" ref="AI132:AI195" si="34">+Z132/$U132</f>
        <v>0</v>
      </c>
      <c r="AJ132" s="487">
        <f t="shared" ref="AJ132:AJ195" si="35">+AA132/$U132</f>
        <v>7.2254335260115612E-2</v>
      </c>
      <c r="AK132" s="487">
        <f t="shared" ref="AK132:AK195" si="36">+AB132/$U132</f>
        <v>0.1069364161849711</v>
      </c>
      <c r="AL132" s="487">
        <f t="shared" ref="AL132:AL195" si="37">+AC132/$U132</f>
        <v>0.69653179190751446</v>
      </c>
    </row>
    <row r="133" spans="1:38" x14ac:dyDescent="0.2">
      <c r="A133" s="640"/>
      <c r="B133" s="449" t="str">
        <f>+'Summary Data (2)'!B133</f>
        <v>August, 2011</v>
      </c>
      <c r="C133" s="451">
        <f>+'Summary Data (2)'!G133</f>
        <v>460</v>
      </c>
      <c r="D133" s="451">
        <f>+'Summary Data (2)'!K133</f>
        <v>0</v>
      </c>
      <c r="E133" s="451">
        <f>+'Summary Data (2)'!O133</f>
        <v>10</v>
      </c>
      <c r="F133" s="451">
        <f>+'Summary Data (2)'!S133</f>
        <v>90</v>
      </c>
      <c r="G133" s="451">
        <f>+'Summary Data (2)'!W133</f>
        <v>10</v>
      </c>
      <c r="H133" s="451">
        <f>+'Summary Data (2)'!AA133</f>
        <v>270</v>
      </c>
      <c r="I133" s="451">
        <f>+'Summary Data (2)'!AE133</f>
        <v>180</v>
      </c>
      <c r="J133" s="451">
        <f>+'Summary Data (2)'!AI133</f>
        <v>20</v>
      </c>
      <c r="K133" s="451">
        <f>+'Summary Data (2)'!AM133</f>
        <v>865</v>
      </c>
      <c r="L133" s="451">
        <f>+'Summary Data (2)'!AQ133</f>
        <v>75</v>
      </c>
      <c r="M133" s="451">
        <f>+'Summary Data (2)'!AU133</f>
        <v>725</v>
      </c>
      <c r="N133" s="451">
        <f>+'Summary Data (2)'!AY133</f>
        <v>695</v>
      </c>
      <c r="O133" s="451">
        <f>+'Summary Data (2)'!BC133</f>
        <v>30</v>
      </c>
      <c r="P133" s="451">
        <f>+'Summary Data (2)'!BG133</f>
        <v>20</v>
      </c>
      <c r="Q133" s="451">
        <f>+'Summary Data (2)'!BK133</f>
        <v>210</v>
      </c>
      <c r="R133" s="451">
        <f>+'Summary Data (2)'!BO133</f>
        <v>450</v>
      </c>
      <c r="S133" s="451">
        <f>+'Summary Data (2)'!BS133</f>
        <v>100</v>
      </c>
      <c r="T133" s="451">
        <f>+'Summary Data (2)'!BW133</f>
        <v>45</v>
      </c>
      <c r="U133" s="451">
        <f>+'Summary Data (2)'!BZ133</f>
        <v>4255</v>
      </c>
      <c r="X133" s="451">
        <f t="shared" si="26"/>
        <v>460</v>
      </c>
      <c r="Y133" s="451">
        <f t="shared" si="26"/>
        <v>0</v>
      </c>
      <c r="Z133" s="451">
        <f t="shared" si="27"/>
        <v>210</v>
      </c>
      <c r="AA133" s="451">
        <f t="shared" si="28"/>
        <v>580</v>
      </c>
      <c r="AB133" s="451">
        <f t="shared" si="29"/>
        <v>595</v>
      </c>
      <c r="AC133" s="451">
        <f t="shared" si="30"/>
        <v>2410</v>
      </c>
      <c r="AD133" s="432">
        <f t="shared" si="31"/>
        <v>0</v>
      </c>
      <c r="AG133" s="486">
        <f t="shared" si="32"/>
        <v>0.10810810810810811</v>
      </c>
      <c r="AH133" s="486">
        <f t="shared" si="33"/>
        <v>0</v>
      </c>
      <c r="AI133" s="486">
        <f t="shared" si="34"/>
        <v>4.935370152761457E-2</v>
      </c>
      <c r="AJ133" s="486">
        <f t="shared" si="35"/>
        <v>0.136310223266745</v>
      </c>
      <c r="AK133" s="486">
        <f t="shared" si="36"/>
        <v>0.13983548766157461</v>
      </c>
      <c r="AL133" s="486">
        <f t="shared" si="37"/>
        <v>0.56639247943595772</v>
      </c>
    </row>
    <row r="134" spans="1:38" x14ac:dyDescent="0.2">
      <c r="A134" s="641"/>
      <c r="B134" s="442" t="str">
        <f>+'Summary Data (2)'!B134</f>
        <v>September, 2011</v>
      </c>
      <c r="C134" s="448">
        <f>+'Summary Data (2)'!G134</f>
        <v>450</v>
      </c>
      <c r="D134" s="448">
        <f>+'Summary Data (2)'!K134</f>
        <v>1440</v>
      </c>
      <c r="E134" s="448">
        <f>+'Summary Data (2)'!O134</f>
        <v>0</v>
      </c>
      <c r="F134" s="448">
        <f>+'Summary Data (2)'!S134</f>
        <v>110</v>
      </c>
      <c r="G134" s="448">
        <f>+'Summary Data (2)'!W134</f>
        <v>0</v>
      </c>
      <c r="H134" s="448">
        <f>+'Summary Data (2)'!AA134</f>
        <v>120</v>
      </c>
      <c r="I134" s="448">
        <f>+'Summary Data (2)'!AE134</f>
        <v>30</v>
      </c>
      <c r="J134" s="448">
        <f>+'Summary Data (2)'!AI134</f>
        <v>0</v>
      </c>
      <c r="K134" s="448">
        <f>+'Summary Data (2)'!AM134</f>
        <v>710</v>
      </c>
      <c r="L134" s="448">
        <f>+'Summary Data (2)'!AQ134</f>
        <v>125</v>
      </c>
      <c r="M134" s="448">
        <f>+'Summary Data (2)'!AU134</f>
        <v>675</v>
      </c>
      <c r="N134" s="448">
        <f>+'Summary Data (2)'!AY134</f>
        <v>675</v>
      </c>
      <c r="O134" s="448">
        <f>+'Summary Data (2)'!BC134</f>
        <v>50</v>
      </c>
      <c r="P134" s="448">
        <f>+'Summary Data (2)'!BG134</f>
        <v>5</v>
      </c>
      <c r="Q134" s="448">
        <f>+'Summary Data (2)'!BK134</f>
        <v>30</v>
      </c>
      <c r="R134" s="448">
        <f>+'Summary Data (2)'!BO134</f>
        <v>300</v>
      </c>
      <c r="S134" s="448">
        <f>+'Summary Data (2)'!BS134</f>
        <v>90</v>
      </c>
      <c r="T134" s="448">
        <f>+'Summary Data (2)'!BW134</f>
        <v>45</v>
      </c>
      <c r="U134" s="448">
        <f>+'Summary Data (2)'!BZ134</f>
        <v>4855</v>
      </c>
      <c r="X134" s="448">
        <f t="shared" si="26"/>
        <v>450</v>
      </c>
      <c r="Y134" s="448">
        <f t="shared" si="26"/>
        <v>1440</v>
      </c>
      <c r="Z134" s="448">
        <f t="shared" si="27"/>
        <v>30</v>
      </c>
      <c r="AA134" s="448">
        <f t="shared" si="28"/>
        <v>260</v>
      </c>
      <c r="AB134" s="448">
        <f t="shared" si="29"/>
        <v>435</v>
      </c>
      <c r="AC134" s="448">
        <f t="shared" si="30"/>
        <v>2240</v>
      </c>
      <c r="AD134" s="432">
        <f t="shared" si="31"/>
        <v>0</v>
      </c>
      <c r="AG134" s="487">
        <f t="shared" si="32"/>
        <v>9.2687950566426369E-2</v>
      </c>
      <c r="AH134" s="487">
        <f t="shared" si="33"/>
        <v>0.29660144181256437</v>
      </c>
      <c r="AI134" s="487">
        <f t="shared" si="34"/>
        <v>6.1791967044284241E-3</v>
      </c>
      <c r="AJ134" s="487">
        <f t="shared" si="35"/>
        <v>5.3553038105046344E-2</v>
      </c>
      <c r="AK134" s="487">
        <f t="shared" si="36"/>
        <v>8.9598352214212154E-2</v>
      </c>
      <c r="AL134" s="487">
        <f t="shared" si="37"/>
        <v>0.46138002059732236</v>
      </c>
    </row>
    <row r="135" spans="1:38" ht="12.75" customHeight="1" x14ac:dyDescent="0.2">
      <c r="A135" s="639" t="s">
        <v>221</v>
      </c>
      <c r="B135" s="449" t="str">
        <f>+'Summary Data (2)'!B135</f>
        <v>October, 2011</v>
      </c>
      <c r="C135" s="451">
        <f>+'Summary Data (2)'!G135</f>
        <v>540</v>
      </c>
      <c r="D135" s="451">
        <f>+'Summary Data (2)'!K135</f>
        <v>0</v>
      </c>
      <c r="E135" s="451">
        <f>+'Summary Data (2)'!O135</f>
        <v>0</v>
      </c>
      <c r="F135" s="451">
        <f>+'Summary Data (2)'!S135</f>
        <v>70</v>
      </c>
      <c r="G135" s="451">
        <f>+'Summary Data (2)'!W135</f>
        <v>0</v>
      </c>
      <c r="H135" s="451">
        <f>+'Summary Data (2)'!AA135</f>
        <v>130</v>
      </c>
      <c r="I135" s="451">
        <f>+'Summary Data (2)'!AE135</f>
        <v>60</v>
      </c>
      <c r="J135" s="451">
        <f>+'Summary Data (2)'!AI135</f>
        <v>10</v>
      </c>
      <c r="K135" s="451">
        <f>+'Summary Data (2)'!AM135</f>
        <v>770</v>
      </c>
      <c r="L135" s="451">
        <f>+'Summary Data (2)'!AQ135</f>
        <v>90</v>
      </c>
      <c r="M135" s="451">
        <f>+'Summary Data (2)'!AU135</f>
        <v>625</v>
      </c>
      <c r="N135" s="451">
        <f>+'Summary Data (2)'!AY135</f>
        <v>525</v>
      </c>
      <c r="O135" s="451">
        <f>+'Summary Data (2)'!BC135</f>
        <v>0</v>
      </c>
      <c r="P135" s="451">
        <f>+'Summary Data (2)'!BG135</f>
        <v>5</v>
      </c>
      <c r="Q135" s="451">
        <f>+'Summary Data (2)'!BK135</f>
        <v>30</v>
      </c>
      <c r="R135" s="451">
        <f>+'Summary Data (2)'!BO135</f>
        <v>300</v>
      </c>
      <c r="S135" s="451">
        <f>+'Summary Data (2)'!BS135</f>
        <v>120</v>
      </c>
      <c r="T135" s="451">
        <f>+'Summary Data (2)'!BW135</f>
        <v>30</v>
      </c>
      <c r="U135" s="451">
        <f>+'Summary Data (2)'!BZ135</f>
        <v>3305</v>
      </c>
      <c r="X135" s="451">
        <f t="shared" si="26"/>
        <v>540</v>
      </c>
      <c r="Y135" s="451">
        <f t="shared" si="26"/>
        <v>0</v>
      </c>
      <c r="Z135" s="451">
        <f t="shared" si="27"/>
        <v>30</v>
      </c>
      <c r="AA135" s="451">
        <f t="shared" si="28"/>
        <v>270</v>
      </c>
      <c r="AB135" s="451">
        <f t="shared" si="29"/>
        <v>450</v>
      </c>
      <c r="AC135" s="451">
        <f t="shared" si="30"/>
        <v>2015</v>
      </c>
      <c r="AD135" s="432">
        <f t="shared" si="31"/>
        <v>0</v>
      </c>
      <c r="AG135" s="486">
        <f t="shared" si="32"/>
        <v>0.16338880484114976</v>
      </c>
      <c r="AH135" s="486">
        <f t="shared" si="33"/>
        <v>0</v>
      </c>
      <c r="AI135" s="486">
        <f t="shared" si="34"/>
        <v>9.0771558245083209E-3</v>
      </c>
      <c r="AJ135" s="486">
        <f t="shared" si="35"/>
        <v>8.169440242057488E-2</v>
      </c>
      <c r="AK135" s="486">
        <f t="shared" si="36"/>
        <v>0.13615733736762481</v>
      </c>
      <c r="AL135" s="486">
        <f t="shared" si="37"/>
        <v>0.60968229954614217</v>
      </c>
    </row>
    <row r="136" spans="1:38" ht="12.75" customHeight="1" x14ac:dyDescent="0.2">
      <c r="A136" s="640"/>
      <c r="B136" s="442" t="str">
        <f>+'Summary Data (2)'!B136</f>
        <v>November, 2011</v>
      </c>
      <c r="C136" s="448">
        <f>+'Summary Data (2)'!G136</f>
        <v>410</v>
      </c>
      <c r="D136" s="448">
        <f>+'Summary Data (2)'!K136</f>
        <v>0</v>
      </c>
      <c r="E136" s="448">
        <f>+'Summary Data (2)'!O136</f>
        <v>0</v>
      </c>
      <c r="F136" s="448">
        <f>+'Summary Data (2)'!S136</f>
        <v>50</v>
      </c>
      <c r="G136" s="448">
        <f>+'Summary Data (2)'!W136</f>
        <v>0</v>
      </c>
      <c r="H136" s="448">
        <f>+'Summary Data (2)'!AA136</f>
        <v>160</v>
      </c>
      <c r="I136" s="448">
        <f>+'Summary Data (2)'!AE136</f>
        <v>10</v>
      </c>
      <c r="J136" s="448">
        <f>+'Summary Data (2)'!AI136</f>
        <v>0</v>
      </c>
      <c r="K136" s="448">
        <f>+'Summary Data (2)'!AM136</f>
        <v>770</v>
      </c>
      <c r="L136" s="448">
        <f>+'Summary Data (2)'!AQ136</f>
        <v>75</v>
      </c>
      <c r="M136" s="448">
        <f>+'Summary Data (2)'!AU136</f>
        <v>670</v>
      </c>
      <c r="N136" s="448">
        <f>+'Summary Data (2)'!AY136</f>
        <v>565</v>
      </c>
      <c r="O136" s="448">
        <f>+'Summary Data (2)'!BC136</f>
        <v>50</v>
      </c>
      <c r="P136" s="448">
        <f>+'Summary Data (2)'!BG136</f>
        <v>0</v>
      </c>
      <c r="Q136" s="448">
        <f>+'Summary Data (2)'!BK136</f>
        <v>30</v>
      </c>
      <c r="R136" s="448">
        <f>+'Summary Data (2)'!BO136</f>
        <v>540</v>
      </c>
      <c r="S136" s="448">
        <f>+'Summary Data (2)'!BS136</f>
        <v>100</v>
      </c>
      <c r="T136" s="448">
        <f>+'Summary Data (2)'!BW136</f>
        <v>15</v>
      </c>
      <c r="U136" s="448">
        <f>+'Summary Data (2)'!BZ136</f>
        <v>3445</v>
      </c>
      <c r="X136" s="448">
        <f t="shared" si="26"/>
        <v>410</v>
      </c>
      <c r="Y136" s="448">
        <f t="shared" si="26"/>
        <v>0</v>
      </c>
      <c r="Z136" s="448">
        <f t="shared" si="27"/>
        <v>30</v>
      </c>
      <c r="AA136" s="448">
        <f t="shared" si="28"/>
        <v>220</v>
      </c>
      <c r="AB136" s="448">
        <f t="shared" si="29"/>
        <v>655</v>
      </c>
      <c r="AC136" s="448">
        <f t="shared" si="30"/>
        <v>2130</v>
      </c>
      <c r="AD136" s="432">
        <f t="shared" si="31"/>
        <v>0</v>
      </c>
      <c r="AG136" s="487">
        <f t="shared" si="32"/>
        <v>0.11901306240928883</v>
      </c>
      <c r="AH136" s="487">
        <f t="shared" si="33"/>
        <v>0</v>
      </c>
      <c r="AI136" s="487">
        <f t="shared" si="34"/>
        <v>8.708272859216255E-3</v>
      </c>
      <c r="AJ136" s="487">
        <f t="shared" si="35"/>
        <v>6.3860667634252535E-2</v>
      </c>
      <c r="AK136" s="487">
        <f t="shared" si="36"/>
        <v>0.19013062409288825</v>
      </c>
      <c r="AL136" s="487">
        <f t="shared" si="37"/>
        <v>0.6182873730043541</v>
      </c>
    </row>
    <row r="137" spans="1:38" x14ac:dyDescent="0.2">
      <c r="A137" s="640"/>
      <c r="B137" s="449" t="str">
        <f>+'Summary Data (2)'!B137</f>
        <v>December, 2011</v>
      </c>
      <c r="C137" s="451">
        <f>+'Summary Data (2)'!G137</f>
        <v>510</v>
      </c>
      <c r="D137" s="451">
        <f>+'Summary Data (2)'!K137</f>
        <v>120</v>
      </c>
      <c r="E137" s="451">
        <f>+'Summary Data (2)'!O137</f>
        <v>0</v>
      </c>
      <c r="F137" s="451">
        <f>+'Summary Data (2)'!S137</f>
        <v>10</v>
      </c>
      <c r="G137" s="451">
        <f>+'Summary Data (2)'!W137</f>
        <v>0</v>
      </c>
      <c r="H137" s="451">
        <f>+'Summary Data (2)'!AA137</f>
        <v>20</v>
      </c>
      <c r="I137" s="451">
        <f>+'Summary Data (2)'!AE137</f>
        <v>30</v>
      </c>
      <c r="J137" s="451">
        <f>+'Summary Data (2)'!AI137</f>
        <v>10</v>
      </c>
      <c r="K137" s="451">
        <f>+'Summary Data (2)'!AM137</f>
        <v>745</v>
      </c>
      <c r="L137" s="451">
        <f>+'Summary Data (2)'!AQ137</f>
        <v>50</v>
      </c>
      <c r="M137" s="451">
        <f>+'Summary Data (2)'!AU137</f>
        <v>825</v>
      </c>
      <c r="N137" s="451">
        <f>+'Summary Data (2)'!AY137</f>
        <v>660</v>
      </c>
      <c r="O137" s="451">
        <f>+'Summary Data (2)'!BC137</f>
        <v>30</v>
      </c>
      <c r="P137" s="451">
        <f>+'Summary Data (2)'!BG137</f>
        <v>10</v>
      </c>
      <c r="Q137" s="451">
        <f>+'Summary Data (2)'!BK137</f>
        <v>30</v>
      </c>
      <c r="R137" s="451">
        <f>+'Summary Data (2)'!BO137</f>
        <v>210</v>
      </c>
      <c r="S137" s="451">
        <f>+'Summary Data (2)'!BS137</f>
        <v>70</v>
      </c>
      <c r="T137" s="451">
        <f>+'Summary Data (2)'!BW137</f>
        <v>15</v>
      </c>
      <c r="U137" s="451">
        <f>+'Summary Data (2)'!BZ137</f>
        <v>3345</v>
      </c>
      <c r="X137" s="451">
        <f t="shared" si="26"/>
        <v>510</v>
      </c>
      <c r="Y137" s="451">
        <f t="shared" si="26"/>
        <v>120</v>
      </c>
      <c r="Z137" s="451">
        <f t="shared" si="27"/>
        <v>30</v>
      </c>
      <c r="AA137" s="451">
        <f t="shared" si="28"/>
        <v>70</v>
      </c>
      <c r="AB137" s="451">
        <f t="shared" si="29"/>
        <v>295</v>
      </c>
      <c r="AC137" s="451">
        <f t="shared" si="30"/>
        <v>2320</v>
      </c>
      <c r="AD137" s="432">
        <f t="shared" si="31"/>
        <v>0</v>
      </c>
      <c r="AG137" s="486">
        <f t="shared" si="32"/>
        <v>0.15246636771300448</v>
      </c>
      <c r="AH137" s="486">
        <f t="shared" si="33"/>
        <v>3.5874439461883408E-2</v>
      </c>
      <c r="AI137" s="486">
        <f t="shared" si="34"/>
        <v>8.9686098654708519E-3</v>
      </c>
      <c r="AJ137" s="486">
        <f t="shared" si="35"/>
        <v>2.0926756352765322E-2</v>
      </c>
      <c r="AK137" s="486">
        <f t="shared" si="36"/>
        <v>8.8191330343796712E-2</v>
      </c>
      <c r="AL137" s="486">
        <f t="shared" si="37"/>
        <v>0.69357249626307926</v>
      </c>
    </row>
    <row r="138" spans="1:38" x14ac:dyDescent="0.2">
      <c r="A138" s="640"/>
      <c r="B138" s="442" t="str">
        <f>+'Summary Data (2)'!B138</f>
        <v>January, 2012</v>
      </c>
      <c r="C138" s="448">
        <f>+'Summary Data (2)'!G138</f>
        <v>340</v>
      </c>
      <c r="D138" s="448">
        <f>+'Summary Data (2)'!K138</f>
        <v>360</v>
      </c>
      <c r="E138" s="448">
        <f>+'Summary Data (2)'!O138</f>
        <v>0</v>
      </c>
      <c r="F138" s="448">
        <f>+'Summary Data (2)'!S138</f>
        <v>10</v>
      </c>
      <c r="G138" s="448">
        <f>+'Summary Data (2)'!W138</f>
        <v>0</v>
      </c>
      <c r="H138" s="448">
        <f>+'Summary Data (2)'!AA138</f>
        <v>70</v>
      </c>
      <c r="I138" s="448">
        <f>+'Summary Data (2)'!AE138</f>
        <v>10</v>
      </c>
      <c r="J138" s="448">
        <f>+'Summary Data (2)'!AI138</f>
        <v>10</v>
      </c>
      <c r="K138" s="448">
        <f>+'Summary Data (2)'!AM138</f>
        <v>710</v>
      </c>
      <c r="L138" s="448">
        <f>+'Summary Data (2)'!AQ138</f>
        <v>60</v>
      </c>
      <c r="M138" s="448">
        <f>+'Summary Data (2)'!AU138</f>
        <v>690</v>
      </c>
      <c r="N138" s="448">
        <f>+'Summary Data (2)'!AY138</f>
        <v>775</v>
      </c>
      <c r="O138" s="448">
        <f>+'Summary Data (2)'!BC138</f>
        <v>20</v>
      </c>
      <c r="P138" s="448">
        <f>+'Summary Data (2)'!BG138</f>
        <v>10</v>
      </c>
      <c r="Q138" s="448">
        <f>+'Summary Data (2)'!BK138</f>
        <v>0</v>
      </c>
      <c r="R138" s="448">
        <f>+'Summary Data (2)'!BO138</f>
        <v>300</v>
      </c>
      <c r="S138" s="448">
        <f>+'Summary Data (2)'!BS138</f>
        <v>30</v>
      </c>
      <c r="T138" s="448">
        <f>+'Summary Data (2)'!BW138</f>
        <v>45</v>
      </c>
      <c r="U138" s="448">
        <f>+'Summary Data (2)'!BZ138</f>
        <v>3440</v>
      </c>
      <c r="X138" s="448">
        <f t="shared" si="26"/>
        <v>340</v>
      </c>
      <c r="Y138" s="448">
        <f t="shared" si="26"/>
        <v>360</v>
      </c>
      <c r="Z138" s="448">
        <f t="shared" si="27"/>
        <v>0</v>
      </c>
      <c r="AA138" s="448">
        <f t="shared" si="28"/>
        <v>100</v>
      </c>
      <c r="AB138" s="448">
        <f t="shared" si="29"/>
        <v>375</v>
      </c>
      <c r="AC138" s="448">
        <f t="shared" si="30"/>
        <v>2265</v>
      </c>
      <c r="AD138" s="432">
        <f t="shared" si="31"/>
        <v>0</v>
      </c>
      <c r="AG138" s="487">
        <f t="shared" si="32"/>
        <v>9.8837209302325577E-2</v>
      </c>
      <c r="AH138" s="487">
        <f t="shared" si="33"/>
        <v>0.10465116279069768</v>
      </c>
      <c r="AI138" s="487">
        <f t="shared" si="34"/>
        <v>0</v>
      </c>
      <c r="AJ138" s="487">
        <f t="shared" si="35"/>
        <v>2.9069767441860465E-2</v>
      </c>
      <c r="AK138" s="487">
        <f t="shared" si="36"/>
        <v>0.10901162790697674</v>
      </c>
      <c r="AL138" s="487">
        <f t="shared" si="37"/>
        <v>0.65843023255813948</v>
      </c>
    </row>
    <row r="139" spans="1:38" x14ac:dyDescent="0.2">
      <c r="A139" s="640"/>
      <c r="B139" s="449" t="str">
        <f>+'Summary Data (2)'!B139</f>
        <v>February, 2012</v>
      </c>
      <c r="C139" s="451">
        <f>+'Summary Data (2)'!G139</f>
        <v>390</v>
      </c>
      <c r="D139" s="451">
        <f>+'Summary Data (2)'!K139</f>
        <v>120</v>
      </c>
      <c r="E139" s="451">
        <f>+'Summary Data (2)'!O139</f>
        <v>0</v>
      </c>
      <c r="F139" s="451">
        <f>+'Summary Data (2)'!S139</f>
        <v>40</v>
      </c>
      <c r="G139" s="451">
        <f>+'Summary Data (2)'!W139</f>
        <v>0</v>
      </c>
      <c r="H139" s="451">
        <f>+'Summary Data (2)'!AA139</f>
        <v>80</v>
      </c>
      <c r="I139" s="451">
        <f>+'Summary Data (2)'!AE139</f>
        <v>30</v>
      </c>
      <c r="J139" s="451">
        <f>+'Summary Data (2)'!AI139</f>
        <v>0</v>
      </c>
      <c r="K139" s="451">
        <f>+'Summary Data (2)'!AM139</f>
        <v>725</v>
      </c>
      <c r="L139" s="451">
        <f>+'Summary Data (2)'!AQ139</f>
        <v>65</v>
      </c>
      <c r="M139" s="451">
        <f>+'Summary Data (2)'!AU139</f>
        <v>570</v>
      </c>
      <c r="N139" s="451">
        <f>+'Summary Data (2)'!AY139</f>
        <v>585</v>
      </c>
      <c r="O139" s="451">
        <f>+'Summary Data (2)'!BC139</f>
        <v>0</v>
      </c>
      <c r="P139" s="451">
        <f>+'Summary Data (2)'!BG139</f>
        <v>5</v>
      </c>
      <c r="Q139" s="451">
        <f>+'Summary Data (2)'!BK139</f>
        <v>180</v>
      </c>
      <c r="R139" s="451">
        <f>+'Summary Data (2)'!BO139</f>
        <v>510</v>
      </c>
      <c r="S139" s="451">
        <f>+'Summary Data (2)'!BS139</f>
        <v>80</v>
      </c>
      <c r="T139" s="451">
        <f>+'Summary Data (2)'!BW139</f>
        <v>0</v>
      </c>
      <c r="U139" s="451">
        <f>+'Summary Data (2)'!BZ139</f>
        <v>3380</v>
      </c>
      <c r="X139" s="451">
        <f t="shared" si="26"/>
        <v>390</v>
      </c>
      <c r="Y139" s="451">
        <f t="shared" si="26"/>
        <v>120</v>
      </c>
      <c r="Z139" s="451">
        <f t="shared" si="27"/>
        <v>180</v>
      </c>
      <c r="AA139" s="451">
        <f t="shared" si="28"/>
        <v>150</v>
      </c>
      <c r="AB139" s="451">
        <f t="shared" si="29"/>
        <v>590</v>
      </c>
      <c r="AC139" s="451">
        <f t="shared" si="30"/>
        <v>1950</v>
      </c>
      <c r="AD139" s="432">
        <f t="shared" si="31"/>
        <v>0</v>
      </c>
      <c r="AG139" s="486">
        <f t="shared" si="32"/>
        <v>0.11538461538461539</v>
      </c>
      <c r="AH139" s="486">
        <f t="shared" si="33"/>
        <v>3.5502958579881658E-2</v>
      </c>
      <c r="AI139" s="486">
        <f t="shared" si="34"/>
        <v>5.3254437869822487E-2</v>
      </c>
      <c r="AJ139" s="486">
        <f t="shared" si="35"/>
        <v>4.4378698224852069E-2</v>
      </c>
      <c r="AK139" s="486">
        <f t="shared" si="36"/>
        <v>0.17455621301775148</v>
      </c>
      <c r="AL139" s="486">
        <f t="shared" si="37"/>
        <v>0.57692307692307687</v>
      </c>
    </row>
    <row r="140" spans="1:38" x14ac:dyDescent="0.2">
      <c r="A140" s="640"/>
      <c r="B140" s="442" t="str">
        <f>+'Summary Data (2)'!B140</f>
        <v>March, 2012</v>
      </c>
      <c r="C140" s="448">
        <f>+'Summary Data (2)'!G140</f>
        <v>740</v>
      </c>
      <c r="D140" s="448">
        <f>+'Summary Data (2)'!K140</f>
        <v>120</v>
      </c>
      <c r="E140" s="448">
        <f>+'Summary Data (2)'!O140</f>
        <v>0</v>
      </c>
      <c r="F140" s="448">
        <f>+'Summary Data (2)'!S140</f>
        <v>50</v>
      </c>
      <c r="G140" s="448">
        <f>+'Summary Data (2)'!W140</f>
        <v>0</v>
      </c>
      <c r="H140" s="448">
        <f>+'Summary Data (2)'!AA140</f>
        <v>150</v>
      </c>
      <c r="I140" s="448">
        <f>+'Summary Data (2)'!AE140</f>
        <v>90</v>
      </c>
      <c r="J140" s="448">
        <f>+'Summary Data (2)'!AI140</f>
        <v>0</v>
      </c>
      <c r="K140" s="448">
        <f>+'Summary Data (2)'!AM140</f>
        <v>750</v>
      </c>
      <c r="L140" s="448">
        <f>+'Summary Data (2)'!AQ140</f>
        <v>140</v>
      </c>
      <c r="M140" s="448">
        <f>+'Summary Data (2)'!AU140</f>
        <v>750</v>
      </c>
      <c r="N140" s="448">
        <f>+'Summary Data (2)'!AY140</f>
        <v>775</v>
      </c>
      <c r="O140" s="448">
        <f>+'Summary Data (2)'!BC140</f>
        <v>150</v>
      </c>
      <c r="P140" s="448">
        <f>+'Summary Data (2)'!BG140</f>
        <v>0</v>
      </c>
      <c r="Q140" s="448">
        <f>+'Summary Data (2)'!BK140</f>
        <v>60</v>
      </c>
      <c r="R140" s="448">
        <f>+'Summary Data (2)'!BO140</f>
        <v>480</v>
      </c>
      <c r="S140" s="448">
        <f>+'Summary Data (2)'!BS140</f>
        <v>70</v>
      </c>
      <c r="T140" s="448">
        <f>+'Summary Data (2)'!BW140</f>
        <v>0</v>
      </c>
      <c r="U140" s="448">
        <f>+'Summary Data (2)'!BZ140</f>
        <v>4325</v>
      </c>
      <c r="X140" s="448">
        <f t="shared" si="26"/>
        <v>740</v>
      </c>
      <c r="Y140" s="448">
        <f t="shared" si="26"/>
        <v>120</v>
      </c>
      <c r="Z140" s="448">
        <f t="shared" si="27"/>
        <v>60</v>
      </c>
      <c r="AA140" s="448">
        <f t="shared" si="28"/>
        <v>290</v>
      </c>
      <c r="AB140" s="448">
        <f t="shared" si="29"/>
        <v>550</v>
      </c>
      <c r="AC140" s="448">
        <f t="shared" si="30"/>
        <v>2565</v>
      </c>
      <c r="AD140" s="432">
        <f t="shared" si="31"/>
        <v>0</v>
      </c>
      <c r="AG140" s="487">
        <f t="shared" si="32"/>
        <v>0.17109826589595376</v>
      </c>
      <c r="AH140" s="487">
        <f t="shared" si="33"/>
        <v>2.7745664739884393E-2</v>
      </c>
      <c r="AI140" s="487">
        <f t="shared" si="34"/>
        <v>1.3872832369942197E-2</v>
      </c>
      <c r="AJ140" s="487">
        <f t="shared" si="35"/>
        <v>6.7052023121387277E-2</v>
      </c>
      <c r="AK140" s="487">
        <f t="shared" si="36"/>
        <v>0.12716763005780346</v>
      </c>
      <c r="AL140" s="487">
        <f t="shared" si="37"/>
        <v>0.59306358381502888</v>
      </c>
    </row>
    <row r="141" spans="1:38" x14ac:dyDescent="0.2">
      <c r="A141" s="640"/>
      <c r="B141" s="449" t="str">
        <f>+'Summary Data (2)'!B141</f>
        <v>April, 2012</v>
      </c>
      <c r="C141" s="451">
        <f>+'Summary Data (2)'!G141</f>
        <v>620</v>
      </c>
      <c r="D141" s="451">
        <f>+'Summary Data (2)'!K141</f>
        <v>1200</v>
      </c>
      <c r="E141" s="451">
        <f>+'Summary Data (2)'!O141</f>
        <v>0</v>
      </c>
      <c r="F141" s="451">
        <f>+'Summary Data (2)'!S141</f>
        <v>40</v>
      </c>
      <c r="G141" s="451">
        <f>+'Summary Data (2)'!W141</f>
        <v>0</v>
      </c>
      <c r="H141" s="451">
        <f>+'Summary Data (2)'!AA141</f>
        <v>180</v>
      </c>
      <c r="I141" s="451">
        <f>+'Summary Data (2)'!AE141</f>
        <v>110</v>
      </c>
      <c r="J141" s="451">
        <f>+'Summary Data (2)'!AI141</f>
        <v>30</v>
      </c>
      <c r="K141" s="451">
        <f>+'Summary Data (2)'!AM141</f>
        <v>845</v>
      </c>
      <c r="L141" s="451">
        <f>+'Summary Data (2)'!AQ141</f>
        <v>100</v>
      </c>
      <c r="M141" s="451">
        <f>+'Summary Data (2)'!AU141</f>
        <v>755</v>
      </c>
      <c r="N141" s="451">
        <f>+'Summary Data (2)'!AY141</f>
        <v>760</v>
      </c>
      <c r="O141" s="451">
        <f>+'Summary Data (2)'!BC141</f>
        <v>10</v>
      </c>
      <c r="P141" s="451">
        <f>+'Summary Data (2)'!BG141</f>
        <v>5</v>
      </c>
      <c r="Q141" s="451">
        <f>+'Summary Data (2)'!BK141</f>
        <v>210</v>
      </c>
      <c r="R141" s="451">
        <f>+'Summary Data (2)'!BO141</f>
        <v>600</v>
      </c>
      <c r="S141" s="451">
        <f>+'Summary Data (2)'!BS141</f>
        <v>100</v>
      </c>
      <c r="T141" s="451">
        <f>+'Summary Data (2)'!BW141</f>
        <v>0</v>
      </c>
      <c r="U141" s="451">
        <f>+'Summary Data (2)'!BZ141</f>
        <v>5565</v>
      </c>
      <c r="X141" s="451">
        <f t="shared" si="26"/>
        <v>620</v>
      </c>
      <c r="Y141" s="451">
        <f t="shared" si="26"/>
        <v>1200</v>
      </c>
      <c r="Z141" s="451">
        <f t="shared" si="27"/>
        <v>210</v>
      </c>
      <c r="AA141" s="451">
        <f t="shared" si="28"/>
        <v>360</v>
      </c>
      <c r="AB141" s="451">
        <f t="shared" si="29"/>
        <v>700</v>
      </c>
      <c r="AC141" s="451">
        <f t="shared" si="30"/>
        <v>2475</v>
      </c>
      <c r="AD141" s="432">
        <f t="shared" si="31"/>
        <v>0</v>
      </c>
      <c r="AG141" s="486">
        <f t="shared" si="32"/>
        <v>0.11141060197663971</v>
      </c>
      <c r="AH141" s="486">
        <f t="shared" si="33"/>
        <v>0.215633423180593</v>
      </c>
      <c r="AI141" s="486">
        <f t="shared" si="34"/>
        <v>3.7735849056603772E-2</v>
      </c>
      <c r="AJ141" s="486">
        <f t="shared" si="35"/>
        <v>6.4690026954177901E-2</v>
      </c>
      <c r="AK141" s="486">
        <f t="shared" si="36"/>
        <v>0.12578616352201258</v>
      </c>
      <c r="AL141" s="486">
        <f t="shared" si="37"/>
        <v>0.44474393530997303</v>
      </c>
    </row>
    <row r="142" spans="1:38" x14ac:dyDescent="0.2">
      <c r="A142" s="640"/>
      <c r="B142" s="442" t="str">
        <f>+'Summary Data (2)'!B142</f>
        <v>May, 2012</v>
      </c>
      <c r="C142" s="448">
        <f>+'Summary Data (2)'!G142</f>
        <v>830</v>
      </c>
      <c r="D142" s="448">
        <f>+'Summary Data (2)'!K142</f>
        <v>1440</v>
      </c>
      <c r="E142" s="448">
        <f>+'Summary Data (2)'!O142</f>
        <v>0</v>
      </c>
      <c r="F142" s="448">
        <f>+'Summary Data (2)'!S142</f>
        <v>100</v>
      </c>
      <c r="G142" s="448">
        <f>+'Summary Data (2)'!W142</f>
        <v>0</v>
      </c>
      <c r="H142" s="448">
        <f>+'Summary Data (2)'!AA142</f>
        <v>420</v>
      </c>
      <c r="I142" s="448">
        <f>+'Summary Data (2)'!AE142</f>
        <v>40</v>
      </c>
      <c r="J142" s="448">
        <f>+'Summary Data (2)'!AI142</f>
        <v>30</v>
      </c>
      <c r="K142" s="448">
        <f>+'Summary Data (2)'!AM142</f>
        <v>1055</v>
      </c>
      <c r="L142" s="448">
        <f>+'Summary Data (2)'!AQ142</f>
        <v>220</v>
      </c>
      <c r="M142" s="448">
        <f>+'Summary Data (2)'!AU142</f>
        <v>795</v>
      </c>
      <c r="N142" s="448">
        <f>+'Summary Data (2)'!AY142</f>
        <v>870</v>
      </c>
      <c r="O142" s="448">
        <f>+'Summary Data (2)'!BC142</f>
        <v>20</v>
      </c>
      <c r="P142" s="448">
        <f>+'Summary Data (2)'!BG142</f>
        <v>10</v>
      </c>
      <c r="Q142" s="448">
        <f>+'Summary Data (2)'!BK142</f>
        <v>180</v>
      </c>
      <c r="R142" s="448">
        <f>+'Summary Data (2)'!BO142</f>
        <v>300</v>
      </c>
      <c r="S142" s="448">
        <f>+'Summary Data (2)'!BS142</f>
        <v>90</v>
      </c>
      <c r="T142" s="448">
        <f>+'Summary Data (2)'!BW142</f>
        <v>180</v>
      </c>
      <c r="U142" s="448">
        <f>+'Summary Data (2)'!BZ142</f>
        <v>6580</v>
      </c>
      <c r="X142" s="448">
        <f t="shared" si="26"/>
        <v>830</v>
      </c>
      <c r="Y142" s="448">
        <f t="shared" si="26"/>
        <v>1440</v>
      </c>
      <c r="Z142" s="448">
        <f t="shared" si="27"/>
        <v>180</v>
      </c>
      <c r="AA142" s="448">
        <f t="shared" si="28"/>
        <v>590</v>
      </c>
      <c r="AB142" s="448">
        <f t="shared" si="29"/>
        <v>570</v>
      </c>
      <c r="AC142" s="448">
        <f t="shared" si="30"/>
        <v>2970</v>
      </c>
      <c r="AD142" s="432">
        <f t="shared" si="31"/>
        <v>0</v>
      </c>
      <c r="AG142" s="487">
        <f t="shared" si="32"/>
        <v>0.12613981762917933</v>
      </c>
      <c r="AH142" s="487">
        <f t="shared" si="33"/>
        <v>0.21884498480243161</v>
      </c>
      <c r="AI142" s="487">
        <f t="shared" si="34"/>
        <v>2.7355623100303952E-2</v>
      </c>
      <c r="AJ142" s="487">
        <f t="shared" si="35"/>
        <v>8.9665653495440728E-2</v>
      </c>
      <c r="AK142" s="487">
        <f t="shared" si="36"/>
        <v>8.6626139817629177E-2</v>
      </c>
      <c r="AL142" s="487">
        <f t="shared" si="37"/>
        <v>0.45136778115501519</v>
      </c>
    </row>
    <row r="143" spans="1:38" x14ac:dyDescent="0.2">
      <c r="A143" s="640"/>
      <c r="B143" s="449" t="str">
        <f>+'Summary Data (2)'!B143</f>
        <v>June, 2012</v>
      </c>
      <c r="C143" s="451">
        <f>+'Summary Data (2)'!G143</f>
        <v>960</v>
      </c>
      <c r="D143" s="451">
        <f>+'Summary Data (2)'!K143</f>
        <v>0</v>
      </c>
      <c r="E143" s="451">
        <f>+'Summary Data (2)'!O143</f>
        <v>0</v>
      </c>
      <c r="F143" s="451">
        <f>+'Summary Data (2)'!S143</f>
        <v>50</v>
      </c>
      <c r="G143" s="451">
        <f>+'Summary Data (2)'!W143</f>
        <v>10</v>
      </c>
      <c r="H143" s="451">
        <f>+'Summary Data (2)'!AA143</f>
        <v>190</v>
      </c>
      <c r="I143" s="451">
        <f>+'Summary Data (2)'!AE143</f>
        <v>50</v>
      </c>
      <c r="J143" s="451">
        <f>+'Summary Data (2)'!AI143</f>
        <v>20</v>
      </c>
      <c r="K143" s="451">
        <f>+'Summary Data (2)'!AM143</f>
        <v>1120</v>
      </c>
      <c r="L143" s="451">
        <f>+'Summary Data (2)'!AQ143</f>
        <v>100</v>
      </c>
      <c r="M143" s="451">
        <f>+'Summary Data (2)'!AU143</f>
        <v>770</v>
      </c>
      <c r="N143" s="451">
        <f>+'Summary Data (2)'!AY143</f>
        <v>870</v>
      </c>
      <c r="O143" s="451">
        <f>+'Summary Data (2)'!BC143</f>
        <v>90</v>
      </c>
      <c r="P143" s="451">
        <f>+'Summary Data (2)'!BG143</f>
        <v>0</v>
      </c>
      <c r="Q143" s="451">
        <f>+'Summary Data (2)'!BK143</f>
        <v>150</v>
      </c>
      <c r="R143" s="451">
        <f>+'Summary Data (2)'!BO143</f>
        <v>330</v>
      </c>
      <c r="S143" s="451">
        <f>+'Summary Data (2)'!BS143</f>
        <v>70</v>
      </c>
      <c r="T143" s="451">
        <f>+'Summary Data (2)'!BW143</f>
        <v>45</v>
      </c>
      <c r="U143" s="451">
        <f>+'Summary Data (2)'!BZ143</f>
        <v>4825</v>
      </c>
      <c r="X143" s="451">
        <f t="shared" si="26"/>
        <v>960</v>
      </c>
      <c r="Y143" s="451">
        <f t="shared" si="26"/>
        <v>0</v>
      </c>
      <c r="Z143" s="451">
        <f t="shared" si="27"/>
        <v>150</v>
      </c>
      <c r="AA143" s="451">
        <f t="shared" si="28"/>
        <v>320</v>
      </c>
      <c r="AB143" s="451">
        <f t="shared" si="29"/>
        <v>445</v>
      </c>
      <c r="AC143" s="451">
        <f t="shared" si="30"/>
        <v>2950</v>
      </c>
      <c r="AD143" s="432">
        <f t="shared" si="31"/>
        <v>0</v>
      </c>
      <c r="AG143" s="486">
        <f t="shared" si="32"/>
        <v>0.19896373056994818</v>
      </c>
      <c r="AH143" s="486">
        <f t="shared" si="33"/>
        <v>0</v>
      </c>
      <c r="AI143" s="486">
        <f t="shared" si="34"/>
        <v>3.1088082901554404E-2</v>
      </c>
      <c r="AJ143" s="486">
        <f t="shared" si="35"/>
        <v>6.6321243523316059E-2</v>
      </c>
      <c r="AK143" s="486">
        <f t="shared" si="36"/>
        <v>9.2227979274611405E-2</v>
      </c>
      <c r="AL143" s="486">
        <f t="shared" si="37"/>
        <v>0.6113989637305699</v>
      </c>
    </row>
    <row r="144" spans="1:38" x14ac:dyDescent="0.2">
      <c r="A144" s="640"/>
      <c r="B144" s="442" t="str">
        <f>+'Summary Data (2)'!B144</f>
        <v>July, 2012</v>
      </c>
      <c r="C144" s="448">
        <f>+'Summary Data (2)'!G144</f>
        <v>710</v>
      </c>
      <c r="D144" s="448">
        <f>+'Summary Data (2)'!K144</f>
        <v>2400</v>
      </c>
      <c r="E144" s="448">
        <f>+'Summary Data (2)'!O144</f>
        <v>0</v>
      </c>
      <c r="F144" s="448">
        <f>+'Summary Data (2)'!S144</f>
        <v>80</v>
      </c>
      <c r="G144" s="448">
        <f>+'Summary Data (2)'!W144</f>
        <v>0</v>
      </c>
      <c r="H144" s="448">
        <f>+'Summary Data (2)'!AA144</f>
        <v>240</v>
      </c>
      <c r="I144" s="448">
        <f>+'Summary Data (2)'!AE144</f>
        <v>70</v>
      </c>
      <c r="J144" s="448">
        <f>+'Summary Data (2)'!AI144</f>
        <v>10</v>
      </c>
      <c r="K144" s="448">
        <f>+'Summary Data (2)'!AM144</f>
        <v>1105</v>
      </c>
      <c r="L144" s="448">
        <f>+'Summary Data (2)'!AQ144</f>
        <v>155</v>
      </c>
      <c r="M144" s="448">
        <f>+'Summary Data (2)'!AU144</f>
        <v>965</v>
      </c>
      <c r="N144" s="448">
        <f>+'Summary Data (2)'!AY144</f>
        <v>1125</v>
      </c>
      <c r="O144" s="448">
        <f>+'Summary Data (2)'!BC144</f>
        <v>70</v>
      </c>
      <c r="P144" s="448">
        <f>+'Summary Data (2)'!BG144</f>
        <v>10</v>
      </c>
      <c r="Q144" s="448">
        <f>+'Summary Data (2)'!BK144</f>
        <v>210</v>
      </c>
      <c r="R144" s="448">
        <f>+'Summary Data (2)'!BO144</f>
        <v>480</v>
      </c>
      <c r="S144" s="448">
        <f>+'Summary Data (2)'!BS144</f>
        <v>140</v>
      </c>
      <c r="T144" s="448">
        <f>+'Summary Data (2)'!BW144</f>
        <v>135</v>
      </c>
      <c r="U144" s="448">
        <f>+'Summary Data (2)'!BZ144</f>
        <v>7905</v>
      </c>
      <c r="X144" s="448">
        <f t="shared" si="26"/>
        <v>710</v>
      </c>
      <c r="Y144" s="448">
        <f t="shared" si="26"/>
        <v>2400</v>
      </c>
      <c r="Z144" s="448">
        <f t="shared" si="27"/>
        <v>210</v>
      </c>
      <c r="AA144" s="448">
        <f t="shared" si="28"/>
        <v>400</v>
      </c>
      <c r="AB144" s="448">
        <f t="shared" si="29"/>
        <v>755</v>
      </c>
      <c r="AC144" s="448">
        <f t="shared" si="30"/>
        <v>3430</v>
      </c>
      <c r="AD144" s="432">
        <f t="shared" si="31"/>
        <v>0</v>
      </c>
      <c r="AG144" s="487">
        <f t="shared" si="32"/>
        <v>8.9816571790006322E-2</v>
      </c>
      <c r="AH144" s="487">
        <f t="shared" si="33"/>
        <v>0.30360531309297911</v>
      </c>
      <c r="AI144" s="487">
        <f t="shared" si="34"/>
        <v>2.6565464895635674E-2</v>
      </c>
      <c r="AJ144" s="487">
        <f t="shared" si="35"/>
        <v>5.0600885515496519E-2</v>
      </c>
      <c r="AK144" s="487">
        <f t="shared" si="36"/>
        <v>9.550917141049968E-2</v>
      </c>
      <c r="AL144" s="487">
        <f t="shared" si="37"/>
        <v>0.43390259329538267</v>
      </c>
    </row>
    <row r="145" spans="1:38" x14ac:dyDescent="0.2">
      <c r="A145" s="640"/>
      <c r="B145" s="449" t="str">
        <f>+'Summary Data (2)'!B145</f>
        <v>August, 2012</v>
      </c>
      <c r="C145" s="451">
        <f>+'Summary Data (2)'!G145</f>
        <v>800</v>
      </c>
      <c r="D145" s="451">
        <f>+'Summary Data (2)'!K145</f>
        <v>0</v>
      </c>
      <c r="E145" s="451">
        <f>+'Summary Data (2)'!O145</f>
        <v>0</v>
      </c>
      <c r="F145" s="451">
        <f>+'Summary Data (2)'!S145</f>
        <v>60</v>
      </c>
      <c r="G145" s="451">
        <f>+'Summary Data (2)'!W145</f>
        <v>10</v>
      </c>
      <c r="H145" s="451">
        <f>+'Summary Data (2)'!AA145</f>
        <v>160</v>
      </c>
      <c r="I145" s="451">
        <f>+'Summary Data (2)'!AE145</f>
        <v>40</v>
      </c>
      <c r="J145" s="451">
        <f>+'Summary Data (2)'!AI145</f>
        <v>0</v>
      </c>
      <c r="K145" s="451">
        <f>+'Summary Data (2)'!AM145</f>
        <v>975</v>
      </c>
      <c r="L145" s="451">
        <f>+'Summary Data (2)'!AQ145</f>
        <v>95</v>
      </c>
      <c r="M145" s="451">
        <f>+'Summary Data (2)'!AU145</f>
        <v>830</v>
      </c>
      <c r="N145" s="451">
        <f>+'Summary Data (2)'!AY145</f>
        <v>1070</v>
      </c>
      <c r="O145" s="451">
        <f>+'Summary Data (2)'!BC145</f>
        <v>10</v>
      </c>
      <c r="P145" s="451">
        <f>+'Summary Data (2)'!BG145</f>
        <v>0</v>
      </c>
      <c r="Q145" s="451">
        <f>+'Summary Data (2)'!BK145</f>
        <v>180</v>
      </c>
      <c r="R145" s="451">
        <f>+'Summary Data (2)'!BO145</f>
        <v>330</v>
      </c>
      <c r="S145" s="451">
        <f>+'Summary Data (2)'!BS145</f>
        <v>70</v>
      </c>
      <c r="T145" s="451">
        <f>+'Summary Data (2)'!BW145</f>
        <v>90</v>
      </c>
      <c r="U145" s="451">
        <f>+'Summary Data (2)'!BZ145</f>
        <v>4720</v>
      </c>
      <c r="X145" s="451">
        <f t="shared" si="26"/>
        <v>800</v>
      </c>
      <c r="Y145" s="451">
        <f t="shared" si="26"/>
        <v>0</v>
      </c>
      <c r="Z145" s="451">
        <f t="shared" si="27"/>
        <v>180</v>
      </c>
      <c r="AA145" s="451">
        <f t="shared" si="28"/>
        <v>270</v>
      </c>
      <c r="AB145" s="451">
        <f t="shared" si="29"/>
        <v>490</v>
      </c>
      <c r="AC145" s="451">
        <f t="shared" si="30"/>
        <v>2980</v>
      </c>
      <c r="AD145" s="432">
        <f t="shared" si="31"/>
        <v>0</v>
      </c>
      <c r="AG145" s="486">
        <f t="shared" si="32"/>
        <v>0.16949152542372881</v>
      </c>
      <c r="AH145" s="486">
        <f t="shared" si="33"/>
        <v>0</v>
      </c>
      <c r="AI145" s="486">
        <f t="shared" si="34"/>
        <v>3.8135593220338986E-2</v>
      </c>
      <c r="AJ145" s="486">
        <f t="shared" si="35"/>
        <v>5.7203389830508475E-2</v>
      </c>
      <c r="AK145" s="486">
        <f t="shared" si="36"/>
        <v>0.1038135593220339</v>
      </c>
      <c r="AL145" s="486">
        <f t="shared" si="37"/>
        <v>0.63135593220338981</v>
      </c>
    </row>
    <row r="146" spans="1:38" x14ac:dyDescent="0.2">
      <c r="A146" s="641"/>
      <c r="B146" s="442" t="str">
        <f>+'Summary Data (2)'!B146</f>
        <v>September, 2012</v>
      </c>
      <c r="C146" s="448">
        <f>+'Summary Data (2)'!G146</f>
        <v>580</v>
      </c>
      <c r="D146" s="448">
        <f>+'Summary Data (2)'!K146</f>
        <v>0</v>
      </c>
      <c r="E146" s="448">
        <f>+'Summary Data (2)'!O146</f>
        <v>0</v>
      </c>
      <c r="F146" s="448">
        <f>+'Summary Data (2)'!S146</f>
        <v>60</v>
      </c>
      <c r="G146" s="448">
        <f>+'Summary Data (2)'!W146</f>
        <v>20</v>
      </c>
      <c r="H146" s="448">
        <f>+'Summary Data (2)'!AA146</f>
        <v>120</v>
      </c>
      <c r="I146" s="448">
        <f>+'Summary Data (2)'!AE146</f>
        <v>80</v>
      </c>
      <c r="J146" s="448">
        <f>+'Summary Data (2)'!AI146</f>
        <v>10</v>
      </c>
      <c r="K146" s="448">
        <f>+'Summary Data (2)'!AM146</f>
        <v>1220</v>
      </c>
      <c r="L146" s="448">
        <f>+'Summary Data (2)'!AQ146</f>
        <v>90</v>
      </c>
      <c r="M146" s="448">
        <f>+'Summary Data (2)'!AU146</f>
        <v>925</v>
      </c>
      <c r="N146" s="448">
        <f>+'Summary Data (2)'!AY146</f>
        <v>890</v>
      </c>
      <c r="O146" s="448">
        <f>+'Summary Data (2)'!BC146</f>
        <v>40</v>
      </c>
      <c r="P146" s="448">
        <f>+'Summary Data (2)'!BG146</f>
        <v>5</v>
      </c>
      <c r="Q146" s="448">
        <f>+'Summary Data (2)'!BK146</f>
        <v>180</v>
      </c>
      <c r="R146" s="448">
        <f>+'Summary Data (2)'!BO146</f>
        <v>480</v>
      </c>
      <c r="S146" s="448">
        <f>+'Summary Data (2)'!BS146</f>
        <v>170</v>
      </c>
      <c r="T146" s="448">
        <f>+'Summary Data (2)'!BW146</f>
        <v>0</v>
      </c>
      <c r="U146" s="448">
        <f>+'Summary Data (2)'!BZ146</f>
        <v>4870</v>
      </c>
      <c r="X146" s="448">
        <f t="shared" si="26"/>
        <v>580</v>
      </c>
      <c r="Y146" s="448">
        <f t="shared" si="26"/>
        <v>0</v>
      </c>
      <c r="Z146" s="448">
        <f t="shared" si="27"/>
        <v>180</v>
      </c>
      <c r="AA146" s="448">
        <f t="shared" si="28"/>
        <v>290</v>
      </c>
      <c r="AB146" s="448">
        <f t="shared" si="29"/>
        <v>650</v>
      </c>
      <c r="AC146" s="448">
        <f t="shared" si="30"/>
        <v>3170</v>
      </c>
      <c r="AD146" s="432">
        <f t="shared" si="31"/>
        <v>0</v>
      </c>
      <c r="AG146" s="487">
        <f t="shared" si="32"/>
        <v>0.11909650924024641</v>
      </c>
      <c r="AH146" s="487">
        <f t="shared" si="33"/>
        <v>0</v>
      </c>
      <c r="AI146" s="487">
        <f t="shared" si="34"/>
        <v>3.6960985626283367E-2</v>
      </c>
      <c r="AJ146" s="487">
        <f t="shared" si="35"/>
        <v>5.9548254620123205E-2</v>
      </c>
      <c r="AK146" s="487">
        <f t="shared" si="36"/>
        <v>0.13347022587268995</v>
      </c>
      <c r="AL146" s="487">
        <f t="shared" si="37"/>
        <v>0.65092402464065713</v>
      </c>
    </row>
    <row r="147" spans="1:38" ht="12.75" customHeight="1" x14ac:dyDescent="0.2">
      <c r="A147" s="639" t="s">
        <v>268</v>
      </c>
      <c r="B147" s="449" t="str">
        <f>+'Summary Data (2)'!B147</f>
        <v>October, 2012</v>
      </c>
      <c r="C147" s="451">
        <f>+'Summary Data (2)'!G147</f>
        <v>770</v>
      </c>
      <c r="D147" s="451">
        <f>+'Summary Data (2)'!K147</f>
        <v>0</v>
      </c>
      <c r="E147" s="451">
        <f>+'Summary Data (2)'!O147</f>
        <v>0</v>
      </c>
      <c r="F147" s="451">
        <f>+'Summary Data (2)'!S147</f>
        <v>40</v>
      </c>
      <c r="G147" s="451">
        <f>+'Summary Data (2)'!W147</f>
        <v>10</v>
      </c>
      <c r="H147" s="451">
        <f>+'Summary Data (2)'!AA147</f>
        <v>120</v>
      </c>
      <c r="I147" s="451">
        <f>+'Summary Data (2)'!AE147</f>
        <v>20</v>
      </c>
      <c r="J147" s="451">
        <f>+'Summary Data (2)'!AI147</f>
        <v>10</v>
      </c>
      <c r="K147" s="451">
        <f>+'Summary Data (2)'!AM147</f>
        <v>1055</v>
      </c>
      <c r="L147" s="451">
        <f>+'Summary Data (2)'!AQ147</f>
        <v>210</v>
      </c>
      <c r="M147" s="451">
        <f>+'Summary Data (2)'!AU147</f>
        <v>720</v>
      </c>
      <c r="N147" s="451">
        <f>+'Summary Data (2)'!AY147</f>
        <v>855</v>
      </c>
      <c r="O147" s="451">
        <f>+'Summary Data (2)'!BC147</f>
        <v>40</v>
      </c>
      <c r="P147" s="451">
        <f>+'Summary Data (2)'!BG147</f>
        <v>50</v>
      </c>
      <c r="Q147" s="451">
        <f>+'Summary Data (2)'!BK147</f>
        <v>120</v>
      </c>
      <c r="R147" s="451">
        <f>+'Summary Data (2)'!BO147</f>
        <v>360</v>
      </c>
      <c r="S147" s="451">
        <f>+'Summary Data (2)'!BS147</f>
        <v>90</v>
      </c>
      <c r="T147" s="451">
        <f>+'Summary Data (2)'!BW147</f>
        <v>15</v>
      </c>
      <c r="U147" s="451">
        <f>+'Summary Data (2)'!BZ147</f>
        <v>4485</v>
      </c>
      <c r="X147" s="451">
        <f t="shared" si="26"/>
        <v>770</v>
      </c>
      <c r="Y147" s="451">
        <f t="shared" si="26"/>
        <v>0</v>
      </c>
      <c r="Z147" s="451">
        <f t="shared" si="27"/>
        <v>120</v>
      </c>
      <c r="AA147" s="451">
        <f t="shared" si="28"/>
        <v>200</v>
      </c>
      <c r="AB147" s="451">
        <f t="shared" si="29"/>
        <v>465</v>
      </c>
      <c r="AC147" s="451">
        <f t="shared" si="30"/>
        <v>2930</v>
      </c>
      <c r="AD147" s="432">
        <f t="shared" si="31"/>
        <v>0</v>
      </c>
      <c r="AG147" s="486">
        <f t="shared" si="32"/>
        <v>0.17168338907469341</v>
      </c>
      <c r="AH147" s="486">
        <f t="shared" si="33"/>
        <v>0</v>
      </c>
      <c r="AI147" s="486">
        <f t="shared" si="34"/>
        <v>2.6755852842809364E-2</v>
      </c>
      <c r="AJ147" s="486">
        <f t="shared" si="35"/>
        <v>4.4593088071348944E-2</v>
      </c>
      <c r="AK147" s="486">
        <f t="shared" si="36"/>
        <v>0.10367892976588629</v>
      </c>
      <c r="AL147" s="486">
        <f t="shared" si="37"/>
        <v>0.65328874024526196</v>
      </c>
    </row>
    <row r="148" spans="1:38" ht="12.75" customHeight="1" x14ac:dyDescent="0.2">
      <c r="A148" s="640"/>
      <c r="B148" s="442" t="str">
        <f>+'Summary Data (2)'!B148</f>
        <v>November, 2012</v>
      </c>
      <c r="C148" s="448">
        <f>+'Summary Data (2)'!G148</f>
        <v>640</v>
      </c>
      <c r="D148" s="448">
        <f>+'Summary Data (2)'!K148</f>
        <v>1920</v>
      </c>
      <c r="E148" s="448">
        <f>+'Summary Data (2)'!O148</f>
        <v>0</v>
      </c>
      <c r="F148" s="448">
        <f>+'Summary Data (2)'!S148</f>
        <v>20</v>
      </c>
      <c r="G148" s="448">
        <f>+'Summary Data (2)'!W148</f>
        <v>10</v>
      </c>
      <c r="H148" s="448">
        <f>+'Summary Data (2)'!AA148</f>
        <v>50</v>
      </c>
      <c r="I148" s="448">
        <f>+'Summary Data (2)'!AE148</f>
        <v>20</v>
      </c>
      <c r="J148" s="448">
        <f>+'Summary Data (2)'!AI148</f>
        <v>10</v>
      </c>
      <c r="K148" s="448">
        <f>+'Summary Data (2)'!AM148</f>
        <v>985</v>
      </c>
      <c r="L148" s="448">
        <f>+'Summary Data (2)'!AQ148</f>
        <v>30</v>
      </c>
      <c r="M148" s="448">
        <f>+'Summary Data (2)'!AU148</f>
        <v>905</v>
      </c>
      <c r="N148" s="448">
        <f>+'Summary Data (2)'!AY148</f>
        <v>1130</v>
      </c>
      <c r="O148" s="448">
        <f>+'Summary Data (2)'!BC148</f>
        <v>20</v>
      </c>
      <c r="P148" s="448">
        <f>+'Summary Data (2)'!BG148</f>
        <v>0</v>
      </c>
      <c r="Q148" s="448">
        <f>+'Summary Data (2)'!BK148</f>
        <v>90</v>
      </c>
      <c r="R148" s="448">
        <f>+'Summary Data (2)'!BO148</f>
        <v>390</v>
      </c>
      <c r="S148" s="448">
        <f>+'Summary Data (2)'!BS148</f>
        <v>140</v>
      </c>
      <c r="T148" s="448">
        <f>+'Summary Data (2)'!BW148</f>
        <v>0</v>
      </c>
      <c r="U148" s="448">
        <f>+'Summary Data (2)'!BZ148</f>
        <v>6360</v>
      </c>
      <c r="X148" s="448">
        <f t="shared" si="26"/>
        <v>640</v>
      </c>
      <c r="Y148" s="448">
        <f t="shared" si="26"/>
        <v>1920</v>
      </c>
      <c r="Z148" s="448">
        <f t="shared" si="27"/>
        <v>90</v>
      </c>
      <c r="AA148" s="448">
        <f t="shared" si="28"/>
        <v>110</v>
      </c>
      <c r="AB148" s="448">
        <f t="shared" si="29"/>
        <v>530</v>
      </c>
      <c r="AC148" s="448">
        <f t="shared" si="30"/>
        <v>3070</v>
      </c>
      <c r="AD148" s="432">
        <f t="shared" si="31"/>
        <v>0</v>
      </c>
      <c r="AG148" s="487">
        <f t="shared" si="32"/>
        <v>0.10062893081761007</v>
      </c>
      <c r="AH148" s="487">
        <f t="shared" si="33"/>
        <v>0.30188679245283018</v>
      </c>
      <c r="AI148" s="487">
        <f t="shared" si="34"/>
        <v>1.4150943396226415E-2</v>
      </c>
      <c r="AJ148" s="487">
        <f t="shared" si="35"/>
        <v>1.7295597484276729E-2</v>
      </c>
      <c r="AK148" s="487">
        <f t="shared" si="36"/>
        <v>8.3333333333333329E-2</v>
      </c>
      <c r="AL148" s="487">
        <f t="shared" si="37"/>
        <v>0.48270440251572327</v>
      </c>
    </row>
    <row r="149" spans="1:38" x14ac:dyDescent="0.2">
      <c r="A149" s="640"/>
      <c r="B149" s="449" t="str">
        <f>+'Summary Data (2)'!B149</f>
        <v>December, 2012</v>
      </c>
      <c r="C149" s="451">
        <f>+'Summary Data (2)'!G149</f>
        <v>510</v>
      </c>
      <c r="D149" s="451">
        <f>+'Summary Data (2)'!K149</f>
        <v>0</v>
      </c>
      <c r="E149" s="451">
        <f>+'Summary Data (2)'!O149</f>
        <v>0</v>
      </c>
      <c r="F149" s="451">
        <f>+'Summary Data (2)'!S149</f>
        <v>30</v>
      </c>
      <c r="G149" s="451">
        <f>+'Summary Data (2)'!W149</f>
        <v>0</v>
      </c>
      <c r="H149" s="451">
        <f>+'Summary Data (2)'!AA149</f>
        <v>40</v>
      </c>
      <c r="I149" s="451">
        <f>+'Summary Data (2)'!AE149</f>
        <v>0</v>
      </c>
      <c r="J149" s="451">
        <f>+'Summary Data (2)'!AI149</f>
        <v>0</v>
      </c>
      <c r="K149" s="451">
        <f>+'Summary Data (2)'!AM149</f>
        <v>810</v>
      </c>
      <c r="L149" s="451">
        <f>+'Summary Data (2)'!AQ149</f>
        <v>90</v>
      </c>
      <c r="M149" s="451">
        <f>+'Summary Data (2)'!AU149</f>
        <v>920</v>
      </c>
      <c r="N149" s="451">
        <f>+'Summary Data (2)'!AY149</f>
        <v>760</v>
      </c>
      <c r="O149" s="451">
        <f>+'Summary Data (2)'!BC149</f>
        <v>50</v>
      </c>
      <c r="P149" s="451">
        <f>+'Summary Data (2)'!BG149</f>
        <v>5</v>
      </c>
      <c r="Q149" s="451">
        <f>+'Summary Data (2)'!BK149</f>
        <v>30</v>
      </c>
      <c r="R149" s="451">
        <f>+'Summary Data (2)'!BO149</f>
        <v>360</v>
      </c>
      <c r="S149" s="451">
        <f>+'Summary Data (2)'!BS149</f>
        <v>90</v>
      </c>
      <c r="T149" s="451">
        <f>+'Summary Data (2)'!BW149</f>
        <v>0</v>
      </c>
      <c r="U149" s="451">
        <f>+'Summary Data (2)'!BZ149</f>
        <v>3695</v>
      </c>
      <c r="X149" s="451">
        <f t="shared" si="26"/>
        <v>510</v>
      </c>
      <c r="Y149" s="451">
        <f t="shared" si="26"/>
        <v>0</v>
      </c>
      <c r="Z149" s="451">
        <f t="shared" si="27"/>
        <v>30</v>
      </c>
      <c r="AA149" s="451">
        <f t="shared" si="28"/>
        <v>70</v>
      </c>
      <c r="AB149" s="451">
        <f t="shared" si="29"/>
        <v>450</v>
      </c>
      <c r="AC149" s="451">
        <f t="shared" si="30"/>
        <v>2635</v>
      </c>
      <c r="AD149" s="432">
        <f t="shared" si="31"/>
        <v>0</v>
      </c>
      <c r="AG149" s="486">
        <f t="shared" si="32"/>
        <v>0.13802435723951287</v>
      </c>
      <c r="AH149" s="486">
        <f t="shared" si="33"/>
        <v>0</v>
      </c>
      <c r="AI149" s="486">
        <f t="shared" si="34"/>
        <v>8.119079837618403E-3</v>
      </c>
      <c r="AJ149" s="486">
        <f t="shared" si="35"/>
        <v>1.8944519621109608E-2</v>
      </c>
      <c r="AK149" s="486">
        <f t="shared" si="36"/>
        <v>0.12178619756427606</v>
      </c>
      <c r="AL149" s="486">
        <f t="shared" si="37"/>
        <v>0.71312584573748306</v>
      </c>
    </row>
    <row r="150" spans="1:38" x14ac:dyDescent="0.2">
      <c r="A150" s="640"/>
      <c r="B150" s="442" t="str">
        <f>+'Summary Data (2)'!B150</f>
        <v>January, 2013</v>
      </c>
      <c r="C150" s="448">
        <f>+'Summary Data (2)'!G150</f>
        <v>660</v>
      </c>
      <c r="D150" s="448">
        <f>+'Summary Data (2)'!K150</f>
        <v>0</v>
      </c>
      <c r="E150" s="448">
        <f>+'Summary Data (2)'!O150</f>
        <v>0</v>
      </c>
      <c r="F150" s="448">
        <f>+'Summary Data (2)'!S150</f>
        <v>20</v>
      </c>
      <c r="G150" s="448">
        <f>+'Summary Data (2)'!W150</f>
        <v>20</v>
      </c>
      <c r="H150" s="448">
        <f>+'Summary Data (2)'!AA150</f>
        <v>60</v>
      </c>
      <c r="I150" s="448">
        <f>+'Summary Data (2)'!AE150</f>
        <v>0</v>
      </c>
      <c r="J150" s="448">
        <f>+'Summary Data (2)'!AI150</f>
        <v>0</v>
      </c>
      <c r="K150" s="448">
        <f>+'Summary Data (2)'!AM150</f>
        <v>920</v>
      </c>
      <c r="L150" s="448">
        <f>+'Summary Data (2)'!AQ150</f>
        <v>100</v>
      </c>
      <c r="M150" s="448">
        <f>+'Summary Data (2)'!AU150</f>
        <v>935</v>
      </c>
      <c r="N150" s="448">
        <f>+'Summary Data (2)'!AY150</f>
        <v>890</v>
      </c>
      <c r="O150" s="448">
        <f>+'Summary Data (2)'!BC150</f>
        <v>20</v>
      </c>
      <c r="P150" s="448">
        <f>+'Summary Data (2)'!BG150</f>
        <v>0</v>
      </c>
      <c r="Q150" s="448">
        <f>+'Summary Data (2)'!BK150</f>
        <v>120</v>
      </c>
      <c r="R150" s="448">
        <f>+'Summary Data (2)'!BO150</f>
        <v>360</v>
      </c>
      <c r="S150" s="448">
        <f>+'Summary Data (2)'!BS150</f>
        <v>70</v>
      </c>
      <c r="T150" s="448">
        <f>+'Summary Data (2)'!BW150</f>
        <v>60</v>
      </c>
      <c r="U150" s="448">
        <f>+'Summary Data (2)'!BZ150</f>
        <v>4235</v>
      </c>
      <c r="X150" s="448">
        <f t="shared" si="26"/>
        <v>660</v>
      </c>
      <c r="Y150" s="448">
        <f t="shared" si="26"/>
        <v>0</v>
      </c>
      <c r="Z150" s="448">
        <f t="shared" si="27"/>
        <v>120</v>
      </c>
      <c r="AA150" s="448">
        <f t="shared" si="28"/>
        <v>100</v>
      </c>
      <c r="AB150" s="448">
        <f t="shared" si="29"/>
        <v>490</v>
      </c>
      <c r="AC150" s="448">
        <f t="shared" si="30"/>
        <v>2865</v>
      </c>
      <c r="AD150" s="432">
        <f t="shared" si="31"/>
        <v>0</v>
      </c>
      <c r="AG150" s="487">
        <f t="shared" si="32"/>
        <v>0.15584415584415584</v>
      </c>
      <c r="AH150" s="487">
        <f t="shared" si="33"/>
        <v>0</v>
      </c>
      <c r="AI150" s="487">
        <f t="shared" si="34"/>
        <v>2.833530106257379E-2</v>
      </c>
      <c r="AJ150" s="487">
        <f t="shared" si="35"/>
        <v>2.3612750885478158E-2</v>
      </c>
      <c r="AK150" s="487">
        <f t="shared" si="36"/>
        <v>0.11570247933884298</v>
      </c>
      <c r="AL150" s="487">
        <f t="shared" si="37"/>
        <v>0.67650531286894922</v>
      </c>
    </row>
    <row r="151" spans="1:38" x14ac:dyDescent="0.2">
      <c r="A151" s="640"/>
      <c r="B151" s="449" t="str">
        <f>+'Summary Data (2)'!B151</f>
        <v>February, 2013</v>
      </c>
      <c r="C151" s="451">
        <f>+'Summary Data (2)'!G151</f>
        <v>750</v>
      </c>
      <c r="D151" s="451">
        <f>+'Summary Data (2)'!K151</f>
        <v>2160</v>
      </c>
      <c r="E151" s="451">
        <f>+'Summary Data (2)'!O151</f>
        <v>0</v>
      </c>
      <c r="F151" s="451">
        <f>+'Summary Data (2)'!S151</f>
        <v>20</v>
      </c>
      <c r="G151" s="451">
        <f>+'Summary Data (2)'!W151</f>
        <v>0</v>
      </c>
      <c r="H151" s="451">
        <f>+'Summary Data (2)'!AA151</f>
        <v>80</v>
      </c>
      <c r="I151" s="451">
        <f>+'Summary Data (2)'!AE151</f>
        <v>10</v>
      </c>
      <c r="J151" s="451">
        <f>+'Summary Data (2)'!AI151</f>
        <v>0</v>
      </c>
      <c r="K151" s="451">
        <f>+'Summary Data (2)'!AM151</f>
        <v>835</v>
      </c>
      <c r="L151" s="451">
        <f>+'Summary Data (2)'!AQ151</f>
        <v>70</v>
      </c>
      <c r="M151" s="451">
        <f>+'Summary Data (2)'!AU151</f>
        <v>765</v>
      </c>
      <c r="N151" s="451">
        <f>+'Summary Data (2)'!AY151</f>
        <v>670</v>
      </c>
      <c r="O151" s="451">
        <f>+'Summary Data (2)'!BC151</f>
        <v>40</v>
      </c>
      <c r="P151" s="451">
        <f>+'Summary Data (2)'!BG151</f>
        <v>15</v>
      </c>
      <c r="Q151" s="451">
        <f>+'Summary Data (2)'!BK151</f>
        <v>60</v>
      </c>
      <c r="R151" s="451">
        <f>+'Summary Data (2)'!BO151</f>
        <v>360</v>
      </c>
      <c r="S151" s="451">
        <f>+'Summary Data (2)'!BS151</f>
        <v>60</v>
      </c>
      <c r="T151" s="451">
        <f>+'Summary Data (2)'!BW151</f>
        <v>0</v>
      </c>
      <c r="U151" s="451">
        <f>+'Summary Data (2)'!BZ151</f>
        <v>5895</v>
      </c>
      <c r="X151" s="451">
        <f t="shared" si="26"/>
        <v>750</v>
      </c>
      <c r="Y151" s="451">
        <f t="shared" si="26"/>
        <v>2160</v>
      </c>
      <c r="Z151" s="451">
        <f t="shared" si="27"/>
        <v>60</v>
      </c>
      <c r="AA151" s="451">
        <f t="shared" si="28"/>
        <v>110</v>
      </c>
      <c r="AB151" s="451">
        <f t="shared" si="29"/>
        <v>420</v>
      </c>
      <c r="AC151" s="451">
        <f t="shared" si="30"/>
        <v>2395</v>
      </c>
      <c r="AD151" s="432">
        <f t="shared" si="31"/>
        <v>0</v>
      </c>
      <c r="AG151" s="486">
        <f t="shared" si="32"/>
        <v>0.1272264631043257</v>
      </c>
      <c r="AH151" s="486">
        <f t="shared" si="33"/>
        <v>0.36641221374045801</v>
      </c>
      <c r="AI151" s="486">
        <f t="shared" si="34"/>
        <v>1.0178117048346057E-2</v>
      </c>
      <c r="AJ151" s="486">
        <f t="shared" si="35"/>
        <v>1.8659881255301103E-2</v>
      </c>
      <c r="AK151" s="486">
        <f t="shared" si="36"/>
        <v>7.124681933842239E-2</v>
      </c>
      <c r="AL151" s="486">
        <f t="shared" si="37"/>
        <v>0.40627650551314676</v>
      </c>
    </row>
    <row r="152" spans="1:38" x14ac:dyDescent="0.2">
      <c r="A152" s="640"/>
      <c r="B152" s="442" t="str">
        <f>+'Summary Data (2)'!B152</f>
        <v>March, 2013</v>
      </c>
      <c r="C152" s="448">
        <f>+'Summary Data (2)'!G152</f>
        <v>620</v>
      </c>
      <c r="D152" s="448">
        <f>+'Summary Data (2)'!K152</f>
        <v>0</v>
      </c>
      <c r="E152" s="448">
        <f>+'Summary Data (2)'!O152</f>
        <v>0</v>
      </c>
      <c r="F152" s="448">
        <f>+'Summary Data (2)'!S152</f>
        <v>60</v>
      </c>
      <c r="G152" s="448">
        <f>+'Summary Data (2)'!W152</f>
        <v>0</v>
      </c>
      <c r="H152" s="448">
        <f>+'Summary Data (2)'!AA152</f>
        <v>220</v>
      </c>
      <c r="I152" s="448">
        <f>+'Summary Data (2)'!AE152</f>
        <v>10</v>
      </c>
      <c r="J152" s="448">
        <f>+'Summary Data (2)'!AI152</f>
        <v>0</v>
      </c>
      <c r="K152" s="448">
        <f>+'Summary Data (2)'!AM152</f>
        <v>1210</v>
      </c>
      <c r="L152" s="448">
        <f>+'Summary Data (2)'!AQ152</f>
        <v>70</v>
      </c>
      <c r="M152" s="448">
        <f>+'Summary Data (2)'!AU152</f>
        <v>1010</v>
      </c>
      <c r="N152" s="448">
        <f>+'Summary Data (2)'!AY152</f>
        <v>1015</v>
      </c>
      <c r="O152" s="448">
        <f>+'Summary Data (2)'!BC152</f>
        <v>20</v>
      </c>
      <c r="P152" s="448">
        <f>+'Summary Data (2)'!BG152</f>
        <v>0</v>
      </c>
      <c r="Q152" s="448">
        <f>+'Summary Data (2)'!BK152</f>
        <v>60</v>
      </c>
      <c r="R152" s="448">
        <f>+'Summary Data (2)'!BO152</f>
        <v>390</v>
      </c>
      <c r="S152" s="448">
        <f>+'Summary Data (2)'!BS152</f>
        <v>130</v>
      </c>
      <c r="T152" s="448">
        <f>+'Summary Data (2)'!BW152</f>
        <v>60</v>
      </c>
      <c r="U152" s="448">
        <f>+'Summary Data (2)'!BZ152</f>
        <v>4875</v>
      </c>
      <c r="X152" s="448">
        <f t="shared" si="26"/>
        <v>620</v>
      </c>
      <c r="Y152" s="448">
        <f t="shared" si="26"/>
        <v>0</v>
      </c>
      <c r="Z152" s="448">
        <f t="shared" si="27"/>
        <v>60</v>
      </c>
      <c r="AA152" s="448">
        <f t="shared" si="28"/>
        <v>290</v>
      </c>
      <c r="AB152" s="448">
        <f t="shared" si="29"/>
        <v>580</v>
      </c>
      <c r="AC152" s="448">
        <f t="shared" si="30"/>
        <v>3325</v>
      </c>
      <c r="AD152" s="432">
        <f t="shared" si="31"/>
        <v>0</v>
      </c>
      <c r="AG152" s="487">
        <f t="shared" si="32"/>
        <v>0.12717948717948718</v>
      </c>
      <c r="AH152" s="487">
        <f t="shared" si="33"/>
        <v>0</v>
      </c>
      <c r="AI152" s="487">
        <f t="shared" si="34"/>
        <v>1.2307692307692308E-2</v>
      </c>
      <c r="AJ152" s="487">
        <f t="shared" si="35"/>
        <v>5.9487179487179485E-2</v>
      </c>
      <c r="AK152" s="487">
        <f t="shared" si="36"/>
        <v>0.11897435897435897</v>
      </c>
      <c r="AL152" s="487">
        <f t="shared" si="37"/>
        <v>0.68205128205128207</v>
      </c>
    </row>
    <row r="153" spans="1:38" x14ac:dyDescent="0.2">
      <c r="A153" s="640"/>
      <c r="B153" s="449" t="str">
        <f>+'Summary Data (2)'!B153</f>
        <v>April, 2013</v>
      </c>
      <c r="C153" s="451">
        <f>+'Summary Data (2)'!G153</f>
        <v>1000</v>
      </c>
      <c r="D153" s="451">
        <f>+'Summary Data (2)'!K153</f>
        <v>0</v>
      </c>
      <c r="E153" s="451">
        <f>+'Summary Data (2)'!O153</f>
        <v>0</v>
      </c>
      <c r="F153" s="451">
        <f>+'Summary Data (2)'!S153</f>
        <v>40</v>
      </c>
      <c r="G153" s="451">
        <f>+'Summary Data (2)'!W153</f>
        <v>0</v>
      </c>
      <c r="H153" s="451">
        <f>+'Summary Data (2)'!AA153</f>
        <v>290</v>
      </c>
      <c r="I153" s="451">
        <f>+'Summary Data (2)'!AE153</f>
        <v>30</v>
      </c>
      <c r="J153" s="451">
        <f>+'Summary Data (2)'!AI153</f>
        <v>10</v>
      </c>
      <c r="K153" s="451">
        <f>+'Summary Data (2)'!AM153</f>
        <v>1265</v>
      </c>
      <c r="L153" s="451">
        <f>+'Summary Data (2)'!AQ153</f>
        <v>100</v>
      </c>
      <c r="M153" s="451">
        <f>+'Summary Data (2)'!AU153</f>
        <v>1195</v>
      </c>
      <c r="N153" s="451">
        <f>+'Summary Data (2)'!AY153</f>
        <v>1480</v>
      </c>
      <c r="O153" s="451">
        <f>+'Summary Data (2)'!BC153</f>
        <v>80</v>
      </c>
      <c r="P153" s="451">
        <f>+'Summary Data (2)'!BG153</f>
        <v>10</v>
      </c>
      <c r="Q153" s="451">
        <f>+'Summary Data (2)'!BK153</f>
        <v>150</v>
      </c>
      <c r="R153" s="451">
        <f>+'Summary Data (2)'!BO153</f>
        <v>570</v>
      </c>
      <c r="S153" s="451">
        <f>+'Summary Data (2)'!BS153</f>
        <v>140</v>
      </c>
      <c r="T153" s="451">
        <f>+'Summary Data (2)'!BW153</f>
        <v>15</v>
      </c>
      <c r="U153" s="451">
        <f>+'Summary Data (2)'!BZ153</f>
        <v>6375</v>
      </c>
      <c r="X153" s="451">
        <f t="shared" si="26"/>
        <v>1000</v>
      </c>
      <c r="Y153" s="451">
        <f t="shared" si="26"/>
        <v>0</v>
      </c>
      <c r="Z153" s="451">
        <f t="shared" si="27"/>
        <v>150</v>
      </c>
      <c r="AA153" s="451">
        <f t="shared" si="28"/>
        <v>370</v>
      </c>
      <c r="AB153" s="451">
        <f t="shared" si="29"/>
        <v>725</v>
      </c>
      <c r="AC153" s="451">
        <f t="shared" si="30"/>
        <v>4130</v>
      </c>
      <c r="AD153" s="432">
        <f t="shared" si="31"/>
        <v>0</v>
      </c>
      <c r="AG153" s="486">
        <f t="shared" si="32"/>
        <v>0.15686274509803921</v>
      </c>
      <c r="AH153" s="486">
        <f t="shared" si="33"/>
        <v>0</v>
      </c>
      <c r="AI153" s="486">
        <f t="shared" si="34"/>
        <v>2.3529411764705882E-2</v>
      </c>
      <c r="AJ153" s="486">
        <f t="shared" si="35"/>
        <v>5.8039215686274508E-2</v>
      </c>
      <c r="AK153" s="486">
        <f t="shared" si="36"/>
        <v>0.11372549019607843</v>
      </c>
      <c r="AL153" s="486">
        <f t="shared" si="37"/>
        <v>0.64784313725490195</v>
      </c>
    </row>
    <row r="154" spans="1:38" x14ac:dyDescent="0.2">
      <c r="A154" s="640"/>
      <c r="B154" s="442" t="str">
        <f>+'Summary Data (2)'!B154</f>
        <v>May, 2013</v>
      </c>
      <c r="C154" s="448">
        <f>+'Summary Data (2)'!G154</f>
        <v>930</v>
      </c>
      <c r="D154" s="448">
        <f>+'Summary Data (2)'!K154</f>
        <v>2160</v>
      </c>
      <c r="E154" s="448">
        <f>+'Summary Data (2)'!O154</f>
        <v>0</v>
      </c>
      <c r="F154" s="448">
        <f>+'Summary Data (2)'!S154</f>
        <v>90</v>
      </c>
      <c r="G154" s="448">
        <f>+'Summary Data (2)'!W154</f>
        <v>10</v>
      </c>
      <c r="H154" s="448">
        <f>+'Summary Data (2)'!AA154</f>
        <v>220</v>
      </c>
      <c r="I154" s="448">
        <f>+'Summary Data (2)'!AE154</f>
        <v>100</v>
      </c>
      <c r="J154" s="448">
        <f>+'Summary Data (2)'!AI154</f>
        <v>20</v>
      </c>
      <c r="K154" s="448">
        <f>+'Summary Data (2)'!AM154</f>
        <v>1625</v>
      </c>
      <c r="L154" s="448">
        <f>+'Summary Data (2)'!AQ154</f>
        <v>105</v>
      </c>
      <c r="M154" s="448">
        <f>+'Summary Data (2)'!AU154</f>
        <v>1410</v>
      </c>
      <c r="N154" s="448">
        <f>+'Summary Data (2)'!AY154</f>
        <v>1390</v>
      </c>
      <c r="O154" s="448">
        <f>+'Summary Data (2)'!BC154</f>
        <v>20</v>
      </c>
      <c r="P154" s="448">
        <f>+'Summary Data (2)'!BG154</f>
        <v>0</v>
      </c>
      <c r="Q154" s="448">
        <f>+'Summary Data (2)'!BK154</f>
        <v>360</v>
      </c>
      <c r="R154" s="448">
        <f>+'Summary Data (2)'!BO154</f>
        <v>480</v>
      </c>
      <c r="S154" s="448">
        <f>+'Summary Data (2)'!BS154</f>
        <v>110</v>
      </c>
      <c r="T154" s="448">
        <f>+'Summary Data (2)'!BW154</f>
        <v>300</v>
      </c>
      <c r="U154" s="448">
        <f>+'Summary Data (2)'!BZ154</f>
        <v>9330</v>
      </c>
      <c r="X154" s="448">
        <f t="shared" si="26"/>
        <v>930</v>
      </c>
      <c r="Y154" s="448">
        <f t="shared" si="26"/>
        <v>2160</v>
      </c>
      <c r="Z154" s="448">
        <f t="shared" si="27"/>
        <v>360</v>
      </c>
      <c r="AA154" s="448">
        <f t="shared" si="28"/>
        <v>440</v>
      </c>
      <c r="AB154" s="448">
        <f t="shared" si="29"/>
        <v>890</v>
      </c>
      <c r="AC154" s="448">
        <f t="shared" si="30"/>
        <v>4550</v>
      </c>
      <c r="AD154" s="432">
        <f t="shared" si="31"/>
        <v>0</v>
      </c>
      <c r="AG154" s="487">
        <f t="shared" si="32"/>
        <v>9.9678456591639875E-2</v>
      </c>
      <c r="AH154" s="487">
        <f t="shared" si="33"/>
        <v>0.23151125401929259</v>
      </c>
      <c r="AI154" s="487">
        <f t="shared" si="34"/>
        <v>3.8585209003215437E-2</v>
      </c>
      <c r="AJ154" s="487">
        <f t="shared" si="35"/>
        <v>4.7159699892818867E-2</v>
      </c>
      <c r="AK154" s="487">
        <f t="shared" si="36"/>
        <v>9.5391211146838156E-2</v>
      </c>
      <c r="AL154" s="487">
        <f t="shared" si="37"/>
        <v>0.48767416934619506</v>
      </c>
    </row>
    <row r="155" spans="1:38" x14ac:dyDescent="0.2">
      <c r="A155" s="640"/>
      <c r="B155" s="449" t="str">
        <f>+'Summary Data (2)'!B155</f>
        <v>June, 2013</v>
      </c>
      <c r="C155" s="451">
        <f>+'Summary Data (2)'!G155</f>
        <v>1100</v>
      </c>
      <c r="D155" s="451">
        <f>+'Summary Data (2)'!K155</f>
        <v>960</v>
      </c>
      <c r="E155" s="451">
        <f>+'Summary Data (2)'!O155</f>
        <v>30</v>
      </c>
      <c r="F155" s="451">
        <f>+'Summary Data (2)'!S155</f>
        <v>40</v>
      </c>
      <c r="G155" s="451">
        <f>+'Summary Data (2)'!W155</f>
        <v>10</v>
      </c>
      <c r="H155" s="451">
        <f>+'Summary Data (2)'!AA155</f>
        <v>340</v>
      </c>
      <c r="I155" s="451">
        <f>+'Summary Data (2)'!AE155</f>
        <v>40</v>
      </c>
      <c r="J155" s="451">
        <f>+'Summary Data (2)'!AI155</f>
        <v>10</v>
      </c>
      <c r="K155" s="451">
        <f>+'Summary Data (2)'!AM155</f>
        <v>1590</v>
      </c>
      <c r="L155" s="451">
        <f>+'Summary Data (2)'!AQ155</f>
        <v>120</v>
      </c>
      <c r="M155" s="451">
        <f>+'Summary Data (2)'!AU155</f>
        <v>1375</v>
      </c>
      <c r="N155" s="451">
        <f>+'Summary Data (2)'!AY155</f>
        <v>1465</v>
      </c>
      <c r="O155" s="451">
        <f>+'Summary Data (2)'!BC155</f>
        <v>20</v>
      </c>
      <c r="P155" s="451">
        <f>+'Summary Data (2)'!BG155</f>
        <v>5</v>
      </c>
      <c r="Q155" s="451">
        <f>+'Summary Data (2)'!BK155</f>
        <v>180</v>
      </c>
      <c r="R155" s="451">
        <f>+'Summary Data (2)'!BO155</f>
        <v>540</v>
      </c>
      <c r="S155" s="451">
        <f>+'Summary Data (2)'!BS155</f>
        <v>90</v>
      </c>
      <c r="T155" s="451">
        <f>+'Summary Data (2)'!BW155</f>
        <v>30</v>
      </c>
      <c r="U155" s="451">
        <f>+'Summary Data (2)'!BZ155</f>
        <v>7945</v>
      </c>
      <c r="X155" s="451">
        <f t="shared" si="26"/>
        <v>1100</v>
      </c>
      <c r="Y155" s="451">
        <f t="shared" si="26"/>
        <v>960</v>
      </c>
      <c r="Z155" s="451">
        <f t="shared" si="27"/>
        <v>180</v>
      </c>
      <c r="AA155" s="451">
        <f t="shared" si="28"/>
        <v>470</v>
      </c>
      <c r="AB155" s="451">
        <f t="shared" si="29"/>
        <v>660</v>
      </c>
      <c r="AC155" s="451">
        <f t="shared" si="30"/>
        <v>4575</v>
      </c>
      <c r="AD155" s="432">
        <f t="shared" si="31"/>
        <v>0</v>
      </c>
      <c r="AG155" s="486">
        <f t="shared" si="32"/>
        <v>0.13845185651353054</v>
      </c>
      <c r="AH155" s="486">
        <f t="shared" si="33"/>
        <v>0.12083071113908118</v>
      </c>
      <c r="AI155" s="486">
        <f t="shared" si="34"/>
        <v>2.2655758338577723E-2</v>
      </c>
      <c r="AJ155" s="486">
        <f t="shared" si="35"/>
        <v>5.9156702328508497E-2</v>
      </c>
      <c r="AK155" s="486">
        <f t="shared" si="36"/>
        <v>8.3071113908118319E-2</v>
      </c>
      <c r="AL155" s="486">
        <f t="shared" si="37"/>
        <v>0.57583385777218377</v>
      </c>
    </row>
    <row r="156" spans="1:38" x14ac:dyDescent="0.2">
      <c r="A156" s="640"/>
      <c r="B156" s="442" t="str">
        <f>+'Summary Data (2)'!B156</f>
        <v>July, 2013</v>
      </c>
      <c r="C156" s="448">
        <f>+'Summary Data (2)'!G156</f>
        <v>940</v>
      </c>
      <c r="D156" s="448">
        <f>+'Summary Data (2)'!K156</f>
        <v>0</v>
      </c>
      <c r="E156" s="448">
        <f>+'Summary Data (2)'!O156</f>
        <v>10</v>
      </c>
      <c r="F156" s="448">
        <f>+'Summary Data (2)'!S156</f>
        <v>70</v>
      </c>
      <c r="G156" s="448">
        <f>+'Summary Data (2)'!W156</f>
        <v>20</v>
      </c>
      <c r="H156" s="448">
        <f>+'Summary Data (2)'!AA156</f>
        <v>290</v>
      </c>
      <c r="I156" s="448">
        <f>+'Summary Data (2)'!AE156</f>
        <v>80</v>
      </c>
      <c r="J156" s="448">
        <f>+'Summary Data (2)'!AI156</f>
        <v>0</v>
      </c>
      <c r="K156" s="448">
        <f>+'Summary Data (2)'!AM156</f>
        <v>1335</v>
      </c>
      <c r="L156" s="448">
        <f>+'Summary Data (2)'!AQ156</f>
        <v>130</v>
      </c>
      <c r="M156" s="448">
        <f>+'Summary Data (2)'!AU156</f>
        <v>1465</v>
      </c>
      <c r="N156" s="448">
        <f>+'Summary Data (2)'!AY156</f>
        <v>1605</v>
      </c>
      <c r="O156" s="448">
        <f>+'Summary Data (2)'!BC156</f>
        <v>40</v>
      </c>
      <c r="P156" s="448">
        <f>+'Summary Data (2)'!BG156</f>
        <v>0</v>
      </c>
      <c r="Q156" s="448">
        <f>+'Summary Data (2)'!BK156</f>
        <v>150</v>
      </c>
      <c r="R156" s="448">
        <f>+'Summary Data (2)'!BO156</f>
        <v>360</v>
      </c>
      <c r="S156" s="448">
        <f>+'Summary Data (2)'!BS156</f>
        <v>120</v>
      </c>
      <c r="T156" s="448">
        <f>+'Summary Data (2)'!BW156</f>
        <v>75</v>
      </c>
      <c r="U156" s="448">
        <f>+'Summary Data (2)'!BZ156</f>
        <v>6690</v>
      </c>
      <c r="X156" s="448">
        <f t="shared" si="26"/>
        <v>940</v>
      </c>
      <c r="Y156" s="448">
        <f t="shared" si="26"/>
        <v>0</v>
      </c>
      <c r="Z156" s="448">
        <f t="shared" si="27"/>
        <v>150</v>
      </c>
      <c r="AA156" s="448">
        <f t="shared" si="28"/>
        <v>470</v>
      </c>
      <c r="AB156" s="448">
        <f t="shared" si="29"/>
        <v>555</v>
      </c>
      <c r="AC156" s="448">
        <f t="shared" si="30"/>
        <v>4575</v>
      </c>
      <c r="AD156" s="432">
        <f t="shared" si="31"/>
        <v>0</v>
      </c>
      <c r="AG156" s="487">
        <f t="shared" si="32"/>
        <v>0.14050822122571002</v>
      </c>
      <c r="AH156" s="487">
        <f t="shared" si="33"/>
        <v>0</v>
      </c>
      <c r="AI156" s="487">
        <f t="shared" si="34"/>
        <v>2.2421524663677129E-2</v>
      </c>
      <c r="AJ156" s="487">
        <f t="shared" si="35"/>
        <v>7.0254110612855011E-2</v>
      </c>
      <c r="AK156" s="487">
        <f t="shared" si="36"/>
        <v>8.2959641255605385E-2</v>
      </c>
      <c r="AL156" s="487">
        <f t="shared" si="37"/>
        <v>0.68385650224215244</v>
      </c>
    </row>
    <row r="157" spans="1:38" x14ac:dyDescent="0.2">
      <c r="A157" s="640"/>
      <c r="B157" s="449" t="str">
        <f>+'Summary Data (2)'!B157</f>
        <v>August, 2013</v>
      </c>
      <c r="C157" s="451">
        <f>+'Summary Data (2)'!G157</f>
        <v>640</v>
      </c>
      <c r="D157" s="451">
        <f>+'Summary Data (2)'!K157</f>
        <v>1800</v>
      </c>
      <c r="E157" s="451">
        <f>+'Summary Data (2)'!O157</f>
        <v>10</v>
      </c>
      <c r="F157" s="451">
        <f>+'Summary Data (2)'!S157</f>
        <v>30</v>
      </c>
      <c r="G157" s="451">
        <f>+'Summary Data (2)'!W157</f>
        <v>0</v>
      </c>
      <c r="H157" s="451">
        <f>+'Summary Data (2)'!AA157</f>
        <v>120</v>
      </c>
      <c r="I157" s="451">
        <f>+'Summary Data (2)'!AE157</f>
        <v>40</v>
      </c>
      <c r="J157" s="451">
        <f>+'Summary Data (2)'!AI157</f>
        <v>10</v>
      </c>
      <c r="K157" s="451">
        <f>+'Summary Data (2)'!AM157</f>
        <v>1360</v>
      </c>
      <c r="L157" s="451">
        <f>+'Summary Data (2)'!AQ157</f>
        <v>135</v>
      </c>
      <c r="M157" s="451">
        <f>+'Summary Data (2)'!AU157</f>
        <v>1420</v>
      </c>
      <c r="N157" s="451">
        <f>+'Summary Data (2)'!AY157</f>
        <v>1155</v>
      </c>
      <c r="O157" s="451">
        <f>+'Summary Data (2)'!BC157</f>
        <v>30</v>
      </c>
      <c r="P157" s="451">
        <f>+'Summary Data (2)'!BG157</f>
        <v>0</v>
      </c>
      <c r="Q157" s="451">
        <f>+'Summary Data (2)'!BK157</f>
        <v>120</v>
      </c>
      <c r="R157" s="451">
        <f>+'Summary Data (2)'!BO157</f>
        <v>660</v>
      </c>
      <c r="S157" s="451">
        <f>+'Summary Data (2)'!BS157</f>
        <v>280</v>
      </c>
      <c r="T157" s="451">
        <f>+'Summary Data (2)'!BW157</f>
        <v>90</v>
      </c>
      <c r="U157" s="451">
        <f>+'Summary Data (2)'!BZ157</f>
        <v>7900</v>
      </c>
      <c r="X157" s="451">
        <f t="shared" si="26"/>
        <v>640</v>
      </c>
      <c r="Y157" s="451">
        <f t="shared" si="26"/>
        <v>1800</v>
      </c>
      <c r="Z157" s="451">
        <f t="shared" si="27"/>
        <v>120</v>
      </c>
      <c r="AA157" s="451">
        <f t="shared" si="28"/>
        <v>210</v>
      </c>
      <c r="AB157" s="451">
        <f t="shared" si="29"/>
        <v>1030</v>
      </c>
      <c r="AC157" s="451">
        <f t="shared" si="30"/>
        <v>4100</v>
      </c>
      <c r="AD157" s="432">
        <f t="shared" si="31"/>
        <v>0</v>
      </c>
      <c r="AG157" s="486">
        <f t="shared" si="32"/>
        <v>8.1012658227848103E-2</v>
      </c>
      <c r="AH157" s="486">
        <f t="shared" si="33"/>
        <v>0.22784810126582278</v>
      </c>
      <c r="AI157" s="486">
        <f t="shared" si="34"/>
        <v>1.5189873417721518E-2</v>
      </c>
      <c r="AJ157" s="486">
        <f t="shared" si="35"/>
        <v>2.6582278481012658E-2</v>
      </c>
      <c r="AK157" s="486">
        <f t="shared" si="36"/>
        <v>0.13037974683544304</v>
      </c>
      <c r="AL157" s="486">
        <f t="shared" si="37"/>
        <v>0.51898734177215189</v>
      </c>
    </row>
    <row r="158" spans="1:38" x14ac:dyDescent="0.2">
      <c r="A158" s="641"/>
      <c r="B158" s="442" t="str">
        <f>+'Summary Data (2)'!B158</f>
        <v>September, 2013</v>
      </c>
      <c r="C158" s="448">
        <f>+'Summary Data (2)'!G158</f>
        <v>580</v>
      </c>
      <c r="D158" s="448">
        <f>+'Summary Data (2)'!K158</f>
        <v>2700</v>
      </c>
      <c r="E158" s="448">
        <f>+'Summary Data (2)'!O158</f>
        <v>0</v>
      </c>
      <c r="F158" s="448">
        <f>+'Summary Data (2)'!S158</f>
        <v>50</v>
      </c>
      <c r="G158" s="448">
        <f>+'Summary Data (2)'!W158</f>
        <v>10</v>
      </c>
      <c r="H158" s="448">
        <f>+'Summary Data (2)'!AA158</f>
        <v>190</v>
      </c>
      <c r="I158" s="448">
        <f>+'Summary Data (2)'!AE158</f>
        <v>70</v>
      </c>
      <c r="J158" s="448">
        <f>+'Summary Data (2)'!AI158</f>
        <v>0</v>
      </c>
      <c r="K158" s="448">
        <f>+'Summary Data (2)'!AM158</f>
        <v>995</v>
      </c>
      <c r="L158" s="448">
        <f>+'Summary Data (2)'!AQ158</f>
        <v>110</v>
      </c>
      <c r="M158" s="448">
        <f>+'Summary Data (2)'!AU158</f>
        <v>960</v>
      </c>
      <c r="N158" s="448">
        <f>+'Summary Data (2)'!AY158</f>
        <v>975</v>
      </c>
      <c r="O158" s="448">
        <f>+'Summary Data (2)'!BC158</f>
        <v>290</v>
      </c>
      <c r="P158" s="448">
        <f>+'Summary Data (2)'!BG158</f>
        <v>0</v>
      </c>
      <c r="Q158" s="448">
        <f>+'Summary Data (2)'!BK158</f>
        <v>60</v>
      </c>
      <c r="R158" s="448">
        <f>+'Summary Data (2)'!BO158</f>
        <v>600</v>
      </c>
      <c r="S158" s="448">
        <f>+'Summary Data (2)'!BS158</f>
        <v>50</v>
      </c>
      <c r="T158" s="448">
        <f>+'Summary Data (2)'!BW158</f>
        <v>45</v>
      </c>
      <c r="U158" s="448">
        <f>+'Summary Data (2)'!BZ158</f>
        <v>7685</v>
      </c>
      <c r="X158" s="448">
        <f t="shared" si="26"/>
        <v>580</v>
      </c>
      <c r="Y158" s="448">
        <f t="shared" si="26"/>
        <v>2700</v>
      </c>
      <c r="Z158" s="448">
        <f t="shared" si="27"/>
        <v>60</v>
      </c>
      <c r="AA158" s="448">
        <f t="shared" si="28"/>
        <v>320</v>
      </c>
      <c r="AB158" s="448">
        <f t="shared" si="29"/>
        <v>695</v>
      </c>
      <c r="AC158" s="448">
        <f t="shared" si="30"/>
        <v>3330</v>
      </c>
      <c r="AD158" s="432">
        <f t="shared" si="31"/>
        <v>0</v>
      </c>
      <c r="AG158" s="487">
        <f t="shared" si="32"/>
        <v>7.5471698113207544E-2</v>
      </c>
      <c r="AH158" s="487">
        <f t="shared" si="33"/>
        <v>0.35133376707872477</v>
      </c>
      <c r="AI158" s="487">
        <f t="shared" si="34"/>
        <v>7.8074170461938843E-3</v>
      </c>
      <c r="AJ158" s="487">
        <f t="shared" si="35"/>
        <v>4.1639557579700719E-2</v>
      </c>
      <c r="AK158" s="487">
        <f t="shared" si="36"/>
        <v>9.0435914118412494E-2</v>
      </c>
      <c r="AL158" s="487">
        <f t="shared" si="37"/>
        <v>0.43331164606376055</v>
      </c>
    </row>
    <row r="159" spans="1:38" ht="12.75" customHeight="1" x14ac:dyDescent="0.2">
      <c r="A159" s="639" t="s">
        <v>285</v>
      </c>
      <c r="B159" s="449" t="str">
        <f>+'Summary Data (2)'!B159</f>
        <v>October, 2013</v>
      </c>
      <c r="C159" s="451">
        <f>+'Summary Data (2)'!G159</f>
        <v>610</v>
      </c>
      <c r="D159" s="451">
        <f>+'Summary Data (2)'!K159</f>
        <v>3600</v>
      </c>
      <c r="E159" s="451">
        <f>+'Summary Data (2)'!O159</f>
        <v>10</v>
      </c>
      <c r="F159" s="451">
        <f>+'Summary Data (2)'!S159</f>
        <v>70</v>
      </c>
      <c r="G159" s="451">
        <f>+'Summary Data (2)'!W159</f>
        <v>0</v>
      </c>
      <c r="H159" s="451">
        <f>+'Summary Data (2)'!AA159</f>
        <v>110</v>
      </c>
      <c r="I159" s="451">
        <f>+'Summary Data (2)'!AE159</f>
        <v>40</v>
      </c>
      <c r="J159" s="451">
        <f>+'Summary Data (2)'!AI159</f>
        <v>0</v>
      </c>
      <c r="K159" s="451">
        <f>+'Summary Data (2)'!AM159</f>
        <v>1165</v>
      </c>
      <c r="L159" s="451">
        <f>+'Summary Data (2)'!AQ159</f>
        <v>195</v>
      </c>
      <c r="M159" s="451">
        <f>+'Summary Data (2)'!AU159</f>
        <v>1095</v>
      </c>
      <c r="N159" s="451">
        <f>+'Summary Data (2)'!AY159</f>
        <v>945</v>
      </c>
      <c r="O159" s="451">
        <f>+'Summary Data (2)'!BC159</f>
        <v>60</v>
      </c>
      <c r="P159" s="451">
        <f>+'Summary Data (2)'!BG159</f>
        <v>5</v>
      </c>
      <c r="Q159" s="451">
        <f>+'Summary Data (2)'!BK159</f>
        <v>120</v>
      </c>
      <c r="R159" s="451">
        <f>+'Summary Data (2)'!BO159</f>
        <v>600</v>
      </c>
      <c r="S159" s="451">
        <f>+'Summary Data (2)'!BS159</f>
        <v>170</v>
      </c>
      <c r="T159" s="451">
        <f>+'Summary Data (2)'!BW159</f>
        <v>75</v>
      </c>
      <c r="U159" s="451">
        <f>+'Summary Data (2)'!BZ159</f>
        <v>8870</v>
      </c>
      <c r="X159" s="451">
        <f t="shared" si="26"/>
        <v>610</v>
      </c>
      <c r="Y159" s="451">
        <f t="shared" si="26"/>
        <v>3600</v>
      </c>
      <c r="Z159" s="451">
        <f t="shared" si="27"/>
        <v>120</v>
      </c>
      <c r="AA159" s="451">
        <f t="shared" si="28"/>
        <v>230</v>
      </c>
      <c r="AB159" s="451">
        <f t="shared" si="29"/>
        <v>845</v>
      </c>
      <c r="AC159" s="451">
        <f t="shared" si="30"/>
        <v>3465</v>
      </c>
      <c r="AD159" s="432">
        <f t="shared" si="31"/>
        <v>0</v>
      </c>
      <c r="AG159" s="486">
        <f t="shared" si="32"/>
        <v>6.8771138669673049E-2</v>
      </c>
      <c r="AH159" s="486">
        <f t="shared" si="33"/>
        <v>0.40586245772266066</v>
      </c>
      <c r="AI159" s="486">
        <f t="shared" si="34"/>
        <v>1.3528748590755355E-2</v>
      </c>
      <c r="AJ159" s="486">
        <f t="shared" si="35"/>
        <v>2.5930101465614429E-2</v>
      </c>
      <c r="AK159" s="486">
        <f t="shared" si="36"/>
        <v>9.5264937993235627E-2</v>
      </c>
      <c r="AL159" s="486">
        <f t="shared" si="37"/>
        <v>0.3906426155580609</v>
      </c>
    </row>
    <row r="160" spans="1:38" ht="12.75" customHeight="1" x14ac:dyDescent="0.2">
      <c r="A160" s="640"/>
      <c r="B160" s="442" t="str">
        <f>+'Summary Data (2)'!B160</f>
        <v>November, 2013</v>
      </c>
      <c r="C160" s="448">
        <f>+'Summary Data (2)'!G160</f>
        <v>620</v>
      </c>
      <c r="D160" s="448">
        <f>+'Summary Data (2)'!K160</f>
        <v>0</v>
      </c>
      <c r="E160" s="448">
        <f>+'Summary Data (2)'!O160</f>
        <v>0</v>
      </c>
      <c r="F160" s="448">
        <f>+'Summary Data (2)'!S160</f>
        <v>80</v>
      </c>
      <c r="G160" s="448">
        <f>+'Summary Data (2)'!W160</f>
        <v>0</v>
      </c>
      <c r="H160" s="448">
        <f>+'Summary Data (2)'!AA160</f>
        <v>130</v>
      </c>
      <c r="I160" s="448">
        <f>+'Summary Data (2)'!AE160</f>
        <v>20</v>
      </c>
      <c r="J160" s="448">
        <f>+'Summary Data (2)'!AI160</f>
        <v>10</v>
      </c>
      <c r="K160" s="448">
        <f>+'Summary Data (2)'!AM160</f>
        <v>965</v>
      </c>
      <c r="L160" s="448">
        <f>+'Summary Data (2)'!AQ160</f>
        <v>140</v>
      </c>
      <c r="M160" s="448">
        <f>+'Summary Data (2)'!AU160</f>
        <v>935</v>
      </c>
      <c r="N160" s="448">
        <f>+'Summary Data (2)'!AY160</f>
        <v>765</v>
      </c>
      <c r="O160" s="448">
        <f>+'Summary Data (2)'!BC160</f>
        <v>20</v>
      </c>
      <c r="P160" s="448">
        <f>+'Summary Data (2)'!BG160</f>
        <v>5</v>
      </c>
      <c r="Q160" s="448">
        <f>+'Summary Data (2)'!BK160</f>
        <v>180</v>
      </c>
      <c r="R160" s="448">
        <f>+'Summary Data (2)'!BO160</f>
        <v>570</v>
      </c>
      <c r="S160" s="448">
        <f>+'Summary Data (2)'!BS160</f>
        <v>50</v>
      </c>
      <c r="T160" s="448">
        <f>+'Summary Data (2)'!BW160</f>
        <v>120</v>
      </c>
      <c r="U160" s="448">
        <f>+'Summary Data (2)'!BZ160</f>
        <v>4610</v>
      </c>
      <c r="X160" s="448">
        <f t="shared" si="26"/>
        <v>620</v>
      </c>
      <c r="Y160" s="448">
        <f t="shared" si="26"/>
        <v>0</v>
      </c>
      <c r="Z160" s="448">
        <f t="shared" si="27"/>
        <v>180</v>
      </c>
      <c r="AA160" s="448">
        <f t="shared" si="28"/>
        <v>240</v>
      </c>
      <c r="AB160" s="448">
        <f t="shared" si="29"/>
        <v>740</v>
      </c>
      <c r="AC160" s="448">
        <f t="shared" si="30"/>
        <v>2830</v>
      </c>
      <c r="AD160" s="432">
        <f t="shared" si="31"/>
        <v>0</v>
      </c>
      <c r="AG160" s="487">
        <f t="shared" si="32"/>
        <v>0.13449023861171366</v>
      </c>
      <c r="AH160" s="487">
        <f t="shared" si="33"/>
        <v>0</v>
      </c>
      <c r="AI160" s="487">
        <f t="shared" si="34"/>
        <v>3.9045553145336226E-2</v>
      </c>
      <c r="AJ160" s="487">
        <f t="shared" si="35"/>
        <v>5.2060737527114966E-2</v>
      </c>
      <c r="AK160" s="487">
        <f t="shared" si="36"/>
        <v>0.16052060737527116</v>
      </c>
      <c r="AL160" s="487">
        <f t="shared" si="37"/>
        <v>0.61388286334056397</v>
      </c>
    </row>
    <row r="161" spans="1:38" x14ac:dyDescent="0.2">
      <c r="A161" s="640"/>
      <c r="B161" s="449" t="str">
        <f>+'Summary Data (2)'!B161</f>
        <v>December, 2013</v>
      </c>
      <c r="C161" s="451">
        <f>+'Summary Data (2)'!G161</f>
        <v>570</v>
      </c>
      <c r="D161" s="451">
        <f>+'Summary Data (2)'!K161</f>
        <v>1560</v>
      </c>
      <c r="E161" s="451">
        <f>+'Summary Data (2)'!O161</f>
        <v>0</v>
      </c>
      <c r="F161" s="451">
        <f>+'Summary Data (2)'!S161</f>
        <v>30</v>
      </c>
      <c r="G161" s="451">
        <f>+'Summary Data (2)'!W161</f>
        <v>0</v>
      </c>
      <c r="H161" s="451">
        <f>+'Summary Data (2)'!AA161</f>
        <v>0</v>
      </c>
      <c r="I161" s="451">
        <f>+'Summary Data (2)'!AE161</f>
        <v>10</v>
      </c>
      <c r="J161" s="451">
        <f>+'Summary Data (2)'!AI161</f>
        <v>0</v>
      </c>
      <c r="K161" s="451">
        <f>+'Summary Data (2)'!AM161</f>
        <v>835</v>
      </c>
      <c r="L161" s="451">
        <f>+'Summary Data (2)'!AQ161</f>
        <v>105</v>
      </c>
      <c r="M161" s="451">
        <f>+'Summary Data (2)'!AU161</f>
        <v>950</v>
      </c>
      <c r="N161" s="451">
        <f>+'Summary Data (2)'!AY161</f>
        <v>730</v>
      </c>
      <c r="O161" s="451">
        <f>+'Summary Data (2)'!BC161</f>
        <v>0</v>
      </c>
      <c r="P161" s="451">
        <f>+'Summary Data (2)'!BG161</f>
        <v>5</v>
      </c>
      <c r="Q161" s="451">
        <f>+'Summary Data (2)'!BK161</f>
        <v>210</v>
      </c>
      <c r="R161" s="451">
        <f>+'Summary Data (2)'!BO161</f>
        <v>510</v>
      </c>
      <c r="S161" s="451">
        <f>+'Summary Data (2)'!BS161</f>
        <v>140</v>
      </c>
      <c r="T161" s="451">
        <f>+'Summary Data (2)'!BW161</f>
        <v>165</v>
      </c>
      <c r="U161" s="451">
        <f>+'Summary Data (2)'!BZ161</f>
        <v>5820</v>
      </c>
      <c r="X161" s="451">
        <f t="shared" si="26"/>
        <v>570</v>
      </c>
      <c r="Y161" s="451">
        <f t="shared" si="26"/>
        <v>1560</v>
      </c>
      <c r="Z161" s="451">
        <f t="shared" si="27"/>
        <v>210</v>
      </c>
      <c r="AA161" s="451">
        <f t="shared" si="28"/>
        <v>40</v>
      </c>
      <c r="AB161" s="451">
        <f t="shared" si="29"/>
        <v>815</v>
      </c>
      <c r="AC161" s="451">
        <f t="shared" si="30"/>
        <v>2625</v>
      </c>
      <c r="AD161" s="432">
        <f t="shared" si="31"/>
        <v>0</v>
      </c>
      <c r="AG161" s="486">
        <f t="shared" si="32"/>
        <v>9.7938144329896906E-2</v>
      </c>
      <c r="AH161" s="486">
        <f t="shared" si="33"/>
        <v>0.26804123711340205</v>
      </c>
      <c r="AI161" s="486">
        <f t="shared" si="34"/>
        <v>3.608247422680412E-2</v>
      </c>
      <c r="AJ161" s="486">
        <f t="shared" si="35"/>
        <v>6.8728522336769758E-3</v>
      </c>
      <c r="AK161" s="486">
        <f t="shared" si="36"/>
        <v>0.14003436426116839</v>
      </c>
      <c r="AL161" s="486">
        <f t="shared" si="37"/>
        <v>0.45103092783505155</v>
      </c>
    </row>
    <row r="162" spans="1:38" x14ac:dyDescent="0.2">
      <c r="A162" s="640"/>
      <c r="B162" s="442" t="str">
        <f>+'Summary Data (2)'!B162</f>
        <v>January, 2014</v>
      </c>
      <c r="C162" s="448">
        <f>+'Summary Data (2)'!G162</f>
        <v>690</v>
      </c>
      <c r="D162" s="448">
        <f>+'Summary Data (2)'!K162</f>
        <v>1200</v>
      </c>
      <c r="E162" s="448">
        <f>+'Summary Data (2)'!O162</f>
        <v>0</v>
      </c>
      <c r="F162" s="448">
        <f>+'Summary Data (2)'!S162</f>
        <v>40</v>
      </c>
      <c r="G162" s="448">
        <f>+'Summary Data (2)'!W162</f>
        <v>0</v>
      </c>
      <c r="H162" s="448">
        <f>+'Summary Data (2)'!AA162</f>
        <v>30</v>
      </c>
      <c r="I162" s="448">
        <f>+'Summary Data (2)'!AE162</f>
        <v>0</v>
      </c>
      <c r="J162" s="448">
        <f>+'Summary Data (2)'!AI162</f>
        <v>0</v>
      </c>
      <c r="K162" s="448">
        <f>+'Summary Data (2)'!AM162</f>
        <v>1085</v>
      </c>
      <c r="L162" s="448">
        <f>+'Summary Data (2)'!AQ162</f>
        <v>180</v>
      </c>
      <c r="M162" s="448">
        <f>+'Summary Data (2)'!AU162</f>
        <v>1045</v>
      </c>
      <c r="N162" s="448">
        <f>+'Summary Data (2)'!AY162</f>
        <v>1075</v>
      </c>
      <c r="O162" s="448">
        <f>+'Summary Data (2)'!BC162</f>
        <v>10</v>
      </c>
      <c r="P162" s="448">
        <f>+'Summary Data (2)'!BG162</f>
        <v>5</v>
      </c>
      <c r="Q162" s="448">
        <f>+'Summary Data (2)'!BK162</f>
        <v>90</v>
      </c>
      <c r="R162" s="448">
        <f>+'Summary Data (2)'!BO162</f>
        <v>360</v>
      </c>
      <c r="S162" s="448">
        <f>+'Summary Data (2)'!BS162</f>
        <v>180</v>
      </c>
      <c r="T162" s="448">
        <f>+'Summary Data (2)'!BW162</f>
        <v>60</v>
      </c>
      <c r="U162" s="448">
        <f>+'Summary Data (2)'!BZ162</f>
        <v>6050</v>
      </c>
      <c r="X162" s="448">
        <f t="shared" si="26"/>
        <v>690</v>
      </c>
      <c r="Y162" s="448">
        <f t="shared" si="26"/>
        <v>1200</v>
      </c>
      <c r="Z162" s="448">
        <f t="shared" si="27"/>
        <v>90</v>
      </c>
      <c r="AA162" s="448">
        <f t="shared" si="28"/>
        <v>70</v>
      </c>
      <c r="AB162" s="448">
        <f t="shared" si="29"/>
        <v>600</v>
      </c>
      <c r="AC162" s="448">
        <f t="shared" si="30"/>
        <v>3400</v>
      </c>
      <c r="AD162" s="432">
        <f t="shared" si="31"/>
        <v>0</v>
      </c>
      <c r="AG162" s="487">
        <f t="shared" si="32"/>
        <v>0.1140495867768595</v>
      </c>
      <c r="AH162" s="487">
        <f t="shared" si="33"/>
        <v>0.19834710743801653</v>
      </c>
      <c r="AI162" s="487">
        <f t="shared" si="34"/>
        <v>1.487603305785124E-2</v>
      </c>
      <c r="AJ162" s="487">
        <f t="shared" si="35"/>
        <v>1.1570247933884297E-2</v>
      </c>
      <c r="AK162" s="487">
        <f t="shared" si="36"/>
        <v>9.9173553719008267E-2</v>
      </c>
      <c r="AL162" s="487">
        <f t="shared" si="37"/>
        <v>0.56198347107438018</v>
      </c>
    </row>
    <row r="163" spans="1:38" x14ac:dyDescent="0.2">
      <c r="A163" s="640"/>
      <c r="B163" s="449" t="str">
        <f>+'Summary Data (2)'!B163</f>
        <v>February, 2014</v>
      </c>
      <c r="C163" s="451">
        <f>+'Summary Data (2)'!G163</f>
        <v>460</v>
      </c>
      <c r="D163" s="451">
        <f>+'Summary Data (2)'!K163</f>
        <v>0</v>
      </c>
      <c r="E163" s="451">
        <f>+'Summary Data (2)'!O163</f>
        <v>10</v>
      </c>
      <c r="F163" s="451">
        <f>+'Summary Data (2)'!S163</f>
        <v>100</v>
      </c>
      <c r="G163" s="451">
        <f>+'Summary Data (2)'!W163</f>
        <v>0</v>
      </c>
      <c r="H163" s="451">
        <f>+'Summary Data (2)'!AA163</f>
        <v>120</v>
      </c>
      <c r="I163" s="451">
        <f>+'Summary Data (2)'!AE163</f>
        <v>20</v>
      </c>
      <c r="J163" s="451">
        <f>+'Summary Data (2)'!AI163</f>
        <v>0</v>
      </c>
      <c r="K163" s="451">
        <f>+'Summary Data (2)'!AM163</f>
        <v>870</v>
      </c>
      <c r="L163" s="451">
        <f>+'Summary Data (2)'!AQ163</f>
        <v>185</v>
      </c>
      <c r="M163" s="451">
        <f>+'Summary Data (2)'!AU163</f>
        <v>1080</v>
      </c>
      <c r="N163" s="451">
        <f>+'Summary Data (2)'!AY163</f>
        <v>995</v>
      </c>
      <c r="O163" s="451">
        <f>+'Summary Data (2)'!BC163</f>
        <v>20</v>
      </c>
      <c r="P163" s="451">
        <f>+'Summary Data (2)'!BG163</f>
        <v>0</v>
      </c>
      <c r="Q163" s="451">
        <f>+'Summary Data (2)'!BK163</f>
        <v>60</v>
      </c>
      <c r="R163" s="451">
        <f>+'Summary Data (2)'!BO163</f>
        <v>300</v>
      </c>
      <c r="S163" s="451">
        <f>+'Summary Data (2)'!BS163</f>
        <v>200</v>
      </c>
      <c r="T163" s="451">
        <f>+'Summary Data (2)'!BW163</f>
        <v>105</v>
      </c>
      <c r="U163" s="451">
        <f>+'Summary Data (2)'!BZ163</f>
        <v>4525</v>
      </c>
      <c r="X163" s="451">
        <f t="shared" si="26"/>
        <v>460</v>
      </c>
      <c r="Y163" s="451">
        <f t="shared" si="26"/>
        <v>0</v>
      </c>
      <c r="Z163" s="451">
        <f t="shared" si="27"/>
        <v>60</v>
      </c>
      <c r="AA163" s="451">
        <f t="shared" si="28"/>
        <v>250</v>
      </c>
      <c r="AB163" s="451">
        <f t="shared" si="29"/>
        <v>605</v>
      </c>
      <c r="AC163" s="451">
        <f t="shared" si="30"/>
        <v>3150</v>
      </c>
      <c r="AD163" s="432">
        <f t="shared" si="31"/>
        <v>0</v>
      </c>
      <c r="AG163" s="486">
        <f t="shared" si="32"/>
        <v>0.10165745856353592</v>
      </c>
      <c r="AH163" s="486">
        <f t="shared" si="33"/>
        <v>0</v>
      </c>
      <c r="AI163" s="486">
        <f t="shared" si="34"/>
        <v>1.3259668508287293E-2</v>
      </c>
      <c r="AJ163" s="486">
        <f t="shared" si="35"/>
        <v>5.5248618784530384E-2</v>
      </c>
      <c r="AK163" s="486">
        <f t="shared" si="36"/>
        <v>0.13370165745856355</v>
      </c>
      <c r="AL163" s="486">
        <f t="shared" si="37"/>
        <v>0.69613259668508287</v>
      </c>
    </row>
    <row r="164" spans="1:38" x14ac:dyDescent="0.2">
      <c r="A164" s="640"/>
      <c r="B164" s="442" t="str">
        <f>+'Summary Data (2)'!B164</f>
        <v>March, 2014</v>
      </c>
      <c r="C164" s="448">
        <f>+'Summary Data (2)'!G164</f>
        <v>570</v>
      </c>
      <c r="D164" s="448">
        <f>+'Summary Data (2)'!K164</f>
        <v>0</v>
      </c>
      <c r="E164" s="448">
        <f>+'Summary Data (2)'!O164</f>
        <v>20</v>
      </c>
      <c r="F164" s="448">
        <f>+'Summary Data (2)'!S164</f>
        <v>60</v>
      </c>
      <c r="G164" s="448">
        <f>+'Summary Data (2)'!W164</f>
        <v>10</v>
      </c>
      <c r="H164" s="448">
        <f>+'Summary Data (2)'!AA164</f>
        <v>350</v>
      </c>
      <c r="I164" s="448">
        <f>+'Summary Data (2)'!AE164</f>
        <v>50</v>
      </c>
      <c r="J164" s="448">
        <f>+'Summary Data (2)'!AI164</f>
        <v>20</v>
      </c>
      <c r="K164" s="448">
        <f>+'Summary Data (2)'!AM164</f>
        <v>1030</v>
      </c>
      <c r="L164" s="448">
        <f>+'Summary Data (2)'!AQ164</f>
        <v>135</v>
      </c>
      <c r="M164" s="448">
        <f>+'Summary Data (2)'!AU164</f>
        <v>965</v>
      </c>
      <c r="N164" s="448">
        <f>+'Summary Data (2)'!AY164</f>
        <v>925</v>
      </c>
      <c r="O164" s="448">
        <f>+'Summary Data (2)'!BC164</f>
        <v>0</v>
      </c>
      <c r="P164" s="448">
        <f>+'Summary Data (2)'!BG164</f>
        <v>10</v>
      </c>
      <c r="Q164" s="448">
        <f>+'Summary Data (2)'!BK164</f>
        <v>60</v>
      </c>
      <c r="R164" s="448">
        <f>+'Summary Data (2)'!BO164</f>
        <v>600</v>
      </c>
      <c r="S164" s="448">
        <f>+'Summary Data (2)'!BS164</f>
        <v>130</v>
      </c>
      <c r="T164" s="448">
        <f>+'Summary Data (2)'!BW164</f>
        <v>60</v>
      </c>
      <c r="U164" s="448">
        <f>+'Summary Data (2)'!BZ164</f>
        <v>4995</v>
      </c>
      <c r="X164" s="448">
        <f t="shared" si="26"/>
        <v>570</v>
      </c>
      <c r="Y164" s="448">
        <f t="shared" si="26"/>
        <v>0</v>
      </c>
      <c r="Z164" s="448">
        <f t="shared" si="27"/>
        <v>60</v>
      </c>
      <c r="AA164" s="448">
        <f t="shared" si="28"/>
        <v>510</v>
      </c>
      <c r="AB164" s="448">
        <f t="shared" si="29"/>
        <v>790</v>
      </c>
      <c r="AC164" s="448">
        <f t="shared" si="30"/>
        <v>3065</v>
      </c>
      <c r="AD164" s="432">
        <f t="shared" si="31"/>
        <v>0</v>
      </c>
      <c r="AG164" s="487">
        <f t="shared" si="32"/>
        <v>0.11411411411411411</v>
      </c>
      <c r="AH164" s="487">
        <f t="shared" si="33"/>
        <v>0</v>
      </c>
      <c r="AI164" s="487">
        <f t="shared" si="34"/>
        <v>1.2012012012012012E-2</v>
      </c>
      <c r="AJ164" s="487">
        <f t="shared" si="35"/>
        <v>0.1021021021021021</v>
      </c>
      <c r="AK164" s="487">
        <f t="shared" si="36"/>
        <v>0.15815815815815815</v>
      </c>
      <c r="AL164" s="487">
        <f t="shared" si="37"/>
        <v>0.61361361361361366</v>
      </c>
    </row>
    <row r="165" spans="1:38" x14ac:dyDescent="0.2">
      <c r="A165" s="640"/>
      <c r="B165" s="449" t="str">
        <f>+'Summary Data (2)'!B165</f>
        <v>April, 2014</v>
      </c>
      <c r="C165" s="451">
        <f>+'Summary Data (2)'!G165</f>
        <v>810</v>
      </c>
      <c r="D165" s="451">
        <f>+'Summary Data (2)'!K165</f>
        <v>4920</v>
      </c>
      <c r="E165" s="451">
        <f>+'Summary Data (2)'!O165</f>
        <v>10</v>
      </c>
      <c r="F165" s="451">
        <f>+'Summary Data (2)'!S165</f>
        <v>40</v>
      </c>
      <c r="G165" s="451">
        <f>+'Summary Data (2)'!W165</f>
        <v>0</v>
      </c>
      <c r="H165" s="451">
        <f>+'Summary Data (2)'!AA165</f>
        <v>710</v>
      </c>
      <c r="I165" s="451">
        <f>+'Summary Data (2)'!AE165</f>
        <v>50</v>
      </c>
      <c r="J165" s="451">
        <f>+'Summary Data (2)'!AI165</f>
        <v>60</v>
      </c>
      <c r="K165" s="451">
        <f>+'Summary Data (2)'!AM165</f>
        <v>1175</v>
      </c>
      <c r="L165" s="451">
        <f>+'Summary Data (2)'!AQ165</f>
        <v>135</v>
      </c>
      <c r="M165" s="451">
        <f>+'Summary Data (2)'!AU165</f>
        <v>1155</v>
      </c>
      <c r="N165" s="451">
        <f>+'Summary Data (2)'!AY165</f>
        <v>1175</v>
      </c>
      <c r="O165" s="451">
        <f>+'Summary Data (2)'!BC165</f>
        <v>10</v>
      </c>
      <c r="P165" s="451">
        <f>+'Summary Data (2)'!BG165</f>
        <v>5</v>
      </c>
      <c r="Q165" s="451">
        <f>+'Summary Data (2)'!BK165</f>
        <v>90</v>
      </c>
      <c r="R165" s="451">
        <f>+'Summary Data (2)'!BO165</f>
        <v>330</v>
      </c>
      <c r="S165" s="451">
        <f>+'Summary Data (2)'!BS165</f>
        <v>100</v>
      </c>
      <c r="T165" s="451">
        <f>+'Summary Data (2)'!BW165</f>
        <v>60</v>
      </c>
      <c r="U165" s="451">
        <f>+'Summary Data (2)'!BZ165</f>
        <v>10835</v>
      </c>
      <c r="X165" s="451">
        <f t="shared" si="26"/>
        <v>810</v>
      </c>
      <c r="Y165" s="451">
        <f t="shared" si="26"/>
        <v>4920</v>
      </c>
      <c r="Z165" s="451">
        <f t="shared" si="27"/>
        <v>90</v>
      </c>
      <c r="AA165" s="451">
        <f t="shared" si="28"/>
        <v>870</v>
      </c>
      <c r="AB165" s="451">
        <f t="shared" si="29"/>
        <v>490</v>
      </c>
      <c r="AC165" s="451">
        <f t="shared" si="30"/>
        <v>3655</v>
      </c>
      <c r="AD165" s="432">
        <f t="shared" si="31"/>
        <v>0</v>
      </c>
      <c r="AG165" s="486">
        <f t="shared" si="32"/>
        <v>7.4757729580064602E-2</v>
      </c>
      <c r="AH165" s="486">
        <f t="shared" si="33"/>
        <v>0.45408398707891096</v>
      </c>
      <c r="AI165" s="486">
        <f t="shared" si="34"/>
        <v>8.3064143977849558E-3</v>
      </c>
      <c r="AJ165" s="486">
        <f t="shared" si="35"/>
        <v>8.0295339178587916E-2</v>
      </c>
      <c r="AK165" s="486">
        <f t="shared" si="36"/>
        <v>4.5223811721273648E-2</v>
      </c>
      <c r="AL165" s="486">
        <f t="shared" si="37"/>
        <v>0.33733271804337794</v>
      </c>
    </row>
    <row r="166" spans="1:38" x14ac:dyDescent="0.2">
      <c r="A166" s="640"/>
      <c r="B166" s="442" t="str">
        <f>+'Summary Data (2)'!B166</f>
        <v>May, 2014</v>
      </c>
      <c r="C166" s="448">
        <f>+'Summary Data (2)'!G166</f>
        <v>610</v>
      </c>
      <c r="D166" s="448">
        <f>+'Summary Data (2)'!K166</f>
        <v>720</v>
      </c>
      <c r="E166" s="448">
        <f>+'Summary Data (2)'!O166</f>
        <v>10</v>
      </c>
      <c r="F166" s="448">
        <f>+'Summary Data (2)'!S166</f>
        <v>70</v>
      </c>
      <c r="G166" s="448">
        <f>+'Summary Data (2)'!W166</f>
        <v>10</v>
      </c>
      <c r="H166" s="448">
        <f>+'Summary Data (2)'!AA166</f>
        <v>1470</v>
      </c>
      <c r="I166" s="448">
        <f>+'Summary Data (2)'!AE166</f>
        <v>30</v>
      </c>
      <c r="J166" s="448">
        <f>+'Summary Data (2)'!AI166</f>
        <v>10</v>
      </c>
      <c r="K166" s="448">
        <f>+'Summary Data (2)'!AM166</f>
        <v>1045</v>
      </c>
      <c r="L166" s="448">
        <f>+'Summary Data (2)'!AQ166</f>
        <v>160</v>
      </c>
      <c r="M166" s="448">
        <f>+'Summary Data (2)'!AU166</f>
        <v>1060</v>
      </c>
      <c r="N166" s="448">
        <f>+'Summary Data (2)'!AY166</f>
        <v>1065</v>
      </c>
      <c r="O166" s="448">
        <f>+'Summary Data (2)'!BC166</f>
        <v>70</v>
      </c>
      <c r="P166" s="448">
        <f>+'Summary Data (2)'!BG166</f>
        <v>0</v>
      </c>
      <c r="Q166" s="448">
        <f>+'Summary Data (2)'!BK166</f>
        <v>90</v>
      </c>
      <c r="R166" s="448">
        <f>+'Summary Data (2)'!BO166</f>
        <v>540</v>
      </c>
      <c r="S166" s="448">
        <f>+'Summary Data (2)'!BS166</f>
        <v>90</v>
      </c>
      <c r="T166" s="448">
        <f>+'Summary Data (2)'!BW166</f>
        <v>75</v>
      </c>
      <c r="U166" s="448">
        <f>+'Summary Data (2)'!BZ166</f>
        <v>7125</v>
      </c>
      <c r="X166" s="448">
        <f t="shared" si="26"/>
        <v>610</v>
      </c>
      <c r="Y166" s="448">
        <f t="shared" si="26"/>
        <v>720</v>
      </c>
      <c r="Z166" s="448">
        <f t="shared" si="27"/>
        <v>90</v>
      </c>
      <c r="AA166" s="448">
        <f t="shared" si="28"/>
        <v>1600</v>
      </c>
      <c r="AB166" s="448">
        <f t="shared" si="29"/>
        <v>705</v>
      </c>
      <c r="AC166" s="448">
        <f t="shared" si="30"/>
        <v>3400</v>
      </c>
      <c r="AD166" s="432">
        <f t="shared" si="31"/>
        <v>0</v>
      </c>
      <c r="AG166" s="487">
        <f t="shared" si="32"/>
        <v>8.5614035087719295E-2</v>
      </c>
      <c r="AH166" s="487">
        <f t="shared" si="33"/>
        <v>0.10105263157894737</v>
      </c>
      <c r="AI166" s="487">
        <f t="shared" si="34"/>
        <v>1.2631578947368421E-2</v>
      </c>
      <c r="AJ166" s="487">
        <f t="shared" si="35"/>
        <v>0.22456140350877193</v>
      </c>
      <c r="AK166" s="487">
        <f t="shared" si="36"/>
        <v>9.8947368421052631E-2</v>
      </c>
      <c r="AL166" s="487">
        <f t="shared" si="37"/>
        <v>0.47719298245614034</v>
      </c>
    </row>
    <row r="167" spans="1:38" x14ac:dyDescent="0.2">
      <c r="A167" s="640"/>
      <c r="B167" s="449" t="str">
        <f>+'Summary Data (2)'!B167</f>
        <v>June, 2014</v>
      </c>
      <c r="C167" s="451">
        <f>+'Summary Data (2)'!G167</f>
        <v>600</v>
      </c>
      <c r="D167" s="451">
        <f>+'Summary Data (2)'!K167</f>
        <v>1560</v>
      </c>
      <c r="E167" s="451">
        <f>+'Summary Data (2)'!O167</f>
        <v>0</v>
      </c>
      <c r="F167" s="451">
        <f>+'Summary Data (2)'!S167</f>
        <v>60</v>
      </c>
      <c r="G167" s="451">
        <f>+'Summary Data (2)'!W167</f>
        <v>0</v>
      </c>
      <c r="H167" s="451">
        <f>+'Summary Data (2)'!AA167</f>
        <v>1000</v>
      </c>
      <c r="I167" s="451">
        <f>+'Summary Data (2)'!AE167</f>
        <v>20</v>
      </c>
      <c r="J167" s="451">
        <f>+'Summary Data (2)'!AI167</f>
        <v>10</v>
      </c>
      <c r="K167" s="451">
        <f>+'Summary Data (2)'!AM167</f>
        <v>1035</v>
      </c>
      <c r="L167" s="451">
        <f>+'Summary Data (2)'!AQ167</f>
        <v>120</v>
      </c>
      <c r="M167" s="451">
        <f>+'Summary Data (2)'!AU167</f>
        <v>1240</v>
      </c>
      <c r="N167" s="451">
        <f>+'Summary Data (2)'!AY167</f>
        <v>1060</v>
      </c>
      <c r="O167" s="451">
        <f>+'Summary Data (2)'!BC167</f>
        <v>10</v>
      </c>
      <c r="P167" s="451">
        <f>+'Summary Data (2)'!BG167</f>
        <v>5</v>
      </c>
      <c r="Q167" s="451">
        <f>+'Summary Data (2)'!BK167</f>
        <v>300</v>
      </c>
      <c r="R167" s="451">
        <f>+'Summary Data (2)'!BO167</f>
        <v>660</v>
      </c>
      <c r="S167" s="451">
        <f>+'Summary Data (2)'!BS167</f>
        <v>100</v>
      </c>
      <c r="T167" s="451">
        <f>+'Summary Data (2)'!BW167</f>
        <v>120</v>
      </c>
      <c r="U167" s="451">
        <f>+'Summary Data (2)'!BZ167</f>
        <v>7900</v>
      </c>
      <c r="X167" s="451">
        <f t="shared" si="26"/>
        <v>600</v>
      </c>
      <c r="Y167" s="451">
        <f t="shared" si="26"/>
        <v>1560</v>
      </c>
      <c r="Z167" s="451">
        <f t="shared" si="27"/>
        <v>300</v>
      </c>
      <c r="AA167" s="451">
        <f t="shared" si="28"/>
        <v>1090</v>
      </c>
      <c r="AB167" s="451">
        <f t="shared" si="29"/>
        <v>880</v>
      </c>
      <c r="AC167" s="451">
        <f t="shared" si="30"/>
        <v>3470</v>
      </c>
      <c r="AD167" s="432">
        <f t="shared" si="31"/>
        <v>0</v>
      </c>
      <c r="AG167" s="486">
        <f t="shared" si="32"/>
        <v>7.5949367088607597E-2</v>
      </c>
      <c r="AH167" s="486">
        <f t="shared" si="33"/>
        <v>0.19746835443037974</v>
      </c>
      <c r="AI167" s="486">
        <f t="shared" si="34"/>
        <v>3.7974683544303799E-2</v>
      </c>
      <c r="AJ167" s="486">
        <f t="shared" si="35"/>
        <v>0.13797468354430381</v>
      </c>
      <c r="AK167" s="486">
        <f t="shared" si="36"/>
        <v>0.11139240506329114</v>
      </c>
      <c r="AL167" s="486">
        <f t="shared" si="37"/>
        <v>0.43924050632911393</v>
      </c>
    </row>
    <row r="168" spans="1:38" x14ac:dyDescent="0.2">
      <c r="A168" s="640"/>
      <c r="B168" s="442" t="str">
        <f>+'Summary Data (2)'!B168</f>
        <v>July, 2014</v>
      </c>
      <c r="C168" s="448">
        <f>+'Summary Data (2)'!G168</f>
        <v>630</v>
      </c>
      <c r="D168" s="448">
        <f>+'Summary Data (2)'!K168</f>
        <v>1320</v>
      </c>
      <c r="E168" s="448">
        <f>+'Summary Data (2)'!O168</f>
        <v>0</v>
      </c>
      <c r="F168" s="448">
        <f>+'Summary Data (2)'!S168</f>
        <v>80</v>
      </c>
      <c r="G168" s="448">
        <f>+'Summary Data (2)'!W168</f>
        <v>20</v>
      </c>
      <c r="H168" s="448">
        <f>+'Summary Data (2)'!AA168</f>
        <v>1250</v>
      </c>
      <c r="I168" s="448">
        <f>+'Summary Data (2)'!AE168</f>
        <v>20</v>
      </c>
      <c r="J168" s="448">
        <f>+'Summary Data (2)'!AI168</f>
        <v>30</v>
      </c>
      <c r="K168" s="448">
        <f>+'Summary Data (2)'!AM168</f>
        <v>1080</v>
      </c>
      <c r="L168" s="448">
        <f>+'Summary Data (2)'!AQ168</f>
        <v>145</v>
      </c>
      <c r="M168" s="448">
        <f>+'Summary Data (2)'!AU168</f>
        <v>1280</v>
      </c>
      <c r="N168" s="448">
        <f>+'Summary Data (2)'!AY168</f>
        <v>995</v>
      </c>
      <c r="O168" s="448">
        <f>+'Summary Data (2)'!BC168</f>
        <v>180</v>
      </c>
      <c r="P168" s="448">
        <f>+'Summary Data (2)'!BG168</f>
        <v>0</v>
      </c>
      <c r="Q168" s="448">
        <f>+'Summary Data (2)'!BK168</f>
        <v>150</v>
      </c>
      <c r="R168" s="448">
        <f>+'Summary Data (2)'!BO168</f>
        <v>420</v>
      </c>
      <c r="S168" s="448">
        <f>+'Summary Data (2)'!BS168</f>
        <v>150</v>
      </c>
      <c r="T168" s="448">
        <f>+'Summary Data (2)'!BW168</f>
        <v>135</v>
      </c>
      <c r="U168" s="448">
        <f>+'Summary Data (2)'!BZ168</f>
        <v>7885</v>
      </c>
      <c r="X168" s="448">
        <f t="shared" si="26"/>
        <v>630</v>
      </c>
      <c r="Y168" s="448">
        <f t="shared" si="26"/>
        <v>1320</v>
      </c>
      <c r="Z168" s="448">
        <f t="shared" si="27"/>
        <v>150</v>
      </c>
      <c r="AA168" s="448">
        <f t="shared" si="28"/>
        <v>1400</v>
      </c>
      <c r="AB168" s="448">
        <f t="shared" si="29"/>
        <v>705</v>
      </c>
      <c r="AC168" s="448">
        <f t="shared" si="30"/>
        <v>3680</v>
      </c>
      <c r="AD168" s="432">
        <f t="shared" si="31"/>
        <v>0</v>
      </c>
      <c r="AG168" s="487">
        <f t="shared" si="32"/>
        <v>7.9898541534559289E-2</v>
      </c>
      <c r="AH168" s="487">
        <f t="shared" si="33"/>
        <v>0.16740646797717185</v>
      </c>
      <c r="AI168" s="487">
        <f t="shared" si="34"/>
        <v>1.9023462270133164E-2</v>
      </c>
      <c r="AJ168" s="487">
        <f t="shared" si="35"/>
        <v>0.17755231452124287</v>
      </c>
      <c r="AK168" s="487">
        <f t="shared" si="36"/>
        <v>8.9410272669625868E-2</v>
      </c>
      <c r="AL168" s="487">
        <f t="shared" si="37"/>
        <v>0.46670894102726695</v>
      </c>
    </row>
    <row r="169" spans="1:38" x14ac:dyDescent="0.2">
      <c r="A169" s="640"/>
      <c r="B169" s="449" t="str">
        <f>+'Summary Data (2)'!B169</f>
        <v>August, 2014</v>
      </c>
      <c r="C169" s="451">
        <f>+'Summary Data (2)'!G169</f>
        <v>770</v>
      </c>
      <c r="D169" s="451">
        <f>+'Summary Data (2)'!K169</f>
        <v>1200</v>
      </c>
      <c r="E169" s="451">
        <f>+'Summary Data (2)'!O169</f>
        <v>0</v>
      </c>
      <c r="F169" s="451">
        <f>+'Summary Data (2)'!S169</f>
        <v>40</v>
      </c>
      <c r="G169" s="451">
        <f>+'Summary Data (2)'!W169</f>
        <v>20</v>
      </c>
      <c r="H169" s="451">
        <f>+'Summary Data (2)'!AA169</f>
        <v>1500</v>
      </c>
      <c r="I169" s="451">
        <f>+'Summary Data (2)'!AE169</f>
        <v>70</v>
      </c>
      <c r="J169" s="451">
        <f>+'Summary Data (2)'!AI169</f>
        <v>30</v>
      </c>
      <c r="K169" s="451">
        <f>+'Summary Data (2)'!AM169</f>
        <v>1100</v>
      </c>
      <c r="L169" s="451">
        <f>+'Summary Data (2)'!AQ169</f>
        <v>145</v>
      </c>
      <c r="M169" s="451">
        <f>+'Summary Data (2)'!AU169</f>
        <v>1205</v>
      </c>
      <c r="N169" s="451">
        <f>+'Summary Data (2)'!AY169</f>
        <v>1065</v>
      </c>
      <c r="O169" s="451">
        <f>+'Summary Data (2)'!BC169</f>
        <v>10</v>
      </c>
      <c r="P169" s="451">
        <f>+'Summary Data (2)'!BG169</f>
        <v>10</v>
      </c>
      <c r="Q169" s="451">
        <f>+'Summary Data (2)'!BK169</f>
        <v>120</v>
      </c>
      <c r="R169" s="451">
        <f>+'Summary Data (2)'!BO169</f>
        <v>510</v>
      </c>
      <c r="S169" s="451">
        <f>+'Summary Data (2)'!BS169</f>
        <v>190</v>
      </c>
      <c r="T169" s="451">
        <f>+'Summary Data (2)'!BW169</f>
        <v>45</v>
      </c>
      <c r="U169" s="451">
        <f>+'Summary Data (2)'!BZ169</f>
        <v>8030</v>
      </c>
      <c r="X169" s="451">
        <f t="shared" si="26"/>
        <v>770</v>
      </c>
      <c r="Y169" s="451">
        <f t="shared" si="26"/>
        <v>1200</v>
      </c>
      <c r="Z169" s="451">
        <f t="shared" si="27"/>
        <v>120</v>
      </c>
      <c r="AA169" s="451">
        <f t="shared" si="28"/>
        <v>1660</v>
      </c>
      <c r="AB169" s="451">
        <f t="shared" si="29"/>
        <v>745</v>
      </c>
      <c r="AC169" s="451">
        <f t="shared" si="30"/>
        <v>3535</v>
      </c>
      <c r="AD169" s="432">
        <f t="shared" si="31"/>
        <v>0</v>
      </c>
      <c r="AG169" s="486">
        <f t="shared" si="32"/>
        <v>9.5890410958904104E-2</v>
      </c>
      <c r="AH169" s="486">
        <f t="shared" si="33"/>
        <v>0.149439601494396</v>
      </c>
      <c r="AI169" s="486">
        <f t="shared" si="34"/>
        <v>1.4943960149439602E-2</v>
      </c>
      <c r="AJ169" s="486">
        <f t="shared" si="35"/>
        <v>0.20672478206724781</v>
      </c>
      <c r="AK169" s="486">
        <f t="shared" si="36"/>
        <v>9.2777085927770855E-2</v>
      </c>
      <c r="AL169" s="486">
        <f t="shared" si="37"/>
        <v>0.44022415940224158</v>
      </c>
    </row>
    <row r="170" spans="1:38" x14ac:dyDescent="0.2">
      <c r="A170" s="641"/>
      <c r="B170" s="442" t="str">
        <f>+'Summary Data (2)'!B170</f>
        <v>September, 2014</v>
      </c>
      <c r="C170" s="448">
        <f>+'Summary Data (2)'!G170</f>
        <v>710</v>
      </c>
      <c r="D170" s="448">
        <f>+'Summary Data (2)'!K170</f>
        <v>2040</v>
      </c>
      <c r="E170" s="448">
        <f>+'Summary Data (2)'!O170</f>
        <v>10</v>
      </c>
      <c r="F170" s="448">
        <f>+'Summary Data (2)'!S170</f>
        <v>80</v>
      </c>
      <c r="G170" s="448">
        <f>+'Summary Data (2)'!W170</f>
        <v>10</v>
      </c>
      <c r="H170" s="448">
        <f>+'Summary Data (2)'!AA170</f>
        <v>1720</v>
      </c>
      <c r="I170" s="448">
        <f>+'Summary Data (2)'!AE170</f>
        <v>40</v>
      </c>
      <c r="J170" s="448">
        <f>+'Summary Data (2)'!AI170</f>
        <v>20</v>
      </c>
      <c r="K170" s="448">
        <f>+'Summary Data (2)'!AM170</f>
        <v>1160</v>
      </c>
      <c r="L170" s="448">
        <f>+'Summary Data (2)'!AQ170</f>
        <v>180</v>
      </c>
      <c r="M170" s="448">
        <f>+'Summary Data (2)'!AU170</f>
        <v>1100</v>
      </c>
      <c r="N170" s="448">
        <f>+'Summary Data (2)'!AY170</f>
        <v>1120</v>
      </c>
      <c r="O170" s="448">
        <f>+'Summary Data (2)'!BC170</f>
        <v>10</v>
      </c>
      <c r="P170" s="448">
        <f>+'Summary Data (2)'!BG170</f>
        <v>0</v>
      </c>
      <c r="Q170" s="448">
        <f>+'Summary Data (2)'!BK170</f>
        <v>150</v>
      </c>
      <c r="R170" s="448">
        <f>+'Summary Data (2)'!BO170</f>
        <v>330</v>
      </c>
      <c r="S170" s="448">
        <f>+'Summary Data (2)'!BS170</f>
        <v>160</v>
      </c>
      <c r="T170" s="448">
        <f>+'Summary Data (2)'!BW170</f>
        <v>60</v>
      </c>
      <c r="U170" s="448">
        <f>+'Summary Data (2)'!BZ170</f>
        <v>8900</v>
      </c>
      <c r="X170" s="448">
        <f t="shared" si="26"/>
        <v>710</v>
      </c>
      <c r="Y170" s="448">
        <f t="shared" si="26"/>
        <v>2040</v>
      </c>
      <c r="Z170" s="448">
        <f t="shared" si="27"/>
        <v>150</v>
      </c>
      <c r="AA170" s="448">
        <f t="shared" si="28"/>
        <v>1880</v>
      </c>
      <c r="AB170" s="448">
        <f t="shared" si="29"/>
        <v>550</v>
      </c>
      <c r="AC170" s="448">
        <f t="shared" si="30"/>
        <v>3570</v>
      </c>
      <c r="AD170" s="432">
        <f t="shared" si="31"/>
        <v>0</v>
      </c>
      <c r="AG170" s="487">
        <f t="shared" si="32"/>
        <v>7.9775280898876408E-2</v>
      </c>
      <c r="AH170" s="487">
        <f t="shared" si="33"/>
        <v>0.2292134831460674</v>
      </c>
      <c r="AI170" s="487">
        <f t="shared" si="34"/>
        <v>1.6853932584269662E-2</v>
      </c>
      <c r="AJ170" s="487">
        <f t="shared" si="35"/>
        <v>0.21123595505617979</v>
      </c>
      <c r="AK170" s="487">
        <f t="shared" si="36"/>
        <v>6.1797752808988762E-2</v>
      </c>
      <c r="AL170" s="487">
        <f t="shared" si="37"/>
        <v>0.40112359550561799</v>
      </c>
    </row>
    <row r="171" spans="1:38" ht="12.75" customHeight="1" x14ac:dyDescent="0.2">
      <c r="A171" s="639" t="s">
        <v>304</v>
      </c>
      <c r="B171" s="449" t="str">
        <f>+'Summary Data (2)'!B171</f>
        <v>October, 2014</v>
      </c>
      <c r="C171" s="451">
        <f>+'Summary Data (2)'!G171</f>
        <v>660</v>
      </c>
      <c r="D171" s="451">
        <f>+'Summary Data (2)'!K171</f>
        <v>720</v>
      </c>
      <c r="E171" s="451">
        <f>+'Summary Data (2)'!O171</f>
        <v>10</v>
      </c>
      <c r="F171" s="451">
        <f>+'Summary Data (2)'!S171</f>
        <v>130</v>
      </c>
      <c r="G171" s="451">
        <f>+'Summary Data (2)'!W171</f>
        <v>0</v>
      </c>
      <c r="H171" s="451">
        <f>+'Summary Data (2)'!AA171</f>
        <v>1250</v>
      </c>
      <c r="I171" s="451">
        <f>+'Summary Data (2)'!AE171</f>
        <v>40</v>
      </c>
      <c r="J171" s="451">
        <f>+'Summary Data (2)'!AI171</f>
        <v>40</v>
      </c>
      <c r="K171" s="451">
        <f>+'Summary Data (2)'!AM171</f>
        <v>1275</v>
      </c>
      <c r="L171" s="451">
        <f>+'Summary Data (2)'!AQ171</f>
        <v>175</v>
      </c>
      <c r="M171" s="451">
        <f>+'Summary Data (2)'!AU171</f>
        <v>1220</v>
      </c>
      <c r="N171" s="451">
        <f>+'Summary Data (2)'!AY171</f>
        <v>1125</v>
      </c>
      <c r="O171" s="451">
        <f>+'Summary Data (2)'!BC171</f>
        <v>40</v>
      </c>
      <c r="P171" s="451">
        <f>+'Summary Data (2)'!BG171</f>
        <v>20</v>
      </c>
      <c r="Q171" s="451">
        <f>+'Summary Data (2)'!BK171</f>
        <v>210</v>
      </c>
      <c r="R171" s="451">
        <f>+'Summary Data (2)'!BO171</f>
        <v>510</v>
      </c>
      <c r="S171" s="451">
        <f>+'Summary Data (2)'!BS171</f>
        <v>150</v>
      </c>
      <c r="T171" s="451">
        <f>+'Summary Data (2)'!BW171</f>
        <v>90</v>
      </c>
      <c r="U171" s="451">
        <f>+'Summary Data (2)'!BZ171</f>
        <v>7665</v>
      </c>
      <c r="X171" s="451">
        <f t="shared" si="26"/>
        <v>660</v>
      </c>
      <c r="Y171" s="451">
        <f t="shared" si="26"/>
        <v>720</v>
      </c>
      <c r="Z171" s="451">
        <f t="shared" si="27"/>
        <v>210</v>
      </c>
      <c r="AA171" s="451">
        <f t="shared" si="28"/>
        <v>1470</v>
      </c>
      <c r="AB171" s="451">
        <f t="shared" si="29"/>
        <v>750</v>
      </c>
      <c r="AC171" s="451">
        <f t="shared" si="30"/>
        <v>3855</v>
      </c>
      <c r="AD171" s="432">
        <f t="shared" si="31"/>
        <v>0</v>
      </c>
      <c r="AG171" s="486">
        <f t="shared" si="32"/>
        <v>8.6105675146771032E-2</v>
      </c>
      <c r="AH171" s="486">
        <f t="shared" si="33"/>
        <v>9.393346379647749E-2</v>
      </c>
      <c r="AI171" s="486">
        <f t="shared" si="34"/>
        <v>2.7397260273972601E-2</v>
      </c>
      <c r="AJ171" s="486">
        <f t="shared" si="35"/>
        <v>0.19178082191780821</v>
      </c>
      <c r="AK171" s="486">
        <f t="shared" si="36"/>
        <v>9.7847358121330719E-2</v>
      </c>
      <c r="AL171" s="486">
        <f t="shared" si="37"/>
        <v>0.50293542074363995</v>
      </c>
    </row>
    <row r="172" spans="1:38" ht="12.75" customHeight="1" x14ac:dyDescent="0.2">
      <c r="A172" s="640"/>
      <c r="B172" s="442" t="str">
        <f>+'Summary Data (2)'!B172</f>
        <v>November, 2014</v>
      </c>
      <c r="C172" s="448">
        <f>+'Summary Data (2)'!G172</f>
        <v>650</v>
      </c>
      <c r="D172" s="448">
        <f>+'Summary Data (2)'!K172</f>
        <v>240</v>
      </c>
      <c r="E172" s="448">
        <f>+'Summary Data (2)'!O172</f>
        <v>0</v>
      </c>
      <c r="F172" s="448">
        <f>+'Summary Data (2)'!S172</f>
        <v>40</v>
      </c>
      <c r="G172" s="448">
        <f>+'Summary Data (2)'!W172</f>
        <v>0</v>
      </c>
      <c r="H172" s="448">
        <f>+'Summary Data (2)'!AA172</f>
        <v>460</v>
      </c>
      <c r="I172" s="448">
        <f>+'Summary Data (2)'!AE172</f>
        <v>20</v>
      </c>
      <c r="J172" s="448">
        <f>+'Summary Data (2)'!AI172</f>
        <v>10</v>
      </c>
      <c r="K172" s="448">
        <f>+'Summary Data (2)'!AM172</f>
        <v>745</v>
      </c>
      <c r="L172" s="448">
        <f>+'Summary Data (2)'!AQ172</f>
        <v>75</v>
      </c>
      <c r="M172" s="448">
        <f>+'Summary Data (2)'!AU172</f>
        <v>935</v>
      </c>
      <c r="N172" s="448">
        <f>+'Summary Data (2)'!AY172</f>
        <v>875</v>
      </c>
      <c r="O172" s="448">
        <f>+'Summary Data (2)'!BC172</f>
        <v>40</v>
      </c>
      <c r="P172" s="448">
        <f>+'Summary Data (2)'!BG172</f>
        <v>5</v>
      </c>
      <c r="Q172" s="448">
        <f>+'Summary Data (2)'!BK172</f>
        <v>120</v>
      </c>
      <c r="R172" s="448">
        <f>+'Summary Data (2)'!BO172</f>
        <v>420</v>
      </c>
      <c r="S172" s="448">
        <f>+'Summary Data (2)'!BS172</f>
        <v>140</v>
      </c>
      <c r="T172" s="448">
        <f>+'Summary Data (2)'!BW172</f>
        <v>45</v>
      </c>
      <c r="U172" s="448">
        <f>+'Summary Data (2)'!BZ172</f>
        <v>4820</v>
      </c>
      <c r="X172" s="448">
        <f t="shared" si="26"/>
        <v>650</v>
      </c>
      <c r="Y172" s="448">
        <f t="shared" si="26"/>
        <v>240</v>
      </c>
      <c r="Z172" s="448">
        <f t="shared" si="27"/>
        <v>120</v>
      </c>
      <c r="AA172" s="448">
        <f t="shared" si="28"/>
        <v>530</v>
      </c>
      <c r="AB172" s="448">
        <f t="shared" si="29"/>
        <v>605</v>
      </c>
      <c r="AC172" s="448">
        <f t="shared" si="30"/>
        <v>2675</v>
      </c>
      <c r="AD172" s="432">
        <f t="shared" si="31"/>
        <v>0</v>
      </c>
      <c r="AG172" s="487">
        <f t="shared" si="32"/>
        <v>0.13485477178423236</v>
      </c>
      <c r="AH172" s="487">
        <f t="shared" si="33"/>
        <v>4.9792531120331947E-2</v>
      </c>
      <c r="AI172" s="487">
        <f t="shared" si="34"/>
        <v>2.4896265560165973E-2</v>
      </c>
      <c r="AJ172" s="487">
        <f t="shared" si="35"/>
        <v>0.10995850622406639</v>
      </c>
      <c r="AK172" s="487">
        <f t="shared" si="36"/>
        <v>0.12551867219917012</v>
      </c>
      <c r="AL172" s="487">
        <f t="shared" si="37"/>
        <v>0.55497925311203322</v>
      </c>
    </row>
    <row r="173" spans="1:38" x14ac:dyDescent="0.2">
      <c r="A173" s="640"/>
      <c r="B173" s="449" t="str">
        <f>+'Summary Data (2)'!B173</f>
        <v>December, 2014</v>
      </c>
      <c r="C173" s="451">
        <f>+'Summary Data (2)'!G173</f>
        <v>480</v>
      </c>
      <c r="D173" s="451">
        <f>+'Summary Data (2)'!K173</f>
        <v>120</v>
      </c>
      <c r="E173" s="451">
        <f>+'Summary Data (2)'!O173</f>
        <v>10</v>
      </c>
      <c r="F173" s="451">
        <f>+'Summary Data (2)'!S173</f>
        <v>60</v>
      </c>
      <c r="G173" s="451">
        <f>+'Summary Data (2)'!W173</f>
        <v>10</v>
      </c>
      <c r="H173" s="451">
        <f>+'Summary Data (2)'!AA173</f>
        <v>430</v>
      </c>
      <c r="I173" s="451">
        <f>+'Summary Data (2)'!AE173</f>
        <v>20</v>
      </c>
      <c r="J173" s="451">
        <f>+'Summary Data (2)'!AI173</f>
        <v>0</v>
      </c>
      <c r="K173" s="451">
        <f>+'Summary Data (2)'!AM173</f>
        <v>1035</v>
      </c>
      <c r="L173" s="451">
        <f>+'Summary Data (2)'!AQ173</f>
        <v>130</v>
      </c>
      <c r="M173" s="451">
        <f>+'Summary Data (2)'!AU173</f>
        <v>1025</v>
      </c>
      <c r="N173" s="451">
        <f>+'Summary Data (2)'!AY173</f>
        <v>1060</v>
      </c>
      <c r="O173" s="451">
        <f>+'Summary Data (2)'!BC173</f>
        <v>220</v>
      </c>
      <c r="P173" s="451">
        <f>+'Summary Data (2)'!BG173</f>
        <v>5</v>
      </c>
      <c r="Q173" s="451">
        <f>+'Summary Data (2)'!BK173</f>
        <v>240</v>
      </c>
      <c r="R173" s="451">
        <f>+'Summary Data (2)'!BO173</f>
        <v>630</v>
      </c>
      <c r="S173" s="451">
        <f>+'Summary Data (2)'!BS173</f>
        <v>90</v>
      </c>
      <c r="T173" s="451">
        <f>+'Summary Data (2)'!BW173</f>
        <v>60</v>
      </c>
      <c r="U173" s="451">
        <f>+'Summary Data (2)'!BZ173</f>
        <v>5625</v>
      </c>
      <c r="X173" s="451">
        <f t="shared" si="26"/>
        <v>480</v>
      </c>
      <c r="Y173" s="451">
        <f t="shared" si="26"/>
        <v>120</v>
      </c>
      <c r="Z173" s="451">
        <f t="shared" si="27"/>
        <v>240</v>
      </c>
      <c r="AA173" s="451">
        <f t="shared" si="28"/>
        <v>530</v>
      </c>
      <c r="AB173" s="451">
        <f t="shared" si="29"/>
        <v>780</v>
      </c>
      <c r="AC173" s="451">
        <f t="shared" si="30"/>
        <v>3475</v>
      </c>
      <c r="AD173" s="432">
        <f t="shared" si="31"/>
        <v>0</v>
      </c>
      <c r="AG173" s="486">
        <f t="shared" si="32"/>
        <v>8.533333333333333E-2</v>
      </c>
      <c r="AH173" s="486">
        <f t="shared" si="33"/>
        <v>2.1333333333333333E-2</v>
      </c>
      <c r="AI173" s="486">
        <f t="shared" si="34"/>
        <v>4.2666666666666665E-2</v>
      </c>
      <c r="AJ173" s="486">
        <f t="shared" si="35"/>
        <v>9.4222222222222221E-2</v>
      </c>
      <c r="AK173" s="486">
        <f t="shared" si="36"/>
        <v>0.13866666666666666</v>
      </c>
      <c r="AL173" s="486">
        <f t="shared" si="37"/>
        <v>0.61777777777777776</v>
      </c>
    </row>
    <row r="174" spans="1:38" x14ac:dyDescent="0.2">
      <c r="A174" s="640"/>
      <c r="B174" s="442" t="str">
        <f>+'Summary Data (2)'!B174</f>
        <v>January, 2015</v>
      </c>
      <c r="C174" s="448">
        <f>+'Summary Data (2)'!G174</f>
        <v>610</v>
      </c>
      <c r="D174" s="448">
        <f>+'Summary Data (2)'!K174</f>
        <v>600</v>
      </c>
      <c r="E174" s="448">
        <f>+'Summary Data (2)'!O174</f>
        <v>0</v>
      </c>
      <c r="F174" s="448">
        <f>+'Summary Data (2)'!S174</f>
        <v>10</v>
      </c>
      <c r="G174" s="448">
        <f>+'Summary Data (2)'!W174</f>
        <v>20</v>
      </c>
      <c r="H174" s="448">
        <f>+'Summary Data (2)'!AA174</f>
        <v>260</v>
      </c>
      <c r="I174" s="448">
        <f>+'Summary Data (2)'!AE174</f>
        <v>20</v>
      </c>
      <c r="J174" s="448">
        <f>+'Summary Data (2)'!AI174</f>
        <v>0</v>
      </c>
      <c r="K174" s="448">
        <f>+'Summary Data (2)'!AM174</f>
        <v>920</v>
      </c>
      <c r="L174" s="448">
        <f>+'Summary Data (2)'!AQ174</f>
        <v>85</v>
      </c>
      <c r="M174" s="448">
        <f>+'Summary Data (2)'!AU174</f>
        <v>915</v>
      </c>
      <c r="N174" s="448">
        <f>+'Summary Data (2)'!AY174</f>
        <v>985</v>
      </c>
      <c r="O174" s="448">
        <f>+'Summary Data (2)'!BC174</f>
        <v>10</v>
      </c>
      <c r="P174" s="448">
        <f>+'Summary Data (2)'!BG174</f>
        <v>5</v>
      </c>
      <c r="Q174" s="448">
        <f>+'Summary Data (2)'!BK174</f>
        <v>0</v>
      </c>
      <c r="R174" s="448">
        <f>+'Summary Data (2)'!BO174</f>
        <v>330</v>
      </c>
      <c r="S174" s="448">
        <f>+'Summary Data (2)'!BS174</f>
        <v>100</v>
      </c>
      <c r="T174" s="448">
        <f>+'Summary Data (2)'!BW174</f>
        <v>45</v>
      </c>
      <c r="U174" s="448">
        <f>+'Summary Data (2)'!BZ174</f>
        <v>4915</v>
      </c>
      <c r="X174" s="448">
        <f t="shared" si="26"/>
        <v>610</v>
      </c>
      <c r="Y174" s="448">
        <f t="shared" si="26"/>
        <v>600</v>
      </c>
      <c r="Z174" s="448">
        <f t="shared" si="27"/>
        <v>0</v>
      </c>
      <c r="AA174" s="448">
        <f t="shared" si="28"/>
        <v>310</v>
      </c>
      <c r="AB174" s="448">
        <f t="shared" si="29"/>
        <v>475</v>
      </c>
      <c r="AC174" s="448">
        <f t="shared" si="30"/>
        <v>2920</v>
      </c>
      <c r="AD174" s="432">
        <f t="shared" si="31"/>
        <v>0</v>
      </c>
      <c r="AG174" s="487">
        <f t="shared" si="32"/>
        <v>0.12410986775178026</v>
      </c>
      <c r="AH174" s="487">
        <f t="shared" si="33"/>
        <v>0.12207527975584945</v>
      </c>
      <c r="AI174" s="487">
        <f t="shared" si="34"/>
        <v>0</v>
      </c>
      <c r="AJ174" s="487">
        <f t="shared" si="35"/>
        <v>6.3072227873855538E-2</v>
      </c>
      <c r="AK174" s="487">
        <f t="shared" si="36"/>
        <v>9.6642929806714142E-2</v>
      </c>
      <c r="AL174" s="487">
        <f t="shared" si="37"/>
        <v>0.59409969481180058</v>
      </c>
    </row>
    <row r="175" spans="1:38" x14ac:dyDescent="0.2">
      <c r="A175" s="640"/>
      <c r="B175" s="449" t="str">
        <f>+'Summary Data (2)'!B175</f>
        <v>February, 2015</v>
      </c>
      <c r="C175" s="451">
        <f>+'Summary Data (2)'!G175</f>
        <v>620</v>
      </c>
      <c r="D175" s="451">
        <f>+'Summary Data (2)'!K175</f>
        <v>1200</v>
      </c>
      <c r="E175" s="451">
        <f>+'Summary Data (2)'!O175</f>
        <v>0</v>
      </c>
      <c r="F175" s="451">
        <f>+'Summary Data (2)'!S175</f>
        <v>10</v>
      </c>
      <c r="G175" s="451">
        <f>+'Summary Data (2)'!W175</f>
        <v>10</v>
      </c>
      <c r="H175" s="451">
        <f>+'Summary Data (2)'!AA175</f>
        <v>550</v>
      </c>
      <c r="I175" s="451">
        <f>+'Summary Data (2)'!AE175</f>
        <v>20</v>
      </c>
      <c r="J175" s="451">
        <f>+'Summary Data (2)'!AI175</f>
        <v>0</v>
      </c>
      <c r="K175" s="451">
        <f>+'Summary Data (2)'!AM175</f>
        <v>1005</v>
      </c>
      <c r="L175" s="451">
        <f>+'Summary Data (2)'!AQ175</f>
        <v>95</v>
      </c>
      <c r="M175" s="451">
        <f>+'Summary Data (2)'!AU175</f>
        <v>810</v>
      </c>
      <c r="N175" s="451">
        <f>+'Summary Data (2)'!AY175</f>
        <v>1280</v>
      </c>
      <c r="O175" s="451">
        <f>+'Summary Data (2)'!BC175</f>
        <v>10</v>
      </c>
      <c r="P175" s="451">
        <f>+'Summary Data (2)'!BG175</f>
        <v>0</v>
      </c>
      <c r="Q175" s="451">
        <f>+'Summary Data (2)'!BK175</f>
        <v>150</v>
      </c>
      <c r="R175" s="451">
        <f>+'Summary Data (2)'!BO175</f>
        <v>360</v>
      </c>
      <c r="S175" s="451">
        <f>+'Summary Data (2)'!BS175</f>
        <v>100</v>
      </c>
      <c r="T175" s="451">
        <f>+'Summary Data (2)'!BW175</f>
        <v>60</v>
      </c>
      <c r="U175" s="451">
        <f>+'Summary Data (2)'!BZ175</f>
        <v>6280</v>
      </c>
      <c r="X175" s="451">
        <f t="shared" si="26"/>
        <v>620</v>
      </c>
      <c r="Y175" s="451">
        <f t="shared" si="26"/>
        <v>1200</v>
      </c>
      <c r="Z175" s="451">
        <f t="shared" si="27"/>
        <v>150</v>
      </c>
      <c r="AA175" s="451">
        <f t="shared" si="28"/>
        <v>590</v>
      </c>
      <c r="AB175" s="451">
        <f t="shared" si="29"/>
        <v>520</v>
      </c>
      <c r="AC175" s="451">
        <f t="shared" si="30"/>
        <v>3200</v>
      </c>
      <c r="AD175" s="432">
        <f t="shared" si="31"/>
        <v>0</v>
      </c>
      <c r="AG175" s="486">
        <f t="shared" si="32"/>
        <v>9.8726114649681534E-2</v>
      </c>
      <c r="AH175" s="486">
        <f t="shared" si="33"/>
        <v>0.19108280254777071</v>
      </c>
      <c r="AI175" s="486">
        <f t="shared" si="34"/>
        <v>2.3885350318471339E-2</v>
      </c>
      <c r="AJ175" s="486">
        <f t="shared" si="35"/>
        <v>9.3949044585987268E-2</v>
      </c>
      <c r="AK175" s="486">
        <f t="shared" si="36"/>
        <v>8.2802547770700632E-2</v>
      </c>
      <c r="AL175" s="486">
        <f t="shared" si="37"/>
        <v>0.50955414012738853</v>
      </c>
    </row>
    <row r="176" spans="1:38" x14ac:dyDescent="0.2">
      <c r="A176" s="640"/>
      <c r="B176" s="442" t="str">
        <f>+'Summary Data (2)'!B176</f>
        <v>March, 2015</v>
      </c>
      <c r="C176" s="448">
        <f>+'Summary Data (2)'!G176</f>
        <v>1130</v>
      </c>
      <c r="D176" s="448">
        <f>+'Summary Data (2)'!K176</f>
        <v>720</v>
      </c>
      <c r="E176" s="448">
        <f>+'Summary Data (2)'!O176</f>
        <v>0</v>
      </c>
      <c r="F176" s="448">
        <f>+'Summary Data (2)'!S176</f>
        <v>30</v>
      </c>
      <c r="G176" s="448">
        <f>+'Summary Data (2)'!W176</f>
        <v>10</v>
      </c>
      <c r="H176" s="448">
        <f>+'Summary Data (2)'!AA176</f>
        <v>930</v>
      </c>
      <c r="I176" s="448">
        <f>+'Summary Data (2)'!AE176</f>
        <v>60</v>
      </c>
      <c r="J176" s="448">
        <f>+'Summary Data (2)'!AI176</f>
        <v>20</v>
      </c>
      <c r="K176" s="448">
        <f>+'Summary Data (2)'!AM176</f>
        <v>1285</v>
      </c>
      <c r="L176" s="448">
        <f>+'Summary Data (2)'!AQ176</f>
        <v>170</v>
      </c>
      <c r="M176" s="448">
        <f>+'Summary Data (2)'!AU176</f>
        <v>1325</v>
      </c>
      <c r="N176" s="448">
        <f>+'Summary Data (2)'!AY176</f>
        <v>1560</v>
      </c>
      <c r="O176" s="448">
        <f>+'Summary Data (2)'!BC176</f>
        <v>20</v>
      </c>
      <c r="P176" s="448">
        <f>+'Summary Data (2)'!BG176</f>
        <v>5</v>
      </c>
      <c r="Q176" s="448">
        <f>+'Summary Data (2)'!BK176</f>
        <v>150</v>
      </c>
      <c r="R176" s="448">
        <f>+'Summary Data (2)'!BO176</f>
        <v>330</v>
      </c>
      <c r="S176" s="448">
        <f>+'Summary Data (2)'!BS176</f>
        <v>70</v>
      </c>
      <c r="T176" s="448">
        <f>+'Summary Data (2)'!BW176</f>
        <v>45</v>
      </c>
      <c r="U176" s="448">
        <f>+'Summary Data (2)'!BZ176</f>
        <v>7860</v>
      </c>
      <c r="X176" s="448">
        <f t="shared" si="26"/>
        <v>1130</v>
      </c>
      <c r="Y176" s="448">
        <f t="shared" si="26"/>
        <v>720</v>
      </c>
      <c r="Z176" s="448">
        <f t="shared" si="27"/>
        <v>150</v>
      </c>
      <c r="AA176" s="448">
        <f t="shared" si="28"/>
        <v>1050</v>
      </c>
      <c r="AB176" s="448">
        <f t="shared" si="29"/>
        <v>445</v>
      </c>
      <c r="AC176" s="448">
        <f t="shared" si="30"/>
        <v>4365</v>
      </c>
      <c r="AD176" s="432">
        <f t="shared" si="31"/>
        <v>0</v>
      </c>
      <c r="AG176" s="487">
        <f t="shared" si="32"/>
        <v>0.14376590330788805</v>
      </c>
      <c r="AH176" s="487">
        <f t="shared" si="33"/>
        <v>9.1603053435114504E-2</v>
      </c>
      <c r="AI176" s="487">
        <f t="shared" si="34"/>
        <v>1.9083969465648856E-2</v>
      </c>
      <c r="AJ176" s="487">
        <f t="shared" si="35"/>
        <v>0.13358778625954199</v>
      </c>
      <c r="AK176" s="487">
        <f t="shared" si="36"/>
        <v>5.6615776081424936E-2</v>
      </c>
      <c r="AL176" s="487">
        <f t="shared" si="37"/>
        <v>0.55534351145038163</v>
      </c>
    </row>
    <row r="177" spans="1:38" x14ac:dyDescent="0.2">
      <c r="A177" s="640"/>
      <c r="B177" s="449" t="str">
        <f>+'Summary Data (2)'!B177</f>
        <v>April, 2015</v>
      </c>
      <c r="C177" s="451">
        <f>+'Summary Data (2)'!G177</f>
        <v>1090</v>
      </c>
      <c r="D177" s="451">
        <f>+'Summary Data (2)'!K177</f>
        <v>360</v>
      </c>
      <c r="E177" s="451">
        <f>+'Summary Data (2)'!O177</f>
        <v>10</v>
      </c>
      <c r="F177" s="451">
        <f>+'Summary Data (2)'!S177</f>
        <v>50</v>
      </c>
      <c r="G177" s="451">
        <f>+'Summary Data (2)'!W177</f>
        <v>0</v>
      </c>
      <c r="H177" s="451">
        <f>+'Summary Data (2)'!AA177</f>
        <v>880</v>
      </c>
      <c r="I177" s="451">
        <f>+'Summary Data (2)'!AE177</f>
        <v>50</v>
      </c>
      <c r="J177" s="451">
        <f>+'Summary Data (2)'!AI177</f>
        <v>10</v>
      </c>
      <c r="K177" s="451">
        <f>+'Summary Data (2)'!AM177</f>
        <v>1505</v>
      </c>
      <c r="L177" s="451">
        <f>+'Summary Data (2)'!AQ177</f>
        <v>110</v>
      </c>
      <c r="M177" s="451">
        <f>+'Summary Data (2)'!AU177</f>
        <v>1325</v>
      </c>
      <c r="N177" s="451">
        <f>+'Summary Data (2)'!AY177</f>
        <v>1560</v>
      </c>
      <c r="O177" s="451">
        <f>+'Summary Data (2)'!BC177</f>
        <v>50</v>
      </c>
      <c r="P177" s="451">
        <f>+'Summary Data (2)'!BG177</f>
        <v>15</v>
      </c>
      <c r="Q177" s="451">
        <f>+'Summary Data (2)'!BK177</f>
        <v>120</v>
      </c>
      <c r="R177" s="451">
        <f>+'Summary Data (2)'!BO177</f>
        <v>510</v>
      </c>
      <c r="S177" s="451">
        <f>+'Summary Data (2)'!BS177</f>
        <v>130</v>
      </c>
      <c r="T177" s="451">
        <f>+'Summary Data (2)'!BW177</f>
        <v>60</v>
      </c>
      <c r="U177" s="451">
        <f>+'Summary Data (2)'!BZ177</f>
        <v>7835</v>
      </c>
      <c r="X177" s="451">
        <f t="shared" si="26"/>
        <v>1090</v>
      </c>
      <c r="Y177" s="451">
        <f t="shared" si="26"/>
        <v>360</v>
      </c>
      <c r="Z177" s="451">
        <f t="shared" si="27"/>
        <v>120</v>
      </c>
      <c r="AA177" s="451">
        <f t="shared" si="28"/>
        <v>1000</v>
      </c>
      <c r="AB177" s="451">
        <f t="shared" si="29"/>
        <v>700</v>
      </c>
      <c r="AC177" s="451">
        <f t="shared" si="30"/>
        <v>4565</v>
      </c>
      <c r="AD177" s="432">
        <f t="shared" si="31"/>
        <v>0</v>
      </c>
      <c r="AG177" s="486">
        <f t="shared" si="32"/>
        <v>0.13911933631142309</v>
      </c>
      <c r="AH177" s="486">
        <f t="shared" si="33"/>
        <v>4.5947670708359922E-2</v>
      </c>
      <c r="AI177" s="486">
        <f t="shared" si="34"/>
        <v>1.5315890236119975E-2</v>
      </c>
      <c r="AJ177" s="486">
        <f t="shared" si="35"/>
        <v>0.12763241863433311</v>
      </c>
      <c r="AK177" s="486">
        <f t="shared" si="36"/>
        <v>8.9342693044033181E-2</v>
      </c>
      <c r="AL177" s="486">
        <f t="shared" si="37"/>
        <v>0.58264199106573067</v>
      </c>
    </row>
    <row r="178" spans="1:38" x14ac:dyDescent="0.2">
      <c r="A178" s="640"/>
      <c r="B178" s="442" t="str">
        <f>+'Summary Data (2)'!B178</f>
        <v>May, 2015</v>
      </c>
      <c r="C178" s="448">
        <f>+'Summary Data (2)'!G178</f>
        <v>960</v>
      </c>
      <c r="D178" s="448">
        <f>+'Summary Data (2)'!K178</f>
        <v>3840</v>
      </c>
      <c r="E178" s="448">
        <f>+'Summary Data (2)'!O178</f>
        <v>0</v>
      </c>
      <c r="F178" s="448">
        <f>+'Summary Data (2)'!S178</f>
        <v>90</v>
      </c>
      <c r="G178" s="448">
        <f>+'Summary Data (2)'!W178</f>
        <v>20</v>
      </c>
      <c r="H178" s="448">
        <f>+'Summary Data (2)'!AA178</f>
        <v>1120</v>
      </c>
      <c r="I178" s="448">
        <f>+'Summary Data (2)'!AE178</f>
        <v>40</v>
      </c>
      <c r="J178" s="448">
        <f>+'Summary Data (2)'!AI178</f>
        <v>20</v>
      </c>
      <c r="K178" s="448">
        <f>+'Summary Data (2)'!AM178</f>
        <v>1320</v>
      </c>
      <c r="L178" s="448">
        <f>+'Summary Data (2)'!AQ178</f>
        <v>90</v>
      </c>
      <c r="M178" s="448">
        <f>+'Summary Data (2)'!AU178</f>
        <v>1175</v>
      </c>
      <c r="N178" s="448">
        <f>+'Summary Data (2)'!AY178</f>
        <v>1690</v>
      </c>
      <c r="O178" s="448">
        <f>+'Summary Data (2)'!BC178</f>
        <v>100</v>
      </c>
      <c r="P178" s="448">
        <f>+'Summary Data (2)'!BG178</f>
        <v>5</v>
      </c>
      <c r="Q178" s="448">
        <f>+'Summary Data (2)'!BK178</f>
        <v>300</v>
      </c>
      <c r="R178" s="448">
        <f>+'Summary Data (2)'!BO178</f>
        <v>540</v>
      </c>
      <c r="S178" s="448">
        <f>+'Summary Data (2)'!BS178</f>
        <v>150</v>
      </c>
      <c r="T178" s="448">
        <f>+'Summary Data (2)'!BW178</f>
        <v>60</v>
      </c>
      <c r="U178" s="448">
        <f>+'Summary Data (2)'!BZ178</f>
        <v>11520</v>
      </c>
      <c r="X178" s="448">
        <f t="shared" si="26"/>
        <v>960</v>
      </c>
      <c r="Y178" s="448">
        <f t="shared" si="26"/>
        <v>3840</v>
      </c>
      <c r="Z178" s="448">
        <f t="shared" si="27"/>
        <v>300</v>
      </c>
      <c r="AA178" s="448">
        <f t="shared" si="28"/>
        <v>1290</v>
      </c>
      <c r="AB178" s="448">
        <f t="shared" si="29"/>
        <v>750</v>
      </c>
      <c r="AC178" s="448">
        <f t="shared" si="30"/>
        <v>4380</v>
      </c>
      <c r="AD178" s="432">
        <f t="shared" si="31"/>
        <v>0</v>
      </c>
      <c r="AG178" s="487">
        <f t="shared" si="32"/>
        <v>8.3333333333333329E-2</v>
      </c>
      <c r="AH178" s="487">
        <f t="shared" si="33"/>
        <v>0.33333333333333331</v>
      </c>
      <c r="AI178" s="487">
        <f t="shared" si="34"/>
        <v>2.6041666666666668E-2</v>
      </c>
      <c r="AJ178" s="487">
        <f t="shared" si="35"/>
        <v>0.11197916666666667</v>
      </c>
      <c r="AK178" s="487">
        <f t="shared" si="36"/>
        <v>6.5104166666666671E-2</v>
      </c>
      <c r="AL178" s="487">
        <f t="shared" si="37"/>
        <v>0.38020833333333331</v>
      </c>
    </row>
    <row r="179" spans="1:38" x14ac:dyDescent="0.2">
      <c r="A179" s="640"/>
      <c r="B179" s="449" t="str">
        <f>+'Summary Data (2)'!B179</f>
        <v>June, 2015</v>
      </c>
      <c r="C179" s="451">
        <f>+'Summary Data (2)'!G179</f>
        <v>910</v>
      </c>
      <c r="D179" s="451">
        <f>+'Summary Data (2)'!K179</f>
        <v>900</v>
      </c>
      <c r="E179" s="451">
        <f>+'Summary Data (2)'!O179</f>
        <v>0</v>
      </c>
      <c r="F179" s="451">
        <f>+'Summary Data (2)'!S179</f>
        <v>100</v>
      </c>
      <c r="G179" s="451">
        <f>+'Summary Data (2)'!W179</f>
        <v>30</v>
      </c>
      <c r="H179" s="451">
        <f>+'Summary Data (2)'!AA179</f>
        <v>1340</v>
      </c>
      <c r="I179" s="451">
        <f>+'Summary Data (2)'!AE179</f>
        <v>50</v>
      </c>
      <c r="J179" s="451">
        <f>+'Summary Data (2)'!AI179</f>
        <v>40</v>
      </c>
      <c r="K179" s="451">
        <f>+'Summary Data (2)'!AM179</f>
        <v>2240</v>
      </c>
      <c r="L179" s="451">
        <f>+'Summary Data (2)'!AQ179</f>
        <v>245</v>
      </c>
      <c r="M179" s="451">
        <f>+'Summary Data (2)'!AU179</f>
        <v>2570</v>
      </c>
      <c r="N179" s="451">
        <f>+'Summary Data (2)'!AY179</f>
        <v>2250</v>
      </c>
      <c r="O179" s="451">
        <f>+'Summary Data (2)'!BC179</f>
        <v>20</v>
      </c>
      <c r="P179" s="451">
        <f>+'Summary Data (2)'!BG179</f>
        <v>15</v>
      </c>
      <c r="Q179" s="451">
        <f>+'Summary Data (2)'!BK179</f>
        <v>270</v>
      </c>
      <c r="R179" s="451">
        <f>+'Summary Data (2)'!BO179</f>
        <v>510</v>
      </c>
      <c r="S179" s="451">
        <f>+'Summary Data (2)'!BS179</f>
        <v>120</v>
      </c>
      <c r="T179" s="451">
        <f>+'Summary Data (2)'!BW179</f>
        <v>75</v>
      </c>
      <c r="U179" s="451">
        <f>+'Summary Data (2)'!BZ179</f>
        <v>11685</v>
      </c>
      <c r="X179" s="451">
        <f t="shared" si="26"/>
        <v>910</v>
      </c>
      <c r="Y179" s="451">
        <f t="shared" si="26"/>
        <v>900</v>
      </c>
      <c r="Z179" s="451">
        <f t="shared" si="27"/>
        <v>270</v>
      </c>
      <c r="AA179" s="451">
        <f t="shared" si="28"/>
        <v>1560</v>
      </c>
      <c r="AB179" s="451">
        <f t="shared" si="29"/>
        <v>705</v>
      </c>
      <c r="AC179" s="451">
        <f t="shared" si="30"/>
        <v>7340</v>
      </c>
      <c r="AD179" s="432">
        <f t="shared" si="31"/>
        <v>0</v>
      </c>
      <c r="AG179" s="486">
        <f t="shared" si="32"/>
        <v>7.7877620881471973E-2</v>
      </c>
      <c r="AH179" s="486">
        <f t="shared" si="33"/>
        <v>7.702182284980745E-2</v>
      </c>
      <c r="AI179" s="486">
        <f t="shared" si="34"/>
        <v>2.3106546854942234E-2</v>
      </c>
      <c r="AJ179" s="486">
        <f t="shared" si="35"/>
        <v>0.13350449293966624</v>
      </c>
      <c r="AK179" s="486">
        <f t="shared" si="36"/>
        <v>6.0333761232349167E-2</v>
      </c>
      <c r="AL179" s="486">
        <f t="shared" si="37"/>
        <v>0.62815575524176293</v>
      </c>
    </row>
    <row r="180" spans="1:38" x14ac:dyDescent="0.2">
      <c r="A180" s="640"/>
      <c r="B180" s="442" t="str">
        <f>+'Summary Data (2)'!B180</f>
        <v>July, 2015</v>
      </c>
      <c r="C180" s="448">
        <f>+'Summary Data (2)'!G180</f>
        <v>840</v>
      </c>
      <c r="D180" s="448">
        <f>+'Summary Data (2)'!K180</f>
        <v>4800</v>
      </c>
      <c r="E180" s="448">
        <f>+'Summary Data (2)'!O180</f>
        <v>0</v>
      </c>
      <c r="F180" s="448">
        <f>+'Summary Data (2)'!S180</f>
        <v>80</v>
      </c>
      <c r="G180" s="448">
        <f>+'Summary Data (2)'!W180</f>
        <v>10</v>
      </c>
      <c r="H180" s="448">
        <f>+'Summary Data (2)'!AA180</f>
        <v>1160</v>
      </c>
      <c r="I180" s="448">
        <f>+'Summary Data (2)'!AE180</f>
        <v>40</v>
      </c>
      <c r="J180" s="448">
        <f>+'Summary Data (2)'!AI180</f>
        <v>30</v>
      </c>
      <c r="K180" s="448">
        <f>+'Summary Data (2)'!AM180</f>
        <v>1945</v>
      </c>
      <c r="L180" s="448">
        <f>+'Summary Data (2)'!AQ180</f>
        <v>135</v>
      </c>
      <c r="M180" s="448">
        <f>+'Summary Data (2)'!AU180</f>
        <v>2245</v>
      </c>
      <c r="N180" s="448">
        <f>+'Summary Data (2)'!AY180</f>
        <v>2010</v>
      </c>
      <c r="O180" s="448">
        <f>+'Summary Data (2)'!BC180</f>
        <v>10</v>
      </c>
      <c r="P180" s="448">
        <f>+'Summary Data (2)'!BG180</f>
        <v>5</v>
      </c>
      <c r="Q180" s="448">
        <f>+'Summary Data (2)'!BK180</f>
        <v>60</v>
      </c>
      <c r="R180" s="448">
        <f>+'Summary Data (2)'!BO180</f>
        <v>720</v>
      </c>
      <c r="S180" s="448">
        <f>+'Summary Data (2)'!BS180</f>
        <v>120</v>
      </c>
      <c r="T180" s="448">
        <f>+'Summary Data (2)'!BW180</f>
        <v>105</v>
      </c>
      <c r="U180" s="448">
        <f>+'Summary Data (2)'!BZ180</f>
        <v>14315</v>
      </c>
      <c r="X180" s="448">
        <f t="shared" si="26"/>
        <v>840</v>
      </c>
      <c r="Y180" s="448">
        <f t="shared" si="26"/>
        <v>4800</v>
      </c>
      <c r="Z180" s="448">
        <f t="shared" si="27"/>
        <v>60</v>
      </c>
      <c r="AA180" s="448">
        <f t="shared" si="28"/>
        <v>1320</v>
      </c>
      <c r="AB180" s="448">
        <f t="shared" si="29"/>
        <v>945</v>
      </c>
      <c r="AC180" s="448">
        <f t="shared" si="30"/>
        <v>6350</v>
      </c>
      <c r="AD180" s="432">
        <f t="shared" si="31"/>
        <v>0</v>
      </c>
      <c r="AG180" s="487">
        <f t="shared" si="32"/>
        <v>5.8679706601466992E-2</v>
      </c>
      <c r="AH180" s="487">
        <f t="shared" si="33"/>
        <v>0.33531260915123995</v>
      </c>
      <c r="AI180" s="487">
        <f t="shared" si="34"/>
        <v>4.1914076143904997E-3</v>
      </c>
      <c r="AJ180" s="487">
        <f t="shared" si="35"/>
        <v>9.2210967516590983E-2</v>
      </c>
      <c r="AK180" s="487">
        <f t="shared" si="36"/>
        <v>6.6014669926650366E-2</v>
      </c>
      <c r="AL180" s="487">
        <f t="shared" si="37"/>
        <v>0.44359063918966118</v>
      </c>
    </row>
    <row r="181" spans="1:38" x14ac:dyDescent="0.2">
      <c r="A181" s="640"/>
      <c r="B181" s="449" t="str">
        <f>+'Summary Data (2)'!B181</f>
        <v>August, 2015</v>
      </c>
      <c r="C181" s="451">
        <f>+'Summary Data (2)'!G181</f>
        <v>1140</v>
      </c>
      <c r="D181" s="451">
        <f>+'Summary Data (2)'!K181</f>
        <v>0</v>
      </c>
      <c r="E181" s="451">
        <f>+'Summary Data (2)'!O181</f>
        <v>0</v>
      </c>
      <c r="F181" s="451">
        <f>+'Summary Data (2)'!S181</f>
        <v>110</v>
      </c>
      <c r="G181" s="451">
        <f>+'Summary Data (2)'!W181</f>
        <v>10</v>
      </c>
      <c r="H181" s="451">
        <f>+'Summary Data (2)'!AA181</f>
        <v>850</v>
      </c>
      <c r="I181" s="451">
        <f>+'Summary Data (2)'!AE181</f>
        <v>20</v>
      </c>
      <c r="J181" s="451">
        <f>+'Summary Data (2)'!AI181</f>
        <v>10</v>
      </c>
      <c r="K181" s="451">
        <f>+'Summary Data (2)'!AM181</f>
        <v>1645</v>
      </c>
      <c r="L181" s="451">
        <f>+'Summary Data (2)'!AQ181</f>
        <v>160</v>
      </c>
      <c r="M181" s="451">
        <f>+'Summary Data (2)'!AU181</f>
        <v>1765</v>
      </c>
      <c r="N181" s="451">
        <f>+'Summary Data (2)'!AY181</f>
        <v>1725</v>
      </c>
      <c r="O181" s="451">
        <f>+'Summary Data (2)'!BC181</f>
        <v>130</v>
      </c>
      <c r="P181" s="451">
        <f>+'Summary Data (2)'!BG181</f>
        <v>0</v>
      </c>
      <c r="Q181" s="451">
        <f>+'Summary Data (2)'!BK181</f>
        <v>210</v>
      </c>
      <c r="R181" s="451">
        <f>+'Summary Data (2)'!BO181</f>
        <v>300</v>
      </c>
      <c r="S181" s="451">
        <f>+'Summary Data (2)'!BS181</f>
        <v>200</v>
      </c>
      <c r="T181" s="451">
        <f>+'Summary Data (2)'!BW181</f>
        <v>60</v>
      </c>
      <c r="U181" s="451">
        <f>+'Summary Data (2)'!BZ181</f>
        <v>8335</v>
      </c>
      <c r="X181" s="451">
        <f t="shared" si="26"/>
        <v>1140</v>
      </c>
      <c r="Y181" s="451">
        <f t="shared" si="26"/>
        <v>0</v>
      </c>
      <c r="Z181" s="451">
        <f t="shared" si="27"/>
        <v>210</v>
      </c>
      <c r="AA181" s="451">
        <f t="shared" si="28"/>
        <v>1000</v>
      </c>
      <c r="AB181" s="451">
        <f t="shared" si="29"/>
        <v>560</v>
      </c>
      <c r="AC181" s="451">
        <f t="shared" si="30"/>
        <v>5425</v>
      </c>
      <c r="AD181" s="432">
        <f t="shared" si="31"/>
        <v>0</v>
      </c>
      <c r="AG181" s="486">
        <f t="shared" si="32"/>
        <v>0.13677264547090581</v>
      </c>
      <c r="AH181" s="486">
        <f t="shared" si="33"/>
        <v>0</v>
      </c>
      <c r="AI181" s="486">
        <f t="shared" si="34"/>
        <v>2.5194961007798441E-2</v>
      </c>
      <c r="AJ181" s="486">
        <f t="shared" si="35"/>
        <v>0.11997600479904019</v>
      </c>
      <c r="AK181" s="486">
        <f t="shared" si="36"/>
        <v>6.7186562687462509E-2</v>
      </c>
      <c r="AL181" s="486">
        <f t="shared" si="37"/>
        <v>0.65086982603479304</v>
      </c>
    </row>
    <row r="182" spans="1:38" x14ac:dyDescent="0.2">
      <c r="A182" s="641"/>
      <c r="B182" s="442" t="str">
        <f>+'Summary Data (2)'!B182</f>
        <v>September, 2015</v>
      </c>
      <c r="C182" s="448">
        <f>+'Summary Data (2)'!G182</f>
        <v>810</v>
      </c>
      <c r="D182" s="448">
        <f>+'Summary Data (2)'!K182</f>
        <v>0</v>
      </c>
      <c r="E182" s="448">
        <f>+'Summary Data (2)'!O182</f>
        <v>0</v>
      </c>
      <c r="F182" s="448">
        <f>+'Summary Data (2)'!S182</f>
        <v>30</v>
      </c>
      <c r="G182" s="448">
        <f>+'Summary Data (2)'!W182</f>
        <v>0</v>
      </c>
      <c r="H182" s="448">
        <f>+'Summary Data (2)'!AA182</f>
        <v>710</v>
      </c>
      <c r="I182" s="448">
        <f>+'Summary Data (2)'!AE182</f>
        <v>20</v>
      </c>
      <c r="J182" s="448">
        <f>+'Summary Data (2)'!AI182</f>
        <v>0</v>
      </c>
      <c r="K182" s="448">
        <f>+'Summary Data (2)'!AM182</f>
        <v>2050</v>
      </c>
      <c r="L182" s="448">
        <f>+'Summary Data (2)'!AQ182</f>
        <v>185</v>
      </c>
      <c r="M182" s="448">
        <f>+'Summary Data (2)'!AU182</f>
        <v>1820</v>
      </c>
      <c r="N182" s="448">
        <f>+'Summary Data (2)'!AY182</f>
        <v>1825</v>
      </c>
      <c r="O182" s="448">
        <f>+'Summary Data (2)'!BC182</f>
        <v>10</v>
      </c>
      <c r="P182" s="448">
        <f>+'Summary Data (2)'!BG182</f>
        <v>0</v>
      </c>
      <c r="Q182" s="448">
        <f>+'Summary Data (2)'!BK182</f>
        <v>210</v>
      </c>
      <c r="R182" s="448">
        <f>+'Summary Data (2)'!BO182</f>
        <v>30</v>
      </c>
      <c r="S182" s="448">
        <f>+'Summary Data (2)'!BS182</f>
        <v>110</v>
      </c>
      <c r="T182" s="448">
        <f>+'Summary Data (2)'!BW182</f>
        <v>105</v>
      </c>
      <c r="U182" s="448">
        <f>+'Summary Data (2)'!BZ182</f>
        <v>7915</v>
      </c>
      <c r="X182" s="448">
        <f t="shared" si="26"/>
        <v>810</v>
      </c>
      <c r="Y182" s="448">
        <f t="shared" si="26"/>
        <v>0</v>
      </c>
      <c r="Z182" s="448">
        <f t="shared" si="27"/>
        <v>210</v>
      </c>
      <c r="AA182" s="448">
        <f t="shared" si="28"/>
        <v>760</v>
      </c>
      <c r="AB182" s="448">
        <f t="shared" si="29"/>
        <v>245</v>
      </c>
      <c r="AC182" s="448">
        <f t="shared" si="30"/>
        <v>5890</v>
      </c>
      <c r="AD182" s="432">
        <f t="shared" si="31"/>
        <v>0</v>
      </c>
      <c r="AG182" s="487">
        <f t="shared" si="32"/>
        <v>0.10233733417561591</v>
      </c>
      <c r="AH182" s="487">
        <f t="shared" si="33"/>
        <v>0</v>
      </c>
      <c r="AI182" s="487">
        <f t="shared" si="34"/>
        <v>2.6531901452937462E-2</v>
      </c>
      <c r="AJ182" s="487">
        <f t="shared" si="35"/>
        <v>9.6020214782059382E-2</v>
      </c>
      <c r="AK182" s="487">
        <f t="shared" si="36"/>
        <v>3.0953885028427039E-2</v>
      </c>
      <c r="AL182" s="487">
        <f t="shared" si="37"/>
        <v>0.74415666456096019</v>
      </c>
    </row>
    <row r="183" spans="1:38" ht="12.75" customHeight="1" x14ac:dyDescent="0.2">
      <c r="A183" s="639" t="s">
        <v>347</v>
      </c>
      <c r="B183" s="449" t="str">
        <f>+'Summary Data (2)'!B183</f>
        <v>October, 2015</v>
      </c>
      <c r="C183" s="451">
        <f>+'Summary Data (2)'!G183</f>
        <v>960</v>
      </c>
      <c r="D183" s="451">
        <f>+'Summary Data (2)'!K183</f>
        <v>0</v>
      </c>
      <c r="E183" s="451">
        <f>+'Summary Data (2)'!O183</f>
        <v>0</v>
      </c>
      <c r="F183" s="451">
        <f>+'Summary Data (2)'!S183</f>
        <v>100</v>
      </c>
      <c r="G183" s="451">
        <f>+'Summary Data (2)'!W183</f>
        <v>10</v>
      </c>
      <c r="H183" s="451">
        <f>+'Summary Data (2)'!AA183</f>
        <v>470</v>
      </c>
      <c r="I183" s="451">
        <f>+'Summary Data (2)'!AE183</f>
        <v>40</v>
      </c>
      <c r="J183" s="451">
        <f>+'Summary Data (2)'!AI183</f>
        <v>20</v>
      </c>
      <c r="K183" s="451">
        <f>+'Summary Data (2)'!AM183</f>
        <v>2235</v>
      </c>
      <c r="L183" s="451">
        <f>+'Summary Data (2)'!AQ183</f>
        <v>110</v>
      </c>
      <c r="M183" s="451">
        <f>+'Summary Data (2)'!AU183</f>
        <v>2000</v>
      </c>
      <c r="N183" s="451">
        <f>+'Summary Data (2)'!AY183</f>
        <v>1990</v>
      </c>
      <c r="O183" s="451">
        <f>+'Summary Data (2)'!BC183</f>
        <v>10</v>
      </c>
      <c r="P183" s="451">
        <f>+'Summary Data (2)'!BG183</f>
        <v>0</v>
      </c>
      <c r="Q183" s="451">
        <f>+'Summary Data (2)'!BK183</f>
        <v>90</v>
      </c>
      <c r="R183" s="451">
        <f>+'Summary Data (2)'!BO183</f>
        <v>0</v>
      </c>
      <c r="S183" s="451">
        <f>+'Summary Data (2)'!BS183</f>
        <v>130</v>
      </c>
      <c r="T183" s="451">
        <f>+'Summary Data (2)'!BW183</f>
        <v>165</v>
      </c>
      <c r="U183" s="451">
        <f>+'Summary Data (2)'!BZ183</f>
        <v>8330</v>
      </c>
      <c r="X183" s="451">
        <f t="shared" si="26"/>
        <v>960</v>
      </c>
      <c r="Y183" s="451">
        <f t="shared" si="26"/>
        <v>0</v>
      </c>
      <c r="Z183" s="451">
        <f t="shared" si="27"/>
        <v>90</v>
      </c>
      <c r="AA183" s="451">
        <f t="shared" si="28"/>
        <v>640</v>
      </c>
      <c r="AB183" s="451">
        <f t="shared" si="29"/>
        <v>295</v>
      </c>
      <c r="AC183" s="451">
        <f t="shared" si="30"/>
        <v>6345</v>
      </c>
      <c r="AD183" s="432">
        <f t="shared" si="31"/>
        <v>0</v>
      </c>
      <c r="AG183" s="486">
        <f t="shared" si="32"/>
        <v>0.11524609843937575</v>
      </c>
      <c r="AH183" s="486">
        <f t="shared" si="33"/>
        <v>0</v>
      </c>
      <c r="AI183" s="486">
        <f t="shared" si="34"/>
        <v>1.0804321728691477E-2</v>
      </c>
      <c r="AJ183" s="486">
        <f t="shared" si="35"/>
        <v>7.6830732292917162E-2</v>
      </c>
      <c r="AK183" s="486">
        <f t="shared" si="36"/>
        <v>3.5414165666266505E-2</v>
      </c>
      <c r="AL183" s="486">
        <f t="shared" si="37"/>
        <v>0.76170468187274909</v>
      </c>
    </row>
    <row r="184" spans="1:38" ht="12.75" customHeight="1" x14ac:dyDescent="0.2">
      <c r="A184" s="640"/>
      <c r="B184" s="442" t="str">
        <f>+'Summary Data (2)'!B184</f>
        <v>November, 2015</v>
      </c>
      <c r="C184" s="448">
        <f>+'Summary Data (2)'!G184</f>
        <v>830</v>
      </c>
      <c r="D184" s="448">
        <f>+'Summary Data (2)'!K184</f>
        <v>0</v>
      </c>
      <c r="E184" s="448">
        <f>+'Summary Data (2)'!O184</f>
        <v>10</v>
      </c>
      <c r="F184" s="448">
        <f>+'Summary Data (2)'!S184</f>
        <v>130</v>
      </c>
      <c r="G184" s="448">
        <f>+'Summary Data (2)'!W184</f>
        <v>0</v>
      </c>
      <c r="H184" s="448">
        <f>+'Summary Data (2)'!AA184</f>
        <v>180</v>
      </c>
      <c r="I184" s="448">
        <f>+'Summary Data (2)'!AE184</f>
        <v>10</v>
      </c>
      <c r="J184" s="448">
        <f>+'Summary Data (2)'!AI184</f>
        <v>0</v>
      </c>
      <c r="K184" s="448">
        <f>+'Summary Data (2)'!AM184</f>
        <v>1955</v>
      </c>
      <c r="L184" s="448">
        <f>+'Summary Data (2)'!AQ184</f>
        <v>65</v>
      </c>
      <c r="M184" s="448">
        <f>+'Summary Data (2)'!AU184</f>
        <v>1850</v>
      </c>
      <c r="N184" s="448">
        <f>+'Summary Data (2)'!AY184</f>
        <v>2065</v>
      </c>
      <c r="O184" s="448">
        <f>+'Summary Data (2)'!BC184</f>
        <v>100</v>
      </c>
      <c r="P184" s="448">
        <f>+'Summary Data (2)'!BG184</f>
        <v>5</v>
      </c>
      <c r="Q184" s="448">
        <f>+'Summary Data (2)'!BK184</f>
        <v>420</v>
      </c>
      <c r="R184" s="448">
        <f>+'Summary Data (2)'!BO184</f>
        <v>30</v>
      </c>
      <c r="S184" s="448">
        <f>+'Summary Data (2)'!BS184</f>
        <v>110</v>
      </c>
      <c r="T184" s="448">
        <f>+'Summary Data (2)'!BW184</f>
        <v>15</v>
      </c>
      <c r="U184" s="448">
        <f>+'Summary Data (2)'!BZ184</f>
        <v>7775</v>
      </c>
      <c r="X184" s="448">
        <f t="shared" si="26"/>
        <v>830</v>
      </c>
      <c r="Y184" s="448">
        <f t="shared" si="26"/>
        <v>0</v>
      </c>
      <c r="Z184" s="448">
        <f t="shared" si="27"/>
        <v>420</v>
      </c>
      <c r="AA184" s="448">
        <f t="shared" si="28"/>
        <v>330</v>
      </c>
      <c r="AB184" s="448">
        <f t="shared" si="29"/>
        <v>155</v>
      </c>
      <c r="AC184" s="448">
        <f t="shared" si="30"/>
        <v>6040</v>
      </c>
      <c r="AD184" s="432">
        <f t="shared" si="31"/>
        <v>0</v>
      </c>
      <c r="AG184" s="487">
        <f t="shared" si="32"/>
        <v>0.1067524115755627</v>
      </c>
      <c r="AH184" s="487">
        <f t="shared" si="33"/>
        <v>0</v>
      </c>
      <c r="AI184" s="487">
        <f t="shared" si="34"/>
        <v>5.4019292604501605E-2</v>
      </c>
      <c r="AJ184" s="487">
        <f t="shared" si="35"/>
        <v>4.2443729903536981E-2</v>
      </c>
      <c r="AK184" s="487">
        <f t="shared" si="36"/>
        <v>1.9935691318327974E-2</v>
      </c>
      <c r="AL184" s="487">
        <f t="shared" si="37"/>
        <v>0.77684887459807073</v>
      </c>
    </row>
    <row r="185" spans="1:38" x14ac:dyDescent="0.2">
      <c r="A185" s="640"/>
      <c r="B185" s="449" t="str">
        <f>+'Summary Data (2)'!B185</f>
        <v>December, 2015</v>
      </c>
      <c r="C185" s="451">
        <f>+'Summary Data (2)'!G185</f>
        <v>660</v>
      </c>
      <c r="D185" s="451">
        <f>+'Summary Data (2)'!K185</f>
        <v>0</v>
      </c>
      <c r="E185" s="451">
        <f>+'Summary Data (2)'!O185</f>
        <v>0</v>
      </c>
      <c r="F185" s="451">
        <f>+'Summary Data (2)'!S185</f>
        <v>100</v>
      </c>
      <c r="G185" s="451">
        <f>+'Summary Data (2)'!W185</f>
        <v>0</v>
      </c>
      <c r="H185" s="451">
        <f>+'Summary Data (2)'!AA185</f>
        <v>130</v>
      </c>
      <c r="I185" s="451">
        <f>+'Summary Data (2)'!AE185</f>
        <v>30</v>
      </c>
      <c r="J185" s="451">
        <f>+'Summary Data (2)'!AI185</f>
        <v>20</v>
      </c>
      <c r="K185" s="451">
        <f>+'Summary Data (2)'!AM185</f>
        <v>1890</v>
      </c>
      <c r="L185" s="451">
        <f>+'Summary Data (2)'!AQ185</f>
        <v>75</v>
      </c>
      <c r="M185" s="451">
        <f>+'Summary Data (2)'!AU185</f>
        <v>2100</v>
      </c>
      <c r="N185" s="451">
        <f>+'Summary Data (2)'!AY185</f>
        <v>1650</v>
      </c>
      <c r="O185" s="451">
        <f>+'Summary Data (2)'!BC185</f>
        <v>10</v>
      </c>
      <c r="P185" s="451">
        <f>+'Summary Data (2)'!BG185</f>
        <v>0</v>
      </c>
      <c r="Q185" s="451">
        <f>+'Summary Data (2)'!BK185</f>
        <v>270</v>
      </c>
      <c r="R185" s="451">
        <f>+'Summary Data (2)'!BO185</f>
        <v>90</v>
      </c>
      <c r="S185" s="451">
        <f>+'Summary Data (2)'!BS185</f>
        <v>160</v>
      </c>
      <c r="T185" s="451">
        <f>+'Summary Data (2)'!BW185</f>
        <v>45</v>
      </c>
      <c r="U185" s="451">
        <f>+'Summary Data (2)'!BZ185</f>
        <v>7230</v>
      </c>
      <c r="X185" s="451">
        <f t="shared" si="26"/>
        <v>660</v>
      </c>
      <c r="Y185" s="451">
        <f t="shared" si="26"/>
        <v>0</v>
      </c>
      <c r="Z185" s="451">
        <f t="shared" si="27"/>
        <v>270</v>
      </c>
      <c r="AA185" s="451">
        <f t="shared" si="28"/>
        <v>280</v>
      </c>
      <c r="AB185" s="451">
        <f t="shared" si="29"/>
        <v>295</v>
      </c>
      <c r="AC185" s="451">
        <f t="shared" si="30"/>
        <v>5725</v>
      </c>
      <c r="AD185" s="432">
        <f t="shared" si="31"/>
        <v>0</v>
      </c>
      <c r="AG185" s="486">
        <f t="shared" si="32"/>
        <v>9.1286307053941904E-2</v>
      </c>
      <c r="AH185" s="486">
        <f t="shared" si="33"/>
        <v>0</v>
      </c>
      <c r="AI185" s="486">
        <f t="shared" si="34"/>
        <v>3.7344398340248962E-2</v>
      </c>
      <c r="AJ185" s="486">
        <f t="shared" si="35"/>
        <v>3.8727524204702629E-2</v>
      </c>
      <c r="AK185" s="486">
        <f t="shared" si="36"/>
        <v>4.0802213001383127E-2</v>
      </c>
      <c r="AL185" s="486">
        <f t="shared" si="37"/>
        <v>0.79183955739972334</v>
      </c>
    </row>
    <row r="186" spans="1:38" x14ac:dyDescent="0.2">
      <c r="A186" s="640"/>
      <c r="B186" s="442" t="str">
        <f>+'Summary Data (2)'!B186</f>
        <v>January, 2016</v>
      </c>
      <c r="C186" s="448">
        <f>+'Summary Data (2)'!G186</f>
        <v>940</v>
      </c>
      <c r="D186" s="448">
        <f>+'Summary Data (2)'!K186</f>
        <v>2400</v>
      </c>
      <c r="E186" s="448">
        <f>+'Summary Data (2)'!O186</f>
        <v>0</v>
      </c>
      <c r="F186" s="448">
        <f>+'Summary Data (2)'!S186</f>
        <v>140</v>
      </c>
      <c r="G186" s="448">
        <f>+'Summary Data (2)'!W186</f>
        <v>20</v>
      </c>
      <c r="H186" s="448">
        <f>+'Summary Data (2)'!AA186</f>
        <v>70</v>
      </c>
      <c r="I186" s="448">
        <f>+'Summary Data (2)'!AE186</f>
        <v>10</v>
      </c>
      <c r="J186" s="448">
        <f>+'Summary Data (2)'!AI186</f>
        <v>20</v>
      </c>
      <c r="K186" s="448">
        <f>+'Summary Data (2)'!AM186</f>
        <v>1830</v>
      </c>
      <c r="L186" s="448">
        <f>+'Summary Data (2)'!AQ186</f>
        <v>65</v>
      </c>
      <c r="M186" s="448">
        <f>+'Summary Data (2)'!AU186</f>
        <v>1820</v>
      </c>
      <c r="N186" s="448">
        <f>+'Summary Data (2)'!AY186</f>
        <v>1910</v>
      </c>
      <c r="O186" s="448">
        <f>+'Summary Data (2)'!BC186</f>
        <v>30</v>
      </c>
      <c r="P186" s="448">
        <f>+'Summary Data (2)'!BG186</f>
        <v>5</v>
      </c>
      <c r="Q186" s="448">
        <f>+'Summary Data (2)'!BK186</f>
        <v>30</v>
      </c>
      <c r="R186" s="448">
        <f>+'Summary Data (2)'!BO186</f>
        <v>420</v>
      </c>
      <c r="S186" s="448">
        <f>+'Summary Data (2)'!BS186</f>
        <v>60</v>
      </c>
      <c r="T186" s="448">
        <f>+'Summary Data (2)'!BW186</f>
        <v>180</v>
      </c>
      <c r="U186" s="448">
        <f>+'Summary Data (2)'!BZ186</f>
        <v>9950</v>
      </c>
      <c r="X186" s="448">
        <f t="shared" si="26"/>
        <v>940</v>
      </c>
      <c r="Y186" s="448">
        <f t="shared" si="26"/>
        <v>2400</v>
      </c>
      <c r="Z186" s="448">
        <f t="shared" si="27"/>
        <v>30</v>
      </c>
      <c r="AA186" s="448">
        <f t="shared" si="28"/>
        <v>260</v>
      </c>
      <c r="AB186" s="448">
        <f t="shared" si="29"/>
        <v>660</v>
      </c>
      <c r="AC186" s="448">
        <f t="shared" si="30"/>
        <v>5660</v>
      </c>
      <c r="AD186" s="432">
        <f t="shared" si="31"/>
        <v>0</v>
      </c>
      <c r="AG186" s="487">
        <f t="shared" si="32"/>
        <v>9.4472361809045224E-2</v>
      </c>
      <c r="AH186" s="487">
        <f t="shared" si="33"/>
        <v>0.24120603015075376</v>
      </c>
      <c r="AI186" s="487">
        <f t="shared" si="34"/>
        <v>3.015075376884422E-3</v>
      </c>
      <c r="AJ186" s="487">
        <f t="shared" si="35"/>
        <v>2.6130653266331658E-2</v>
      </c>
      <c r="AK186" s="487">
        <f t="shared" si="36"/>
        <v>6.6331658291457291E-2</v>
      </c>
      <c r="AL186" s="487">
        <f t="shared" si="37"/>
        <v>0.56884422110552768</v>
      </c>
    </row>
    <row r="187" spans="1:38" x14ac:dyDescent="0.2">
      <c r="A187" s="640"/>
      <c r="B187" s="449" t="str">
        <f>+'Summary Data (2)'!B187</f>
        <v>February, 2016</v>
      </c>
      <c r="C187" s="451">
        <f>+'Summary Data (2)'!G187</f>
        <v>950</v>
      </c>
      <c r="D187" s="451">
        <f>+'Summary Data (2)'!K187</f>
        <v>480</v>
      </c>
      <c r="E187" s="451">
        <f>+'Summary Data (2)'!O187</f>
        <v>0</v>
      </c>
      <c r="F187" s="451">
        <f>+'Summary Data (2)'!S187</f>
        <v>80</v>
      </c>
      <c r="G187" s="451">
        <f>+'Summary Data (2)'!W187</f>
        <v>20</v>
      </c>
      <c r="H187" s="451">
        <f>+'Summary Data (2)'!AA187</f>
        <v>250</v>
      </c>
      <c r="I187" s="451">
        <f>+'Summary Data (2)'!AE187</f>
        <v>20</v>
      </c>
      <c r="J187" s="451">
        <f>+'Summary Data (2)'!AI187</f>
        <v>20</v>
      </c>
      <c r="K187" s="451">
        <f>+'Summary Data (2)'!AM187</f>
        <v>2350</v>
      </c>
      <c r="L187" s="451">
        <f>+'Summary Data (2)'!AQ187</f>
        <v>195</v>
      </c>
      <c r="M187" s="451">
        <f>+'Summary Data (2)'!AU187</f>
        <v>2170</v>
      </c>
      <c r="N187" s="451">
        <f>+'Summary Data (2)'!AY187</f>
        <v>2125</v>
      </c>
      <c r="O187" s="451">
        <f>+'Summary Data (2)'!BC187</f>
        <v>20</v>
      </c>
      <c r="P187" s="451">
        <f>+'Summary Data (2)'!BG187</f>
        <v>0</v>
      </c>
      <c r="Q187" s="451">
        <f>+'Summary Data (2)'!BK187</f>
        <v>120</v>
      </c>
      <c r="R187" s="451">
        <f>+'Summary Data (2)'!BO187</f>
        <v>300</v>
      </c>
      <c r="S187" s="451">
        <f>+'Summary Data (2)'!BS187</f>
        <v>160</v>
      </c>
      <c r="T187" s="451">
        <f>+'Summary Data (2)'!BW187</f>
        <v>30</v>
      </c>
      <c r="U187" s="451">
        <f>+'Summary Data (2)'!BZ187</f>
        <v>9290</v>
      </c>
      <c r="X187" s="451">
        <f t="shared" si="26"/>
        <v>950</v>
      </c>
      <c r="Y187" s="451">
        <f t="shared" si="26"/>
        <v>480</v>
      </c>
      <c r="Z187" s="451">
        <f t="shared" si="27"/>
        <v>120</v>
      </c>
      <c r="AA187" s="451">
        <f t="shared" si="28"/>
        <v>390</v>
      </c>
      <c r="AB187" s="451">
        <f t="shared" si="29"/>
        <v>490</v>
      </c>
      <c r="AC187" s="451">
        <f t="shared" si="30"/>
        <v>6860</v>
      </c>
      <c r="AD187" s="432">
        <f t="shared" si="31"/>
        <v>0</v>
      </c>
      <c r="AG187" s="486">
        <f t="shared" si="32"/>
        <v>0.10226049515608181</v>
      </c>
      <c r="AH187" s="486">
        <f t="shared" si="33"/>
        <v>5.1668460710441337E-2</v>
      </c>
      <c r="AI187" s="486">
        <f t="shared" si="34"/>
        <v>1.2917115177610334E-2</v>
      </c>
      <c r="AJ187" s="486">
        <f t="shared" si="35"/>
        <v>4.1980624327233582E-2</v>
      </c>
      <c r="AK187" s="486">
        <f t="shared" si="36"/>
        <v>5.2744886975242197E-2</v>
      </c>
      <c r="AL187" s="486">
        <f t="shared" si="37"/>
        <v>0.73842841765339073</v>
      </c>
    </row>
    <row r="188" spans="1:38" x14ac:dyDescent="0.2">
      <c r="A188" s="640"/>
      <c r="B188" s="442" t="str">
        <f>+'Summary Data (2)'!B188</f>
        <v>March, 2016</v>
      </c>
      <c r="C188" s="448">
        <f>+'Summary Data (2)'!G188</f>
        <v>1360</v>
      </c>
      <c r="D188" s="448">
        <f>+'Summary Data (2)'!K188</f>
        <v>720</v>
      </c>
      <c r="E188" s="448">
        <f>+'Summary Data (2)'!O188</f>
        <v>0</v>
      </c>
      <c r="F188" s="448">
        <f>+'Summary Data (2)'!S188</f>
        <v>80</v>
      </c>
      <c r="G188" s="448">
        <f>+'Summary Data (2)'!W188</f>
        <v>0</v>
      </c>
      <c r="H188" s="448">
        <f>+'Summary Data (2)'!AA188</f>
        <v>400</v>
      </c>
      <c r="I188" s="448">
        <f>+'Summary Data (2)'!AE188</f>
        <v>30</v>
      </c>
      <c r="J188" s="448">
        <f>+'Summary Data (2)'!AI188</f>
        <v>10</v>
      </c>
      <c r="K188" s="448">
        <f>+'Summary Data (2)'!AM188</f>
        <v>1960</v>
      </c>
      <c r="L188" s="448">
        <f>+'Summary Data (2)'!AQ188</f>
        <v>210</v>
      </c>
      <c r="M188" s="448">
        <f>+'Summary Data (2)'!AU188</f>
        <v>1470</v>
      </c>
      <c r="N188" s="448">
        <f>+'Summary Data (2)'!AY188</f>
        <v>1820</v>
      </c>
      <c r="O188" s="448">
        <f>+'Summary Data (2)'!BC188</f>
        <v>30</v>
      </c>
      <c r="P188" s="448">
        <f>+'Summary Data (2)'!BG188</f>
        <v>15</v>
      </c>
      <c r="Q188" s="448">
        <f>+'Summary Data (2)'!BK188</f>
        <v>150</v>
      </c>
      <c r="R188" s="448">
        <f>+'Summary Data (2)'!BO188</f>
        <v>630</v>
      </c>
      <c r="S188" s="448">
        <f>+'Summary Data (2)'!BS188</f>
        <v>130</v>
      </c>
      <c r="T188" s="448">
        <f>+'Summary Data (2)'!BW188</f>
        <v>90</v>
      </c>
      <c r="U188" s="448">
        <f>+'Summary Data (2)'!BZ188</f>
        <v>9105</v>
      </c>
      <c r="X188" s="448">
        <f t="shared" si="26"/>
        <v>1360</v>
      </c>
      <c r="Y188" s="448">
        <f t="shared" si="26"/>
        <v>720</v>
      </c>
      <c r="Z188" s="448">
        <f t="shared" si="27"/>
        <v>150</v>
      </c>
      <c r="AA188" s="448">
        <f t="shared" si="28"/>
        <v>520</v>
      </c>
      <c r="AB188" s="448">
        <f t="shared" si="29"/>
        <v>850</v>
      </c>
      <c r="AC188" s="448">
        <f t="shared" si="30"/>
        <v>5505</v>
      </c>
      <c r="AD188" s="432">
        <f t="shared" si="31"/>
        <v>0</v>
      </c>
      <c r="AG188" s="487">
        <f t="shared" si="32"/>
        <v>0.14936847885777046</v>
      </c>
      <c r="AH188" s="487">
        <f t="shared" si="33"/>
        <v>7.907742998352553E-2</v>
      </c>
      <c r="AI188" s="487">
        <f t="shared" si="34"/>
        <v>1.6474464579901153E-2</v>
      </c>
      <c r="AJ188" s="487">
        <f t="shared" si="35"/>
        <v>5.7111477210323995E-2</v>
      </c>
      <c r="AK188" s="487">
        <f t="shared" si="36"/>
        <v>9.335529928610653E-2</v>
      </c>
      <c r="AL188" s="487">
        <f t="shared" si="37"/>
        <v>0.60461285008237231</v>
      </c>
    </row>
    <row r="189" spans="1:38" x14ac:dyDescent="0.2">
      <c r="A189" s="640"/>
      <c r="B189" s="449" t="str">
        <f>+'Summary Data (2)'!B189</f>
        <v>April, 2016</v>
      </c>
      <c r="C189" s="451">
        <f>+'Summary Data (2)'!G189</f>
        <v>1450</v>
      </c>
      <c r="D189" s="451">
        <f>+'Summary Data (2)'!K189</f>
        <v>0</v>
      </c>
      <c r="E189" s="451">
        <f>+'Summary Data (2)'!O189</f>
        <v>0</v>
      </c>
      <c r="F189" s="451">
        <f>+'Summary Data (2)'!S189</f>
        <v>110</v>
      </c>
      <c r="G189" s="451">
        <f>+'Summary Data (2)'!W189</f>
        <v>20</v>
      </c>
      <c r="H189" s="451">
        <f>+'Summary Data (2)'!AA189</f>
        <v>470</v>
      </c>
      <c r="I189" s="451">
        <f>+'Summary Data (2)'!AE189</f>
        <v>60</v>
      </c>
      <c r="J189" s="451">
        <f>+'Summary Data (2)'!AI189</f>
        <v>20</v>
      </c>
      <c r="K189" s="451">
        <f>+'Summary Data (2)'!AM189</f>
        <v>1640</v>
      </c>
      <c r="L189" s="451">
        <f>+'Summary Data (2)'!AQ189</f>
        <v>100</v>
      </c>
      <c r="M189" s="451">
        <f>+'Summary Data (2)'!AU189</f>
        <v>1490</v>
      </c>
      <c r="N189" s="451">
        <f>+'Summary Data (2)'!AY189</f>
        <v>1715</v>
      </c>
      <c r="O189" s="451">
        <f>+'Summary Data (2)'!BC189</f>
        <v>10</v>
      </c>
      <c r="P189" s="451">
        <f>+'Summary Data (2)'!BG189</f>
        <v>5</v>
      </c>
      <c r="Q189" s="451">
        <f>+'Summary Data (2)'!BK189</f>
        <v>60</v>
      </c>
      <c r="R189" s="451">
        <f>+'Summary Data (2)'!BO189</f>
        <v>510</v>
      </c>
      <c r="S189" s="451">
        <f>+'Summary Data (2)'!BS189</f>
        <v>110</v>
      </c>
      <c r="T189" s="451">
        <f>+'Summary Data (2)'!BW189</f>
        <v>180</v>
      </c>
      <c r="U189" s="451">
        <f>+'Summary Data (2)'!BZ189</f>
        <v>7950</v>
      </c>
      <c r="X189" s="451">
        <f t="shared" si="26"/>
        <v>1450</v>
      </c>
      <c r="Y189" s="451">
        <f t="shared" si="26"/>
        <v>0</v>
      </c>
      <c r="Z189" s="451">
        <f t="shared" si="27"/>
        <v>60</v>
      </c>
      <c r="AA189" s="451">
        <f t="shared" si="28"/>
        <v>680</v>
      </c>
      <c r="AB189" s="451">
        <f t="shared" si="29"/>
        <v>800</v>
      </c>
      <c r="AC189" s="451">
        <f t="shared" si="30"/>
        <v>4960</v>
      </c>
      <c r="AD189" s="432">
        <f t="shared" si="31"/>
        <v>0</v>
      </c>
      <c r="AG189" s="486">
        <f t="shared" si="32"/>
        <v>0.18238993710691823</v>
      </c>
      <c r="AH189" s="486">
        <f t="shared" si="33"/>
        <v>0</v>
      </c>
      <c r="AI189" s="486">
        <f t="shared" si="34"/>
        <v>7.5471698113207548E-3</v>
      </c>
      <c r="AJ189" s="486">
        <f t="shared" si="35"/>
        <v>8.5534591194968548E-2</v>
      </c>
      <c r="AK189" s="486">
        <f t="shared" si="36"/>
        <v>0.10062893081761007</v>
      </c>
      <c r="AL189" s="486">
        <f t="shared" si="37"/>
        <v>0.62389937106918236</v>
      </c>
    </row>
    <row r="190" spans="1:38" x14ac:dyDescent="0.2">
      <c r="A190" s="640"/>
      <c r="B190" s="442" t="str">
        <f>+'Summary Data (2)'!B190</f>
        <v>May, 2016</v>
      </c>
      <c r="C190" s="448">
        <f>+'Summary Data (2)'!G190</f>
        <v>1450</v>
      </c>
      <c r="D190" s="448">
        <f>+'Summary Data (2)'!K190</f>
        <v>1320</v>
      </c>
      <c r="E190" s="448">
        <f>+'Summary Data (2)'!O190</f>
        <v>0</v>
      </c>
      <c r="F190" s="448">
        <f>+'Summary Data (2)'!S190</f>
        <v>150</v>
      </c>
      <c r="G190" s="448">
        <f>+'Summary Data (2)'!W190</f>
        <v>10</v>
      </c>
      <c r="H190" s="448">
        <f>+'Summary Data (2)'!AA190</f>
        <v>460</v>
      </c>
      <c r="I190" s="448">
        <f>+'Summary Data (2)'!AE190</f>
        <v>70</v>
      </c>
      <c r="J190" s="448">
        <f>+'Summary Data (2)'!AI190</f>
        <v>0</v>
      </c>
      <c r="K190" s="448">
        <f>+'Summary Data (2)'!AM190</f>
        <v>1820</v>
      </c>
      <c r="L190" s="448">
        <f>+'Summary Data (2)'!AQ190</f>
        <v>120</v>
      </c>
      <c r="M190" s="448">
        <f>+'Summary Data (2)'!AU190</f>
        <v>1595</v>
      </c>
      <c r="N190" s="448">
        <f>+'Summary Data (2)'!AY190</f>
        <v>1880</v>
      </c>
      <c r="O190" s="448">
        <f>+'Summary Data (2)'!BC190</f>
        <v>30</v>
      </c>
      <c r="P190" s="448">
        <f>+'Summary Data (2)'!BG190</f>
        <v>10</v>
      </c>
      <c r="Q190" s="448">
        <f>+'Summary Data (2)'!BK190</f>
        <v>90</v>
      </c>
      <c r="R190" s="448">
        <f>+'Summary Data (2)'!BO190</f>
        <v>450</v>
      </c>
      <c r="S190" s="448">
        <f>+'Summary Data (2)'!BS190</f>
        <v>70</v>
      </c>
      <c r="T190" s="448">
        <f>+'Summary Data (2)'!BW190</f>
        <v>75</v>
      </c>
      <c r="U190" s="448">
        <f>+'Summary Data (2)'!BZ190</f>
        <v>9600</v>
      </c>
      <c r="X190" s="448">
        <f t="shared" si="26"/>
        <v>1450</v>
      </c>
      <c r="Y190" s="448">
        <f t="shared" si="26"/>
        <v>1320</v>
      </c>
      <c r="Z190" s="448">
        <f t="shared" si="27"/>
        <v>90</v>
      </c>
      <c r="AA190" s="448">
        <f t="shared" si="28"/>
        <v>690</v>
      </c>
      <c r="AB190" s="448">
        <f t="shared" si="29"/>
        <v>595</v>
      </c>
      <c r="AC190" s="448">
        <f t="shared" si="30"/>
        <v>5455</v>
      </c>
      <c r="AD190" s="432">
        <f t="shared" si="31"/>
        <v>0</v>
      </c>
      <c r="AG190" s="487">
        <f t="shared" si="32"/>
        <v>0.15104166666666666</v>
      </c>
      <c r="AH190" s="487">
        <f t="shared" si="33"/>
        <v>0.13750000000000001</v>
      </c>
      <c r="AI190" s="487">
        <f t="shared" si="34"/>
        <v>9.3749999999999997E-3</v>
      </c>
      <c r="AJ190" s="487">
        <f t="shared" si="35"/>
        <v>7.1874999999999994E-2</v>
      </c>
      <c r="AK190" s="487">
        <f t="shared" si="36"/>
        <v>6.1979166666666669E-2</v>
      </c>
      <c r="AL190" s="487">
        <f t="shared" si="37"/>
        <v>0.56822916666666667</v>
      </c>
    </row>
    <row r="191" spans="1:38" x14ac:dyDescent="0.2">
      <c r="A191" s="640"/>
      <c r="B191" s="449" t="str">
        <f>+'Summary Data (2)'!B191</f>
        <v>June, 2016</v>
      </c>
      <c r="C191" s="451">
        <f>+'Summary Data (2)'!G191</f>
        <v>1260</v>
      </c>
      <c r="D191" s="451">
        <f>+'Summary Data (2)'!K191</f>
        <v>0</v>
      </c>
      <c r="E191" s="451">
        <f>+'Summary Data (2)'!O191</f>
        <v>10</v>
      </c>
      <c r="F191" s="451">
        <f>+'Summary Data (2)'!S191</f>
        <v>50</v>
      </c>
      <c r="G191" s="451">
        <f>+'Summary Data (2)'!W191</f>
        <v>30</v>
      </c>
      <c r="H191" s="451">
        <f>+'Summary Data (2)'!AA191</f>
        <v>360</v>
      </c>
      <c r="I191" s="451">
        <f>+'Summary Data (2)'!AE191</f>
        <v>60</v>
      </c>
      <c r="J191" s="451">
        <f>+'Summary Data (2)'!AI191</f>
        <v>10</v>
      </c>
      <c r="K191" s="451">
        <f>+'Summary Data (2)'!AM191</f>
        <v>1765</v>
      </c>
      <c r="L191" s="451">
        <f>+'Summary Data (2)'!AQ191</f>
        <v>150</v>
      </c>
      <c r="M191" s="451">
        <f>+'Summary Data (2)'!AU191</f>
        <v>1565</v>
      </c>
      <c r="N191" s="451">
        <f>+'Summary Data (2)'!AY191</f>
        <v>2005</v>
      </c>
      <c r="O191" s="451">
        <f>+'Summary Data (2)'!BC191</f>
        <v>30</v>
      </c>
      <c r="P191" s="451">
        <f>+'Summary Data (2)'!BG191</f>
        <v>20</v>
      </c>
      <c r="Q191" s="451">
        <f>+'Summary Data (2)'!BK191</f>
        <v>180</v>
      </c>
      <c r="R191" s="451">
        <f>+'Summary Data (2)'!BO191</f>
        <v>780</v>
      </c>
      <c r="S191" s="451">
        <f>+'Summary Data (2)'!BS191</f>
        <v>260</v>
      </c>
      <c r="T191" s="451">
        <f>+'Summary Data (2)'!BW191</f>
        <v>120</v>
      </c>
      <c r="U191" s="451">
        <f>+'Summary Data (2)'!BZ191</f>
        <v>8655</v>
      </c>
      <c r="X191" s="451">
        <f t="shared" si="26"/>
        <v>1260</v>
      </c>
      <c r="Y191" s="451">
        <f t="shared" si="26"/>
        <v>0</v>
      </c>
      <c r="Z191" s="451">
        <f t="shared" si="27"/>
        <v>180</v>
      </c>
      <c r="AA191" s="451">
        <f t="shared" si="28"/>
        <v>520</v>
      </c>
      <c r="AB191" s="451">
        <f t="shared" si="29"/>
        <v>1160</v>
      </c>
      <c r="AC191" s="451">
        <f t="shared" si="30"/>
        <v>5535</v>
      </c>
      <c r="AD191" s="432">
        <f t="shared" si="31"/>
        <v>0</v>
      </c>
      <c r="AG191" s="486">
        <f t="shared" si="32"/>
        <v>0.14558058925476602</v>
      </c>
      <c r="AH191" s="486">
        <f t="shared" si="33"/>
        <v>0</v>
      </c>
      <c r="AI191" s="486">
        <f t="shared" si="34"/>
        <v>2.0797227036395149E-2</v>
      </c>
      <c r="AJ191" s="486">
        <f t="shared" si="35"/>
        <v>6.0080878105141539E-2</v>
      </c>
      <c r="AK191" s="486">
        <f t="shared" si="36"/>
        <v>0.1340265742345465</v>
      </c>
      <c r="AL191" s="486">
        <f t="shared" si="37"/>
        <v>0.63951473136915082</v>
      </c>
    </row>
    <row r="192" spans="1:38" x14ac:dyDescent="0.2">
      <c r="A192" s="640"/>
      <c r="B192" s="442" t="str">
        <f>+'Summary Data (2)'!B192</f>
        <v>July, 2016</v>
      </c>
      <c r="C192" s="448">
        <f>+'Summary Data (2)'!G192</f>
        <v>1160</v>
      </c>
      <c r="D192" s="448">
        <f>+'Summary Data (2)'!K192</f>
        <v>0</v>
      </c>
      <c r="E192" s="448">
        <f>+'Summary Data (2)'!O192</f>
        <v>0</v>
      </c>
      <c r="F192" s="448">
        <f>+'Summary Data (2)'!S192</f>
        <v>50</v>
      </c>
      <c r="G192" s="448">
        <f>+'Summary Data (2)'!W192</f>
        <v>0</v>
      </c>
      <c r="H192" s="448">
        <f>+'Summary Data (2)'!AA192</f>
        <v>480</v>
      </c>
      <c r="I192" s="448">
        <f>+'Summary Data (2)'!AE192</f>
        <v>50</v>
      </c>
      <c r="J192" s="448">
        <f>+'Summary Data (2)'!AI192</f>
        <v>0</v>
      </c>
      <c r="K192" s="448">
        <f>+'Summary Data (2)'!AM192</f>
        <v>1790</v>
      </c>
      <c r="L192" s="448">
        <f>+'Summary Data (2)'!AQ192</f>
        <v>165</v>
      </c>
      <c r="M192" s="448">
        <f>+'Summary Data (2)'!AU192</f>
        <v>1565</v>
      </c>
      <c r="N192" s="448">
        <f>+'Summary Data (2)'!AY192</f>
        <v>1680</v>
      </c>
      <c r="O192" s="448">
        <f>+'Summary Data (2)'!BC192</f>
        <v>30</v>
      </c>
      <c r="P192" s="448">
        <f>+'Summary Data (2)'!BG192</f>
        <v>10</v>
      </c>
      <c r="Q192" s="448">
        <f>+'Summary Data (2)'!BK192</f>
        <v>150</v>
      </c>
      <c r="R192" s="448">
        <f>+'Summary Data (2)'!BO192</f>
        <v>480</v>
      </c>
      <c r="S192" s="448">
        <f>+'Summary Data (2)'!BS192</f>
        <v>90</v>
      </c>
      <c r="T192" s="448">
        <f>+'Summary Data (2)'!BW192</f>
        <v>240</v>
      </c>
      <c r="U192" s="448">
        <f>+'Summary Data (2)'!BZ192</f>
        <v>7940</v>
      </c>
      <c r="X192" s="448">
        <f t="shared" si="26"/>
        <v>1160</v>
      </c>
      <c r="Y192" s="448">
        <f t="shared" si="26"/>
        <v>0</v>
      </c>
      <c r="Z192" s="448">
        <f t="shared" si="27"/>
        <v>150</v>
      </c>
      <c r="AA192" s="448">
        <f t="shared" si="28"/>
        <v>580</v>
      </c>
      <c r="AB192" s="448">
        <f t="shared" si="29"/>
        <v>810</v>
      </c>
      <c r="AC192" s="448">
        <f t="shared" si="30"/>
        <v>5240</v>
      </c>
      <c r="AD192" s="432">
        <f t="shared" si="31"/>
        <v>0</v>
      </c>
      <c r="AG192" s="487">
        <f t="shared" si="32"/>
        <v>0.14609571788413098</v>
      </c>
      <c r="AH192" s="487">
        <f t="shared" si="33"/>
        <v>0</v>
      </c>
      <c r="AI192" s="487">
        <f t="shared" si="34"/>
        <v>1.8891687657430732E-2</v>
      </c>
      <c r="AJ192" s="487">
        <f t="shared" si="35"/>
        <v>7.3047858942065488E-2</v>
      </c>
      <c r="AK192" s="487">
        <f t="shared" si="36"/>
        <v>0.10201511335012595</v>
      </c>
      <c r="AL192" s="487">
        <f t="shared" si="37"/>
        <v>0.65994962216624686</v>
      </c>
    </row>
    <row r="193" spans="1:38" x14ac:dyDescent="0.2">
      <c r="A193" s="640"/>
      <c r="B193" s="449" t="str">
        <f>+'Summary Data (2)'!B193</f>
        <v>August, 2016</v>
      </c>
      <c r="C193" s="451">
        <f>+'Summary Data (2)'!G193</f>
        <v>1390</v>
      </c>
      <c r="D193" s="451">
        <f>+'Summary Data (2)'!K193</f>
        <v>0</v>
      </c>
      <c r="E193" s="451">
        <f>+'Summary Data (2)'!O193</f>
        <v>0</v>
      </c>
      <c r="F193" s="451">
        <f>+'Summary Data (2)'!S193</f>
        <v>140</v>
      </c>
      <c r="G193" s="451">
        <f>+'Summary Data (2)'!W193</f>
        <v>10</v>
      </c>
      <c r="H193" s="451">
        <f>+'Summary Data (2)'!AA193</f>
        <v>360</v>
      </c>
      <c r="I193" s="451">
        <f>+'Summary Data (2)'!AE193</f>
        <v>30</v>
      </c>
      <c r="J193" s="451">
        <f>+'Summary Data (2)'!AI193</f>
        <v>0</v>
      </c>
      <c r="K193" s="451">
        <f>+'Summary Data (2)'!AM193</f>
        <v>1830</v>
      </c>
      <c r="L193" s="451">
        <f>+'Summary Data (2)'!AQ193</f>
        <v>155</v>
      </c>
      <c r="M193" s="451">
        <f>+'Summary Data (2)'!AU193</f>
        <v>1410</v>
      </c>
      <c r="N193" s="451">
        <f>+'Summary Data (2)'!AY193</f>
        <v>1630</v>
      </c>
      <c r="O193" s="451">
        <f>+'Summary Data (2)'!BC193</f>
        <v>30</v>
      </c>
      <c r="P193" s="451">
        <f>+'Summary Data (2)'!BG193</f>
        <v>5</v>
      </c>
      <c r="Q193" s="451">
        <f>+'Summary Data (2)'!BK193</f>
        <v>210</v>
      </c>
      <c r="R193" s="451">
        <f>+'Summary Data (2)'!BO193</f>
        <v>840</v>
      </c>
      <c r="S193" s="451">
        <f>+'Summary Data (2)'!BS193</f>
        <v>100</v>
      </c>
      <c r="T193" s="451">
        <f>+'Summary Data (2)'!BW193</f>
        <v>60</v>
      </c>
      <c r="U193" s="451">
        <f>+'Summary Data (2)'!BZ193</f>
        <v>8200</v>
      </c>
      <c r="X193" s="451">
        <f t="shared" si="26"/>
        <v>1390</v>
      </c>
      <c r="Y193" s="451">
        <f t="shared" si="26"/>
        <v>0</v>
      </c>
      <c r="Z193" s="451">
        <f t="shared" si="27"/>
        <v>210</v>
      </c>
      <c r="AA193" s="451">
        <f t="shared" si="28"/>
        <v>540</v>
      </c>
      <c r="AB193" s="451">
        <f t="shared" si="29"/>
        <v>1000</v>
      </c>
      <c r="AC193" s="451">
        <f t="shared" si="30"/>
        <v>5060</v>
      </c>
      <c r="AD193" s="432">
        <f t="shared" si="31"/>
        <v>0</v>
      </c>
      <c r="AG193" s="486">
        <f t="shared" si="32"/>
        <v>0.16951219512195123</v>
      </c>
      <c r="AH193" s="486">
        <f t="shared" si="33"/>
        <v>0</v>
      </c>
      <c r="AI193" s="486">
        <f t="shared" si="34"/>
        <v>2.5609756097560974E-2</v>
      </c>
      <c r="AJ193" s="486">
        <f t="shared" si="35"/>
        <v>6.5853658536585369E-2</v>
      </c>
      <c r="AK193" s="486">
        <f t="shared" si="36"/>
        <v>0.12195121951219512</v>
      </c>
      <c r="AL193" s="486">
        <f t="shared" si="37"/>
        <v>0.61707317073170731</v>
      </c>
    </row>
    <row r="194" spans="1:38" x14ac:dyDescent="0.2">
      <c r="A194" s="641"/>
      <c r="B194" s="442" t="str">
        <f>+'Summary Data (2)'!B194</f>
        <v>September, 2016</v>
      </c>
      <c r="C194" s="448">
        <f>+'Summary Data (2)'!G194</f>
        <v>1270</v>
      </c>
      <c r="D194" s="448">
        <f>+'Summary Data (2)'!K194</f>
        <v>720</v>
      </c>
      <c r="E194" s="448">
        <f>+'Summary Data (2)'!O194</f>
        <v>0</v>
      </c>
      <c r="F194" s="448">
        <f>+'Summary Data (2)'!S194</f>
        <v>70</v>
      </c>
      <c r="G194" s="448">
        <f>+'Summary Data (2)'!W194</f>
        <v>10</v>
      </c>
      <c r="H194" s="448">
        <f>+'Summary Data (2)'!AA194</f>
        <v>240</v>
      </c>
      <c r="I194" s="448">
        <f>+'Summary Data (2)'!AE194</f>
        <v>70</v>
      </c>
      <c r="J194" s="448">
        <f>+'Summary Data (2)'!AI194</f>
        <v>0</v>
      </c>
      <c r="K194" s="448">
        <f>+'Summary Data (2)'!AM194</f>
        <v>1605</v>
      </c>
      <c r="L194" s="448">
        <f>+'Summary Data (2)'!AQ194</f>
        <v>90</v>
      </c>
      <c r="M194" s="448">
        <f>+'Summary Data (2)'!AU194</f>
        <v>1340</v>
      </c>
      <c r="N194" s="448">
        <f>+'Summary Data (2)'!AY194</f>
        <v>1670</v>
      </c>
      <c r="O194" s="448">
        <f>+'Summary Data (2)'!BC194</f>
        <v>50</v>
      </c>
      <c r="P194" s="448">
        <f>+'Summary Data (2)'!BG194</f>
        <v>0</v>
      </c>
      <c r="Q194" s="448">
        <f>+'Summary Data (2)'!BK194</f>
        <v>210</v>
      </c>
      <c r="R194" s="448">
        <f>+'Summary Data (2)'!BO194</f>
        <v>540</v>
      </c>
      <c r="S194" s="448">
        <f>+'Summary Data (2)'!BS194</f>
        <v>180</v>
      </c>
      <c r="T194" s="448">
        <f>+'Summary Data (2)'!BW194</f>
        <v>60</v>
      </c>
      <c r="U194" s="448">
        <f>+'Summary Data (2)'!BZ194</f>
        <v>8125</v>
      </c>
      <c r="X194" s="448">
        <f t="shared" si="26"/>
        <v>1270</v>
      </c>
      <c r="Y194" s="448">
        <f t="shared" si="26"/>
        <v>720</v>
      </c>
      <c r="Z194" s="448">
        <f t="shared" si="27"/>
        <v>210</v>
      </c>
      <c r="AA194" s="448">
        <f t="shared" si="28"/>
        <v>390</v>
      </c>
      <c r="AB194" s="448">
        <f t="shared" si="29"/>
        <v>780</v>
      </c>
      <c r="AC194" s="448">
        <f t="shared" si="30"/>
        <v>4755</v>
      </c>
      <c r="AD194" s="432">
        <f t="shared" si="31"/>
        <v>0</v>
      </c>
      <c r="AG194" s="487">
        <f t="shared" si="32"/>
        <v>0.15630769230769231</v>
      </c>
      <c r="AH194" s="487">
        <f t="shared" si="33"/>
        <v>8.861538461538461E-2</v>
      </c>
      <c r="AI194" s="487">
        <f t="shared" si="34"/>
        <v>2.5846153846153845E-2</v>
      </c>
      <c r="AJ194" s="487">
        <f t="shared" si="35"/>
        <v>4.8000000000000001E-2</v>
      </c>
      <c r="AK194" s="487">
        <f t="shared" si="36"/>
        <v>9.6000000000000002E-2</v>
      </c>
      <c r="AL194" s="487">
        <f t="shared" si="37"/>
        <v>0.58523076923076922</v>
      </c>
    </row>
    <row r="195" spans="1:38" ht="12.75" customHeight="1" x14ac:dyDescent="0.2">
      <c r="A195" s="639" t="s">
        <v>369</v>
      </c>
      <c r="B195" s="449" t="str">
        <f>+'Summary Data (2)'!B195</f>
        <v>October, 2016</v>
      </c>
      <c r="C195" s="451">
        <f>+'Summary Data (2)'!G195</f>
        <v>1210</v>
      </c>
      <c r="D195" s="451">
        <f>+'Summary Data (2)'!K195</f>
        <v>4140</v>
      </c>
      <c r="E195" s="451">
        <f>+'Summary Data (2)'!O195</f>
        <v>0</v>
      </c>
      <c r="F195" s="451">
        <f>+'Summary Data (2)'!S195</f>
        <v>30</v>
      </c>
      <c r="G195" s="451">
        <f>+'Summary Data (2)'!W195</f>
        <v>10</v>
      </c>
      <c r="H195" s="451">
        <f>+'Summary Data (2)'!AA195</f>
        <v>350</v>
      </c>
      <c r="I195" s="451">
        <f>+'Summary Data (2)'!AE195</f>
        <v>10</v>
      </c>
      <c r="J195" s="451">
        <f>+'Summary Data (2)'!AI195</f>
        <v>10</v>
      </c>
      <c r="K195" s="451">
        <f>+'Summary Data (2)'!AM195</f>
        <v>1725</v>
      </c>
      <c r="L195" s="451">
        <f>+'Summary Data (2)'!AQ195</f>
        <v>170</v>
      </c>
      <c r="M195" s="451">
        <f>+'Summary Data (2)'!AU195</f>
        <v>1450</v>
      </c>
      <c r="N195" s="451">
        <f>+'Summary Data (2)'!AY195</f>
        <v>1615</v>
      </c>
      <c r="O195" s="451">
        <f>+'Summary Data (2)'!BC195</f>
        <v>10</v>
      </c>
      <c r="P195" s="451">
        <f>+'Summary Data (2)'!BG195</f>
        <v>10</v>
      </c>
      <c r="Q195" s="451">
        <f>+'Summary Data (2)'!BK195</f>
        <v>90</v>
      </c>
      <c r="R195" s="451">
        <f>+'Summary Data (2)'!BO195</f>
        <v>300</v>
      </c>
      <c r="S195" s="451">
        <f>+'Summary Data (2)'!BS195</f>
        <v>120</v>
      </c>
      <c r="T195" s="451">
        <f>+'Summary Data (2)'!BW195</f>
        <v>105</v>
      </c>
      <c r="U195" s="451">
        <f>+'Summary Data (2)'!BZ195</f>
        <v>11355</v>
      </c>
      <c r="X195" s="451">
        <f t="shared" si="26"/>
        <v>1210</v>
      </c>
      <c r="Y195" s="451">
        <f t="shared" si="26"/>
        <v>4140</v>
      </c>
      <c r="Z195" s="451">
        <f t="shared" si="27"/>
        <v>90</v>
      </c>
      <c r="AA195" s="451">
        <f t="shared" si="28"/>
        <v>410</v>
      </c>
      <c r="AB195" s="451">
        <f t="shared" si="29"/>
        <v>525</v>
      </c>
      <c r="AC195" s="451">
        <f t="shared" si="30"/>
        <v>4980</v>
      </c>
      <c r="AD195" s="432">
        <f t="shared" si="31"/>
        <v>0</v>
      </c>
      <c r="AG195" s="486">
        <f t="shared" si="32"/>
        <v>0.10656098634962571</v>
      </c>
      <c r="AH195" s="486">
        <f t="shared" si="33"/>
        <v>0.36459709379128136</v>
      </c>
      <c r="AI195" s="486">
        <f t="shared" si="34"/>
        <v>7.9260237780713338E-3</v>
      </c>
      <c r="AJ195" s="486">
        <f t="shared" si="35"/>
        <v>3.6107441655658302E-2</v>
      </c>
      <c r="AK195" s="486">
        <f t="shared" si="36"/>
        <v>4.6235138705416116E-2</v>
      </c>
      <c r="AL195" s="486">
        <f t="shared" si="37"/>
        <v>0.43857331571994718</v>
      </c>
    </row>
    <row r="196" spans="1:38" ht="12.75" customHeight="1" x14ac:dyDescent="0.2">
      <c r="A196" s="640"/>
      <c r="B196" s="442" t="str">
        <f>+'Summary Data (2)'!B196</f>
        <v>November, 2016</v>
      </c>
      <c r="C196" s="448">
        <f>+'Summary Data (2)'!G196</f>
        <v>960</v>
      </c>
      <c r="D196" s="448">
        <f>+'Summary Data (2)'!K196</f>
        <v>0</v>
      </c>
      <c r="E196" s="448">
        <f>+'Summary Data (2)'!O196</f>
        <v>10</v>
      </c>
      <c r="F196" s="448">
        <f>+'Summary Data (2)'!S196</f>
        <v>50</v>
      </c>
      <c r="G196" s="448">
        <f>+'Summary Data (2)'!W196</f>
        <v>10</v>
      </c>
      <c r="H196" s="448">
        <f>+'Summary Data (2)'!AA196</f>
        <v>100</v>
      </c>
      <c r="I196" s="448">
        <f>+'Summary Data (2)'!AE196</f>
        <v>50</v>
      </c>
      <c r="J196" s="448">
        <f>+'Summary Data (2)'!AI196</f>
        <v>20</v>
      </c>
      <c r="K196" s="448">
        <f>+'Summary Data (2)'!AM196</f>
        <v>1445</v>
      </c>
      <c r="L196" s="448">
        <f>+'Summary Data (2)'!AQ196</f>
        <v>115</v>
      </c>
      <c r="M196" s="448">
        <f>+'Summary Data (2)'!AU196</f>
        <v>1425</v>
      </c>
      <c r="N196" s="448">
        <f>+'Summary Data (2)'!AY196</f>
        <v>1605</v>
      </c>
      <c r="O196" s="448">
        <f>+'Summary Data (2)'!BC196</f>
        <v>30</v>
      </c>
      <c r="P196" s="448">
        <f>+'Summary Data (2)'!BG196</f>
        <v>5</v>
      </c>
      <c r="Q196" s="448">
        <f>+'Summary Data (2)'!BK196</f>
        <v>180</v>
      </c>
      <c r="R196" s="448">
        <f>+'Summary Data (2)'!BO196</f>
        <v>300</v>
      </c>
      <c r="S196" s="448">
        <f>+'Summary Data (2)'!BS196</f>
        <v>30</v>
      </c>
      <c r="T196" s="448">
        <f>+'Summary Data (2)'!BW196</f>
        <v>30</v>
      </c>
      <c r="U196" s="448">
        <f>+'Summary Data (2)'!BZ196</f>
        <v>6365</v>
      </c>
      <c r="X196" s="448">
        <f t="shared" ref="X196:Y259" si="38">+C196</f>
        <v>960</v>
      </c>
      <c r="Y196" s="448">
        <f t="shared" si="38"/>
        <v>0</v>
      </c>
      <c r="Z196" s="448">
        <f t="shared" ref="Z196:Z259" si="39">+Q196</f>
        <v>180</v>
      </c>
      <c r="AA196" s="448">
        <f t="shared" ref="AA196:AA259" si="40">+E196+F196+G196+H196+I196+J196</f>
        <v>240</v>
      </c>
      <c r="AB196" s="448">
        <f t="shared" ref="AB196:AB259" si="41">+R196+S196+T196</f>
        <v>360</v>
      </c>
      <c r="AC196" s="448">
        <f t="shared" ref="AC196:AC259" si="42">+K196+L196+M196+N196+O196+P196</f>
        <v>4625</v>
      </c>
      <c r="AD196" s="432">
        <f t="shared" ref="AD196:AD259" si="43">+SUM(X196:AC196)-U196</f>
        <v>0</v>
      </c>
      <c r="AG196" s="487">
        <f t="shared" ref="AG196:AG259" si="44">+X196/$U196</f>
        <v>0.15082482325216026</v>
      </c>
      <c r="AH196" s="487">
        <f t="shared" ref="AH196:AH259" si="45">+Y196/$U196</f>
        <v>0</v>
      </c>
      <c r="AI196" s="487">
        <f t="shared" ref="AI196:AI259" si="46">+Z196/$U196</f>
        <v>2.8279654359780047E-2</v>
      </c>
      <c r="AJ196" s="487">
        <f t="shared" ref="AJ196:AJ259" si="47">+AA196/$U196</f>
        <v>3.7706205813040065E-2</v>
      </c>
      <c r="AK196" s="487">
        <f t="shared" ref="AK196:AK259" si="48">+AB196/$U196</f>
        <v>5.6559308719560095E-2</v>
      </c>
      <c r="AL196" s="487">
        <f t="shared" ref="AL196:AL259" si="49">+AC196/$U196</f>
        <v>0.7266300078554595</v>
      </c>
    </row>
    <row r="197" spans="1:38" x14ac:dyDescent="0.2">
      <c r="A197" s="640"/>
      <c r="B197" s="449" t="str">
        <f>+'Summary Data (2)'!B197</f>
        <v>December, 2016</v>
      </c>
      <c r="C197" s="451">
        <f>+'Summary Data (2)'!G197</f>
        <v>610</v>
      </c>
      <c r="D197" s="451">
        <f>+'Summary Data (2)'!K197</f>
        <v>0</v>
      </c>
      <c r="E197" s="451">
        <f>+'Summary Data (2)'!O197</f>
        <v>0</v>
      </c>
      <c r="F197" s="451">
        <f>+'Summary Data (2)'!S197</f>
        <v>30</v>
      </c>
      <c r="G197" s="451">
        <f>+'Summary Data (2)'!W197</f>
        <v>10</v>
      </c>
      <c r="H197" s="451">
        <f>+'Summary Data (2)'!AA197</f>
        <v>130</v>
      </c>
      <c r="I197" s="451">
        <f>+'Summary Data (2)'!AE197</f>
        <v>10</v>
      </c>
      <c r="J197" s="451">
        <f>+'Summary Data (2)'!AI197</f>
        <v>0</v>
      </c>
      <c r="K197" s="451">
        <f>+'Summary Data (2)'!AM197</f>
        <v>1070</v>
      </c>
      <c r="L197" s="451">
        <f>+'Summary Data (2)'!AQ197</f>
        <v>280</v>
      </c>
      <c r="M197" s="451">
        <f>+'Summary Data (2)'!AU197</f>
        <v>1180</v>
      </c>
      <c r="N197" s="451">
        <f>+'Summary Data (2)'!AY197</f>
        <v>1095</v>
      </c>
      <c r="O197" s="451">
        <f>+'Summary Data (2)'!BC197</f>
        <v>10</v>
      </c>
      <c r="P197" s="451">
        <f>+'Summary Data (2)'!BG197</f>
        <v>5</v>
      </c>
      <c r="Q197" s="451">
        <f>+'Summary Data (2)'!BK197</f>
        <v>60</v>
      </c>
      <c r="R197" s="451">
        <f>+'Summary Data (2)'!BO197</f>
        <v>570</v>
      </c>
      <c r="S197" s="451">
        <f>+'Summary Data (2)'!BS197</f>
        <v>200</v>
      </c>
      <c r="T197" s="451">
        <f>+'Summary Data (2)'!BW197</f>
        <v>30</v>
      </c>
      <c r="U197" s="451">
        <f>+'Summary Data (2)'!BZ197</f>
        <v>5290</v>
      </c>
      <c r="X197" s="451">
        <f t="shared" si="38"/>
        <v>610</v>
      </c>
      <c r="Y197" s="451">
        <f t="shared" si="38"/>
        <v>0</v>
      </c>
      <c r="Z197" s="451">
        <f t="shared" si="39"/>
        <v>60</v>
      </c>
      <c r="AA197" s="451">
        <f t="shared" si="40"/>
        <v>180</v>
      </c>
      <c r="AB197" s="451">
        <f t="shared" si="41"/>
        <v>800</v>
      </c>
      <c r="AC197" s="451">
        <f t="shared" si="42"/>
        <v>3640</v>
      </c>
      <c r="AD197" s="432">
        <f t="shared" si="43"/>
        <v>0</v>
      </c>
      <c r="AG197" s="486">
        <f t="shared" si="44"/>
        <v>0.11531190926275993</v>
      </c>
      <c r="AH197" s="486">
        <f t="shared" si="45"/>
        <v>0</v>
      </c>
      <c r="AI197" s="486">
        <f t="shared" si="46"/>
        <v>1.1342155009451797E-2</v>
      </c>
      <c r="AJ197" s="486">
        <f t="shared" si="47"/>
        <v>3.4026465028355386E-2</v>
      </c>
      <c r="AK197" s="486">
        <f t="shared" si="48"/>
        <v>0.15122873345935728</v>
      </c>
      <c r="AL197" s="486">
        <f t="shared" si="49"/>
        <v>0.68809073724007563</v>
      </c>
    </row>
    <row r="198" spans="1:38" x14ac:dyDescent="0.2">
      <c r="A198" s="640"/>
      <c r="B198" s="442" t="str">
        <f>+'Summary Data (2)'!B198</f>
        <v>January, 2017</v>
      </c>
      <c r="C198" s="448">
        <f>+'Summary Data (2)'!G198</f>
        <v>800</v>
      </c>
      <c r="D198" s="448">
        <f>+'Summary Data (2)'!K198</f>
        <v>0</v>
      </c>
      <c r="E198" s="448">
        <f>+'Summary Data (2)'!O198</f>
        <v>0</v>
      </c>
      <c r="F198" s="448">
        <f>+'Summary Data (2)'!S198</f>
        <v>40</v>
      </c>
      <c r="G198" s="448">
        <f>+'Summary Data (2)'!W198</f>
        <v>0</v>
      </c>
      <c r="H198" s="448">
        <f>+'Summary Data (2)'!AA198</f>
        <v>10</v>
      </c>
      <c r="I198" s="448">
        <f>+'Summary Data (2)'!AE198</f>
        <v>10</v>
      </c>
      <c r="J198" s="448">
        <f>+'Summary Data (2)'!AI198</f>
        <v>0</v>
      </c>
      <c r="K198" s="448">
        <f>+'Summary Data (2)'!AM198</f>
        <v>990</v>
      </c>
      <c r="L198" s="448">
        <f>+'Summary Data (2)'!AQ198</f>
        <v>75</v>
      </c>
      <c r="M198" s="448">
        <f>+'Summary Data (2)'!AU198</f>
        <v>960</v>
      </c>
      <c r="N198" s="448">
        <f>+'Summary Data (2)'!AY198</f>
        <v>860</v>
      </c>
      <c r="O198" s="448">
        <f>+'Summary Data (2)'!BC198</f>
        <v>10</v>
      </c>
      <c r="P198" s="448">
        <f>+'Summary Data (2)'!BG198</f>
        <v>5</v>
      </c>
      <c r="Q198" s="448">
        <f>+'Summary Data (2)'!BK198</f>
        <v>180</v>
      </c>
      <c r="R198" s="448">
        <f>+'Summary Data (2)'!BO198</f>
        <v>540</v>
      </c>
      <c r="S198" s="448">
        <f>+'Summary Data (2)'!BS198</f>
        <v>120</v>
      </c>
      <c r="T198" s="448">
        <f>+'Summary Data (2)'!BW198</f>
        <v>45</v>
      </c>
      <c r="U198" s="448">
        <f>+'Summary Data (2)'!BZ198</f>
        <v>4645</v>
      </c>
      <c r="X198" s="448">
        <f t="shared" si="38"/>
        <v>800</v>
      </c>
      <c r="Y198" s="448">
        <f t="shared" si="38"/>
        <v>0</v>
      </c>
      <c r="Z198" s="448">
        <f t="shared" si="39"/>
        <v>180</v>
      </c>
      <c r="AA198" s="448">
        <f t="shared" si="40"/>
        <v>60</v>
      </c>
      <c r="AB198" s="448">
        <f t="shared" si="41"/>
        <v>705</v>
      </c>
      <c r="AC198" s="448">
        <f t="shared" si="42"/>
        <v>2900</v>
      </c>
      <c r="AD198" s="432">
        <f t="shared" si="43"/>
        <v>0</v>
      </c>
      <c r="AG198" s="487">
        <f t="shared" si="44"/>
        <v>0.17222820236813779</v>
      </c>
      <c r="AH198" s="487">
        <f t="shared" si="45"/>
        <v>0</v>
      </c>
      <c r="AI198" s="487">
        <f t="shared" si="46"/>
        <v>3.8751345532831001E-2</v>
      </c>
      <c r="AJ198" s="487">
        <f t="shared" si="47"/>
        <v>1.2917115177610334E-2</v>
      </c>
      <c r="AK198" s="487">
        <f t="shared" si="48"/>
        <v>0.15177610333692143</v>
      </c>
      <c r="AL198" s="487">
        <f t="shared" si="49"/>
        <v>0.62432723358449949</v>
      </c>
    </row>
    <row r="199" spans="1:38" x14ac:dyDescent="0.2">
      <c r="A199" s="640"/>
      <c r="B199" s="449" t="str">
        <f>+'Summary Data (2)'!B199</f>
        <v>February, 2017</v>
      </c>
      <c r="C199" s="451">
        <f>+'Summary Data (2)'!G199</f>
        <v>1300</v>
      </c>
      <c r="D199" s="451">
        <f>+'Summary Data (2)'!K199</f>
        <v>2520</v>
      </c>
      <c r="E199" s="451">
        <f>+'Summary Data (2)'!O199</f>
        <v>0</v>
      </c>
      <c r="F199" s="451">
        <f>+'Summary Data (2)'!S199</f>
        <v>90</v>
      </c>
      <c r="G199" s="451">
        <f>+'Summary Data (2)'!W199</f>
        <v>0</v>
      </c>
      <c r="H199" s="451">
        <f>+'Summary Data (2)'!AA199</f>
        <v>140</v>
      </c>
      <c r="I199" s="451">
        <f>+'Summary Data (2)'!AE199</f>
        <v>30</v>
      </c>
      <c r="J199" s="451">
        <f>+'Summary Data (2)'!AI199</f>
        <v>0</v>
      </c>
      <c r="K199" s="451">
        <f>+'Summary Data (2)'!AM199</f>
        <v>1480</v>
      </c>
      <c r="L199" s="451">
        <f>+'Summary Data (2)'!AQ199</f>
        <v>90</v>
      </c>
      <c r="M199" s="451">
        <f>+'Summary Data (2)'!AU199</f>
        <v>1040</v>
      </c>
      <c r="N199" s="451">
        <f>+'Summary Data (2)'!AY199</f>
        <v>1690</v>
      </c>
      <c r="O199" s="451">
        <f>+'Summary Data (2)'!BC199</f>
        <v>0</v>
      </c>
      <c r="P199" s="451">
        <f>+'Summary Data (2)'!BG199</f>
        <v>5</v>
      </c>
      <c r="Q199" s="451">
        <f>+'Summary Data (2)'!BK199</f>
        <v>150</v>
      </c>
      <c r="R199" s="451">
        <f>+'Summary Data (2)'!BO199</f>
        <v>480</v>
      </c>
      <c r="S199" s="451">
        <f>+'Summary Data (2)'!BS199</f>
        <v>120</v>
      </c>
      <c r="T199" s="451">
        <f>+'Summary Data (2)'!BW199</f>
        <v>60</v>
      </c>
      <c r="U199" s="451">
        <f>+'Summary Data (2)'!BZ199</f>
        <v>9195</v>
      </c>
      <c r="X199" s="451">
        <f t="shared" si="38"/>
        <v>1300</v>
      </c>
      <c r="Y199" s="451">
        <f t="shared" si="38"/>
        <v>2520</v>
      </c>
      <c r="Z199" s="451">
        <f t="shared" si="39"/>
        <v>150</v>
      </c>
      <c r="AA199" s="451">
        <f t="shared" si="40"/>
        <v>260</v>
      </c>
      <c r="AB199" s="451">
        <f t="shared" si="41"/>
        <v>660</v>
      </c>
      <c r="AC199" s="451">
        <f t="shared" si="42"/>
        <v>4305</v>
      </c>
      <c r="AD199" s="432">
        <f t="shared" si="43"/>
        <v>0</v>
      </c>
      <c r="AG199" s="486">
        <f t="shared" si="44"/>
        <v>0.14138118542686243</v>
      </c>
      <c r="AH199" s="486">
        <f t="shared" si="45"/>
        <v>0.27406199021207178</v>
      </c>
      <c r="AI199" s="486">
        <f t="shared" si="46"/>
        <v>1.6313213703099509E-2</v>
      </c>
      <c r="AJ199" s="486">
        <f t="shared" si="47"/>
        <v>2.8276237085372486E-2</v>
      </c>
      <c r="AK199" s="486">
        <f t="shared" si="48"/>
        <v>7.177814029363784E-2</v>
      </c>
      <c r="AL199" s="486">
        <f t="shared" si="49"/>
        <v>0.46818923327895595</v>
      </c>
    </row>
    <row r="200" spans="1:38" x14ac:dyDescent="0.2">
      <c r="A200" s="640"/>
      <c r="B200" s="442" t="str">
        <f>+'Summary Data (2)'!B200</f>
        <v>March, 2017</v>
      </c>
      <c r="C200" s="448">
        <f>+'Summary Data (2)'!G200</f>
        <v>1230</v>
      </c>
      <c r="D200" s="448">
        <f>+'Summary Data (2)'!K200</f>
        <v>360</v>
      </c>
      <c r="E200" s="448">
        <f>+'Summary Data (2)'!O200</f>
        <v>0</v>
      </c>
      <c r="F200" s="448">
        <f>+'Summary Data (2)'!S200</f>
        <v>90</v>
      </c>
      <c r="G200" s="448">
        <f>+'Summary Data (2)'!W200</f>
        <v>30</v>
      </c>
      <c r="H200" s="448">
        <f>+'Summary Data (2)'!AA200</f>
        <v>370</v>
      </c>
      <c r="I200" s="448">
        <f>+'Summary Data (2)'!AE200</f>
        <v>50</v>
      </c>
      <c r="J200" s="448">
        <f>+'Summary Data (2)'!AI200</f>
        <v>10</v>
      </c>
      <c r="K200" s="448">
        <f>+'Summary Data (2)'!AM200</f>
        <v>1735</v>
      </c>
      <c r="L200" s="448">
        <f>+'Summary Data (2)'!AQ200</f>
        <v>130</v>
      </c>
      <c r="M200" s="448">
        <f>+'Summary Data (2)'!AU200</f>
        <v>1580</v>
      </c>
      <c r="N200" s="448">
        <f>+'Summary Data (2)'!AY200</f>
        <v>2000</v>
      </c>
      <c r="O200" s="448">
        <f>+'Summary Data (2)'!BC200</f>
        <v>20</v>
      </c>
      <c r="P200" s="448">
        <f>+'Summary Data (2)'!BG200</f>
        <v>5</v>
      </c>
      <c r="Q200" s="448">
        <f>+'Summary Data (2)'!BK200</f>
        <v>330</v>
      </c>
      <c r="R200" s="448">
        <f>+'Summary Data (2)'!BO200</f>
        <v>510</v>
      </c>
      <c r="S200" s="448">
        <f>+'Summary Data (2)'!BS200</f>
        <v>110</v>
      </c>
      <c r="T200" s="448">
        <f>+'Summary Data (2)'!BW200</f>
        <v>105</v>
      </c>
      <c r="U200" s="448">
        <f>+'Summary Data (2)'!BZ200</f>
        <v>8665</v>
      </c>
      <c r="X200" s="448">
        <f t="shared" si="38"/>
        <v>1230</v>
      </c>
      <c r="Y200" s="448">
        <f t="shared" si="38"/>
        <v>360</v>
      </c>
      <c r="Z200" s="448">
        <f t="shared" si="39"/>
        <v>330</v>
      </c>
      <c r="AA200" s="448">
        <f t="shared" si="40"/>
        <v>550</v>
      </c>
      <c r="AB200" s="448">
        <f t="shared" si="41"/>
        <v>725</v>
      </c>
      <c r="AC200" s="448">
        <f t="shared" si="42"/>
        <v>5470</v>
      </c>
      <c r="AD200" s="432">
        <f t="shared" si="43"/>
        <v>0</v>
      </c>
      <c r="AG200" s="487">
        <f t="shared" si="44"/>
        <v>0.14195037507212926</v>
      </c>
      <c r="AH200" s="487">
        <f t="shared" si="45"/>
        <v>4.15464512406232E-2</v>
      </c>
      <c r="AI200" s="487">
        <f t="shared" si="46"/>
        <v>3.8084246970571264E-2</v>
      </c>
      <c r="AJ200" s="487">
        <f t="shared" si="47"/>
        <v>6.3473744950952107E-2</v>
      </c>
      <c r="AK200" s="487">
        <f t="shared" si="48"/>
        <v>8.3669936526255054E-2</v>
      </c>
      <c r="AL200" s="487">
        <f t="shared" si="49"/>
        <v>0.6312752452394691</v>
      </c>
    </row>
    <row r="201" spans="1:38" x14ac:dyDescent="0.2">
      <c r="A201" s="640"/>
      <c r="B201" s="449" t="str">
        <f>+'Summary Data (2)'!B201</f>
        <v>April, 2017</v>
      </c>
      <c r="C201" s="451">
        <f>+'Summary Data (2)'!G201</f>
        <v>1110</v>
      </c>
      <c r="D201" s="451">
        <f>+'Summary Data (2)'!K201</f>
        <v>3840</v>
      </c>
      <c r="E201" s="451">
        <f>+'Summary Data (2)'!O201</f>
        <v>10</v>
      </c>
      <c r="F201" s="451">
        <f>+'Summary Data (2)'!S201</f>
        <v>80</v>
      </c>
      <c r="G201" s="451">
        <f>+'Summary Data (2)'!W201</f>
        <v>10</v>
      </c>
      <c r="H201" s="451">
        <f>+'Summary Data (2)'!AA201</f>
        <v>350</v>
      </c>
      <c r="I201" s="451">
        <f>+'Summary Data (2)'!AE201</f>
        <v>50</v>
      </c>
      <c r="J201" s="451">
        <f>+'Summary Data (2)'!AI201</f>
        <v>10</v>
      </c>
      <c r="K201" s="451">
        <f>+'Summary Data (2)'!AM201</f>
        <v>1515</v>
      </c>
      <c r="L201" s="451">
        <f>+'Summary Data (2)'!AQ201</f>
        <v>95</v>
      </c>
      <c r="M201" s="451">
        <f>+'Summary Data (2)'!AU201</f>
        <v>1480</v>
      </c>
      <c r="N201" s="451">
        <f>+'Summary Data (2)'!AY201</f>
        <v>1700</v>
      </c>
      <c r="O201" s="451">
        <f>+'Summary Data (2)'!BC201</f>
        <v>50</v>
      </c>
      <c r="P201" s="451">
        <f>+'Summary Data (2)'!BG201</f>
        <v>15</v>
      </c>
      <c r="Q201" s="451">
        <f>+'Summary Data (2)'!BK201</f>
        <v>120</v>
      </c>
      <c r="R201" s="451">
        <f>+'Summary Data (2)'!BO201</f>
        <v>450</v>
      </c>
      <c r="S201" s="451">
        <f>+'Summary Data (2)'!BS201</f>
        <v>140</v>
      </c>
      <c r="T201" s="451">
        <f>+'Summary Data (2)'!BW201</f>
        <v>90</v>
      </c>
      <c r="U201" s="451">
        <f>+'Summary Data (2)'!BZ201</f>
        <v>11115</v>
      </c>
      <c r="X201" s="451">
        <f t="shared" si="38"/>
        <v>1110</v>
      </c>
      <c r="Y201" s="451">
        <f t="shared" si="38"/>
        <v>3840</v>
      </c>
      <c r="Z201" s="451">
        <f t="shared" si="39"/>
        <v>120</v>
      </c>
      <c r="AA201" s="451">
        <f t="shared" si="40"/>
        <v>510</v>
      </c>
      <c r="AB201" s="451">
        <f t="shared" si="41"/>
        <v>680</v>
      </c>
      <c r="AC201" s="451">
        <f t="shared" si="42"/>
        <v>4855</v>
      </c>
      <c r="AD201" s="432">
        <f t="shared" si="43"/>
        <v>0</v>
      </c>
      <c r="AG201" s="486">
        <f t="shared" si="44"/>
        <v>9.9865047233468285E-2</v>
      </c>
      <c r="AH201" s="486">
        <f t="shared" si="45"/>
        <v>0.34547908232118757</v>
      </c>
      <c r="AI201" s="486">
        <f t="shared" si="46"/>
        <v>1.0796221322537112E-2</v>
      </c>
      <c r="AJ201" s="486">
        <f t="shared" si="47"/>
        <v>4.5883940620782729E-2</v>
      </c>
      <c r="AK201" s="486">
        <f t="shared" si="48"/>
        <v>6.1178587494376969E-2</v>
      </c>
      <c r="AL201" s="486">
        <f t="shared" si="49"/>
        <v>0.43679712100764734</v>
      </c>
    </row>
    <row r="202" spans="1:38" x14ac:dyDescent="0.2">
      <c r="A202" s="640"/>
      <c r="B202" s="442" t="str">
        <f>+'Summary Data (2)'!B202</f>
        <v>May, 2017</v>
      </c>
      <c r="C202" s="448">
        <f>+'Summary Data (2)'!G202</f>
        <v>1250</v>
      </c>
      <c r="D202" s="448">
        <f>+'Summary Data (2)'!K202</f>
        <v>2520</v>
      </c>
      <c r="E202" s="448">
        <f>+'Summary Data (2)'!O202</f>
        <v>20</v>
      </c>
      <c r="F202" s="448">
        <f>+'Summary Data (2)'!S202</f>
        <v>170</v>
      </c>
      <c r="G202" s="448">
        <f>+'Summary Data (2)'!W202</f>
        <v>10</v>
      </c>
      <c r="H202" s="448">
        <f>+'Summary Data (2)'!AA202</f>
        <v>630</v>
      </c>
      <c r="I202" s="448">
        <f>+'Summary Data (2)'!AE202</f>
        <v>50</v>
      </c>
      <c r="J202" s="448">
        <f>+'Summary Data (2)'!AI202</f>
        <v>10</v>
      </c>
      <c r="K202" s="448">
        <f>+'Summary Data (2)'!AM202</f>
        <v>1895</v>
      </c>
      <c r="L202" s="448">
        <f>+'Summary Data (2)'!AQ202</f>
        <v>235</v>
      </c>
      <c r="M202" s="448">
        <f>+'Summary Data (2)'!AU202</f>
        <v>1665</v>
      </c>
      <c r="N202" s="448">
        <f>+'Summary Data (2)'!AY202</f>
        <v>1965</v>
      </c>
      <c r="O202" s="448">
        <f>+'Summary Data (2)'!BC202</f>
        <v>10</v>
      </c>
      <c r="P202" s="448">
        <f>+'Summary Data (2)'!BG202</f>
        <v>10</v>
      </c>
      <c r="Q202" s="448">
        <f>+'Summary Data (2)'!BK202</f>
        <v>240</v>
      </c>
      <c r="R202" s="448">
        <f>+'Summary Data (2)'!BO202</f>
        <v>840</v>
      </c>
      <c r="S202" s="448">
        <f>+'Summary Data (2)'!BS202</f>
        <v>280</v>
      </c>
      <c r="T202" s="448">
        <f>+'Summary Data (2)'!BW202</f>
        <v>135</v>
      </c>
      <c r="U202" s="448">
        <f>+'Summary Data (2)'!BZ202</f>
        <v>11935</v>
      </c>
      <c r="X202" s="448">
        <f t="shared" si="38"/>
        <v>1250</v>
      </c>
      <c r="Y202" s="448">
        <f t="shared" si="38"/>
        <v>2520</v>
      </c>
      <c r="Z202" s="448">
        <f t="shared" si="39"/>
        <v>240</v>
      </c>
      <c r="AA202" s="448">
        <f t="shared" si="40"/>
        <v>890</v>
      </c>
      <c r="AB202" s="448">
        <f t="shared" si="41"/>
        <v>1255</v>
      </c>
      <c r="AC202" s="448">
        <f t="shared" si="42"/>
        <v>5780</v>
      </c>
      <c r="AD202" s="432">
        <f t="shared" si="43"/>
        <v>0</v>
      </c>
      <c r="AG202" s="487">
        <f t="shared" si="44"/>
        <v>0.10473397570171764</v>
      </c>
      <c r="AH202" s="487">
        <f t="shared" si="45"/>
        <v>0.21114369501466276</v>
      </c>
      <c r="AI202" s="487">
        <f t="shared" si="46"/>
        <v>2.0108923334729786E-2</v>
      </c>
      <c r="AJ202" s="487">
        <f t="shared" si="47"/>
        <v>7.4570590699622963E-2</v>
      </c>
      <c r="AK202" s="487">
        <f t="shared" si="48"/>
        <v>0.1051529116045245</v>
      </c>
      <c r="AL202" s="487">
        <f t="shared" si="49"/>
        <v>0.48428990364474234</v>
      </c>
    </row>
    <row r="203" spans="1:38" x14ac:dyDescent="0.2">
      <c r="A203" s="640"/>
      <c r="B203" s="449" t="str">
        <f>+'Summary Data (2)'!B203</f>
        <v>June, 2017</v>
      </c>
      <c r="C203" s="451">
        <f>+'Summary Data (2)'!G203</f>
        <v>1580</v>
      </c>
      <c r="D203" s="451">
        <f>+'Summary Data (2)'!K203</f>
        <v>1800</v>
      </c>
      <c r="E203" s="451">
        <f>+'Summary Data (2)'!O203</f>
        <v>0</v>
      </c>
      <c r="F203" s="451">
        <f>+'Summary Data (2)'!S203</f>
        <v>160</v>
      </c>
      <c r="G203" s="451">
        <f>+'Summary Data (2)'!W203</f>
        <v>20</v>
      </c>
      <c r="H203" s="451">
        <f>+'Summary Data (2)'!AA203</f>
        <v>540</v>
      </c>
      <c r="I203" s="451">
        <f>+'Summary Data (2)'!AE203</f>
        <v>80</v>
      </c>
      <c r="J203" s="451">
        <f>+'Summary Data (2)'!AI203</f>
        <v>0</v>
      </c>
      <c r="K203" s="451">
        <f>+'Summary Data (2)'!AM203</f>
        <v>1805</v>
      </c>
      <c r="L203" s="451">
        <f>+'Summary Data (2)'!AQ203</f>
        <v>120</v>
      </c>
      <c r="M203" s="451">
        <f>+'Summary Data (2)'!AU203</f>
        <v>1845</v>
      </c>
      <c r="N203" s="451">
        <f>+'Summary Data (2)'!AY203</f>
        <v>1810</v>
      </c>
      <c r="O203" s="451">
        <f>+'Summary Data (2)'!BC203</f>
        <v>0</v>
      </c>
      <c r="P203" s="451">
        <f>+'Summary Data (2)'!BG203</f>
        <v>10</v>
      </c>
      <c r="Q203" s="451">
        <f>+'Summary Data (2)'!BK203</f>
        <v>690</v>
      </c>
      <c r="R203" s="451">
        <f>+'Summary Data (2)'!BO203</f>
        <v>450</v>
      </c>
      <c r="S203" s="451">
        <f>+'Summary Data (2)'!BS203</f>
        <v>150</v>
      </c>
      <c r="T203" s="451">
        <f>+'Summary Data (2)'!BW203</f>
        <v>150</v>
      </c>
      <c r="U203" s="451">
        <f>+'Summary Data (2)'!BZ203</f>
        <v>11210</v>
      </c>
      <c r="X203" s="451">
        <f t="shared" si="38"/>
        <v>1580</v>
      </c>
      <c r="Y203" s="451">
        <f t="shared" si="38"/>
        <v>1800</v>
      </c>
      <c r="Z203" s="451">
        <f t="shared" si="39"/>
        <v>690</v>
      </c>
      <c r="AA203" s="451">
        <f t="shared" si="40"/>
        <v>800</v>
      </c>
      <c r="AB203" s="451">
        <f t="shared" si="41"/>
        <v>750</v>
      </c>
      <c r="AC203" s="451">
        <f t="shared" si="42"/>
        <v>5590</v>
      </c>
      <c r="AD203" s="432">
        <f t="shared" si="43"/>
        <v>0</v>
      </c>
      <c r="AG203" s="486">
        <f t="shared" si="44"/>
        <v>0.14094558429973239</v>
      </c>
      <c r="AH203" s="486">
        <f t="shared" si="45"/>
        <v>0.16057091882247992</v>
      </c>
      <c r="AI203" s="486">
        <f t="shared" si="46"/>
        <v>6.1552185548617307E-2</v>
      </c>
      <c r="AJ203" s="486">
        <f t="shared" si="47"/>
        <v>7.1364852809991081E-2</v>
      </c>
      <c r="AK203" s="486">
        <f t="shared" si="48"/>
        <v>6.690454950936664E-2</v>
      </c>
      <c r="AL203" s="486">
        <f t="shared" si="49"/>
        <v>0.49866190900981266</v>
      </c>
    </row>
    <row r="204" spans="1:38" x14ac:dyDescent="0.2">
      <c r="A204" s="640"/>
      <c r="B204" s="442" t="str">
        <f>+'Summary Data (2)'!B204</f>
        <v>July, 2017</v>
      </c>
      <c r="C204" s="448">
        <f>+'Summary Data (2)'!G204</f>
        <v>1150</v>
      </c>
      <c r="D204" s="448">
        <f>+'Summary Data (2)'!K204</f>
        <v>720</v>
      </c>
      <c r="E204" s="448">
        <f>+'Summary Data (2)'!O204</f>
        <v>0</v>
      </c>
      <c r="F204" s="448">
        <f>+'Summary Data (2)'!S204</f>
        <v>60</v>
      </c>
      <c r="G204" s="448">
        <f>+'Summary Data (2)'!W204</f>
        <v>10</v>
      </c>
      <c r="H204" s="448">
        <f>+'Summary Data (2)'!AA204</f>
        <v>430</v>
      </c>
      <c r="I204" s="448">
        <f>+'Summary Data (2)'!AE204</f>
        <v>60</v>
      </c>
      <c r="J204" s="448">
        <f>+'Summary Data (2)'!AI204</f>
        <v>0</v>
      </c>
      <c r="K204" s="448">
        <f>+'Summary Data (2)'!AM204</f>
        <v>1600</v>
      </c>
      <c r="L204" s="448">
        <f>+'Summary Data (2)'!AQ204</f>
        <v>85</v>
      </c>
      <c r="M204" s="448">
        <f>+'Summary Data (2)'!AU204</f>
        <v>1840</v>
      </c>
      <c r="N204" s="448">
        <f>+'Summary Data (2)'!AY204</f>
        <v>1750</v>
      </c>
      <c r="O204" s="448">
        <f>+'Summary Data (2)'!BC204</f>
        <v>0</v>
      </c>
      <c r="P204" s="448">
        <f>+'Summary Data (2)'!BG204</f>
        <v>5</v>
      </c>
      <c r="Q204" s="448">
        <f>+'Summary Data (2)'!BK204</f>
        <v>90</v>
      </c>
      <c r="R204" s="448">
        <f>+'Summary Data (2)'!BO204</f>
        <v>420</v>
      </c>
      <c r="S204" s="448">
        <f>+'Summary Data (2)'!BS204</f>
        <v>90</v>
      </c>
      <c r="T204" s="448">
        <f>+'Summary Data (2)'!BW204</f>
        <v>75</v>
      </c>
      <c r="U204" s="448">
        <f>+'Summary Data (2)'!BZ204</f>
        <v>8385</v>
      </c>
      <c r="X204" s="448">
        <f t="shared" si="38"/>
        <v>1150</v>
      </c>
      <c r="Y204" s="448">
        <f t="shared" si="38"/>
        <v>720</v>
      </c>
      <c r="Z204" s="448">
        <f t="shared" si="39"/>
        <v>90</v>
      </c>
      <c r="AA204" s="448">
        <f t="shared" si="40"/>
        <v>560</v>
      </c>
      <c r="AB204" s="448">
        <f t="shared" si="41"/>
        <v>585</v>
      </c>
      <c r="AC204" s="448">
        <f t="shared" si="42"/>
        <v>5280</v>
      </c>
      <c r="AD204" s="432">
        <f t="shared" si="43"/>
        <v>0</v>
      </c>
      <c r="AG204" s="487">
        <f t="shared" si="44"/>
        <v>0.13714967203339296</v>
      </c>
      <c r="AH204" s="487">
        <f t="shared" si="45"/>
        <v>8.5867620751341675E-2</v>
      </c>
      <c r="AI204" s="487">
        <f t="shared" si="46"/>
        <v>1.0733452593917709E-2</v>
      </c>
      <c r="AJ204" s="487">
        <f t="shared" si="47"/>
        <v>6.6785927251043528E-2</v>
      </c>
      <c r="AK204" s="487">
        <f t="shared" si="48"/>
        <v>6.9767441860465115E-2</v>
      </c>
      <c r="AL204" s="487">
        <f t="shared" si="49"/>
        <v>0.62969588550983902</v>
      </c>
    </row>
    <row r="205" spans="1:38" x14ac:dyDescent="0.2">
      <c r="A205" s="640"/>
      <c r="B205" s="449" t="str">
        <f>+'Summary Data (2)'!B205</f>
        <v>August, 2017</v>
      </c>
      <c r="C205" s="451">
        <f>+'Summary Data (2)'!G205</f>
        <v>1930</v>
      </c>
      <c r="D205" s="451">
        <f>+'Summary Data (2)'!K205</f>
        <v>4080</v>
      </c>
      <c r="E205" s="451">
        <f>+'Summary Data (2)'!O205</f>
        <v>10</v>
      </c>
      <c r="F205" s="451">
        <f>+'Summary Data (2)'!S205</f>
        <v>80</v>
      </c>
      <c r="G205" s="451">
        <f>+'Summary Data (2)'!W205</f>
        <v>10</v>
      </c>
      <c r="H205" s="451">
        <f>+'Summary Data (2)'!AA205</f>
        <v>550</v>
      </c>
      <c r="I205" s="451">
        <f>+'Summary Data (2)'!AE205</f>
        <v>100</v>
      </c>
      <c r="J205" s="451">
        <f>+'Summary Data (2)'!AI205</f>
        <v>0</v>
      </c>
      <c r="K205" s="451">
        <f>+'Summary Data (2)'!AM205</f>
        <v>2155</v>
      </c>
      <c r="L205" s="451">
        <f>+'Summary Data (2)'!AQ205</f>
        <v>200</v>
      </c>
      <c r="M205" s="451">
        <f>+'Summary Data (2)'!AU205</f>
        <v>1845</v>
      </c>
      <c r="N205" s="451">
        <f>+'Summary Data (2)'!AY205</f>
        <v>2030</v>
      </c>
      <c r="O205" s="451">
        <f>+'Summary Data (2)'!BC205</f>
        <v>10</v>
      </c>
      <c r="P205" s="451">
        <f>+'Summary Data (2)'!BG205</f>
        <v>5</v>
      </c>
      <c r="Q205" s="451">
        <f>+'Summary Data (2)'!BK205</f>
        <v>120</v>
      </c>
      <c r="R205" s="451">
        <f>+'Summary Data (2)'!BO205</f>
        <v>480</v>
      </c>
      <c r="S205" s="451">
        <f>+'Summary Data (2)'!BS205</f>
        <v>130</v>
      </c>
      <c r="T205" s="451">
        <f>+'Summary Data (2)'!BW205</f>
        <v>255</v>
      </c>
      <c r="U205" s="451">
        <f>+'Summary Data (2)'!BZ205</f>
        <v>13990</v>
      </c>
      <c r="X205" s="451">
        <f t="shared" si="38"/>
        <v>1930</v>
      </c>
      <c r="Y205" s="451">
        <f t="shared" si="38"/>
        <v>4080</v>
      </c>
      <c r="Z205" s="451">
        <f t="shared" si="39"/>
        <v>120</v>
      </c>
      <c r="AA205" s="451">
        <f t="shared" si="40"/>
        <v>750</v>
      </c>
      <c r="AB205" s="451">
        <f t="shared" si="41"/>
        <v>865</v>
      </c>
      <c r="AC205" s="451">
        <f t="shared" si="42"/>
        <v>6245</v>
      </c>
      <c r="AD205" s="432">
        <f t="shared" si="43"/>
        <v>0</v>
      </c>
      <c r="AG205" s="486">
        <f t="shared" si="44"/>
        <v>0.13795568263045033</v>
      </c>
      <c r="AH205" s="486">
        <f t="shared" si="45"/>
        <v>0.29163688348820588</v>
      </c>
      <c r="AI205" s="486">
        <f t="shared" si="46"/>
        <v>8.5775553967119365E-3</v>
      </c>
      <c r="AJ205" s="486">
        <f t="shared" si="47"/>
        <v>5.3609721229449604E-2</v>
      </c>
      <c r="AK205" s="486">
        <f t="shared" si="48"/>
        <v>6.1829878484631881E-2</v>
      </c>
      <c r="AL205" s="486">
        <f t="shared" si="49"/>
        <v>0.44639027877055037</v>
      </c>
    </row>
    <row r="206" spans="1:38" x14ac:dyDescent="0.2">
      <c r="A206" s="641"/>
      <c r="B206" s="442" t="str">
        <f>+'Summary Data (2)'!B206</f>
        <v>September, 2017</v>
      </c>
      <c r="C206" s="448">
        <f>+'Summary Data (2)'!G206</f>
        <v>1150</v>
      </c>
      <c r="D206" s="448">
        <f>+'Summary Data (2)'!K206</f>
        <v>2640</v>
      </c>
      <c r="E206" s="448">
        <f>+'Summary Data (2)'!O206</f>
        <v>20</v>
      </c>
      <c r="F206" s="448">
        <f>+'Summary Data (2)'!S206</f>
        <v>90</v>
      </c>
      <c r="G206" s="448">
        <f>+'Summary Data (2)'!W206</f>
        <v>30</v>
      </c>
      <c r="H206" s="448">
        <f>+'Summary Data (2)'!AA206</f>
        <v>440</v>
      </c>
      <c r="I206" s="448">
        <f>+'Summary Data (2)'!AE206</f>
        <v>30</v>
      </c>
      <c r="J206" s="448">
        <f>+'Summary Data (2)'!AI206</f>
        <v>0</v>
      </c>
      <c r="K206" s="448">
        <f>+'Summary Data (2)'!AM206</f>
        <v>1495</v>
      </c>
      <c r="L206" s="448">
        <f>+'Summary Data (2)'!AQ206</f>
        <v>120</v>
      </c>
      <c r="M206" s="448">
        <f>+'Summary Data (2)'!AU206</f>
        <v>1425</v>
      </c>
      <c r="N206" s="448">
        <f>+'Summary Data (2)'!AY206</f>
        <v>1815</v>
      </c>
      <c r="O206" s="448">
        <f>+'Summary Data (2)'!BC206</f>
        <v>20</v>
      </c>
      <c r="P206" s="448">
        <f>+'Summary Data (2)'!BG206</f>
        <v>0</v>
      </c>
      <c r="Q206" s="448">
        <f>+'Summary Data (2)'!BK206</f>
        <v>120</v>
      </c>
      <c r="R206" s="448">
        <f>+'Summary Data (2)'!BO206</f>
        <v>390</v>
      </c>
      <c r="S206" s="448">
        <f>+'Summary Data (2)'!BS206</f>
        <v>120</v>
      </c>
      <c r="T206" s="448">
        <f>+'Summary Data (2)'!BW206</f>
        <v>60</v>
      </c>
      <c r="U206" s="448">
        <f>+'Summary Data (2)'!BZ206</f>
        <v>9965</v>
      </c>
      <c r="X206" s="448">
        <f t="shared" si="38"/>
        <v>1150</v>
      </c>
      <c r="Y206" s="448">
        <f t="shared" si="38"/>
        <v>2640</v>
      </c>
      <c r="Z206" s="448">
        <f t="shared" si="39"/>
        <v>120</v>
      </c>
      <c r="AA206" s="448">
        <f t="shared" si="40"/>
        <v>610</v>
      </c>
      <c r="AB206" s="448">
        <f t="shared" si="41"/>
        <v>570</v>
      </c>
      <c r="AC206" s="448">
        <f t="shared" si="42"/>
        <v>4875</v>
      </c>
      <c r="AD206" s="432">
        <f t="shared" si="43"/>
        <v>0</v>
      </c>
      <c r="AG206" s="487">
        <f t="shared" si="44"/>
        <v>0.1154039136979428</v>
      </c>
      <c r="AH206" s="487">
        <f t="shared" si="45"/>
        <v>0.26492724535875567</v>
      </c>
      <c r="AI206" s="487">
        <f t="shared" si="46"/>
        <v>1.2042147516307075E-2</v>
      </c>
      <c r="AJ206" s="487">
        <f t="shared" si="47"/>
        <v>6.1214249874560964E-2</v>
      </c>
      <c r="AK206" s="487">
        <f t="shared" si="48"/>
        <v>5.7200200702458605E-2</v>
      </c>
      <c r="AL206" s="487">
        <f t="shared" si="49"/>
        <v>0.48921224284997489</v>
      </c>
    </row>
    <row r="207" spans="1:38" ht="12.75" customHeight="1" x14ac:dyDescent="0.2">
      <c r="A207" s="639" t="s">
        <v>394</v>
      </c>
      <c r="B207" s="449" t="str">
        <f>+'Summary Data (2)'!B207</f>
        <v>October, 2017</v>
      </c>
      <c r="C207" s="451">
        <f>+'Summary Data (2)'!G207</f>
        <v>1640</v>
      </c>
      <c r="D207" s="451">
        <f>+'Summary Data (2)'!K207</f>
        <v>5160</v>
      </c>
      <c r="E207" s="451">
        <f>+'Summary Data (2)'!O207</f>
        <v>0</v>
      </c>
      <c r="F207" s="451">
        <f>+'Summary Data (2)'!S207</f>
        <v>90</v>
      </c>
      <c r="G207" s="451">
        <f>+'Summary Data (2)'!W207</f>
        <v>0</v>
      </c>
      <c r="H207" s="451">
        <f>+'Summary Data (2)'!AA207</f>
        <v>360</v>
      </c>
      <c r="I207" s="451">
        <f>+'Summary Data (2)'!AE207</f>
        <v>50</v>
      </c>
      <c r="J207" s="451">
        <f>+'Summary Data (2)'!AI207</f>
        <v>10</v>
      </c>
      <c r="K207" s="451">
        <f>+'Summary Data (2)'!AM207</f>
        <v>2055</v>
      </c>
      <c r="L207" s="451">
        <f>+'Summary Data (2)'!AQ207</f>
        <v>140</v>
      </c>
      <c r="M207" s="451">
        <f>+'Summary Data (2)'!AU207</f>
        <v>1485</v>
      </c>
      <c r="N207" s="451">
        <f>+'Summary Data (2)'!AY207</f>
        <v>1910</v>
      </c>
      <c r="O207" s="451">
        <f>+'Summary Data (2)'!BC207</f>
        <v>170</v>
      </c>
      <c r="P207" s="451">
        <f>+'Summary Data (2)'!BG207</f>
        <v>5</v>
      </c>
      <c r="Q207" s="451">
        <f>+'Summary Data (2)'!BK207</f>
        <v>120</v>
      </c>
      <c r="R207" s="451">
        <f>+'Summary Data (2)'!BO207</f>
        <v>480</v>
      </c>
      <c r="S207" s="451">
        <f>+'Summary Data (2)'!BS207</f>
        <v>190</v>
      </c>
      <c r="T207" s="451">
        <f>+'Summary Data (2)'!BW207</f>
        <v>135</v>
      </c>
      <c r="U207" s="451">
        <f>+'Summary Data (2)'!BZ207</f>
        <v>14000</v>
      </c>
      <c r="X207" s="451">
        <f t="shared" si="38"/>
        <v>1640</v>
      </c>
      <c r="Y207" s="451">
        <f t="shared" si="38"/>
        <v>5160</v>
      </c>
      <c r="Z207" s="451">
        <f t="shared" si="39"/>
        <v>120</v>
      </c>
      <c r="AA207" s="451">
        <f t="shared" si="40"/>
        <v>510</v>
      </c>
      <c r="AB207" s="451">
        <f t="shared" si="41"/>
        <v>805</v>
      </c>
      <c r="AC207" s="451">
        <f t="shared" si="42"/>
        <v>5765</v>
      </c>
      <c r="AD207" s="432">
        <f t="shared" si="43"/>
        <v>0</v>
      </c>
      <c r="AG207" s="486">
        <f t="shared" si="44"/>
        <v>0.11714285714285715</v>
      </c>
      <c r="AH207" s="486">
        <f t="shared" si="45"/>
        <v>0.36857142857142855</v>
      </c>
      <c r="AI207" s="486">
        <f t="shared" si="46"/>
        <v>8.5714285714285719E-3</v>
      </c>
      <c r="AJ207" s="486">
        <f t="shared" si="47"/>
        <v>3.6428571428571428E-2</v>
      </c>
      <c r="AK207" s="486">
        <f t="shared" si="48"/>
        <v>5.7500000000000002E-2</v>
      </c>
      <c r="AL207" s="486">
        <f t="shared" si="49"/>
        <v>0.41178571428571431</v>
      </c>
    </row>
    <row r="208" spans="1:38" ht="12.75" customHeight="1" x14ac:dyDescent="0.2">
      <c r="A208" s="640"/>
      <c r="B208" s="442" t="str">
        <f>+'Summary Data (2)'!B208</f>
        <v>November, 2017</v>
      </c>
      <c r="C208" s="448">
        <f>+'Summary Data (2)'!G208</f>
        <v>1320</v>
      </c>
      <c r="D208" s="448">
        <f>+'Summary Data (2)'!K208</f>
        <v>2040</v>
      </c>
      <c r="E208" s="448">
        <f>+'Summary Data (2)'!O208</f>
        <v>0</v>
      </c>
      <c r="F208" s="448">
        <f>+'Summary Data (2)'!S208</f>
        <v>110</v>
      </c>
      <c r="G208" s="448">
        <f>+'Summary Data (2)'!W208</f>
        <v>10</v>
      </c>
      <c r="H208" s="448">
        <f>+'Summary Data (2)'!AA208</f>
        <v>460</v>
      </c>
      <c r="I208" s="448">
        <f>+'Summary Data (2)'!AE208</f>
        <v>20</v>
      </c>
      <c r="J208" s="448">
        <f>+'Summary Data (2)'!AI208</f>
        <v>40</v>
      </c>
      <c r="K208" s="448">
        <f>+'Summary Data (2)'!AM208</f>
        <v>1855</v>
      </c>
      <c r="L208" s="448">
        <f>+'Summary Data (2)'!AQ208</f>
        <v>165</v>
      </c>
      <c r="M208" s="448">
        <f>+'Summary Data (2)'!AU208</f>
        <v>1675</v>
      </c>
      <c r="N208" s="448">
        <f>+'Summary Data (2)'!AY208</f>
        <v>1940</v>
      </c>
      <c r="O208" s="448">
        <f>+'Summary Data (2)'!BC208</f>
        <v>120</v>
      </c>
      <c r="P208" s="448">
        <f>+'Summary Data (2)'!BG208</f>
        <v>15</v>
      </c>
      <c r="Q208" s="448">
        <f>+'Summary Data (2)'!BK208</f>
        <v>150</v>
      </c>
      <c r="R208" s="448">
        <f>+'Summary Data (2)'!BO208</f>
        <v>390</v>
      </c>
      <c r="S208" s="448">
        <f>+'Summary Data (2)'!BS208</f>
        <v>160</v>
      </c>
      <c r="T208" s="448">
        <f>+'Summary Data (2)'!BW208</f>
        <v>75</v>
      </c>
      <c r="U208" s="448">
        <f>+'Summary Data (2)'!BZ208</f>
        <v>10545</v>
      </c>
      <c r="X208" s="448">
        <f t="shared" si="38"/>
        <v>1320</v>
      </c>
      <c r="Y208" s="448">
        <f t="shared" si="38"/>
        <v>2040</v>
      </c>
      <c r="Z208" s="448">
        <f t="shared" si="39"/>
        <v>150</v>
      </c>
      <c r="AA208" s="448">
        <f t="shared" si="40"/>
        <v>640</v>
      </c>
      <c r="AB208" s="448">
        <f t="shared" si="41"/>
        <v>625</v>
      </c>
      <c r="AC208" s="448">
        <f t="shared" si="42"/>
        <v>5770</v>
      </c>
      <c r="AD208" s="432">
        <f t="shared" si="43"/>
        <v>0</v>
      </c>
      <c r="AG208" s="487">
        <f t="shared" si="44"/>
        <v>0.1251778093883357</v>
      </c>
      <c r="AH208" s="487">
        <f t="shared" si="45"/>
        <v>0.19345661450924609</v>
      </c>
      <c r="AI208" s="487">
        <f t="shared" si="46"/>
        <v>1.422475106685633E-2</v>
      </c>
      <c r="AJ208" s="487">
        <f t="shared" si="47"/>
        <v>6.0692271218587009E-2</v>
      </c>
      <c r="AK208" s="487">
        <f t="shared" si="48"/>
        <v>5.9269796111901377E-2</v>
      </c>
      <c r="AL208" s="487">
        <f t="shared" si="49"/>
        <v>0.54717875770507352</v>
      </c>
    </row>
    <row r="209" spans="1:38" x14ac:dyDescent="0.2">
      <c r="A209" s="640"/>
      <c r="B209" s="449" t="str">
        <f>+'Summary Data (2)'!B209</f>
        <v>December, 2017</v>
      </c>
      <c r="C209" s="451">
        <f>+'Summary Data (2)'!G209</f>
        <v>1000</v>
      </c>
      <c r="D209" s="451">
        <f>+'Summary Data (2)'!K209</f>
        <v>360</v>
      </c>
      <c r="E209" s="451">
        <f>+'Summary Data (2)'!O209</f>
        <v>10</v>
      </c>
      <c r="F209" s="451">
        <f>+'Summary Data (2)'!S209</f>
        <v>70</v>
      </c>
      <c r="G209" s="451">
        <f>+'Summary Data (2)'!W209</f>
        <v>0</v>
      </c>
      <c r="H209" s="451">
        <f>+'Summary Data (2)'!AA209</f>
        <v>230</v>
      </c>
      <c r="I209" s="451">
        <f>+'Summary Data (2)'!AE209</f>
        <v>20</v>
      </c>
      <c r="J209" s="451">
        <f>+'Summary Data (2)'!AI209</f>
        <v>0</v>
      </c>
      <c r="K209" s="451">
        <f>+'Summary Data (2)'!AM209</f>
        <v>1625</v>
      </c>
      <c r="L209" s="451">
        <f>+'Summary Data (2)'!AQ209</f>
        <v>185</v>
      </c>
      <c r="M209" s="451">
        <f>+'Summary Data (2)'!AU209</f>
        <v>1165</v>
      </c>
      <c r="N209" s="451">
        <f>+'Summary Data (2)'!AY209</f>
        <v>1605</v>
      </c>
      <c r="O209" s="451">
        <f>+'Summary Data (2)'!BC209</f>
        <v>0</v>
      </c>
      <c r="P209" s="451">
        <f>+'Summary Data (2)'!BG209</f>
        <v>0</v>
      </c>
      <c r="Q209" s="451">
        <f>+'Summary Data (2)'!BK209</f>
        <v>90</v>
      </c>
      <c r="R209" s="451">
        <f>+'Summary Data (2)'!BO209</f>
        <v>630</v>
      </c>
      <c r="S209" s="451">
        <f>+'Summary Data (2)'!BS209</f>
        <v>120</v>
      </c>
      <c r="T209" s="451">
        <f>+'Summary Data (2)'!BW209</f>
        <v>30</v>
      </c>
      <c r="U209" s="451">
        <f>+'Summary Data (2)'!BZ209</f>
        <v>7140</v>
      </c>
      <c r="X209" s="451">
        <f t="shared" si="38"/>
        <v>1000</v>
      </c>
      <c r="Y209" s="451">
        <f t="shared" si="38"/>
        <v>360</v>
      </c>
      <c r="Z209" s="451">
        <f t="shared" si="39"/>
        <v>90</v>
      </c>
      <c r="AA209" s="451">
        <f t="shared" si="40"/>
        <v>330</v>
      </c>
      <c r="AB209" s="451">
        <f t="shared" si="41"/>
        <v>780</v>
      </c>
      <c r="AC209" s="451">
        <f t="shared" si="42"/>
        <v>4580</v>
      </c>
      <c r="AD209" s="432">
        <f t="shared" si="43"/>
        <v>0</v>
      </c>
      <c r="AG209" s="486">
        <f t="shared" si="44"/>
        <v>0.14005602240896359</v>
      </c>
      <c r="AH209" s="486">
        <f t="shared" si="45"/>
        <v>5.0420168067226892E-2</v>
      </c>
      <c r="AI209" s="486">
        <f t="shared" si="46"/>
        <v>1.2605042016806723E-2</v>
      </c>
      <c r="AJ209" s="486">
        <f t="shared" si="47"/>
        <v>4.6218487394957986E-2</v>
      </c>
      <c r="AK209" s="486">
        <f t="shared" si="48"/>
        <v>0.1092436974789916</v>
      </c>
      <c r="AL209" s="486">
        <f t="shared" si="49"/>
        <v>0.64145658263305327</v>
      </c>
    </row>
    <row r="210" spans="1:38" x14ac:dyDescent="0.2">
      <c r="A210" s="640"/>
      <c r="B210" s="442" t="str">
        <f>+'Summary Data (2)'!B210</f>
        <v>January, 2018</v>
      </c>
      <c r="C210" s="448">
        <f>+'Summary Data (2)'!G210</f>
        <v>970</v>
      </c>
      <c r="D210" s="448">
        <f>+'Summary Data (2)'!K210</f>
        <v>0</v>
      </c>
      <c r="E210" s="448">
        <f>+'Summary Data (2)'!O210</f>
        <v>0</v>
      </c>
      <c r="F210" s="448">
        <f>+'Summary Data (2)'!S210</f>
        <v>50</v>
      </c>
      <c r="G210" s="448">
        <f>+'Summary Data (2)'!W210</f>
        <v>0</v>
      </c>
      <c r="H210" s="448">
        <f>+'Summary Data (2)'!AA210</f>
        <v>200</v>
      </c>
      <c r="I210" s="448">
        <f>+'Summary Data (2)'!AE210</f>
        <v>30</v>
      </c>
      <c r="J210" s="448">
        <f>+'Summary Data (2)'!AI210</f>
        <v>10</v>
      </c>
      <c r="K210" s="448">
        <f>+'Summary Data (2)'!AM210</f>
        <v>1590</v>
      </c>
      <c r="L210" s="448">
        <f>+'Summary Data (2)'!AQ210</f>
        <v>125</v>
      </c>
      <c r="M210" s="448">
        <f>+'Summary Data (2)'!AU210</f>
        <v>1780</v>
      </c>
      <c r="N210" s="448">
        <f>+'Summary Data (2)'!AY210</f>
        <v>1575</v>
      </c>
      <c r="O210" s="448">
        <f>+'Summary Data (2)'!BC210</f>
        <v>10</v>
      </c>
      <c r="P210" s="448">
        <f>+'Summary Data (2)'!BG210</f>
        <v>0</v>
      </c>
      <c r="Q210" s="448">
        <f>+'Summary Data (2)'!BK210</f>
        <v>150</v>
      </c>
      <c r="R210" s="448">
        <f>+'Summary Data (2)'!BO210</f>
        <v>600</v>
      </c>
      <c r="S210" s="448">
        <f>+'Summary Data (2)'!BS210</f>
        <v>130</v>
      </c>
      <c r="T210" s="448">
        <f>+'Summary Data (2)'!BW210</f>
        <v>60</v>
      </c>
      <c r="U210" s="448">
        <f>+'Summary Data (2)'!BZ210</f>
        <v>7280</v>
      </c>
      <c r="X210" s="448">
        <f t="shared" si="38"/>
        <v>970</v>
      </c>
      <c r="Y210" s="448">
        <f t="shared" si="38"/>
        <v>0</v>
      </c>
      <c r="Z210" s="448">
        <f t="shared" si="39"/>
        <v>150</v>
      </c>
      <c r="AA210" s="448">
        <f t="shared" si="40"/>
        <v>290</v>
      </c>
      <c r="AB210" s="448">
        <f t="shared" si="41"/>
        <v>790</v>
      </c>
      <c r="AC210" s="448">
        <f t="shared" si="42"/>
        <v>5080</v>
      </c>
      <c r="AD210" s="432">
        <f t="shared" si="43"/>
        <v>0</v>
      </c>
      <c r="AG210" s="487">
        <f t="shared" si="44"/>
        <v>0.13324175824175824</v>
      </c>
      <c r="AH210" s="487">
        <f t="shared" si="45"/>
        <v>0</v>
      </c>
      <c r="AI210" s="487">
        <f t="shared" si="46"/>
        <v>2.0604395604395604E-2</v>
      </c>
      <c r="AJ210" s="487">
        <f t="shared" si="47"/>
        <v>3.9835164835164832E-2</v>
      </c>
      <c r="AK210" s="487">
        <f t="shared" si="48"/>
        <v>0.10851648351648352</v>
      </c>
      <c r="AL210" s="487">
        <f t="shared" si="49"/>
        <v>0.69780219780219777</v>
      </c>
    </row>
    <row r="211" spans="1:38" x14ac:dyDescent="0.2">
      <c r="A211" s="640"/>
      <c r="B211" s="449" t="str">
        <f>+'Summary Data (2)'!B211</f>
        <v>February, 2018</v>
      </c>
      <c r="C211" s="451">
        <f>+'Summary Data (2)'!G211</f>
        <v>1340</v>
      </c>
      <c r="D211" s="451">
        <f>+'Summary Data (2)'!K211</f>
        <v>0</v>
      </c>
      <c r="E211" s="451">
        <f>+'Summary Data (2)'!O211</f>
        <v>0</v>
      </c>
      <c r="F211" s="451">
        <f>+'Summary Data (2)'!S211</f>
        <v>100</v>
      </c>
      <c r="G211" s="451">
        <f>+'Summary Data (2)'!W211</f>
        <v>0</v>
      </c>
      <c r="H211" s="451">
        <f>+'Summary Data (2)'!AA211</f>
        <v>220</v>
      </c>
      <c r="I211" s="451">
        <f>+'Summary Data (2)'!AE211</f>
        <v>70</v>
      </c>
      <c r="J211" s="451">
        <f>+'Summary Data (2)'!AI211</f>
        <v>0</v>
      </c>
      <c r="K211" s="451">
        <f>+'Summary Data (2)'!AM211</f>
        <v>1730</v>
      </c>
      <c r="L211" s="451">
        <f>+'Summary Data (2)'!AQ211</f>
        <v>130</v>
      </c>
      <c r="M211" s="451">
        <f>+'Summary Data (2)'!AU211</f>
        <v>1310</v>
      </c>
      <c r="N211" s="451">
        <f>+'Summary Data (2)'!AY211</f>
        <v>1625</v>
      </c>
      <c r="O211" s="451">
        <f>+'Summary Data (2)'!BC211</f>
        <v>30</v>
      </c>
      <c r="P211" s="451">
        <f>+'Summary Data (2)'!BG211</f>
        <v>20</v>
      </c>
      <c r="Q211" s="451">
        <f>+'Summary Data (2)'!BK211</f>
        <v>360</v>
      </c>
      <c r="R211" s="451">
        <f>+'Summary Data (2)'!BO211</f>
        <v>450</v>
      </c>
      <c r="S211" s="451">
        <f>+'Summary Data (2)'!BS211</f>
        <v>110</v>
      </c>
      <c r="T211" s="451">
        <f>+'Summary Data (2)'!BW211</f>
        <v>60</v>
      </c>
      <c r="U211" s="451">
        <f>+'Summary Data (2)'!BZ211</f>
        <v>7555</v>
      </c>
      <c r="X211" s="451">
        <f t="shared" si="38"/>
        <v>1340</v>
      </c>
      <c r="Y211" s="451">
        <f t="shared" si="38"/>
        <v>0</v>
      </c>
      <c r="Z211" s="451">
        <f t="shared" si="39"/>
        <v>360</v>
      </c>
      <c r="AA211" s="451">
        <f t="shared" si="40"/>
        <v>390</v>
      </c>
      <c r="AB211" s="451">
        <f t="shared" si="41"/>
        <v>620</v>
      </c>
      <c r="AC211" s="451">
        <f t="shared" si="42"/>
        <v>4845</v>
      </c>
      <c r="AD211" s="432">
        <f t="shared" si="43"/>
        <v>0</v>
      </c>
      <c r="AG211" s="486">
        <f t="shared" si="44"/>
        <v>0.17736598279285243</v>
      </c>
      <c r="AH211" s="486">
        <f t="shared" si="45"/>
        <v>0</v>
      </c>
      <c r="AI211" s="486">
        <f t="shared" si="46"/>
        <v>4.7650562541363337E-2</v>
      </c>
      <c r="AJ211" s="486">
        <f t="shared" si="47"/>
        <v>5.1621442753143613E-2</v>
      </c>
      <c r="AK211" s="486">
        <f t="shared" si="48"/>
        <v>8.2064857710125741E-2</v>
      </c>
      <c r="AL211" s="486">
        <f t="shared" si="49"/>
        <v>0.64129715420251487</v>
      </c>
    </row>
    <row r="212" spans="1:38" x14ac:dyDescent="0.2">
      <c r="A212" s="640"/>
      <c r="B212" s="442" t="str">
        <f>+'Summary Data (2)'!B212</f>
        <v>March, 2018</v>
      </c>
      <c r="C212" s="448">
        <f>+'Summary Data (2)'!G212</f>
        <v>1610</v>
      </c>
      <c r="D212" s="448">
        <f>+'Summary Data (2)'!K212</f>
        <v>6360</v>
      </c>
      <c r="E212" s="448">
        <f>+'Summary Data (2)'!O212</f>
        <v>0</v>
      </c>
      <c r="F212" s="448">
        <f>+'Summary Data (2)'!S212</f>
        <v>110</v>
      </c>
      <c r="G212" s="448">
        <f>+'Summary Data (2)'!W212</f>
        <v>0</v>
      </c>
      <c r="H212" s="448">
        <f>+'Summary Data (2)'!AA212</f>
        <v>350</v>
      </c>
      <c r="I212" s="448">
        <f>+'Summary Data (2)'!AE212</f>
        <v>20</v>
      </c>
      <c r="J212" s="448">
        <f>+'Summary Data (2)'!AI212</f>
        <v>0</v>
      </c>
      <c r="K212" s="448">
        <f>+'Summary Data (2)'!AM212</f>
        <v>1940</v>
      </c>
      <c r="L212" s="448">
        <f>+'Summary Data (2)'!AQ212</f>
        <v>140</v>
      </c>
      <c r="M212" s="448">
        <f>+'Summary Data (2)'!AU212</f>
        <v>1585</v>
      </c>
      <c r="N212" s="448">
        <f>+'Summary Data (2)'!AY212</f>
        <v>2310</v>
      </c>
      <c r="O212" s="448">
        <f>+'Summary Data (2)'!BC212</f>
        <v>320</v>
      </c>
      <c r="P212" s="448">
        <f>+'Summary Data (2)'!BG212</f>
        <v>15</v>
      </c>
      <c r="Q212" s="448">
        <f>+'Summary Data (2)'!BK212</f>
        <v>450</v>
      </c>
      <c r="R212" s="448">
        <f>+'Summary Data (2)'!BO212</f>
        <v>540</v>
      </c>
      <c r="S212" s="448">
        <f>+'Summary Data (2)'!BS212</f>
        <v>170</v>
      </c>
      <c r="T212" s="448">
        <f>+'Summary Data (2)'!BW212</f>
        <v>210</v>
      </c>
      <c r="U212" s="448">
        <f>+'Summary Data (2)'!BZ212</f>
        <v>16130</v>
      </c>
      <c r="X212" s="448">
        <f t="shared" si="38"/>
        <v>1610</v>
      </c>
      <c r="Y212" s="448">
        <f t="shared" si="38"/>
        <v>6360</v>
      </c>
      <c r="Z212" s="448">
        <f t="shared" si="39"/>
        <v>450</v>
      </c>
      <c r="AA212" s="448">
        <f t="shared" si="40"/>
        <v>480</v>
      </c>
      <c r="AB212" s="448">
        <f t="shared" si="41"/>
        <v>920</v>
      </c>
      <c r="AC212" s="448">
        <f t="shared" si="42"/>
        <v>6310</v>
      </c>
      <c r="AD212" s="432">
        <f t="shared" si="43"/>
        <v>0</v>
      </c>
      <c r="AG212" s="487">
        <f t="shared" si="44"/>
        <v>9.9814011159330446E-2</v>
      </c>
      <c r="AH212" s="487">
        <f t="shared" si="45"/>
        <v>0.39429634221946686</v>
      </c>
      <c r="AI212" s="487">
        <f t="shared" si="46"/>
        <v>2.7898326100433975E-2</v>
      </c>
      <c r="AJ212" s="487">
        <f t="shared" si="47"/>
        <v>2.9758214507129573E-2</v>
      </c>
      <c r="AK212" s="487">
        <f t="shared" si="48"/>
        <v>5.7036577805331681E-2</v>
      </c>
      <c r="AL212" s="487">
        <f t="shared" si="49"/>
        <v>0.39119652820830753</v>
      </c>
    </row>
    <row r="213" spans="1:38" x14ac:dyDescent="0.2">
      <c r="A213" s="640"/>
      <c r="B213" s="449" t="str">
        <f>+'Summary Data (2)'!B213</f>
        <v>April, 2018</v>
      </c>
      <c r="C213" s="451">
        <f>+'Summary Data (2)'!G213</f>
        <v>1650</v>
      </c>
      <c r="D213" s="451">
        <f>+'Summary Data (2)'!K213</f>
        <v>360</v>
      </c>
      <c r="E213" s="451">
        <f>+'Summary Data (2)'!O213</f>
        <v>20</v>
      </c>
      <c r="F213" s="451">
        <f>+'Summary Data (2)'!S213</f>
        <v>80</v>
      </c>
      <c r="G213" s="451">
        <f>+'Summary Data (2)'!W213</f>
        <v>10</v>
      </c>
      <c r="H213" s="451">
        <f>+'Summary Data (2)'!AA213</f>
        <v>380</v>
      </c>
      <c r="I213" s="451">
        <f>+'Summary Data (2)'!AE213</f>
        <v>80</v>
      </c>
      <c r="J213" s="451">
        <f>+'Summary Data (2)'!AI213</f>
        <v>0</v>
      </c>
      <c r="K213" s="451">
        <f>+'Summary Data (2)'!AM213</f>
        <v>2425</v>
      </c>
      <c r="L213" s="451">
        <f>+'Summary Data (2)'!AQ213</f>
        <v>130</v>
      </c>
      <c r="M213" s="451">
        <f>+'Summary Data (2)'!AU213</f>
        <v>1855</v>
      </c>
      <c r="N213" s="451">
        <f>+'Summary Data (2)'!AY213</f>
        <v>2560</v>
      </c>
      <c r="O213" s="451">
        <f>+'Summary Data (2)'!BC213</f>
        <v>10</v>
      </c>
      <c r="P213" s="451">
        <f>+'Summary Data (2)'!BG213</f>
        <v>15</v>
      </c>
      <c r="Q213" s="451">
        <f>+'Summary Data (2)'!BK213</f>
        <v>270</v>
      </c>
      <c r="R213" s="451">
        <f>+'Summary Data (2)'!BO213</f>
        <v>810</v>
      </c>
      <c r="S213" s="451">
        <f>+'Summary Data (2)'!BS213</f>
        <v>100</v>
      </c>
      <c r="T213" s="451">
        <f>+'Summary Data (2)'!BW213</f>
        <v>60</v>
      </c>
      <c r="U213" s="451">
        <f>+'Summary Data (2)'!BZ213</f>
        <v>10815</v>
      </c>
      <c r="X213" s="451">
        <f t="shared" si="38"/>
        <v>1650</v>
      </c>
      <c r="Y213" s="451">
        <f t="shared" si="38"/>
        <v>360</v>
      </c>
      <c r="Z213" s="451">
        <f t="shared" si="39"/>
        <v>270</v>
      </c>
      <c r="AA213" s="451">
        <f t="shared" si="40"/>
        <v>570</v>
      </c>
      <c r="AB213" s="451">
        <f t="shared" si="41"/>
        <v>970</v>
      </c>
      <c r="AC213" s="451">
        <f t="shared" si="42"/>
        <v>6995</v>
      </c>
      <c r="AD213" s="432">
        <f t="shared" si="43"/>
        <v>0</v>
      </c>
      <c r="AG213" s="486">
        <f t="shared" si="44"/>
        <v>0.15256588072122051</v>
      </c>
      <c r="AH213" s="486">
        <f t="shared" si="45"/>
        <v>3.3287101248266296E-2</v>
      </c>
      <c r="AI213" s="486">
        <f t="shared" si="46"/>
        <v>2.4965325936199722E-2</v>
      </c>
      <c r="AJ213" s="486">
        <f t="shared" si="47"/>
        <v>5.2704576976421634E-2</v>
      </c>
      <c r="AK213" s="486">
        <f t="shared" si="48"/>
        <v>8.9690245030050852E-2</v>
      </c>
      <c r="AL213" s="486">
        <f t="shared" si="49"/>
        <v>0.64678687008784097</v>
      </c>
    </row>
    <row r="214" spans="1:38" x14ac:dyDescent="0.2">
      <c r="A214" s="640"/>
      <c r="B214" s="442" t="str">
        <f>+'Summary Data (2)'!B214</f>
        <v>May, 2018</v>
      </c>
      <c r="C214" s="448">
        <f>+'Summary Data (2)'!G214</f>
        <v>1980</v>
      </c>
      <c r="D214" s="448">
        <f>+'Summary Data (2)'!K214</f>
        <v>720</v>
      </c>
      <c r="E214" s="448">
        <f>+'Summary Data (2)'!O214</f>
        <v>20</v>
      </c>
      <c r="F214" s="448">
        <f>+'Summary Data (2)'!S214</f>
        <v>140</v>
      </c>
      <c r="G214" s="448">
        <f>+'Summary Data (2)'!W214</f>
        <v>10</v>
      </c>
      <c r="H214" s="448">
        <f>+'Summary Data (2)'!AA214</f>
        <v>450</v>
      </c>
      <c r="I214" s="448">
        <f>+'Summary Data (2)'!AE214</f>
        <v>90</v>
      </c>
      <c r="J214" s="448">
        <f>+'Summary Data (2)'!AI214</f>
        <v>0</v>
      </c>
      <c r="K214" s="448">
        <f>+'Summary Data (2)'!AM214</f>
        <v>2415</v>
      </c>
      <c r="L214" s="448">
        <f>+'Summary Data (2)'!AQ214</f>
        <v>165</v>
      </c>
      <c r="M214" s="448">
        <f>+'Summary Data (2)'!AU214</f>
        <v>2265</v>
      </c>
      <c r="N214" s="448">
        <f>+'Summary Data (2)'!AY214</f>
        <v>2520</v>
      </c>
      <c r="O214" s="448">
        <f>+'Summary Data (2)'!BC214</f>
        <v>20</v>
      </c>
      <c r="P214" s="448">
        <f>+'Summary Data (2)'!BG214</f>
        <v>15</v>
      </c>
      <c r="Q214" s="448">
        <f>+'Summary Data (2)'!BK214</f>
        <v>150</v>
      </c>
      <c r="R214" s="448">
        <f>+'Summary Data (2)'!BO214</f>
        <v>660</v>
      </c>
      <c r="S214" s="448">
        <f>+'Summary Data (2)'!BS214</f>
        <v>150</v>
      </c>
      <c r="T214" s="448">
        <f>+'Summary Data (2)'!BW214</f>
        <v>105</v>
      </c>
      <c r="U214" s="448">
        <f>+'Summary Data (2)'!BZ214</f>
        <v>11875</v>
      </c>
      <c r="X214" s="448">
        <f t="shared" si="38"/>
        <v>1980</v>
      </c>
      <c r="Y214" s="448">
        <f t="shared" si="38"/>
        <v>720</v>
      </c>
      <c r="Z214" s="448">
        <f t="shared" si="39"/>
        <v>150</v>
      </c>
      <c r="AA214" s="448">
        <f t="shared" si="40"/>
        <v>710</v>
      </c>
      <c r="AB214" s="448">
        <f t="shared" si="41"/>
        <v>915</v>
      </c>
      <c r="AC214" s="448">
        <f t="shared" si="42"/>
        <v>7400</v>
      </c>
      <c r="AD214" s="432">
        <f t="shared" si="43"/>
        <v>0</v>
      </c>
      <c r="AG214" s="487">
        <f t="shared" si="44"/>
        <v>0.16673684210526316</v>
      </c>
      <c r="AH214" s="487">
        <f t="shared" si="45"/>
        <v>6.0631578947368418E-2</v>
      </c>
      <c r="AI214" s="487">
        <f t="shared" si="46"/>
        <v>1.2631578947368421E-2</v>
      </c>
      <c r="AJ214" s="487">
        <f t="shared" si="47"/>
        <v>5.9789473684210524E-2</v>
      </c>
      <c r="AK214" s="487">
        <f t="shared" si="48"/>
        <v>7.7052631578947373E-2</v>
      </c>
      <c r="AL214" s="487">
        <f t="shared" si="49"/>
        <v>0.62315789473684213</v>
      </c>
    </row>
    <row r="215" spans="1:38" x14ac:dyDescent="0.2">
      <c r="A215" s="640"/>
      <c r="B215" s="449" t="str">
        <f>+'Summary Data (2)'!B215</f>
        <v>June, 2018</v>
      </c>
      <c r="C215" s="451">
        <f>+'Summary Data (2)'!G215</f>
        <v>1950</v>
      </c>
      <c r="D215" s="451">
        <f>+'Summary Data (2)'!K215</f>
        <v>2160</v>
      </c>
      <c r="E215" s="451">
        <f>+'Summary Data (2)'!O215</f>
        <v>0</v>
      </c>
      <c r="F215" s="451">
        <f>+'Summary Data (2)'!S215</f>
        <v>60</v>
      </c>
      <c r="G215" s="451">
        <f>+'Summary Data (2)'!W215</f>
        <v>0</v>
      </c>
      <c r="H215" s="451">
        <f>+'Summary Data (2)'!AA215</f>
        <v>540</v>
      </c>
      <c r="I215" s="451">
        <f>+'Summary Data (2)'!AE215</f>
        <v>80</v>
      </c>
      <c r="J215" s="451">
        <f>+'Summary Data (2)'!AI215</f>
        <v>0</v>
      </c>
      <c r="K215" s="451">
        <f>+'Summary Data (2)'!AM215</f>
        <v>2190</v>
      </c>
      <c r="L215" s="451">
        <f>+'Summary Data (2)'!AQ215</f>
        <v>155</v>
      </c>
      <c r="M215" s="451">
        <f>+'Summary Data (2)'!AU215</f>
        <v>2055</v>
      </c>
      <c r="N215" s="451">
        <f>+'Summary Data (2)'!AY215</f>
        <v>2125</v>
      </c>
      <c r="O215" s="451">
        <f>+'Summary Data (2)'!BC215</f>
        <v>200</v>
      </c>
      <c r="P215" s="451">
        <f>+'Summary Data (2)'!BG215</f>
        <v>0</v>
      </c>
      <c r="Q215" s="451">
        <f>+'Summary Data (2)'!BK215</f>
        <v>120</v>
      </c>
      <c r="R215" s="451">
        <f>+'Summary Data (2)'!BO215</f>
        <v>690</v>
      </c>
      <c r="S215" s="451">
        <f>+'Summary Data (2)'!BS215</f>
        <v>100</v>
      </c>
      <c r="T215" s="451">
        <f>+'Summary Data (2)'!BW215</f>
        <v>45</v>
      </c>
      <c r="U215" s="451">
        <f>+'Summary Data (2)'!BZ215</f>
        <v>12470</v>
      </c>
      <c r="X215" s="451">
        <f t="shared" si="38"/>
        <v>1950</v>
      </c>
      <c r="Y215" s="451">
        <f t="shared" si="38"/>
        <v>2160</v>
      </c>
      <c r="Z215" s="451">
        <f t="shared" si="39"/>
        <v>120</v>
      </c>
      <c r="AA215" s="451">
        <f t="shared" si="40"/>
        <v>680</v>
      </c>
      <c r="AB215" s="451">
        <f t="shared" si="41"/>
        <v>835</v>
      </c>
      <c r="AC215" s="451">
        <f t="shared" si="42"/>
        <v>6725</v>
      </c>
      <c r="AD215" s="432">
        <f t="shared" si="43"/>
        <v>0</v>
      </c>
      <c r="AG215" s="486">
        <f t="shared" si="44"/>
        <v>0.15637530072173217</v>
      </c>
      <c r="AH215" s="486">
        <f t="shared" si="45"/>
        <v>0.17321571772253408</v>
      </c>
      <c r="AI215" s="486">
        <f t="shared" si="46"/>
        <v>9.6230954290296711E-3</v>
      </c>
      <c r="AJ215" s="486">
        <f t="shared" si="47"/>
        <v>5.4530874097834803E-2</v>
      </c>
      <c r="AK215" s="486">
        <f t="shared" si="48"/>
        <v>6.6960705693664802E-2</v>
      </c>
      <c r="AL215" s="486">
        <f t="shared" si="49"/>
        <v>0.53929430633520448</v>
      </c>
    </row>
    <row r="216" spans="1:38" x14ac:dyDescent="0.2">
      <c r="A216" s="640"/>
      <c r="B216" s="442" t="str">
        <f>+'Summary Data (2)'!B216</f>
        <v>July, 2018</v>
      </c>
      <c r="C216" s="448">
        <f>+'Summary Data (2)'!G216</f>
        <v>1340</v>
      </c>
      <c r="D216" s="448">
        <f>+'Summary Data (2)'!K216</f>
        <v>5640</v>
      </c>
      <c r="E216" s="448">
        <f>+'Summary Data (2)'!O216</f>
        <v>0</v>
      </c>
      <c r="F216" s="448">
        <f>+'Summary Data (2)'!S216</f>
        <v>50</v>
      </c>
      <c r="G216" s="448">
        <f>+'Summary Data (2)'!W216</f>
        <v>0</v>
      </c>
      <c r="H216" s="448">
        <f>+'Summary Data (2)'!AA216</f>
        <v>490</v>
      </c>
      <c r="I216" s="448">
        <f>+'Summary Data (2)'!AE216</f>
        <v>70</v>
      </c>
      <c r="J216" s="448">
        <f>+'Summary Data (2)'!AI216</f>
        <v>0</v>
      </c>
      <c r="K216" s="448">
        <f>+'Summary Data (2)'!AM216</f>
        <v>2325</v>
      </c>
      <c r="L216" s="448">
        <f>+'Summary Data (2)'!AQ216</f>
        <v>170</v>
      </c>
      <c r="M216" s="448">
        <f>+'Summary Data (2)'!AU216</f>
        <v>2300</v>
      </c>
      <c r="N216" s="448">
        <f>+'Summary Data (2)'!AY216</f>
        <v>2415</v>
      </c>
      <c r="O216" s="448">
        <f>+'Summary Data (2)'!BC216</f>
        <v>10</v>
      </c>
      <c r="P216" s="448">
        <f>+'Summary Data (2)'!BG216</f>
        <v>15</v>
      </c>
      <c r="Q216" s="448">
        <f>+'Summary Data (2)'!BK216</f>
        <v>150</v>
      </c>
      <c r="R216" s="448">
        <f>+'Summary Data (2)'!BO216</f>
        <v>330</v>
      </c>
      <c r="S216" s="448">
        <f>+'Summary Data (2)'!BS216</f>
        <v>340</v>
      </c>
      <c r="T216" s="448">
        <f>+'Summary Data (2)'!BW216</f>
        <v>75</v>
      </c>
      <c r="U216" s="448">
        <f>+'Summary Data (2)'!BZ216</f>
        <v>15720</v>
      </c>
      <c r="X216" s="448">
        <f t="shared" si="38"/>
        <v>1340</v>
      </c>
      <c r="Y216" s="448">
        <f t="shared" si="38"/>
        <v>5640</v>
      </c>
      <c r="Z216" s="448">
        <f t="shared" si="39"/>
        <v>150</v>
      </c>
      <c r="AA216" s="448">
        <f t="shared" si="40"/>
        <v>610</v>
      </c>
      <c r="AB216" s="448">
        <f t="shared" si="41"/>
        <v>745</v>
      </c>
      <c r="AC216" s="448">
        <f t="shared" si="42"/>
        <v>7235</v>
      </c>
      <c r="AD216" s="432">
        <f t="shared" si="43"/>
        <v>0</v>
      </c>
      <c r="AG216" s="487">
        <f t="shared" si="44"/>
        <v>8.5241730279898217E-2</v>
      </c>
      <c r="AH216" s="487">
        <f t="shared" si="45"/>
        <v>0.35877862595419846</v>
      </c>
      <c r="AI216" s="487">
        <f t="shared" si="46"/>
        <v>9.5419847328244278E-3</v>
      </c>
      <c r="AJ216" s="487">
        <f t="shared" si="47"/>
        <v>3.8804071246819338E-2</v>
      </c>
      <c r="AK216" s="487">
        <f t="shared" si="48"/>
        <v>4.7391857506361323E-2</v>
      </c>
      <c r="AL216" s="487">
        <f t="shared" si="49"/>
        <v>0.46024173027989823</v>
      </c>
    </row>
    <row r="217" spans="1:38" x14ac:dyDescent="0.2">
      <c r="A217" s="640"/>
      <c r="B217" s="449" t="str">
        <f>+'Summary Data (2)'!B217</f>
        <v>August, 2018</v>
      </c>
      <c r="C217" s="451">
        <f>+'Summary Data (2)'!G217</f>
        <v>2000</v>
      </c>
      <c r="D217" s="451">
        <f>+'Summary Data (2)'!K217</f>
        <v>5400</v>
      </c>
      <c r="E217" s="451">
        <f>+'Summary Data (2)'!O217</f>
        <v>20</v>
      </c>
      <c r="F217" s="451">
        <f>+'Summary Data (2)'!S217</f>
        <v>120</v>
      </c>
      <c r="G217" s="451">
        <f>+'Summary Data (2)'!W217</f>
        <v>20</v>
      </c>
      <c r="H217" s="451">
        <f>+'Summary Data (2)'!AA217</f>
        <v>500</v>
      </c>
      <c r="I217" s="451">
        <f>+'Summary Data (2)'!AE217</f>
        <v>70</v>
      </c>
      <c r="J217" s="451">
        <f>+'Summary Data (2)'!AI217</f>
        <v>0</v>
      </c>
      <c r="K217" s="451">
        <f>+'Summary Data (2)'!AM217</f>
        <v>2475</v>
      </c>
      <c r="L217" s="451">
        <f>+'Summary Data (2)'!AQ217</f>
        <v>255</v>
      </c>
      <c r="M217" s="451">
        <f>+'Summary Data (2)'!AU217</f>
        <v>2105</v>
      </c>
      <c r="N217" s="451">
        <f>+'Summary Data (2)'!AY217</f>
        <v>2065</v>
      </c>
      <c r="O217" s="451">
        <f>+'Summary Data (2)'!BC217</f>
        <v>0</v>
      </c>
      <c r="P217" s="451">
        <f>+'Summary Data (2)'!BG217</f>
        <v>40</v>
      </c>
      <c r="Q217" s="451">
        <f>+'Summary Data (2)'!BK217</f>
        <v>330</v>
      </c>
      <c r="R217" s="451">
        <f>+'Summary Data (2)'!BO217</f>
        <v>900</v>
      </c>
      <c r="S217" s="451">
        <f>+'Summary Data (2)'!BS217</f>
        <v>140</v>
      </c>
      <c r="T217" s="451">
        <f>+'Summary Data (2)'!BW217</f>
        <v>135</v>
      </c>
      <c r="U217" s="451">
        <f>+'Summary Data (2)'!BZ217</f>
        <v>16575</v>
      </c>
      <c r="X217" s="451">
        <f t="shared" si="38"/>
        <v>2000</v>
      </c>
      <c r="Y217" s="451">
        <f t="shared" si="38"/>
        <v>5400</v>
      </c>
      <c r="Z217" s="451">
        <f t="shared" si="39"/>
        <v>330</v>
      </c>
      <c r="AA217" s="451">
        <f t="shared" si="40"/>
        <v>730</v>
      </c>
      <c r="AB217" s="451">
        <f t="shared" si="41"/>
        <v>1175</v>
      </c>
      <c r="AC217" s="451">
        <f t="shared" si="42"/>
        <v>6940</v>
      </c>
      <c r="AD217" s="432">
        <f t="shared" si="43"/>
        <v>0</v>
      </c>
      <c r="AG217" s="486">
        <f t="shared" si="44"/>
        <v>0.12066365007541478</v>
      </c>
      <c r="AH217" s="486">
        <f t="shared" si="45"/>
        <v>0.32579185520361992</v>
      </c>
      <c r="AI217" s="486">
        <f t="shared" si="46"/>
        <v>1.9909502262443438E-2</v>
      </c>
      <c r="AJ217" s="486">
        <f t="shared" si="47"/>
        <v>4.4042232277526398E-2</v>
      </c>
      <c r="AK217" s="486">
        <f t="shared" si="48"/>
        <v>7.0889894419306182E-2</v>
      </c>
      <c r="AL217" s="486">
        <f t="shared" si="49"/>
        <v>0.4187028657616893</v>
      </c>
    </row>
    <row r="218" spans="1:38" x14ac:dyDescent="0.2">
      <c r="A218" s="641"/>
      <c r="B218" s="442" t="str">
        <f>+'Summary Data (2)'!B218</f>
        <v>September, 2018</v>
      </c>
      <c r="C218" s="448">
        <f>+'Summary Data (2)'!G218</f>
        <v>1320</v>
      </c>
      <c r="D218" s="448">
        <f>+'Summary Data (2)'!K218</f>
        <v>8760</v>
      </c>
      <c r="E218" s="448">
        <f>+'Summary Data (2)'!O218</f>
        <v>10</v>
      </c>
      <c r="F218" s="448">
        <f>+'Summary Data (2)'!S218</f>
        <v>40</v>
      </c>
      <c r="G218" s="448">
        <f>+'Summary Data (2)'!W218</f>
        <v>40</v>
      </c>
      <c r="H218" s="448">
        <f>+'Summary Data (2)'!AA218</f>
        <v>240</v>
      </c>
      <c r="I218" s="448">
        <f>+'Summary Data (2)'!AE218</f>
        <v>50</v>
      </c>
      <c r="J218" s="448">
        <f>+'Summary Data (2)'!AI218</f>
        <v>0</v>
      </c>
      <c r="K218" s="448">
        <f>+'Summary Data (2)'!AM218</f>
        <v>1985</v>
      </c>
      <c r="L218" s="448">
        <f>+'Summary Data (2)'!AQ218</f>
        <v>210</v>
      </c>
      <c r="M218" s="448">
        <f>+'Summary Data (2)'!AU218</f>
        <v>1790</v>
      </c>
      <c r="N218" s="448">
        <f>+'Summary Data (2)'!AY218</f>
        <v>2125</v>
      </c>
      <c r="O218" s="448">
        <f>+'Summary Data (2)'!BC218</f>
        <v>0</v>
      </c>
      <c r="P218" s="448">
        <f>+'Summary Data (2)'!BG218</f>
        <v>0</v>
      </c>
      <c r="Q218" s="448">
        <f>+'Summary Data (2)'!BK218</f>
        <v>30</v>
      </c>
      <c r="R218" s="448">
        <f>+'Summary Data (2)'!BO218</f>
        <v>510</v>
      </c>
      <c r="S218" s="448">
        <f>+'Summary Data (2)'!BS218</f>
        <v>70</v>
      </c>
      <c r="T218" s="448">
        <f>+'Summary Data (2)'!BW218</f>
        <v>225</v>
      </c>
      <c r="U218" s="448">
        <f>+'Summary Data (2)'!BZ218</f>
        <v>17405</v>
      </c>
      <c r="X218" s="448">
        <f t="shared" si="38"/>
        <v>1320</v>
      </c>
      <c r="Y218" s="448">
        <f t="shared" si="38"/>
        <v>8760</v>
      </c>
      <c r="Z218" s="448">
        <f t="shared" si="39"/>
        <v>30</v>
      </c>
      <c r="AA218" s="448">
        <f t="shared" si="40"/>
        <v>380</v>
      </c>
      <c r="AB218" s="448">
        <f t="shared" si="41"/>
        <v>805</v>
      </c>
      <c r="AC218" s="448">
        <f t="shared" si="42"/>
        <v>6110</v>
      </c>
      <c r="AD218" s="432">
        <f t="shared" si="43"/>
        <v>0</v>
      </c>
      <c r="AG218" s="487">
        <f t="shared" si="44"/>
        <v>7.5840275782821029E-2</v>
      </c>
      <c r="AH218" s="487">
        <f t="shared" si="45"/>
        <v>0.50330364837690322</v>
      </c>
      <c r="AI218" s="487">
        <f t="shared" si="46"/>
        <v>1.7236426314277506E-3</v>
      </c>
      <c r="AJ218" s="487">
        <f t="shared" si="47"/>
        <v>2.1832806664751507E-2</v>
      </c>
      <c r="AK218" s="487">
        <f t="shared" si="48"/>
        <v>4.6251077276644639E-2</v>
      </c>
      <c r="AL218" s="487">
        <f t="shared" si="49"/>
        <v>0.35104854926745188</v>
      </c>
    </row>
    <row r="219" spans="1:38" ht="12.75" customHeight="1" x14ac:dyDescent="0.2">
      <c r="A219" s="639" t="s">
        <v>419</v>
      </c>
      <c r="B219" s="449" t="str">
        <f>+'Summary Data (2)'!B219</f>
        <v>October, 2018</v>
      </c>
      <c r="C219" s="451">
        <f>+'Summary Data (2)'!G219</f>
        <v>1450</v>
      </c>
      <c r="D219" s="451">
        <f>+'Summary Data (2)'!K219</f>
        <v>1920</v>
      </c>
      <c r="E219" s="451">
        <f>+'Summary Data (2)'!O219</f>
        <v>10</v>
      </c>
      <c r="F219" s="451">
        <f>+'Summary Data (2)'!S219</f>
        <v>60</v>
      </c>
      <c r="G219" s="451">
        <f>+'Summary Data (2)'!W219</f>
        <v>20</v>
      </c>
      <c r="H219" s="451">
        <f>+'Summary Data (2)'!AA219</f>
        <v>360</v>
      </c>
      <c r="I219" s="451">
        <f>+'Summary Data (2)'!AE219</f>
        <v>130</v>
      </c>
      <c r="J219" s="451">
        <f>+'Summary Data (2)'!AI219</f>
        <v>0</v>
      </c>
      <c r="K219" s="451">
        <f>+'Summary Data (2)'!AM219</f>
        <v>2295</v>
      </c>
      <c r="L219" s="451">
        <f>+'Summary Data (2)'!AQ219</f>
        <v>245</v>
      </c>
      <c r="M219" s="451">
        <f>+'Summary Data (2)'!AU219</f>
        <v>2005</v>
      </c>
      <c r="N219" s="451">
        <f>+'Summary Data (2)'!AY219</f>
        <v>2285</v>
      </c>
      <c r="O219" s="451">
        <f>+'Summary Data (2)'!BC219</f>
        <v>0</v>
      </c>
      <c r="P219" s="451">
        <f>+'Summary Data (2)'!BG219</f>
        <v>20</v>
      </c>
      <c r="Q219" s="451">
        <f>+'Summary Data (2)'!BK219</f>
        <v>570</v>
      </c>
      <c r="R219" s="451">
        <f>+'Summary Data (2)'!BO219</f>
        <v>570</v>
      </c>
      <c r="S219" s="451">
        <f>+'Summary Data (2)'!BS219</f>
        <v>170</v>
      </c>
      <c r="T219" s="451">
        <f>+'Summary Data (2)'!BW219</f>
        <v>120</v>
      </c>
      <c r="U219" s="451">
        <f>+'Summary Data (2)'!BZ219</f>
        <v>12230</v>
      </c>
      <c r="X219" s="451">
        <f t="shared" si="38"/>
        <v>1450</v>
      </c>
      <c r="Y219" s="451">
        <f t="shared" si="38"/>
        <v>1920</v>
      </c>
      <c r="Z219" s="451">
        <f t="shared" si="39"/>
        <v>570</v>
      </c>
      <c r="AA219" s="451">
        <f t="shared" si="40"/>
        <v>580</v>
      </c>
      <c r="AB219" s="451">
        <f t="shared" si="41"/>
        <v>860</v>
      </c>
      <c r="AC219" s="451">
        <f t="shared" si="42"/>
        <v>6850</v>
      </c>
      <c r="AD219" s="432">
        <f t="shared" si="43"/>
        <v>0</v>
      </c>
      <c r="AG219" s="486">
        <f t="shared" si="44"/>
        <v>0.11856091578086672</v>
      </c>
      <c r="AH219" s="486">
        <f t="shared" si="45"/>
        <v>0.15699100572363042</v>
      </c>
      <c r="AI219" s="486">
        <f t="shared" si="46"/>
        <v>4.6606704824202781E-2</v>
      </c>
      <c r="AJ219" s="486">
        <f t="shared" si="47"/>
        <v>4.7424366312346686E-2</v>
      </c>
      <c r="AK219" s="486">
        <f t="shared" si="48"/>
        <v>7.0318887980376124E-2</v>
      </c>
      <c r="AL219" s="486">
        <f t="shared" si="49"/>
        <v>0.56009811937857723</v>
      </c>
    </row>
    <row r="220" spans="1:38" ht="12.75" customHeight="1" x14ac:dyDescent="0.2">
      <c r="A220" s="640"/>
      <c r="B220" s="442" t="str">
        <f>+'Summary Data (2)'!B220</f>
        <v>November, 2018</v>
      </c>
      <c r="C220" s="448">
        <f>+'Summary Data (2)'!G220</f>
        <v>1460</v>
      </c>
      <c r="D220" s="448">
        <f>+'Summary Data (2)'!K220</f>
        <v>2400</v>
      </c>
      <c r="E220" s="448">
        <f>+'Summary Data (2)'!O220</f>
        <v>10</v>
      </c>
      <c r="F220" s="448">
        <f>+'Summary Data (2)'!S220</f>
        <v>70</v>
      </c>
      <c r="G220" s="448">
        <f>+'Summary Data (2)'!W220</f>
        <v>0</v>
      </c>
      <c r="H220" s="448">
        <f>+'Summary Data (2)'!AA220</f>
        <v>310</v>
      </c>
      <c r="I220" s="448">
        <f>+'Summary Data (2)'!AE220</f>
        <v>10</v>
      </c>
      <c r="J220" s="448">
        <f>+'Summary Data (2)'!AI220</f>
        <v>0</v>
      </c>
      <c r="K220" s="448">
        <f>+'Summary Data (2)'!AM220</f>
        <v>2000</v>
      </c>
      <c r="L220" s="448">
        <f>+'Summary Data (2)'!AQ220</f>
        <v>140</v>
      </c>
      <c r="M220" s="448">
        <f>+'Summary Data (2)'!AU220</f>
        <v>1610</v>
      </c>
      <c r="N220" s="448">
        <f>+'Summary Data (2)'!AY220</f>
        <v>1850</v>
      </c>
      <c r="O220" s="448">
        <f>+'Summary Data (2)'!BC220</f>
        <v>0</v>
      </c>
      <c r="P220" s="448">
        <f>+'Summary Data (2)'!BG220</f>
        <v>5</v>
      </c>
      <c r="Q220" s="448">
        <f>+'Summary Data (2)'!BK220</f>
        <v>360</v>
      </c>
      <c r="R220" s="448">
        <f>+'Summary Data (2)'!BO220</f>
        <v>540</v>
      </c>
      <c r="S220" s="448">
        <f>+'Summary Data (2)'!BS220</f>
        <v>160</v>
      </c>
      <c r="T220" s="448">
        <f>+'Summary Data (2)'!BW220</f>
        <v>45</v>
      </c>
      <c r="U220" s="448">
        <f>+'Summary Data (2)'!BZ220</f>
        <v>10970</v>
      </c>
      <c r="X220" s="448">
        <f t="shared" si="38"/>
        <v>1460</v>
      </c>
      <c r="Y220" s="448">
        <f t="shared" si="38"/>
        <v>2400</v>
      </c>
      <c r="Z220" s="448">
        <f t="shared" si="39"/>
        <v>360</v>
      </c>
      <c r="AA220" s="448">
        <f t="shared" si="40"/>
        <v>400</v>
      </c>
      <c r="AB220" s="448">
        <f t="shared" si="41"/>
        <v>745</v>
      </c>
      <c r="AC220" s="448">
        <f t="shared" si="42"/>
        <v>5605</v>
      </c>
      <c r="AD220" s="432">
        <f t="shared" si="43"/>
        <v>0</v>
      </c>
      <c r="AG220" s="487">
        <f t="shared" si="44"/>
        <v>0.13309024612579762</v>
      </c>
      <c r="AH220" s="487">
        <f t="shared" si="45"/>
        <v>0.2187784867821331</v>
      </c>
      <c r="AI220" s="487">
        <f t="shared" si="46"/>
        <v>3.2816773017319965E-2</v>
      </c>
      <c r="AJ220" s="487">
        <f t="shared" si="47"/>
        <v>3.6463081130355512E-2</v>
      </c>
      <c r="AK220" s="487">
        <f t="shared" si="48"/>
        <v>6.7912488605287147E-2</v>
      </c>
      <c r="AL220" s="487">
        <f t="shared" si="49"/>
        <v>0.5109389243391067</v>
      </c>
    </row>
    <row r="221" spans="1:38" x14ac:dyDescent="0.2">
      <c r="A221" s="640"/>
      <c r="B221" s="449" t="str">
        <f>+'Summary Data (2)'!B221</f>
        <v>December, 2018</v>
      </c>
      <c r="C221" s="451">
        <f>+'Summary Data (2)'!G221</f>
        <v>1330</v>
      </c>
      <c r="D221" s="451">
        <f>+'Summary Data (2)'!K221</f>
        <v>5310</v>
      </c>
      <c r="E221" s="451">
        <f>+'Summary Data (2)'!O221</f>
        <v>10</v>
      </c>
      <c r="F221" s="451">
        <f>+'Summary Data (2)'!S221</f>
        <v>40</v>
      </c>
      <c r="G221" s="451">
        <f>+'Summary Data (2)'!W221</f>
        <v>10</v>
      </c>
      <c r="H221" s="451">
        <f>+'Summary Data (2)'!AA221</f>
        <v>100</v>
      </c>
      <c r="I221" s="451">
        <f>+'Summary Data (2)'!AE221</f>
        <v>20</v>
      </c>
      <c r="J221" s="451">
        <f>+'Summary Data (2)'!AI221</f>
        <v>0</v>
      </c>
      <c r="K221" s="451">
        <f>+'Summary Data (2)'!AM221</f>
        <v>1660</v>
      </c>
      <c r="L221" s="451">
        <f>+'Summary Data (2)'!AQ221</f>
        <v>225</v>
      </c>
      <c r="M221" s="451">
        <f>+'Summary Data (2)'!AU221</f>
        <v>1515</v>
      </c>
      <c r="N221" s="451">
        <f>+'Summary Data (2)'!AY221</f>
        <v>1755</v>
      </c>
      <c r="O221" s="451">
        <f>+'Summary Data (2)'!BC221</f>
        <v>0</v>
      </c>
      <c r="P221" s="451">
        <f>+'Summary Data (2)'!BG221</f>
        <v>5</v>
      </c>
      <c r="Q221" s="451">
        <f>+'Summary Data (2)'!BK221</f>
        <v>540</v>
      </c>
      <c r="R221" s="451">
        <f>+'Summary Data (2)'!BO221</f>
        <v>570</v>
      </c>
      <c r="S221" s="451">
        <f>+'Summary Data (2)'!BS221</f>
        <v>190</v>
      </c>
      <c r="T221" s="451">
        <f>+'Summary Data (2)'!BW221</f>
        <v>60</v>
      </c>
      <c r="U221" s="451">
        <f>+'Summary Data (2)'!BZ221</f>
        <v>13340</v>
      </c>
      <c r="X221" s="451">
        <f t="shared" si="38"/>
        <v>1330</v>
      </c>
      <c r="Y221" s="451">
        <f t="shared" si="38"/>
        <v>5310</v>
      </c>
      <c r="Z221" s="451">
        <f t="shared" si="39"/>
        <v>540</v>
      </c>
      <c r="AA221" s="451">
        <f t="shared" si="40"/>
        <v>180</v>
      </c>
      <c r="AB221" s="451">
        <f t="shared" si="41"/>
        <v>820</v>
      </c>
      <c r="AC221" s="451">
        <f t="shared" si="42"/>
        <v>5160</v>
      </c>
      <c r="AD221" s="432">
        <f t="shared" si="43"/>
        <v>0</v>
      </c>
      <c r="AG221" s="486">
        <f t="shared" si="44"/>
        <v>9.9700149925037479E-2</v>
      </c>
      <c r="AH221" s="486">
        <f t="shared" si="45"/>
        <v>0.39805097451274363</v>
      </c>
      <c r="AI221" s="486">
        <f t="shared" si="46"/>
        <v>4.0479760119940027E-2</v>
      </c>
      <c r="AJ221" s="486">
        <f t="shared" si="47"/>
        <v>1.3493253373313344E-2</v>
      </c>
      <c r="AK221" s="486">
        <f t="shared" si="48"/>
        <v>6.1469265367316339E-2</v>
      </c>
      <c r="AL221" s="486">
        <f t="shared" si="49"/>
        <v>0.38680659670164919</v>
      </c>
    </row>
    <row r="222" spans="1:38" x14ac:dyDescent="0.2">
      <c r="A222" s="640"/>
      <c r="B222" s="442" t="str">
        <f>+'Summary Data (2)'!B222</f>
        <v>January, 2019</v>
      </c>
      <c r="C222" s="448">
        <f>+'Summary Data (2)'!G222</f>
        <v>1640</v>
      </c>
      <c r="D222" s="448">
        <f>+'Summary Data (2)'!K222</f>
        <v>2040</v>
      </c>
      <c r="E222" s="448">
        <f>+'Summary Data (2)'!O222</f>
        <v>10</v>
      </c>
      <c r="F222" s="448">
        <f>+'Summary Data (2)'!S222</f>
        <v>70</v>
      </c>
      <c r="G222" s="448">
        <f>+'Summary Data (2)'!W222</f>
        <v>30</v>
      </c>
      <c r="H222" s="448">
        <f>+'Summary Data (2)'!AA222</f>
        <v>100</v>
      </c>
      <c r="I222" s="448">
        <f>+'Summary Data (2)'!AE222</f>
        <v>20</v>
      </c>
      <c r="J222" s="448">
        <f>+'Summary Data (2)'!AI222</f>
        <v>10</v>
      </c>
      <c r="K222" s="448">
        <f>+'Summary Data (2)'!AM222</f>
        <v>2155</v>
      </c>
      <c r="L222" s="448">
        <f>+'Summary Data (2)'!AQ222</f>
        <v>285</v>
      </c>
      <c r="M222" s="448">
        <f>+'Summary Data (2)'!AU222</f>
        <v>1915</v>
      </c>
      <c r="N222" s="448">
        <f>+'Summary Data (2)'!AY222</f>
        <v>2365</v>
      </c>
      <c r="O222" s="448">
        <f>+'Summary Data (2)'!BC222</f>
        <v>0</v>
      </c>
      <c r="P222" s="448">
        <f>+'Summary Data (2)'!BG222</f>
        <v>0</v>
      </c>
      <c r="Q222" s="448">
        <f>+'Summary Data (2)'!BK222</f>
        <v>270</v>
      </c>
      <c r="R222" s="448">
        <f>+'Summary Data (2)'!BO222</f>
        <v>570</v>
      </c>
      <c r="S222" s="448">
        <f>+'Summary Data (2)'!BS222</f>
        <v>170</v>
      </c>
      <c r="T222" s="448">
        <f>+'Summary Data (2)'!BW222</f>
        <v>105</v>
      </c>
      <c r="U222" s="448">
        <f>+'Summary Data (2)'!BZ222</f>
        <v>11755</v>
      </c>
      <c r="X222" s="448">
        <f t="shared" si="38"/>
        <v>1640</v>
      </c>
      <c r="Y222" s="448">
        <f t="shared" si="38"/>
        <v>2040</v>
      </c>
      <c r="Z222" s="448">
        <f t="shared" si="39"/>
        <v>270</v>
      </c>
      <c r="AA222" s="448">
        <f t="shared" si="40"/>
        <v>240</v>
      </c>
      <c r="AB222" s="448">
        <f t="shared" si="41"/>
        <v>845</v>
      </c>
      <c r="AC222" s="448">
        <f t="shared" si="42"/>
        <v>6720</v>
      </c>
      <c r="AD222" s="432">
        <f t="shared" si="43"/>
        <v>0</v>
      </c>
      <c r="AG222" s="487">
        <f t="shared" si="44"/>
        <v>0.13951509995746492</v>
      </c>
      <c r="AH222" s="487">
        <f t="shared" si="45"/>
        <v>0.17354317311782219</v>
      </c>
      <c r="AI222" s="487">
        <f t="shared" si="46"/>
        <v>2.2968949383241174E-2</v>
      </c>
      <c r="AJ222" s="487">
        <f t="shared" si="47"/>
        <v>2.0416843896214378E-2</v>
      </c>
      <c r="AK222" s="487">
        <f t="shared" si="48"/>
        <v>7.1884304551254788E-2</v>
      </c>
      <c r="AL222" s="487">
        <f t="shared" si="49"/>
        <v>0.5716716290940026</v>
      </c>
    </row>
    <row r="223" spans="1:38" x14ac:dyDescent="0.2">
      <c r="A223" s="640"/>
      <c r="B223" s="449" t="str">
        <f>+'Summary Data (2)'!B223</f>
        <v>February, 2019</v>
      </c>
      <c r="C223" s="451">
        <f>+'Summary Data (2)'!G223</f>
        <v>1600</v>
      </c>
      <c r="D223" s="451">
        <f>+'Summary Data (2)'!K223</f>
        <v>1320</v>
      </c>
      <c r="E223" s="451">
        <f>+'Summary Data (2)'!O223</f>
        <v>0</v>
      </c>
      <c r="F223" s="451">
        <f>+'Summary Data (2)'!S223</f>
        <v>40</v>
      </c>
      <c r="G223" s="451">
        <f>+'Summary Data (2)'!W223</f>
        <v>0</v>
      </c>
      <c r="H223" s="451">
        <f>+'Summary Data (2)'!AA223</f>
        <v>150</v>
      </c>
      <c r="I223" s="451">
        <f>+'Summary Data (2)'!AE223</f>
        <v>50</v>
      </c>
      <c r="J223" s="451">
        <f>+'Summary Data (2)'!AI223</f>
        <v>0</v>
      </c>
      <c r="K223" s="451">
        <f>+'Summary Data (2)'!AM223</f>
        <v>1890</v>
      </c>
      <c r="L223" s="451">
        <f>+'Summary Data (2)'!AQ223</f>
        <v>195</v>
      </c>
      <c r="M223" s="451">
        <f>+'Summary Data (2)'!AU223</f>
        <v>1420</v>
      </c>
      <c r="N223" s="451">
        <f>+'Summary Data (2)'!AY223</f>
        <v>1905</v>
      </c>
      <c r="O223" s="451">
        <f>+'Summary Data (2)'!BC223</f>
        <v>0</v>
      </c>
      <c r="P223" s="451">
        <f>+'Summary Data (2)'!BG223</f>
        <v>0</v>
      </c>
      <c r="Q223" s="451">
        <f>+'Summary Data (2)'!BK223</f>
        <v>210</v>
      </c>
      <c r="R223" s="451">
        <f>+'Summary Data (2)'!BO223</f>
        <v>630</v>
      </c>
      <c r="S223" s="451">
        <f>+'Summary Data (2)'!BS223</f>
        <v>130</v>
      </c>
      <c r="T223" s="451">
        <f>+'Summary Data (2)'!BW223</f>
        <v>30</v>
      </c>
      <c r="U223" s="451">
        <f>+'Summary Data (2)'!BZ223</f>
        <v>9570</v>
      </c>
      <c r="X223" s="451">
        <f t="shared" si="38"/>
        <v>1600</v>
      </c>
      <c r="Y223" s="451">
        <f t="shared" si="38"/>
        <v>1320</v>
      </c>
      <c r="Z223" s="451">
        <f t="shared" si="39"/>
        <v>210</v>
      </c>
      <c r="AA223" s="451">
        <f t="shared" si="40"/>
        <v>240</v>
      </c>
      <c r="AB223" s="451">
        <f t="shared" si="41"/>
        <v>790</v>
      </c>
      <c r="AC223" s="451">
        <f t="shared" si="42"/>
        <v>5410</v>
      </c>
      <c r="AD223" s="432">
        <f t="shared" si="43"/>
        <v>0</v>
      </c>
      <c r="AG223" s="486">
        <f t="shared" si="44"/>
        <v>0.16718913270637409</v>
      </c>
      <c r="AH223" s="486">
        <f t="shared" si="45"/>
        <v>0.13793103448275862</v>
      </c>
      <c r="AI223" s="486">
        <f t="shared" si="46"/>
        <v>2.1943573667711599E-2</v>
      </c>
      <c r="AJ223" s="486">
        <f t="shared" si="47"/>
        <v>2.5078369905956112E-2</v>
      </c>
      <c r="AK223" s="486">
        <f t="shared" si="48"/>
        <v>8.254963427377221E-2</v>
      </c>
      <c r="AL223" s="486">
        <f t="shared" si="49"/>
        <v>0.5653082549634274</v>
      </c>
    </row>
    <row r="224" spans="1:38" x14ac:dyDescent="0.2">
      <c r="A224" s="640"/>
      <c r="B224" s="442" t="str">
        <f>+'Summary Data (2)'!B224</f>
        <v>March, 2019</v>
      </c>
      <c r="C224" s="448">
        <f>+'Summary Data (2)'!G224</f>
        <v>1640</v>
      </c>
      <c r="D224" s="448">
        <f>+'Summary Data (2)'!K224</f>
        <v>0</v>
      </c>
      <c r="E224" s="448">
        <f>+'Summary Data (2)'!O224</f>
        <v>50</v>
      </c>
      <c r="F224" s="448">
        <f>+'Summary Data (2)'!S224</f>
        <v>80</v>
      </c>
      <c r="G224" s="448">
        <f>+'Summary Data (2)'!W224</f>
        <v>0</v>
      </c>
      <c r="H224" s="448">
        <f>+'Summary Data (2)'!AA224</f>
        <v>410</v>
      </c>
      <c r="I224" s="448">
        <f>+'Summary Data (2)'!AE224</f>
        <v>50</v>
      </c>
      <c r="J224" s="448">
        <f>+'Summary Data (2)'!AI224</f>
        <v>0</v>
      </c>
      <c r="K224" s="448">
        <f>+'Summary Data (2)'!AM224</f>
        <v>2145</v>
      </c>
      <c r="L224" s="448">
        <f>+'Summary Data (2)'!AQ224</f>
        <v>180</v>
      </c>
      <c r="M224" s="448">
        <f>+'Summary Data (2)'!AU224</f>
        <v>1310</v>
      </c>
      <c r="N224" s="448">
        <f>+'Summary Data (2)'!AY224</f>
        <v>2440</v>
      </c>
      <c r="O224" s="448">
        <f>+'Summary Data (2)'!BC224</f>
        <v>0</v>
      </c>
      <c r="P224" s="448">
        <f>+'Summary Data (2)'!BG224</f>
        <v>15</v>
      </c>
      <c r="Q224" s="448">
        <f>+'Summary Data (2)'!BK224</f>
        <v>240</v>
      </c>
      <c r="R224" s="448">
        <f>+'Summary Data (2)'!BO224</f>
        <v>480</v>
      </c>
      <c r="S224" s="448">
        <f>+'Summary Data (2)'!BS224</f>
        <v>110</v>
      </c>
      <c r="T224" s="448">
        <f>+'Summary Data (2)'!BW224</f>
        <v>300</v>
      </c>
      <c r="U224" s="448">
        <f>+'Summary Data (2)'!BZ224</f>
        <v>9450</v>
      </c>
      <c r="X224" s="448">
        <f t="shared" si="38"/>
        <v>1640</v>
      </c>
      <c r="Y224" s="448">
        <f t="shared" si="38"/>
        <v>0</v>
      </c>
      <c r="Z224" s="448">
        <f t="shared" si="39"/>
        <v>240</v>
      </c>
      <c r="AA224" s="448">
        <f t="shared" si="40"/>
        <v>590</v>
      </c>
      <c r="AB224" s="448">
        <f t="shared" si="41"/>
        <v>890</v>
      </c>
      <c r="AC224" s="448">
        <f t="shared" si="42"/>
        <v>6090</v>
      </c>
      <c r="AD224" s="432">
        <f t="shared" si="43"/>
        <v>0</v>
      </c>
      <c r="AG224" s="487">
        <f t="shared" si="44"/>
        <v>0.17354497354497356</v>
      </c>
      <c r="AH224" s="487">
        <f t="shared" si="45"/>
        <v>0</v>
      </c>
      <c r="AI224" s="487">
        <f t="shared" si="46"/>
        <v>2.5396825396825397E-2</v>
      </c>
      <c r="AJ224" s="487">
        <f t="shared" si="47"/>
        <v>6.2433862433862432E-2</v>
      </c>
      <c r="AK224" s="487">
        <f t="shared" si="48"/>
        <v>9.4179894179894183E-2</v>
      </c>
      <c r="AL224" s="487">
        <f t="shared" si="49"/>
        <v>0.64444444444444449</v>
      </c>
    </row>
    <row r="225" spans="1:38" x14ac:dyDescent="0.2">
      <c r="A225" s="640"/>
      <c r="B225" s="449" t="str">
        <f>+'Summary Data (2)'!B225</f>
        <v>April, 2019</v>
      </c>
      <c r="C225" s="451">
        <f>+'Summary Data (2)'!G225</f>
        <v>2320</v>
      </c>
      <c r="D225" s="451">
        <f>+'Summary Data (2)'!K225</f>
        <v>2370</v>
      </c>
      <c r="E225" s="451">
        <f>+'Summary Data (2)'!O225</f>
        <v>30</v>
      </c>
      <c r="F225" s="451">
        <f>+'Summary Data (2)'!S225</f>
        <v>110</v>
      </c>
      <c r="G225" s="451">
        <f>+'Summary Data (2)'!W225</f>
        <v>20</v>
      </c>
      <c r="H225" s="451">
        <f>+'Summary Data (2)'!AA225</f>
        <v>420</v>
      </c>
      <c r="I225" s="451">
        <f>+'Summary Data (2)'!AE225</f>
        <v>90</v>
      </c>
      <c r="J225" s="451">
        <f>+'Summary Data (2)'!AI225</f>
        <v>0</v>
      </c>
      <c r="K225" s="451">
        <f>+'Summary Data (2)'!AM225</f>
        <v>2675</v>
      </c>
      <c r="L225" s="451">
        <f>+'Summary Data (2)'!AQ225</f>
        <v>200</v>
      </c>
      <c r="M225" s="451">
        <f>+'Summary Data (2)'!AU225</f>
        <v>765</v>
      </c>
      <c r="N225" s="451">
        <f>+'Summary Data (2)'!AY225</f>
        <v>2480</v>
      </c>
      <c r="O225" s="451">
        <f>+'Summary Data (2)'!BC225</f>
        <v>0</v>
      </c>
      <c r="P225" s="451">
        <f>+'Summary Data (2)'!BG225</f>
        <v>20</v>
      </c>
      <c r="Q225" s="451">
        <f>+'Summary Data (2)'!BK225</f>
        <v>150</v>
      </c>
      <c r="R225" s="451">
        <f>+'Summary Data (2)'!BO225</f>
        <v>840</v>
      </c>
      <c r="S225" s="451">
        <f>+'Summary Data (2)'!BS225</f>
        <v>120</v>
      </c>
      <c r="T225" s="451">
        <f>+'Summary Data (2)'!BW225</f>
        <v>45</v>
      </c>
      <c r="U225" s="451">
        <f>+'Summary Data (2)'!BZ225</f>
        <v>12655</v>
      </c>
      <c r="X225" s="451">
        <f t="shared" si="38"/>
        <v>2320</v>
      </c>
      <c r="Y225" s="451">
        <f t="shared" si="38"/>
        <v>2370</v>
      </c>
      <c r="Z225" s="451">
        <f t="shared" si="39"/>
        <v>150</v>
      </c>
      <c r="AA225" s="451">
        <f t="shared" si="40"/>
        <v>670</v>
      </c>
      <c r="AB225" s="451">
        <f t="shared" si="41"/>
        <v>1005</v>
      </c>
      <c r="AC225" s="451">
        <f t="shared" si="42"/>
        <v>6140</v>
      </c>
      <c r="AD225" s="432">
        <f t="shared" si="43"/>
        <v>0</v>
      </c>
      <c r="AG225" s="486">
        <f t="shared" si="44"/>
        <v>0.1833267483208218</v>
      </c>
      <c r="AH225" s="486">
        <f t="shared" si="45"/>
        <v>0.18727775582773606</v>
      </c>
      <c r="AI225" s="486">
        <f t="shared" si="46"/>
        <v>1.1853022520742789E-2</v>
      </c>
      <c r="AJ225" s="486">
        <f t="shared" si="47"/>
        <v>5.2943500592651127E-2</v>
      </c>
      <c r="AK225" s="486">
        <f t="shared" si="48"/>
        <v>7.9415250888976691E-2</v>
      </c>
      <c r="AL225" s="486">
        <f t="shared" si="49"/>
        <v>0.48518372184907149</v>
      </c>
    </row>
    <row r="226" spans="1:38" x14ac:dyDescent="0.2">
      <c r="A226" s="640"/>
      <c r="B226" s="442" t="str">
        <f>+'Summary Data (2)'!B226</f>
        <v>May, 2019</v>
      </c>
      <c r="C226" s="448">
        <f>+'Summary Data (2)'!G226</f>
        <v>2660</v>
      </c>
      <c r="D226" s="448">
        <f>+'Summary Data (2)'!K226</f>
        <v>1560</v>
      </c>
      <c r="E226" s="448">
        <f>+'Summary Data (2)'!O226</f>
        <v>0</v>
      </c>
      <c r="F226" s="448">
        <f>+'Summary Data (2)'!S226</f>
        <v>70</v>
      </c>
      <c r="G226" s="448">
        <f>+'Summary Data (2)'!W226</f>
        <v>0</v>
      </c>
      <c r="H226" s="448">
        <f>+'Summary Data (2)'!AA226</f>
        <v>480</v>
      </c>
      <c r="I226" s="448">
        <f>+'Summary Data (2)'!AE226</f>
        <v>80</v>
      </c>
      <c r="J226" s="448">
        <f>+'Summary Data (2)'!AI226</f>
        <v>20</v>
      </c>
      <c r="K226" s="448">
        <f>+'Summary Data (2)'!AM226</f>
        <v>2490</v>
      </c>
      <c r="L226" s="448">
        <f>+'Summary Data (2)'!AQ226</f>
        <v>235</v>
      </c>
      <c r="M226" s="448">
        <f>+'Summary Data (2)'!AU226</f>
        <v>690</v>
      </c>
      <c r="N226" s="448">
        <f>+'Summary Data (2)'!AY226</f>
        <v>2880</v>
      </c>
      <c r="O226" s="448">
        <f>+'Summary Data (2)'!BC226</f>
        <v>0</v>
      </c>
      <c r="P226" s="448">
        <f>+'Summary Data (2)'!BG226</f>
        <v>10</v>
      </c>
      <c r="Q226" s="448">
        <f>+'Summary Data (2)'!BK226</f>
        <v>150</v>
      </c>
      <c r="R226" s="448">
        <f>+'Summary Data (2)'!BO226</f>
        <v>570</v>
      </c>
      <c r="S226" s="448">
        <f>+'Summary Data (2)'!BS226</f>
        <v>0</v>
      </c>
      <c r="T226" s="448">
        <f>+'Summary Data (2)'!BW226</f>
        <v>0</v>
      </c>
      <c r="U226" s="448">
        <f>+'Summary Data (2)'!BZ226</f>
        <v>11895</v>
      </c>
      <c r="X226" s="448">
        <f t="shared" si="38"/>
        <v>2660</v>
      </c>
      <c r="Y226" s="448">
        <f t="shared" si="38"/>
        <v>1560</v>
      </c>
      <c r="Z226" s="448">
        <f t="shared" si="39"/>
        <v>150</v>
      </c>
      <c r="AA226" s="448">
        <f t="shared" si="40"/>
        <v>650</v>
      </c>
      <c r="AB226" s="448">
        <f t="shared" si="41"/>
        <v>570</v>
      </c>
      <c r="AC226" s="448">
        <f t="shared" si="42"/>
        <v>6305</v>
      </c>
      <c r="AD226" s="432">
        <f t="shared" si="43"/>
        <v>0</v>
      </c>
      <c r="AG226" s="487">
        <f t="shared" si="44"/>
        <v>0.22362337116435477</v>
      </c>
      <c r="AH226" s="487">
        <f t="shared" si="45"/>
        <v>0.13114754098360656</v>
      </c>
      <c r="AI226" s="487">
        <f t="shared" si="46"/>
        <v>1.2610340479192938E-2</v>
      </c>
      <c r="AJ226" s="487">
        <f t="shared" si="47"/>
        <v>5.4644808743169397E-2</v>
      </c>
      <c r="AK226" s="487">
        <f t="shared" si="48"/>
        <v>4.7919293820933163E-2</v>
      </c>
      <c r="AL226" s="487">
        <f t="shared" si="49"/>
        <v>0.5300546448087432</v>
      </c>
    </row>
    <row r="227" spans="1:38" x14ac:dyDescent="0.2">
      <c r="A227" s="640"/>
      <c r="B227" s="449" t="str">
        <f>+'Summary Data (2)'!B227</f>
        <v>June, 2019</v>
      </c>
      <c r="C227" s="451">
        <f>+'Summary Data (2)'!G227</f>
        <v>1420</v>
      </c>
      <c r="D227" s="451">
        <f>+'Summary Data (2)'!K227</f>
        <v>600</v>
      </c>
      <c r="E227" s="451">
        <f>+'Summary Data (2)'!O227</f>
        <v>0</v>
      </c>
      <c r="F227" s="451">
        <f>+'Summary Data (2)'!S227</f>
        <v>70</v>
      </c>
      <c r="G227" s="451">
        <f>+'Summary Data (2)'!W227</f>
        <v>30</v>
      </c>
      <c r="H227" s="451">
        <f>+'Summary Data (2)'!AA227</f>
        <v>540</v>
      </c>
      <c r="I227" s="451">
        <f>+'Summary Data (2)'!AE227</f>
        <v>90</v>
      </c>
      <c r="J227" s="451">
        <f>+'Summary Data (2)'!AI227</f>
        <v>10</v>
      </c>
      <c r="K227" s="451">
        <f>+'Summary Data (2)'!AM227</f>
        <v>370</v>
      </c>
      <c r="L227" s="451">
        <f>+'Summary Data (2)'!AQ227</f>
        <v>160</v>
      </c>
      <c r="M227" s="451">
        <f>+'Summary Data (2)'!AU227</f>
        <v>685</v>
      </c>
      <c r="N227" s="451">
        <f>+'Summary Data (2)'!AY227</f>
        <v>290</v>
      </c>
      <c r="O227" s="451">
        <f>+'Summary Data (2)'!BC227</f>
        <v>0</v>
      </c>
      <c r="P227" s="451">
        <f>+'Summary Data (2)'!BG227</f>
        <v>5</v>
      </c>
      <c r="Q227" s="451">
        <f>+'Summary Data (2)'!BK227</f>
        <v>210</v>
      </c>
      <c r="R227" s="451">
        <f>+'Summary Data (2)'!BO227</f>
        <v>360</v>
      </c>
      <c r="S227" s="451">
        <f>+'Summary Data (2)'!BS227</f>
        <v>190</v>
      </c>
      <c r="T227" s="451">
        <f>+'Summary Data (2)'!BW227</f>
        <v>105</v>
      </c>
      <c r="U227" s="451">
        <f>+'Summary Data (2)'!BZ227</f>
        <v>5135</v>
      </c>
      <c r="X227" s="451">
        <f t="shared" si="38"/>
        <v>1420</v>
      </c>
      <c r="Y227" s="451">
        <f t="shared" si="38"/>
        <v>600</v>
      </c>
      <c r="Z227" s="451">
        <f t="shared" si="39"/>
        <v>210</v>
      </c>
      <c r="AA227" s="451">
        <f t="shared" si="40"/>
        <v>740</v>
      </c>
      <c r="AB227" s="451">
        <f t="shared" si="41"/>
        <v>655</v>
      </c>
      <c r="AC227" s="451">
        <f t="shared" si="42"/>
        <v>1510</v>
      </c>
      <c r="AD227" s="432">
        <f t="shared" si="43"/>
        <v>0</v>
      </c>
      <c r="AG227" s="486">
        <f t="shared" si="44"/>
        <v>0.2765335929892892</v>
      </c>
      <c r="AH227" s="486">
        <f t="shared" si="45"/>
        <v>0.11684518013631938</v>
      </c>
      <c r="AI227" s="486">
        <f t="shared" si="46"/>
        <v>4.0895813047711782E-2</v>
      </c>
      <c r="AJ227" s="486">
        <f t="shared" si="47"/>
        <v>0.14410905550146055</v>
      </c>
      <c r="AK227" s="486">
        <f t="shared" si="48"/>
        <v>0.12755598831548198</v>
      </c>
      <c r="AL227" s="486">
        <f t="shared" si="49"/>
        <v>0.29406037000973712</v>
      </c>
    </row>
    <row r="228" spans="1:38" x14ac:dyDescent="0.2">
      <c r="A228" s="640"/>
      <c r="B228" s="442" t="str">
        <f>+'Summary Data (2)'!B228</f>
        <v>July, 2019</v>
      </c>
      <c r="C228" s="448">
        <f>+'Summary Data (2)'!G228</f>
        <v>2410</v>
      </c>
      <c r="D228" s="448">
        <f>+'Summary Data (2)'!K228</f>
        <v>3000</v>
      </c>
      <c r="E228" s="448">
        <f>+'Summary Data (2)'!O228</f>
        <v>0</v>
      </c>
      <c r="F228" s="448">
        <f>+'Summary Data (2)'!S228</f>
        <v>90</v>
      </c>
      <c r="G228" s="448">
        <f>+'Summary Data (2)'!W228</f>
        <v>20</v>
      </c>
      <c r="H228" s="448">
        <f>+'Summary Data (2)'!AA228</f>
        <v>600</v>
      </c>
      <c r="I228" s="448">
        <f>+'Summary Data (2)'!AE228</f>
        <v>50</v>
      </c>
      <c r="J228" s="448">
        <f>+'Summary Data (2)'!AI228</f>
        <v>10</v>
      </c>
      <c r="K228" s="448">
        <f>+'Summary Data (2)'!AM228</f>
        <v>1790</v>
      </c>
      <c r="L228" s="448">
        <f>+'Summary Data (2)'!AQ228</f>
        <v>255</v>
      </c>
      <c r="M228" s="448">
        <f>+'Summary Data (2)'!AU228</f>
        <v>2515</v>
      </c>
      <c r="N228" s="448">
        <f>+'Summary Data (2)'!AY228</f>
        <v>2735</v>
      </c>
      <c r="O228" s="448">
        <f>+'Summary Data (2)'!BC228</f>
        <v>0</v>
      </c>
      <c r="P228" s="448">
        <f>+'Summary Data (2)'!BG228</f>
        <v>15</v>
      </c>
      <c r="Q228" s="448">
        <f>+'Summary Data (2)'!BK228</f>
        <v>180</v>
      </c>
      <c r="R228" s="448">
        <f>+'Summary Data (2)'!BO228</f>
        <v>600</v>
      </c>
      <c r="S228" s="448">
        <f>+'Summary Data (2)'!BS228</f>
        <v>210</v>
      </c>
      <c r="T228" s="448">
        <f>+'Summary Data (2)'!BW228</f>
        <v>60</v>
      </c>
      <c r="U228" s="448">
        <f>+'Summary Data (2)'!BZ228</f>
        <v>14540</v>
      </c>
      <c r="X228" s="448">
        <f t="shared" si="38"/>
        <v>2410</v>
      </c>
      <c r="Y228" s="448">
        <f t="shared" si="38"/>
        <v>3000</v>
      </c>
      <c r="Z228" s="448">
        <f t="shared" si="39"/>
        <v>180</v>
      </c>
      <c r="AA228" s="448">
        <f t="shared" si="40"/>
        <v>770</v>
      </c>
      <c r="AB228" s="448">
        <f t="shared" si="41"/>
        <v>870</v>
      </c>
      <c r="AC228" s="448">
        <f t="shared" si="42"/>
        <v>7310</v>
      </c>
      <c r="AD228" s="432">
        <f t="shared" si="43"/>
        <v>0</v>
      </c>
      <c r="AG228" s="487">
        <f t="shared" si="44"/>
        <v>0.16574965612104539</v>
      </c>
      <c r="AH228" s="487">
        <f t="shared" si="45"/>
        <v>0.2063273727647868</v>
      </c>
      <c r="AI228" s="487">
        <f t="shared" si="46"/>
        <v>1.2379642365887207E-2</v>
      </c>
      <c r="AJ228" s="487">
        <f t="shared" si="47"/>
        <v>5.2957359009628613E-2</v>
      </c>
      <c r="AK228" s="487">
        <f t="shared" si="48"/>
        <v>5.9834938101788172E-2</v>
      </c>
      <c r="AL228" s="487">
        <f t="shared" si="49"/>
        <v>0.50275103163686385</v>
      </c>
    </row>
    <row r="229" spans="1:38" x14ac:dyDescent="0.2">
      <c r="A229" s="640"/>
      <c r="B229" s="449" t="str">
        <f>+'Summary Data (2)'!B229</f>
        <v>August, 2019</v>
      </c>
      <c r="C229" s="451">
        <f>+'Summary Data (2)'!G229</f>
        <v>1670</v>
      </c>
      <c r="D229" s="451">
        <f>+'Summary Data (2)'!K229</f>
        <v>2160</v>
      </c>
      <c r="E229" s="451">
        <f>+'Summary Data (2)'!O229</f>
        <v>20</v>
      </c>
      <c r="F229" s="451">
        <f>+'Summary Data (2)'!S229</f>
        <v>120</v>
      </c>
      <c r="G229" s="451">
        <f>+'Summary Data (2)'!W229</f>
        <v>10</v>
      </c>
      <c r="H229" s="451">
        <f>+'Summary Data (2)'!AA229</f>
        <v>560</v>
      </c>
      <c r="I229" s="451">
        <f>+'Summary Data (2)'!AE229</f>
        <v>50</v>
      </c>
      <c r="J229" s="451">
        <f>+'Summary Data (2)'!AI229</f>
        <v>0</v>
      </c>
      <c r="K229" s="451">
        <f>+'Summary Data (2)'!AM229</f>
        <v>1630</v>
      </c>
      <c r="L229" s="451">
        <f>+'Summary Data (2)'!AQ229</f>
        <v>210</v>
      </c>
      <c r="M229" s="451">
        <f>+'Summary Data (2)'!AU229</f>
        <v>2275</v>
      </c>
      <c r="N229" s="451">
        <f>+'Summary Data (2)'!AY229</f>
        <v>2455</v>
      </c>
      <c r="O229" s="451">
        <f>+'Summary Data (2)'!BC229</f>
        <v>0</v>
      </c>
      <c r="P229" s="451">
        <f>+'Summary Data (2)'!BG229</f>
        <v>5</v>
      </c>
      <c r="Q229" s="451">
        <f>+'Summary Data (2)'!BK229</f>
        <v>270</v>
      </c>
      <c r="R229" s="451">
        <f>+'Summary Data (2)'!BO229</f>
        <v>690</v>
      </c>
      <c r="S229" s="451">
        <f>+'Summary Data (2)'!BS229</f>
        <v>180</v>
      </c>
      <c r="T229" s="451">
        <f>+'Summary Data (2)'!BW229</f>
        <v>135</v>
      </c>
      <c r="U229" s="451">
        <f>+'Summary Data (2)'!BZ229</f>
        <v>12440</v>
      </c>
      <c r="X229" s="451">
        <f t="shared" si="38"/>
        <v>1670</v>
      </c>
      <c r="Y229" s="451">
        <f t="shared" si="38"/>
        <v>2160</v>
      </c>
      <c r="Z229" s="451">
        <f t="shared" si="39"/>
        <v>270</v>
      </c>
      <c r="AA229" s="451">
        <f t="shared" si="40"/>
        <v>760</v>
      </c>
      <c r="AB229" s="451">
        <f t="shared" si="41"/>
        <v>1005</v>
      </c>
      <c r="AC229" s="451">
        <f t="shared" si="42"/>
        <v>6575</v>
      </c>
      <c r="AD229" s="432">
        <f t="shared" si="43"/>
        <v>0</v>
      </c>
      <c r="AG229" s="486">
        <f t="shared" si="44"/>
        <v>0.13424437299035369</v>
      </c>
      <c r="AH229" s="486">
        <f t="shared" si="45"/>
        <v>0.17363344051446947</v>
      </c>
      <c r="AI229" s="486">
        <f t="shared" si="46"/>
        <v>2.1704180064308683E-2</v>
      </c>
      <c r="AJ229" s="486">
        <f t="shared" si="47"/>
        <v>6.1093247588424437E-2</v>
      </c>
      <c r="AK229" s="486">
        <f t="shared" si="48"/>
        <v>8.0787781350482313E-2</v>
      </c>
      <c r="AL229" s="486">
        <f t="shared" si="49"/>
        <v>0.52853697749196138</v>
      </c>
    </row>
    <row r="230" spans="1:38" x14ac:dyDescent="0.2">
      <c r="A230" s="641"/>
      <c r="B230" s="442" t="str">
        <f>+'Summary Data (2)'!B230</f>
        <v>September, 2019</v>
      </c>
      <c r="C230" s="448">
        <f>+'Summary Data (2)'!G230</f>
        <v>1490</v>
      </c>
      <c r="D230" s="448">
        <f>+'Summary Data (2)'!K230</f>
        <v>2520</v>
      </c>
      <c r="E230" s="448">
        <f>+'Summary Data (2)'!O230</f>
        <v>0</v>
      </c>
      <c r="F230" s="448">
        <f>+'Summary Data (2)'!S230</f>
        <v>100</v>
      </c>
      <c r="G230" s="448">
        <f>+'Summary Data (2)'!W230</f>
        <v>10</v>
      </c>
      <c r="H230" s="448">
        <f>+'Summary Data (2)'!AA230</f>
        <v>500</v>
      </c>
      <c r="I230" s="448">
        <f>+'Summary Data (2)'!AE230</f>
        <v>50</v>
      </c>
      <c r="J230" s="448">
        <f>+'Summary Data (2)'!AI230</f>
        <v>0</v>
      </c>
      <c r="K230" s="448">
        <f>+'Summary Data (2)'!AM230</f>
        <v>1565</v>
      </c>
      <c r="L230" s="448">
        <f>+'Summary Data (2)'!AQ230</f>
        <v>165</v>
      </c>
      <c r="M230" s="448">
        <f>+'Summary Data (2)'!AU230</f>
        <v>1975</v>
      </c>
      <c r="N230" s="448">
        <f>+'Summary Data (2)'!AY230</f>
        <v>2470</v>
      </c>
      <c r="O230" s="448">
        <f>+'Summary Data (2)'!BC230</f>
        <v>0</v>
      </c>
      <c r="P230" s="448">
        <f>+'Summary Data (2)'!BG230</f>
        <v>15</v>
      </c>
      <c r="Q230" s="448">
        <f>+'Summary Data (2)'!BK230</f>
        <v>150</v>
      </c>
      <c r="R230" s="448">
        <f>+'Summary Data (2)'!BO230</f>
        <v>480</v>
      </c>
      <c r="S230" s="448">
        <f>+'Summary Data (2)'!BS230</f>
        <v>220</v>
      </c>
      <c r="T230" s="448">
        <f>+'Summary Data (2)'!BW230</f>
        <v>75</v>
      </c>
      <c r="U230" s="448">
        <f>+'Summary Data (2)'!BZ230</f>
        <v>11785</v>
      </c>
      <c r="X230" s="448">
        <f t="shared" si="38"/>
        <v>1490</v>
      </c>
      <c r="Y230" s="448">
        <f t="shared" si="38"/>
        <v>2520</v>
      </c>
      <c r="Z230" s="448">
        <f t="shared" si="39"/>
        <v>150</v>
      </c>
      <c r="AA230" s="448">
        <f t="shared" si="40"/>
        <v>660</v>
      </c>
      <c r="AB230" s="448">
        <f t="shared" si="41"/>
        <v>775</v>
      </c>
      <c r="AC230" s="448">
        <f t="shared" si="42"/>
        <v>6190</v>
      </c>
      <c r="AD230" s="432">
        <f t="shared" si="43"/>
        <v>0</v>
      </c>
      <c r="AG230" s="487">
        <f t="shared" si="44"/>
        <v>0.12643190496393722</v>
      </c>
      <c r="AH230" s="487">
        <f t="shared" si="45"/>
        <v>0.21383114128128977</v>
      </c>
      <c r="AI230" s="487">
        <f t="shared" si="46"/>
        <v>1.2728044123886296E-2</v>
      </c>
      <c r="AJ230" s="487">
        <f t="shared" si="47"/>
        <v>5.6003394145099701E-2</v>
      </c>
      <c r="AK230" s="487">
        <f t="shared" si="48"/>
        <v>6.5761561306745861E-2</v>
      </c>
      <c r="AL230" s="487">
        <f t="shared" si="49"/>
        <v>0.52524395417904113</v>
      </c>
    </row>
    <row r="231" spans="1:38" x14ac:dyDescent="0.2">
      <c r="B231" s="428">
        <f>+'Summary Data (2)'!B231</f>
        <v>0</v>
      </c>
      <c r="C231" s="431">
        <f>+'Summary Data (2)'!G231</f>
        <v>0</v>
      </c>
      <c r="D231" s="431">
        <f>+'Summary Data (2)'!K231</f>
        <v>0</v>
      </c>
      <c r="E231" s="431">
        <f>+'Summary Data (2)'!O231</f>
        <v>0</v>
      </c>
      <c r="F231" s="431">
        <f>+'Summary Data (2)'!S231</f>
        <v>0</v>
      </c>
      <c r="G231" s="431">
        <f>+'Summary Data (2)'!W231</f>
        <v>0</v>
      </c>
      <c r="H231" s="431">
        <f>+'Summary Data (2)'!AA231</f>
        <v>0</v>
      </c>
      <c r="I231" s="431">
        <f>+'Summary Data (2)'!AE231</f>
        <v>0</v>
      </c>
      <c r="J231" s="431">
        <f>+'Summary Data (2)'!AI231</f>
        <v>0</v>
      </c>
      <c r="K231" s="431">
        <f>+'Summary Data (2)'!AM231</f>
        <v>0</v>
      </c>
      <c r="L231" s="431">
        <f>+'Summary Data (2)'!AQ231</f>
        <v>0</v>
      </c>
      <c r="M231" s="431">
        <f>+'Summary Data (2)'!AU231</f>
        <v>0</v>
      </c>
      <c r="N231" s="431">
        <f>+'Summary Data (2)'!AY231</f>
        <v>0</v>
      </c>
      <c r="O231" s="431">
        <f>+'Summary Data (2)'!BC231</f>
        <v>0</v>
      </c>
      <c r="P231" s="431">
        <f>+'Summary Data (2)'!BG231</f>
        <v>0</v>
      </c>
      <c r="Q231" s="431">
        <f>+'Summary Data (2)'!BK231</f>
        <v>0</v>
      </c>
      <c r="R231" s="431">
        <f>+'Summary Data (2)'!BO231</f>
        <v>0</v>
      </c>
      <c r="S231" s="431">
        <f>+'Summary Data (2)'!BS231</f>
        <v>0</v>
      </c>
      <c r="T231" s="431">
        <f>+'Summary Data (2)'!BW231</f>
        <v>0</v>
      </c>
      <c r="U231" s="431">
        <f>+'Summary Data (2)'!BZ231</f>
        <v>0</v>
      </c>
      <c r="X231" s="432">
        <f t="shared" si="38"/>
        <v>0</v>
      </c>
      <c r="Y231" s="432">
        <f t="shared" si="38"/>
        <v>0</v>
      </c>
      <c r="Z231" s="432">
        <f t="shared" si="39"/>
        <v>0</v>
      </c>
      <c r="AA231" s="432">
        <f t="shared" si="40"/>
        <v>0</v>
      </c>
      <c r="AB231" s="432">
        <f t="shared" si="41"/>
        <v>0</v>
      </c>
      <c r="AC231" s="432">
        <f t="shared" si="42"/>
        <v>0</v>
      </c>
      <c r="AD231" s="432">
        <f t="shared" si="43"/>
        <v>0</v>
      </c>
      <c r="AG231" s="483" t="e">
        <f t="shared" si="44"/>
        <v>#DIV/0!</v>
      </c>
      <c r="AH231" s="483" t="e">
        <f t="shared" si="45"/>
        <v>#DIV/0!</v>
      </c>
      <c r="AI231" s="483" t="e">
        <f t="shared" si="46"/>
        <v>#DIV/0!</v>
      </c>
      <c r="AJ231" s="483" t="e">
        <f t="shared" si="47"/>
        <v>#DIV/0!</v>
      </c>
      <c r="AK231" s="483" t="e">
        <f t="shared" si="48"/>
        <v>#DIV/0!</v>
      </c>
      <c r="AL231" s="483" t="e">
        <f t="shared" si="49"/>
        <v>#DIV/0!</v>
      </c>
    </row>
    <row r="232" spans="1:38" x14ac:dyDescent="0.2">
      <c r="B232" s="428">
        <f>+'Summary Data (2)'!B232</f>
        <v>0</v>
      </c>
      <c r="C232" s="431">
        <f>+'Summary Data (2)'!G232</f>
        <v>0</v>
      </c>
      <c r="D232" s="431">
        <f>+'Summary Data (2)'!K232</f>
        <v>0</v>
      </c>
      <c r="E232" s="431">
        <f>+'Summary Data (2)'!O232</f>
        <v>0</v>
      </c>
      <c r="F232" s="431">
        <f>+'Summary Data (2)'!S232</f>
        <v>0</v>
      </c>
      <c r="G232" s="431">
        <f>+'Summary Data (2)'!W232</f>
        <v>0</v>
      </c>
      <c r="H232" s="431">
        <f>+'Summary Data (2)'!AA232</f>
        <v>0</v>
      </c>
      <c r="I232" s="431">
        <f>+'Summary Data (2)'!AE232</f>
        <v>0</v>
      </c>
      <c r="J232" s="431">
        <f>+'Summary Data (2)'!AI232</f>
        <v>0</v>
      </c>
      <c r="K232" s="431">
        <f>+'Summary Data (2)'!AM232</f>
        <v>0</v>
      </c>
      <c r="L232" s="431">
        <f>+'Summary Data (2)'!AQ232</f>
        <v>0</v>
      </c>
      <c r="M232" s="431">
        <f>+'Summary Data (2)'!AU232</f>
        <v>0</v>
      </c>
      <c r="N232" s="431">
        <f>+'Summary Data (2)'!AY232</f>
        <v>0</v>
      </c>
      <c r="O232" s="431">
        <f>+'Summary Data (2)'!BC232</f>
        <v>0</v>
      </c>
      <c r="P232" s="431">
        <f>+'Summary Data (2)'!BG232</f>
        <v>0</v>
      </c>
      <c r="Q232" s="431">
        <f>+'Summary Data (2)'!BK232</f>
        <v>0</v>
      </c>
      <c r="R232" s="431">
        <f>+'Summary Data (2)'!BO232</f>
        <v>0</v>
      </c>
      <c r="S232" s="431">
        <f>+'Summary Data (2)'!BS232</f>
        <v>0</v>
      </c>
      <c r="T232" s="431">
        <f>+'Summary Data (2)'!BW232</f>
        <v>0</v>
      </c>
      <c r="U232" s="431">
        <f>+'Summary Data (2)'!BZ232</f>
        <v>0</v>
      </c>
      <c r="X232" s="432">
        <f t="shared" si="38"/>
        <v>0</v>
      </c>
      <c r="Y232" s="432">
        <f t="shared" si="38"/>
        <v>0</v>
      </c>
      <c r="Z232" s="432">
        <f t="shared" si="39"/>
        <v>0</v>
      </c>
      <c r="AA232" s="432">
        <f t="shared" si="40"/>
        <v>0</v>
      </c>
      <c r="AB232" s="432">
        <f t="shared" si="41"/>
        <v>0</v>
      </c>
      <c r="AC232" s="432">
        <f t="shared" si="42"/>
        <v>0</v>
      </c>
      <c r="AD232" s="432">
        <f t="shared" si="43"/>
        <v>0</v>
      </c>
      <c r="AG232" s="483" t="e">
        <f t="shared" si="44"/>
        <v>#DIV/0!</v>
      </c>
      <c r="AH232" s="483" t="e">
        <f t="shared" si="45"/>
        <v>#DIV/0!</v>
      </c>
      <c r="AI232" s="483" t="e">
        <f t="shared" si="46"/>
        <v>#DIV/0!</v>
      </c>
      <c r="AJ232" s="483" t="e">
        <f t="shared" si="47"/>
        <v>#DIV/0!</v>
      </c>
      <c r="AK232" s="483" t="e">
        <f t="shared" si="48"/>
        <v>#DIV/0!</v>
      </c>
      <c r="AL232" s="483" t="e">
        <f t="shared" si="49"/>
        <v>#DIV/0!</v>
      </c>
    </row>
    <row r="233" spans="1:38" x14ac:dyDescent="0.2">
      <c r="B233" s="428">
        <f>+'Summary Data (2)'!B233</f>
        <v>0</v>
      </c>
      <c r="C233" s="431">
        <f>+'Summary Data (2)'!G233</f>
        <v>0</v>
      </c>
      <c r="D233" s="431">
        <f>+'Summary Data (2)'!K233</f>
        <v>0</v>
      </c>
      <c r="E233" s="431">
        <f>+'Summary Data (2)'!O233</f>
        <v>0</v>
      </c>
      <c r="F233" s="431">
        <f>+'Summary Data (2)'!S233</f>
        <v>0</v>
      </c>
      <c r="G233" s="431">
        <f>+'Summary Data (2)'!W233</f>
        <v>0</v>
      </c>
      <c r="H233" s="431">
        <f>+'Summary Data (2)'!AA233</f>
        <v>0</v>
      </c>
      <c r="I233" s="431">
        <f>+'Summary Data (2)'!AE233</f>
        <v>0</v>
      </c>
      <c r="J233" s="431">
        <f>+'Summary Data (2)'!AI233</f>
        <v>0</v>
      </c>
      <c r="K233" s="431">
        <f>+'Summary Data (2)'!AM233</f>
        <v>0</v>
      </c>
      <c r="L233" s="431">
        <f>+'Summary Data (2)'!AQ233</f>
        <v>0</v>
      </c>
      <c r="M233" s="431">
        <f>+'Summary Data (2)'!AU233</f>
        <v>0</v>
      </c>
      <c r="N233" s="431">
        <f>+'Summary Data (2)'!AY233</f>
        <v>0</v>
      </c>
      <c r="O233" s="431">
        <f>+'Summary Data (2)'!BC233</f>
        <v>0</v>
      </c>
      <c r="P233" s="431">
        <f>+'Summary Data (2)'!BG233</f>
        <v>0</v>
      </c>
      <c r="Q233" s="431">
        <f>+'Summary Data (2)'!BK233</f>
        <v>0</v>
      </c>
      <c r="R233" s="431">
        <f>+'Summary Data (2)'!BO233</f>
        <v>0</v>
      </c>
      <c r="S233" s="431">
        <f>+'Summary Data (2)'!BS233</f>
        <v>0</v>
      </c>
      <c r="T233" s="431">
        <f>+'Summary Data (2)'!BW233</f>
        <v>0</v>
      </c>
      <c r="U233" s="431">
        <f>+'Summary Data (2)'!BZ233</f>
        <v>0</v>
      </c>
      <c r="X233" s="432">
        <f t="shared" si="38"/>
        <v>0</v>
      </c>
      <c r="Y233" s="432">
        <f t="shared" si="38"/>
        <v>0</v>
      </c>
      <c r="Z233" s="432">
        <f t="shared" si="39"/>
        <v>0</v>
      </c>
      <c r="AA233" s="432">
        <f t="shared" si="40"/>
        <v>0</v>
      </c>
      <c r="AB233" s="432">
        <f t="shared" si="41"/>
        <v>0</v>
      </c>
      <c r="AC233" s="432">
        <f t="shared" si="42"/>
        <v>0</v>
      </c>
      <c r="AD233" s="432">
        <f t="shared" si="43"/>
        <v>0</v>
      </c>
      <c r="AG233" s="483" t="e">
        <f t="shared" si="44"/>
        <v>#DIV/0!</v>
      </c>
      <c r="AH233" s="483" t="e">
        <f t="shared" si="45"/>
        <v>#DIV/0!</v>
      </c>
      <c r="AI233" s="483" t="e">
        <f t="shared" si="46"/>
        <v>#DIV/0!</v>
      </c>
      <c r="AJ233" s="483" t="e">
        <f t="shared" si="47"/>
        <v>#DIV/0!</v>
      </c>
      <c r="AK233" s="483" t="e">
        <f t="shared" si="48"/>
        <v>#DIV/0!</v>
      </c>
      <c r="AL233" s="483" t="e">
        <f t="shared" si="49"/>
        <v>#DIV/0!</v>
      </c>
    </row>
    <row r="234" spans="1:38" x14ac:dyDescent="0.2">
      <c r="B234" s="428">
        <f>+'Summary Data (2)'!B234</f>
        <v>0</v>
      </c>
      <c r="C234" s="431">
        <f>+'Summary Data (2)'!G234</f>
        <v>0</v>
      </c>
      <c r="D234" s="431">
        <f>+'Summary Data (2)'!K234</f>
        <v>0</v>
      </c>
      <c r="E234" s="431">
        <f>+'Summary Data (2)'!O234</f>
        <v>0</v>
      </c>
      <c r="F234" s="431">
        <f>+'Summary Data (2)'!S234</f>
        <v>0</v>
      </c>
      <c r="G234" s="431">
        <f>+'Summary Data (2)'!W234</f>
        <v>0</v>
      </c>
      <c r="H234" s="431">
        <f>+'Summary Data (2)'!AA234</f>
        <v>0</v>
      </c>
      <c r="I234" s="431">
        <f>+'Summary Data (2)'!AE234</f>
        <v>0</v>
      </c>
      <c r="J234" s="431">
        <f>+'Summary Data (2)'!AI234</f>
        <v>0</v>
      </c>
      <c r="K234" s="431">
        <f>+'Summary Data (2)'!AM234</f>
        <v>0</v>
      </c>
      <c r="L234" s="431">
        <f>+'Summary Data (2)'!AQ234</f>
        <v>0</v>
      </c>
      <c r="M234" s="431">
        <f>+'Summary Data (2)'!AU234</f>
        <v>0</v>
      </c>
      <c r="N234" s="431">
        <f>+'Summary Data (2)'!AY234</f>
        <v>0</v>
      </c>
      <c r="O234" s="431">
        <f>+'Summary Data (2)'!BC234</f>
        <v>0</v>
      </c>
      <c r="P234" s="431">
        <f>+'Summary Data (2)'!BG234</f>
        <v>0</v>
      </c>
      <c r="Q234" s="431">
        <f>+'Summary Data (2)'!BK234</f>
        <v>0</v>
      </c>
      <c r="R234" s="431">
        <f>+'Summary Data (2)'!BO234</f>
        <v>0</v>
      </c>
      <c r="S234" s="431">
        <f>+'Summary Data (2)'!BS234</f>
        <v>0</v>
      </c>
      <c r="T234" s="431">
        <f>+'Summary Data (2)'!BW234</f>
        <v>0</v>
      </c>
      <c r="U234" s="431">
        <f>+'Summary Data (2)'!BZ234</f>
        <v>0</v>
      </c>
      <c r="X234" s="432">
        <f t="shared" si="38"/>
        <v>0</v>
      </c>
      <c r="Y234" s="432">
        <f t="shared" si="38"/>
        <v>0</v>
      </c>
      <c r="Z234" s="432">
        <f t="shared" si="39"/>
        <v>0</v>
      </c>
      <c r="AA234" s="432">
        <f t="shared" si="40"/>
        <v>0</v>
      </c>
      <c r="AB234" s="432">
        <f t="shared" si="41"/>
        <v>0</v>
      </c>
      <c r="AC234" s="432">
        <f t="shared" si="42"/>
        <v>0</v>
      </c>
      <c r="AD234" s="432">
        <f t="shared" si="43"/>
        <v>0</v>
      </c>
      <c r="AG234" s="483" t="e">
        <f t="shared" si="44"/>
        <v>#DIV/0!</v>
      </c>
      <c r="AH234" s="483" t="e">
        <f t="shared" si="45"/>
        <v>#DIV/0!</v>
      </c>
      <c r="AI234" s="483" t="e">
        <f t="shared" si="46"/>
        <v>#DIV/0!</v>
      </c>
      <c r="AJ234" s="483" t="e">
        <f t="shared" si="47"/>
        <v>#DIV/0!</v>
      </c>
      <c r="AK234" s="483" t="e">
        <f t="shared" si="48"/>
        <v>#DIV/0!</v>
      </c>
      <c r="AL234" s="483" t="e">
        <f t="shared" si="49"/>
        <v>#DIV/0!</v>
      </c>
    </row>
    <row r="235" spans="1:38" x14ac:dyDescent="0.2">
      <c r="B235" s="428">
        <f>+'Summary Data (2)'!B235</f>
        <v>0</v>
      </c>
      <c r="C235" s="431">
        <f>+'Summary Data (2)'!G235</f>
        <v>0</v>
      </c>
      <c r="D235" s="431">
        <f>+'Summary Data (2)'!K235</f>
        <v>0</v>
      </c>
      <c r="E235" s="431">
        <f>+'Summary Data (2)'!O235</f>
        <v>0</v>
      </c>
      <c r="F235" s="431">
        <f>+'Summary Data (2)'!S235</f>
        <v>0</v>
      </c>
      <c r="G235" s="431">
        <f>+'Summary Data (2)'!W235</f>
        <v>0</v>
      </c>
      <c r="H235" s="431">
        <f>+'Summary Data (2)'!AA235</f>
        <v>0</v>
      </c>
      <c r="I235" s="431">
        <f>+'Summary Data (2)'!AE235</f>
        <v>0</v>
      </c>
      <c r="J235" s="431">
        <f>+'Summary Data (2)'!AI235</f>
        <v>0</v>
      </c>
      <c r="K235" s="431">
        <f>+'Summary Data (2)'!AM235</f>
        <v>0</v>
      </c>
      <c r="L235" s="431">
        <f>+'Summary Data (2)'!AQ235</f>
        <v>0</v>
      </c>
      <c r="M235" s="431">
        <f>+'Summary Data (2)'!AU235</f>
        <v>0</v>
      </c>
      <c r="N235" s="431">
        <f>+'Summary Data (2)'!AY235</f>
        <v>0</v>
      </c>
      <c r="O235" s="431">
        <f>+'Summary Data (2)'!BC235</f>
        <v>0</v>
      </c>
      <c r="P235" s="431">
        <f>+'Summary Data (2)'!BG235</f>
        <v>0</v>
      </c>
      <c r="Q235" s="431">
        <f>+'Summary Data (2)'!BK235</f>
        <v>0</v>
      </c>
      <c r="R235" s="431">
        <f>+'Summary Data (2)'!BO235</f>
        <v>0</v>
      </c>
      <c r="S235" s="431">
        <f>+'Summary Data (2)'!BS235</f>
        <v>0</v>
      </c>
      <c r="T235" s="431">
        <f>+'Summary Data (2)'!BW235</f>
        <v>0</v>
      </c>
      <c r="U235" s="431">
        <f>+'Summary Data (2)'!BZ235</f>
        <v>0</v>
      </c>
      <c r="X235" s="432">
        <f t="shared" si="38"/>
        <v>0</v>
      </c>
      <c r="Y235" s="432">
        <f t="shared" si="38"/>
        <v>0</v>
      </c>
      <c r="Z235" s="432">
        <f t="shared" si="39"/>
        <v>0</v>
      </c>
      <c r="AA235" s="432">
        <f t="shared" si="40"/>
        <v>0</v>
      </c>
      <c r="AB235" s="432">
        <f t="shared" si="41"/>
        <v>0</v>
      </c>
      <c r="AC235" s="432">
        <f t="shared" si="42"/>
        <v>0</v>
      </c>
      <c r="AD235" s="432">
        <f t="shared" si="43"/>
        <v>0</v>
      </c>
      <c r="AG235" s="483" t="e">
        <f t="shared" si="44"/>
        <v>#DIV/0!</v>
      </c>
      <c r="AH235" s="483" t="e">
        <f t="shared" si="45"/>
        <v>#DIV/0!</v>
      </c>
      <c r="AI235" s="483" t="e">
        <f t="shared" si="46"/>
        <v>#DIV/0!</v>
      </c>
      <c r="AJ235" s="483" t="e">
        <f t="shared" si="47"/>
        <v>#DIV/0!</v>
      </c>
      <c r="AK235" s="483" t="e">
        <f t="shared" si="48"/>
        <v>#DIV/0!</v>
      </c>
      <c r="AL235" s="483" t="e">
        <f t="shared" si="49"/>
        <v>#DIV/0!</v>
      </c>
    </row>
    <row r="236" spans="1:38" x14ac:dyDescent="0.2">
      <c r="B236" s="428">
        <f>+'Summary Data (2)'!B236</f>
        <v>0</v>
      </c>
      <c r="C236" s="431">
        <f>+'Summary Data (2)'!G236</f>
        <v>0</v>
      </c>
      <c r="D236" s="431">
        <f>+'Summary Data (2)'!K236</f>
        <v>0</v>
      </c>
      <c r="E236" s="431">
        <f>+'Summary Data (2)'!O236</f>
        <v>0</v>
      </c>
      <c r="F236" s="431">
        <f>+'Summary Data (2)'!S236</f>
        <v>0</v>
      </c>
      <c r="G236" s="431">
        <f>+'Summary Data (2)'!W236</f>
        <v>0</v>
      </c>
      <c r="H236" s="431">
        <f>+'Summary Data (2)'!AA236</f>
        <v>0</v>
      </c>
      <c r="I236" s="431">
        <f>+'Summary Data (2)'!AE236</f>
        <v>0</v>
      </c>
      <c r="J236" s="431">
        <f>+'Summary Data (2)'!AI236</f>
        <v>0</v>
      </c>
      <c r="K236" s="431">
        <f>+'Summary Data (2)'!AM236</f>
        <v>0</v>
      </c>
      <c r="L236" s="431">
        <f>+'Summary Data (2)'!AQ236</f>
        <v>0</v>
      </c>
      <c r="M236" s="431">
        <f>+'Summary Data (2)'!AU236</f>
        <v>0</v>
      </c>
      <c r="N236" s="431">
        <f>+'Summary Data (2)'!AY236</f>
        <v>0</v>
      </c>
      <c r="O236" s="431">
        <f>+'Summary Data (2)'!BC236</f>
        <v>0</v>
      </c>
      <c r="P236" s="431">
        <f>+'Summary Data (2)'!BG236</f>
        <v>0</v>
      </c>
      <c r="Q236" s="431">
        <f>+'Summary Data (2)'!BK236</f>
        <v>0</v>
      </c>
      <c r="R236" s="431">
        <f>+'Summary Data (2)'!BO236</f>
        <v>0</v>
      </c>
      <c r="S236" s="431">
        <f>+'Summary Data (2)'!BS236</f>
        <v>0</v>
      </c>
      <c r="T236" s="431">
        <f>+'Summary Data (2)'!BW236</f>
        <v>0</v>
      </c>
      <c r="U236" s="431">
        <f>+'Summary Data (2)'!BZ236</f>
        <v>0</v>
      </c>
      <c r="X236" s="432">
        <f t="shared" si="38"/>
        <v>0</v>
      </c>
      <c r="Y236" s="432">
        <f t="shared" si="38"/>
        <v>0</v>
      </c>
      <c r="Z236" s="432">
        <f t="shared" si="39"/>
        <v>0</v>
      </c>
      <c r="AA236" s="432">
        <f t="shared" si="40"/>
        <v>0</v>
      </c>
      <c r="AB236" s="432">
        <f t="shared" si="41"/>
        <v>0</v>
      </c>
      <c r="AC236" s="432">
        <f t="shared" si="42"/>
        <v>0</v>
      </c>
      <c r="AD236" s="432">
        <f t="shared" si="43"/>
        <v>0</v>
      </c>
      <c r="AG236" s="483" t="e">
        <f t="shared" si="44"/>
        <v>#DIV/0!</v>
      </c>
      <c r="AH236" s="483" t="e">
        <f t="shared" si="45"/>
        <v>#DIV/0!</v>
      </c>
      <c r="AI236" s="483" t="e">
        <f t="shared" si="46"/>
        <v>#DIV/0!</v>
      </c>
      <c r="AJ236" s="483" t="e">
        <f t="shared" si="47"/>
        <v>#DIV/0!</v>
      </c>
      <c r="AK236" s="483" t="e">
        <f t="shared" si="48"/>
        <v>#DIV/0!</v>
      </c>
      <c r="AL236" s="483" t="e">
        <f t="shared" si="49"/>
        <v>#DIV/0!</v>
      </c>
    </row>
    <row r="237" spans="1:38" x14ac:dyDescent="0.2">
      <c r="B237" s="428">
        <f>+'Summary Data (2)'!B237</f>
        <v>0</v>
      </c>
      <c r="C237" s="431">
        <f>+'Summary Data (2)'!G237</f>
        <v>0</v>
      </c>
      <c r="D237" s="431">
        <f>+'Summary Data (2)'!K237</f>
        <v>0</v>
      </c>
      <c r="E237" s="431">
        <f>+'Summary Data (2)'!O237</f>
        <v>0</v>
      </c>
      <c r="F237" s="431">
        <f>+'Summary Data (2)'!S237</f>
        <v>0</v>
      </c>
      <c r="G237" s="431">
        <f>+'Summary Data (2)'!W237</f>
        <v>0</v>
      </c>
      <c r="H237" s="431">
        <f>+'Summary Data (2)'!AA237</f>
        <v>0</v>
      </c>
      <c r="I237" s="431">
        <f>+'Summary Data (2)'!AE237</f>
        <v>0</v>
      </c>
      <c r="J237" s="431">
        <f>+'Summary Data (2)'!AI237</f>
        <v>0</v>
      </c>
      <c r="K237" s="431">
        <f>+'Summary Data (2)'!AM237</f>
        <v>0</v>
      </c>
      <c r="L237" s="431">
        <f>+'Summary Data (2)'!AQ237</f>
        <v>0</v>
      </c>
      <c r="M237" s="431">
        <f>+'Summary Data (2)'!AU237</f>
        <v>0</v>
      </c>
      <c r="N237" s="431">
        <f>+'Summary Data (2)'!AY237</f>
        <v>0</v>
      </c>
      <c r="O237" s="431">
        <f>+'Summary Data (2)'!BC237</f>
        <v>0</v>
      </c>
      <c r="P237" s="431">
        <f>+'Summary Data (2)'!BG237</f>
        <v>0</v>
      </c>
      <c r="Q237" s="431">
        <f>+'Summary Data (2)'!BK237</f>
        <v>0</v>
      </c>
      <c r="R237" s="431">
        <f>+'Summary Data (2)'!BO237</f>
        <v>0</v>
      </c>
      <c r="S237" s="431">
        <f>+'Summary Data (2)'!BS237</f>
        <v>0</v>
      </c>
      <c r="T237" s="431">
        <f>+'Summary Data (2)'!BW237</f>
        <v>0</v>
      </c>
      <c r="U237" s="431">
        <f>+'Summary Data (2)'!BZ237</f>
        <v>0</v>
      </c>
      <c r="X237" s="432">
        <f t="shared" si="38"/>
        <v>0</v>
      </c>
      <c r="Y237" s="432">
        <f t="shared" si="38"/>
        <v>0</v>
      </c>
      <c r="Z237" s="432">
        <f t="shared" si="39"/>
        <v>0</v>
      </c>
      <c r="AA237" s="432">
        <f t="shared" si="40"/>
        <v>0</v>
      </c>
      <c r="AB237" s="432">
        <f t="shared" si="41"/>
        <v>0</v>
      </c>
      <c r="AC237" s="432">
        <f t="shared" si="42"/>
        <v>0</v>
      </c>
      <c r="AD237" s="432">
        <f t="shared" si="43"/>
        <v>0</v>
      </c>
      <c r="AG237" s="483" t="e">
        <f t="shared" si="44"/>
        <v>#DIV/0!</v>
      </c>
      <c r="AH237" s="483" t="e">
        <f t="shared" si="45"/>
        <v>#DIV/0!</v>
      </c>
      <c r="AI237" s="483" t="e">
        <f t="shared" si="46"/>
        <v>#DIV/0!</v>
      </c>
      <c r="AJ237" s="483" t="e">
        <f t="shared" si="47"/>
        <v>#DIV/0!</v>
      </c>
      <c r="AK237" s="483" t="e">
        <f t="shared" si="48"/>
        <v>#DIV/0!</v>
      </c>
      <c r="AL237" s="483" t="e">
        <f t="shared" si="49"/>
        <v>#DIV/0!</v>
      </c>
    </row>
    <row r="238" spans="1:38" x14ac:dyDescent="0.2">
      <c r="B238" s="428">
        <f>+'Summary Data (2)'!B238</f>
        <v>0</v>
      </c>
      <c r="C238" s="431">
        <f>+'Summary Data (2)'!G238</f>
        <v>0</v>
      </c>
      <c r="D238" s="431">
        <f>+'Summary Data (2)'!K238</f>
        <v>0</v>
      </c>
      <c r="E238" s="431">
        <f>+'Summary Data (2)'!O238</f>
        <v>0</v>
      </c>
      <c r="F238" s="431">
        <f>+'Summary Data (2)'!S238</f>
        <v>0</v>
      </c>
      <c r="G238" s="431">
        <f>+'Summary Data (2)'!W238</f>
        <v>0</v>
      </c>
      <c r="H238" s="431">
        <f>+'Summary Data (2)'!AA238</f>
        <v>0</v>
      </c>
      <c r="I238" s="431">
        <f>+'Summary Data (2)'!AE238</f>
        <v>0</v>
      </c>
      <c r="J238" s="431">
        <f>+'Summary Data (2)'!AI238</f>
        <v>0</v>
      </c>
      <c r="K238" s="431">
        <f>+'Summary Data (2)'!AM238</f>
        <v>0</v>
      </c>
      <c r="L238" s="431">
        <f>+'Summary Data (2)'!AQ238</f>
        <v>0</v>
      </c>
      <c r="M238" s="431">
        <f>+'Summary Data (2)'!AU238</f>
        <v>0</v>
      </c>
      <c r="N238" s="431">
        <f>+'Summary Data (2)'!AY238</f>
        <v>0</v>
      </c>
      <c r="O238" s="431">
        <f>+'Summary Data (2)'!BC238</f>
        <v>0</v>
      </c>
      <c r="P238" s="431">
        <f>+'Summary Data (2)'!BG238</f>
        <v>0</v>
      </c>
      <c r="Q238" s="431">
        <f>+'Summary Data (2)'!BK238</f>
        <v>0</v>
      </c>
      <c r="R238" s="431">
        <f>+'Summary Data (2)'!BO238</f>
        <v>0</v>
      </c>
      <c r="S238" s="431">
        <f>+'Summary Data (2)'!BS238</f>
        <v>0</v>
      </c>
      <c r="T238" s="431">
        <f>+'Summary Data (2)'!BW238</f>
        <v>0</v>
      </c>
      <c r="U238" s="431">
        <f>+'Summary Data (2)'!BZ238</f>
        <v>0</v>
      </c>
      <c r="X238" s="432">
        <f t="shared" si="38"/>
        <v>0</v>
      </c>
      <c r="Y238" s="432">
        <f t="shared" si="38"/>
        <v>0</v>
      </c>
      <c r="Z238" s="432">
        <f t="shared" si="39"/>
        <v>0</v>
      </c>
      <c r="AA238" s="432">
        <f t="shared" si="40"/>
        <v>0</v>
      </c>
      <c r="AB238" s="432">
        <f t="shared" si="41"/>
        <v>0</v>
      </c>
      <c r="AC238" s="432">
        <f t="shared" si="42"/>
        <v>0</v>
      </c>
      <c r="AD238" s="432">
        <f t="shared" si="43"/>
        <v>0</v>
      </c>
      <c r="AG238" s="483" t="e">
        <f t="shared" si="44"/>
        <v>#DIV/0!</v>
      </c>
      <c r="AH238" s="483" t="e">
        <f t="shared" si="45"/>
        <v>#DIV/0!</v>
      </c>
      <c r="AI238" s="483" t="e">
        <f t="shared" si="46"/>
        <v>#DIV/0!</v>
      </c>
      <c r="AJ238" s="483" t="e">
        <f t="shared" si="47"/>
        <v>#DIV/0!</v>
      </c>
      <c r="AK238" s="483" t="e">
        <f t="shared" si="48"/>
        <v>#DIV/0!</v>
      </c>
      <c r="AL238" s="483" t="e">
        <f t="shared" si="49"/>
        <v>#DIV/0!</v>
      </c>
    </row>
    <row r="239" spans="1:38" x14ac:dyDescent="0.2">
      <c r="B239" s="428">
        <f>+'Summary Data (2)'!B239</f>
        <v>0</v>
      </c>
      <c r="C239" s="431">
        <f>+'Summary Data (2)'!G239</f>
        <v>0</v>
      </c>
      <c r="D239" s="431">
        <f>+'Summary Data (2)'!K239</f>
        <v>0</v>
      </c>
      <c r="E239" s="431">
        <f>+'Summary Data (2)'!O239</f>
        <v>0</v>
      </c>
      <c r="F239" s="431">
        <f>+'Summary Data (2)'!S239</f>
        <v>0</v>
      </c>
      <c r="G239" s="431">
        <f>+'Summary Data (2)'!W239</f>
        <v>0</v>
      </c>
      <c r="H239" s="431">
        <f>+'Summary Data (2)'!AA239</f>
        <v>0</v>
      </c>
      <c r="I239" s="431">
        <f>+'Summary Data (2)'!AE239</f>
        <v>0</v>
      </c>
      <c r="J239" s="431">
        <f>+'Summary Data (2)'!AI239</f>
        <v>0</v>
      </c>
      <c r="K239" s="431">
        <f>+'Summary Data (2)'!AM239</f>
        <v>0</v>
      </c>
      <c r="L239" s="431">
        <f>+'Summary Data (2)'!AQ239</f>
        <v>0</v>
      </c>
      <c r="M239" s="431">
        <f>+'Summary Data (2)'!AU239</f>
        <v>0</v>
      </c>
      <c r="N239" s="431">
        <f>+'Summary Data (2)'!AY239</f>
        <v>0</v>
      </c>
      <c r="O239" s="431">
        <f>+'Summary Data (2)'!BC239</f>
        <v>0</v>
      </c>
      <c r="P239" s="431">
        <f>+'Summary Data (2)'!BG239</f>
        <v>0</v>
      </c>
      <c r="Q239" s="431">
        <f>+'Summary Data (2)'!BK239</f>
        <v>0</v>
      </c>
      <c r="R239" s="431">
        <f>+'Summary Data (2)'!BO239</f>
        <v>0</v>
      </c>
      <c r="S239" s="431">
        <f>+'Summary Data (2)'!BS239</f>
        <v>0</v>
      </c>
      <c r="T239" s="431">
        <f>+'Summary Data (2)'!BW239</f>
        <v>0</v>
      </c>
      <c r="U239" s="431">
        <f>+'Summary Data (2)'!BZ239</f>
        <v>0</v>
      </c>
      <c r="X239" s="432">
        <f t="shared" si="38"/>
        <v>0</v>
      </c>
      <c r="Y239" s="432">
        <f t="shared" si="38"/>
        <v>0</v>
      </c>
      <c r="Z239" s="432">
        <f t="shared" si="39"/>
        <v>0</v>
      </c>
      <c r="AA239" s="432">
        <f t="shared" si="40"/>
        <v>0</v>
      </c>
      <c r="AB239" s="432">
        <f t="shared" si="41"/>
        <v>0</v>
      </c>
      <c r="AC239" s="432">
        <f t="shared" si="42"/>
        <v>0</v>
      </c>
      <c r="AD239" s="432">
        <f t="shared" si="43"/>
        <v>0</v>
      </c>
      <c r="AG239" s="483" t="e">
        <f t="shared" si="44"/>
        <v>#DIV/0!</v>
      </c>
      <c r="AH239" s="483" t="e">
        <f t="shared" si="45"/>
        <v>#DIV/0!</v>
      </c>
      <c r="AI239" s="483" t="e">
        <f t="shared" si="46"/>
        <v>#DIV/0!</v>
      </c>
      <c r="AJ239" s="483" t="e">
        <f t="shared" si="47"/>
        <v>#DIV/0!</v>
      </c>
      <c r="AK239" s="483" t="e">
        <f t="shared" si="48"/>
        <v>#DIV/0!</v>
      </c>
      <c r="AL239" s="483" t="e">
        <f t="shared" si="49"/>
        <v>#DIV/0!</v>
      </c>
    </row>
    <row r="240" spans="1:38" x14ac:dyDescent="0.2">
      <c r="B240" s="428">
        <f>+'Summary Data (2)'!B240</f>
        <v>0</v>
      </c>
      <c r="C240" s="431">
        <f>+'Summary Data (2)'!G240</f>
        <v>0</v>
      </c>
      <c r="D240" s="431">
        <f>+'Summary Data (2)'!K240</f>
        <v>0</v>
      </c>
      <c r="E240" s="431">
        <f>+'Summary Data (2)'!O240</f>
        <v>0</v>
      </c>
      <c r="F240" s="431">
        <f>+'Summary Data (2)'!S240</f>
        <v>0</v>
      </c>
      <c r="G240" s="431">
        <f>+'Summary Data (2)'!W240</f>
        <v>0</v>
      </c>
      <c r="H240" s="431">
        <f>+'Summary Data (2)'!AA240</f>
        <v>0</v>
      </c>
      <c r="I240" s="431">
        <f>+'Summary Data (2)'!AE240</f>
        <v>0</v>
      </c>
      <c r="J240" s="431">
        <f>+'Summary Data (2)'!AI240</f>
        <v>0</v>
      </c>
      <c r="K240" s="431">
        <f>+'Summary Data (2)'!AM240</f>
        <v>0</v>
      </c>
      <c r="L240" s="431">
        <f>+'Summary Data (2)'!AQ240</f>
        <v>0</v>
      </c>
      <c r="M240" s="431">
        <f>+'Summary Data (2)'!AU240</f>
        <v>0</v>
      </c>
      <c r="N240" s="431">
        <f>+'Summary Data (2)'!AY240</f>
        <v>0</v>
      </c>
      <c r="O240" s="431">
        <f>+'Summary Data (2)'!BC240</f>
        <v>0</v>
      </c>
      <c r="P240" s="431">
        <f>+'Summary Data (2)'!BG240</f>
        <v>0</v>
      </c>
      <c r="Q240" s="431">
        <f>+'Summary Data (2)'!BK240</f>
        <v>0</v>
      </c>
      <c r="R240" s="431">
        <f>+'Summary Data (2)'!BO240</f>
        <v>0</v>
      </c>
      <c r="S240" s="431">
        <f>+'Summary Data (2)'!BS240</f>
        <v>0</v>
      </c>
      <c r="T240" s="431">
        <f>+'Summary Data (2)'!BW240</f>
        <v>0</v>
      </c>
      <c r="U240" s="431">
        <f>+'Summary Data (2)'!BZ240</f>
        <v>0</v>
      </c>
      <c r="X240" s="432">
        <f t="shared" si="38"/>
        <v>0</v>
      </c>
      <c r="Y240" s="432">
        <f t="shared" si="38"/>
        <v>0</v>
      </c>
      <c r="Z240" s="432">
        <f t="shared" si="39"/>
        <v>0</v>
      </c>
      <c r="AA240" s="432">
        <f t="shared" si="40"/>
        <v>0</v>
      </c>
      <c r="AB240" s="432">
        <f t="shared" si="41"/>
        <v>0</v>
      </c>
      <c r="AC240" s="432">
        <f t="shared" si="42"/>
        <v>0</v>
      </c>
      <c r="AD240" s="432">
        <f t="shared" si="43"/>
        <v>0</v>
      </c>
      <c r="AG240" s="483" t="e">
        <f t="shared" si="44"/>
        <v>#DIV/0!</v>
      </c>
      <c r="AH240" s="483" t="e">
        <f t="shared" si="45"/>
        <v>#DIV/0!</v>
      </c>
      <c r="AI240" s="483" t="e">
        <f t="shared" si="46"/>
        <v>#DIV/0!</v>
      </c>
      <c r="AJ240" s="483" t="e">
        <f t="shared" si="47"/>
        <v>#DIV/0!</v>
      </c>
      <c r="AK240" s="483" t="e">
        <f t="shared" si="48"/>
        <v>#DIV/0!</v>
      </c>
      <c r="AL240" s="483" t="e">
        <f t="shared" si="49"/>
        <v>#DIV/0!</v>
      </c>
    </row>
    <row r="241" spans="2:38" x14ac:dyDescent="0.2">
      <c r="B241" s="428">
        <f>+'Summary Data (2)'!B241</f>
        <v>0</v>
      </c>
      <c r="C241" s="431">
        <f>+'Summary Data (2)'!G241</f>
        <v>0</v>
      </c>
      <c r="D241" s="431">
        <f>+'Summary Data (2)'!K241</f>
        <v>0</v>
      </c>
      <c r="E241" s="431">
        <f>+'Summary Data (2)'!O241</f>
        <v>0</v>
      </c>
      <c r="F241" s="431">
        <f>+'Summary Data (2)'!S241</f>
        <v>0</v>
      </c>
      <c r="G241" s="431">
        <f>+'Summary Data (2)'!W241</f>
        <v>0</v>
      </c>
      <c r="H241" s="431">
        <f>+'Summary Data (2)'!AA241</f>
        <v>0</v>
      </c>
      <c r="I241" s="431">
        <f>+'Summary Data (2)'!AE241</f>
        <v>0</v>
      </c>
      <c r="J241" s="431">
        <f>+'Summary Data (2)'!AI241</f>
        <v>0</v>
      </c>
      <c r="K241" s="431">
        <f>+'Summary Data (2)'!AM241</f>
        <v>0</v>
      </c>
      <c r="L241" s="431">
        <f>+'Summary Data (2)'!AQ241</f>
        <v>0</v>
      </c>
      <c r="M241" s="431">
        <f>+'Summary Data (2)'!AU241</f>
        <v>0</v>
      </c>
      <c r="N241" s="431">
        <f>+'Summary Data (2)'!AY241</f>
        <v>0</v>
      </c>
      <c r="O241" s="431">
        <f>+'Summary Data (2)'!BC241</f>
        <v>0</v>
      </c>
      <c r="P241" s="431">
        <f>+'Summary Data (2)'!BG241</f>
        <v>0</v>
      </c>
      <c r="Q241" s="431">
        <f>+'Summary Data (2)'!BK241</f>
        <v>0</v>
      </c>
      <c r="R241" s="431">
        <f>+'Summary Data (2)'!BO241</f>
        <v>0</v>
      </c>
      <c r="S241" s="431">
        <f>+'Summary Data (2)'!BS241</f>
        <v>0</v>
      </c>
      <c r="T241" s="431">
        <f>+'Summary Data (2)'!BW241</f>
        <v>0</v>
      </c>
      <c r="U241" s="431">
        <f>+'Summary Data (2)'!BZ241</f>
        <v>0</v>
      </c>
      <c r="X241" s="432">
        <f t="shared" si="38"/>
        <v>0</v>
      </c>
      <c r="Y241" s="432">
        <f t="shared" si="38"/>
        <v>0</v>
      </c>
      <c r="Z241" s="432">
        <f t="shared" si="39"/>
        <v>0</v>
      </c>
      <c r="AA241" s="432">
        <f t="shared" si="40"/>
        <v>0</v>
      </c>
      <c r="AB241" s="432">
        <f t="shared" si="41"/>
        <v>0</v>
      </c>
      <c r="AC241" s="432">
        <f t="shared" si="42"/>
        <v>0</v>
      </c>
      <c r="AD241" s="432">
        <f t="shared" si="43"/>
        <v>0</v>
      </c>
      <c r="AG241" s="483" t="e">
        <f t="shared" si="44"/>
        <v>#DIV/0!</v>
      </c>
      <c r="AH241" s="483" t="e">
        <f t="shared" si="45"/>
        <v>#DIV/0!</v>
      </c>
      <c r="AI241" s="483" t="e">
        <f t="shared" si="46"/>
        <v>#DIV/0!</v>
      </c>
      <c r="AJ241" s="483" t="e">
        <f t="shared" si="47"/>
        <v>#DIV/0!</v>
      </c>
      <c r="AK241" s="483" t="e">
        <f t="shared" si="48"/>
        <v>#DIV/0!</v>
      </c>
      <c r="AL241" s="483" t="e">
        <f t="shared" si="49"/>
        <v>#DIV/0!</v>
      </c>
    </row>
    <row r="242" spans="2:38" x14ac:dyDescent="0.2">
      <c r="B242" s="428">
        <f>+'Summary Data (2)'!B242</f>
        <v>0</v>
      </c>
      <c r="C242" s="431">
        <f>+'Summary Data (2)'!G242</f>
        <v>0</v>
      </c>
      <c r="D242" s="431">
        <f>+'Summary Data (2)'!K242</f>
        <v>0</v>
      </c>
      <c r="E242" s="431">
        <f>+'Summary Data (2)'!O242</f>
        <v>0</v>
      </c>
      <c r="F242" s="431">
        <f>+'Summary Data (2)'!S242</f>
        <v>0</v>
      </c>
      <c r="G242" s="431">
        <f>+'Summary Data (2)'!W242</f>
        <v>0</v>
      </c>
      <c r="H242" s="431">
        <f>+'Summary Data (2)'!AA242</f>
        <v>0</v>
      </c>
      <c r="I242" s="431">
        <f>+'Summary Data (2)'!AE242</f>
        <v>0</v>
      </c>
      <c r="J242" s="431">
        <f>+'Summary Data (2)'!AI242</f>
        <v>0</v>
      </c>
      <c r="K242" s="431">
        <f>+'Summary Data (2)'!AM242</f>
        <v>0</v>
      </c>
      <c r="L242" s="431">
        <f>+'Summary Data (2)'!AQ242</f>
        <v>0</v>
      </c>
      <c r="M242" s="431">
        <f>+'Summary Data (2)'!AU242</f>
        <v>0</v>
      </c>
      <c r="N242" s="431">
        <f>+'Summary Data (2)'!AY242</f>
        <v>0</v>
      </c>
      <c r="O242" s="431">
        <f>+'Summary Data (2)'!BC242</f>
        <v>0</v>
      </c>
      <c r="P242" s="431">
        <f>+'Summary Data (2)'!BG242</f>
        <v>0</v>
      </c>
      <c r="Q242" s="431">
        <f>+'Summary Data (2)'!BK242</f>
        <v>0</v>
      </c>
      <c r="R242" s="431">
        <f>+'Summary Data (2)'!BO242</f>
        <v>0</v>
      </c>
      <c r="S242" s="431">
        <f>+'Summary Data (2)'!BS242</f>
        <v>0</v>
      </c>
      <c r="T242" s="431">
        <f>+'Summary Data (2)'!BW242</f>
        <v>0</v>
      </c>
      <c r="U242" s="431">
        <f>+'Summary Data (2)'!BZ242</f>
        <v>0</v>
      </c>
      <c r="X242" s="432">
        <f t="shared" si="38"/>
        <v>0</v>
      </c>
      <c r="Y242" s="432">
        <f t="shared" si="38"/>
        <v>0</v>
      </c>
      <c r="Z242" s="432">
        <f t="shared" si="39"/>
        <v>0</v>
      </c>
      <c r="AA242" s="432">
        <f t="shared" si="40"/>
        <v>0</v>
      </c>
      <c r="AB242" s="432">
        <f t="shared" si="41"/>
        <v>0</v>
      </c>
      <c r="AC242" s="432">
        <f t="shared" si="42"/>
        <v>0</v>
      </c>
      <c r="AD242" s="432">
        <f t="shared" si="43"/>
        <v>0</v>
      </c>
      <c r="AG242" s="483" t="e">
        <f t="shared" si="44"/>
        <v>#DIV/0!</v>
      </c>
      <c r="AH242" s="483" t="e">
        <f t="shared" si="45"/>
        <v>#DIV/0!</v>
      </c>
      <c r="AI242" s="483" t="e">
        <f t="shared" si="46"/>
        <v>#DIV/0!</v>
      </c>
      <c r="AJ242" s="483" t="e">
        <f t="shared" si="47"/>
        <v>#DIV/0!</v>
      </c>
      <c r="AK242" s="483" t="e">
        <f t="shared" si="48"/>
        <v>#DIV/0!</v>
      </c>
      <c r="AL242" s="483" t="e">
        <f t="shared" si="49"/>
        <v>#DIV/0!</v>
      </c>
    </row>
    <row r="243" spans="2:38" x14ac:dyDescent="0.2">
      <c r="B243" s="428">
        <f>+'Summary Data (2)'!B243</f>
        <v>0</v>
      </c>
      <c r="C243" s="431">
        <f>+'Summary Data (2)'!G243</f>
        <v>0</v>
      </c>
      <c r="D243" s="431">
        <f>+'Summary Data (2)'!K243</f>
        <v>0</v>
      </c>
      <c r="E243" s="431">
        <f>+'Summary Data (2)'!O243</f>
        <v>0</v>
      </c>
      <c r="F243" s="431">
        <f>+'Summary Data (2)'!S243</f>
        <v>0</v>
      </c>
      <c r="G243" s="431">
        <f>+'Summary Data (2)'!W243</f>
        <v>0</v>
      </c>
      <c r="H243" s="431">
        <f>+'Summary Data (2)'!AA243</f>
        <v>0</v>
      </c>
      <c r="I243" s="431">
        <f>+'Summary Data (2)'!AE243</f>
        <v>0</v>
      </c>
      <c r="J243" s="431">
        <f>+'Summary Data (2)'!AI243</f>
        <v>0</v>
      </c>
      <c r="K243" s="431">
        <f>+'Summary Data (2)'!AM243</f>
        <v>0</v>
      </c>
      <c r="L243" s="431">
        <f>+'Summary Data (2)'!AQ243</f>
        <v>0</v>
      </c>
      <c r="M243" s="431">
        <f>+'Summary Data (2)'!AU243</f>
        <v>0</v>
      </c>
      <c r="N243" s="431">
        <f>+'Summary Data (2)'!AY243</f>
        <v>0</v>
      </c>
      <c r="O243" s="431">
        <f>+'Summary Data (2)'!BC243</f>
        <v>0</v>
      </c>
      <c r="P243" s="431">
        <f>+'Summary Data (2)'!BG243</f>
        <v>0</v>
      </c>
      <c r="Q243" s="431">
        <f>+'Summary Data (2)'!BK243</f>
        <v>0</v>
      </c>
      <c r="R243" s="431">
        <f>+'Summary Data (2)'!BO243</f>
        <v>0</v>
      </c>
      <c r="S243" s="431">
        <f>+'Summary Data (2)'!BS243</f>
        <v>0</v>
      </c>
      <c r="T243" s="431">
        <f>+'Summary Data (2)'!BW243</f>
        <v>0</v>
      </c>
      <c r="U243" s="431">
        <f>+'Summary Data (2)'!BZ243</f>
        <v>0</v>
      </c>
      <c r="X243" s="432">
        <f t="shared" si="38"/>
        <v>0</v>
      </c>
      <c r="Y243" s="432">
        <f t="shared" si="38"/>
        <v>0</v>
      </c>
      <c r="Z243" s="432">
        <f t="shared" si="39"/>
        <v>0</v>
      </c>
      <c r="AA243" s="432">
        <f t="shared" si="40"/>
        <v>0</v>
      </c>
      <c r="AB243" s="432">
        <f t="shared" si="41"/>
        <v>0</v>
      </c>
      <c r="AC243" s="432">
        <f t="shared" si="42"/>
        <v>0</v>
      </c>
      <c r="AD243" s="432">
        <f t="shared" si="43"/>
        <v>0</v>
      </c>
      <c r="AG243" s="483" t="e">
        <f t="shared" si="44"/>
        <v>#DIV/0!</v>
      </c>
      <c r="AH243" s="483" t="e">
        <f t="shared" si="45"/>
        <v>#DIV/0!</v>
      </c>
      <c r="AI243" s="483" t="e">
        <f t="shared" si="46"/>
        <v>#DIV/0!</v>
      </c>
      <c r="AJ243" s="483" t="e">
        <f t="shared" si="47"/>
        <v>#DIV/0!</v>
      </c>
      <c r="AK243" s="483" t="e">
        <f t="shared" si="48"/>
        <v>#DIV/0!</v>
      </c>
      <c r="AL243" s="483" t="e">
        <f t="shared" si="49"/>
        <v>#DIV/0!</v>
      </c>
    </row>
    <row r="244" spans="2:38" x14ac:dyDescent="0.2">
      <c r="B244" s="428">
        <f>+'Summary Data (2)'!B244</f>
        <v>0</v>
      </c>
      <c r="C244" s="431">
        <f>+'Summary Data (2)'!G244</f>
        <v>0</v>
      </c>
      <c r="D244" s="431">
        <f>+'Summary Data (2)'!K244</f>
        <v>0</v>
      </c>
      <c r="E244" s="431">
        <f>+'Summary Data (2)'!O244</f>
        <v>0</v>
      </c>
      <c r="F244" s="431">
        <f>+'Summary Data (2)'!S244</f>
        <v>0</v>
      </c>
      <c r="G244" s="431">
        <f>+'Summary Data (2)'!W244</f>
        <v>0</v>
      </c>
      <c r="H244" s="431">
        <f>+'Summary Data (2)'!AA244</f>
        <v>0</v>
      </c>
      <c r="I244" s="431">
        <f>+'Summary Data (2)'!AE244</f>
        <v>0</v>
      </c>
      <c r="J244" s="431">
        <f>+'Summary Data (2)'!AI244</f>
        <v>0</v>
      </c>
      <c r="K244" s="431">
        <f>+'Summary Data (2)'!AM244</f>
        <v>0</v>
      </c>
      <c r="L244" s="431">
        <f>+'Summary Data (2)'!AQ244</f>
        <v>0</v>
      </c>
      <c r="M244" s="431">
        <f>+'Summary Data (2)'!AU244</f>
        <v>0</v>
      </c>
      <c r="N244" s="431">
        <f>+'Summary Data (2)'!AY244</f>
        <v>0</v>
      </c>
      <c r="O244" s="431">
        <f>+'Summary Data (2)'!BC244</f>
        <v>0</v>
      </c>
      <c r="P244" s="431">
        <f>+'Summary Data (2)'!BG244</f>
        <v>0</v>
      </c>
      <c r="Q244" s="431">
        <f>+'Summary Data (2)'!BK244</f>
        <v>0</v>
      </c>
      <c r="R244" s="431">
        <f>+'Summary Data (2)'!BO244</f>
        <v>0</v>
      </c>
      <c r="S244" s="431">
        <f>+'Summary Data (2)'!BS244</f>
        <v>0</v>
      </c>
      <c r="T244" s="431">
        <f>+'Summary Data (2)'!BW244</f>
        <v>0</v>
      </c>
      <c r="U244" s="431">
        <f>+'Summary Data (2)'!BZ244</f>
        <v>0</v>
      </c>
      <c r="X244" s="432">
        <f t="shared" si="38"/>
        <v>0</v>
      </c>
      <c r="Y244" s="432">
        <f t="shared" si="38"/>
        <v>0</v>
      </c>
      <c r="Z244" s="432">
        <f t="shared" si="39"/>
        <v>0</v>
      </c>
      <c r="AA244" s="432">
        <f t="shared" si="40"/>
        <v>0</v>
      </c>
      <c r="AB244" s="432">
        <f t="shared" si="41"/>
        <v>0</v>
      </c>
      <c r="AC244" s="432">
        <f t="shared" si="42"/>
        <v>0</v>
      </c>
      <c r="AD244" s="432">
        <f t="shared" si="43"/>
        <v>0</v>
      </c>
      <c r="AG244" s="483" t="e">
        <f t="shared" si="44"/>
        <v>#DIV/0!</v>
      </c>
      <c r="AH244" s="483" t="e">
        <f t="shared" si="45"/>
        <v>#DIV/0!</v>
      </c>
      <c r="AI244" s="483" t="e">
        <f t="shared" si="46"/>
        <v>#DIV/0!</v>
      </c>
      <c r="AJ244" s="483" t="e">
        <f t="shared" si="47"/>
        <v>#DIV/0!</v>
      </c>
      <c r="AK244" s="483" t="e">
        <f t="shared" si="48"/>
        <v>#DIV/0!</v>
      </c>
      <c r="AL244" s="483" t="e">
        <f t="shared" si="49"/>
        <v>#DIV/0!</v>
      </c>
    </row>
    <row r="245" spans="2:38" x14ac:dyDescent="0.2">
      <c r="B245" s="428">
        <f>+'Summary Data (2)'!B245</f>
        <v>0</v>
      </c>
      <c r="C245" s="431">
        <f>+'Summary Data (2)'!G245</f>
        <v>0</v>
      </c>
      <c r="D245" s="431">
        <f>+'Summary Data (2)'!K245</f>
        <v>0</v>
      </c>
      <c r="E245" s="431">
        <f>+'Summary Data (2)'!O245</f>
        <v>0</v>
      </c>
      <c r="F245" s="431">
        <f>+'Summary Data (2)'!S245</f>
        <v>0</v>
      </c>
      <c r="G245" s="431">
        <f>+'Summary Data (2)'!W245</f>
        <v>0</v>
      </c>
      <c r="H245" s="431">
        <f>+'Summary Data (2)'!AA245</f>
        <v>0</v>
      </c>
      <c r="I245" s="431">
        <f>+'Summary Data (2)'!AE245</f>
        <v>0</v>
      </c>
      <c r="J245" s="431">
        <f>+'Summary Data (2)'!AI245</f>
        <v>0</v>
      </c>
      <c r="K245" s="431">
        <f>+'Summary Data (2)'!AM245</f>
        <v>0</v>
      </c>
      <c r="L245" s="431">
        <f>+'Summary Data (2)'!AQ245</f>
        <v>0</v>
      </c>
      <c r="M245" s="431">
        <f>+'Summary Data (2)'!AU245</f>
        <v>0</v>
      </c>
      <c r="N245" s="431">
        <f>+'Summary Data (2)'!AY245</f>
        <v>0</v>
      </c>
      <c r="O245" s="431">
        <f>+'Summary Data (2)'!BC245</f>
        <v>0</v>
      </c>
      <c r="P245" s="431">
        <f>+'Summary Data (2)'!BG245</f>
        <v>0</v>
      </c>
      <c r="Q245" s="431">
        <f>+'Summary Data (2)'!BK245</f>
        <v>0</v>
      </c>
      <c r="R245" s="431">
        <f>+'Summary Data (2)'!BO245</f>
        <v>0</v>
      </c>
      <c r="S245" s="431">
        <f>+'Summary Data (2)'!BS245</f>
        <v>0</v>
      </c>
      <c r="T245" s="431">
        <f>+'Summary Data (2)'!BW245</f>
        <v>0</v>
      </c>
      <c r="U245" s="431">
        <f>+'Summary Data (2)'!BZ245</f>
        <v>0</v>
      </c>
      <c r="X245" s="432">
        <f t="shared" si="38"/>
        <v>0</v>
      </c>
      <c r="Y245" s="432">
        <f t="shared" si="38"/>
        <v>0</v>
      </c>
      <c r="Z245" s="432">
        <f t="shared" si="39"/>
        <v>0</v>
      </c>
      <c r="AA245" s="432">
        <f t="shared" si="40"/>
        <v>0</v>
      </c>
      <c r="AB245" s="432">
        <f t="shared" si="41"/>
        <v>0</v>
      </c>
      <c r="AC245" s="432">
        <f t="shared" si="42"/>
        <v>0</v>
      </c>
      <c r="AD245" s="432">
        <f t="shared" si="43"/>
        <v>0</v>
      </c>
      <c r="AG245" s="483" t="e">
        <f t="shared" si="44"/>
        <v>#DIV/0!</v>
      </c>
      <c r="AH245" s="483" t="e">
        <f t="shared" si="45"/>
        <v>#DIV/0!</v>
      </c>
      <c r="AI245" s="483" t="e">
        <f t="shared" si="46"/>
        <v>#DIV/0!</v>
      </c>
      <c r="AJ245" s="483" t="e">
        <f t="shared" si="47"/>
        <v>#DIV/0!</v>
      </c>
      <c r="AK245" s="483" t="e">
        <f t="shared" si="48"/>
        <v>#DIV/0!</v>
      </c>
      <c r="AL245" s="483" t="e">
        <f t="shared" si="49"/>
        <v>#DIV/0!</v>
      </c>
    </row>
    <row r="246" spans="2:38" x14ac:dyDescent="0.2">
      <c r="B246" s="428">
        <f>+'Summary Data (2)'!B246</f>
        <v>0</v>
      </c>
      <c r="C246" s="431">
        <f>+'Summary Data (2)'!G246</f>
        <v>0</v>
      </c>
      <c r="D246" s="431">
        <f>+'Summary Data (2)'!K246</f>
        <v>0</v>
      </c>
      <c r="E246" s="431">
        <f>+'Summary Data (2)'!O246</f>
        <v>0</v>
      </c>
      <c r="F246" s="431">
        <f>+'Summary Data (2)'!S246</f>
        <v>0</v>
      </c>
      <c r="G246" s="431">
        <f>+'Summary Data (2)'!W246</f>
        <v>0</v>
      </c>
      <c r="H246" s="431">
        <f>+'Summary Data (2)'!AA246</f>
        <v>0</v>
      </c>
      <c r="I246" s="431">
        <f>+'Summary Data (2)'!AE246</f>
        <v>0</v>
      </c>
      <c r="J246" s="431">
        <f>+'Summary Data (2)'!AI246</f>
        <v>0</v>
      </c>
      <c r="K246" s="431">
        <f>+'Summary Data (2)'!AM246</f>
        <v>0</v>
      </c>
      <c r="L246" s="431">
        <f>+'Summary Data (2)'!AQ246</f>
        <v>0</v>
      </c>
      <c r="M246" s="431">
        <f>+'Summary Data (2)'!AU246</f>
        <v>0</v>
      </c>
      <c r="N246" s="431">
        <f>+'Summary Data (2)'!AY246</f>
        <v>0</v>
      </c>
      <c r="O246" s="431">
        <f>+'Summary Data (2)'!BC246</f>
        <v>0</v>
      </c>
      <c r="P246" s="431">
        <f>+'Summary Data (2)'!BG246</f>
        <v>0</v>
      </c>
      <c r="Q246" s="431">
        <f>+'Summary Data (2)'!BK246</f>
        <v>0</v>
      </c>
      <c r="R246" s="431">
        <f>+'Summary Data (2)'!BO246</f>
        <v>0</v>
      </c>
      <c r="S246" s="431">
        <f>+'Summary Data (2)'!BS246</f>
        <v>0</v>
      </c>
      <c r="T246" s="431">
        <f>+'Summary Data (2)'!BW246</f>
        <v>0</v>
      </c>
      <c r="U246" s="431">
        <f>+'Summary Data (2)'!BZ246</f>
        <v>0</v>
      </c>
      <c r="X246" s="432">
        <f t="shared" si="38"/>
        <v>0</v>
      </c>
      <c r="Y246" s="432">
        <f t="shared" si="38"/>
        <v>0</v>
      </c>
      <c r="Z246" s="432">
        <f t="shared" si="39"/>
        <v>0</v>
      </c>
      <c r="AA246" s="432">
        <f t="shared" si="40"/>
        <v>0</v>
      </c>
      <c r="AB246" s="432">
        <f t="shared" si="41"/>
        <v>0</v>
      </c>
      <c r="AC246" s="432">
        <f t="shared" si="42"/>
        <v>0</v>
      </c>
      <c r="AD246" s="432">
        <f t="shared" si="43"/>
        <v>0</v>
      </c>
      <c r="AG246" s="483" t="e">
        <f t="shared" si="44"/>
        <v>#DIV/0!</v>
      </c>
      <c r="AH246" s="483" t="e">
        <f t="shared" si="45"/>
        <v>#DIV/0!</v>
      </c>
      <c r="AI246" s="483" t="e">
        <f t="shared" si="46"/>
        <v>#DIV/0!</v>
      </c>
      <c r="AJ246" s="483" t="e">
        <f t="shared" si="47"/>
        <v>#DIV/0!</v>
      </c>
      <c r="AK246" s="483" t="e">
        <f t="shared" si="48"/>
        <v>#DIV/0!</v>
      </c>
      <c r="AL246" s="483" t="e">
        <f t="shared" si="49"/>
        <v>#DIV/0!</v>
      </c>
    </row>
    <row r="247" spans="2:38" x14ac:dyDescent="0.2">
      <c r="B247" s="428">
        <f>+'Summary Data (2)'!B247</f>
        <v>0</v>
      </c>
      <c r="C247" s="431">
        <f>+'Summary Data (2)'!G247</f>
        <v>0</v>
      </c>
      <c r="D247" s="431">
        <f>+'Summary Data (2)'!K247</f>
        <v>0</v>
      </c>
      <c r="E247" s="431">
        <f>+'Summary Data (2)'!O247</f>
        <v>0</v>
      </c>
      <c r="F247" s="431">
        <f>+'Summary Data (2)'!S247</f>
        <v>0</v>
      </c>
      <c r="G247" s="431">
        <f>+'Summary Data (2)'!W247</f>
        <v>0</v>
      </c>
      <c r="H247" s="431">
        <f>+'Summary Data (2)'!AA247</f>
        <v>0</v>
      </c>
      <c r="I247" s="431">
        <f>+'Summary Data (2)'!AE247</f>
        <v>0</v>
      </c>
      <c r="J247" s="431">
        <f>+'Summary Data (2)'!AI247</f>
        <v>0</v>
      </c>
      <c r="K247" s="431">
        <f>+'Summary Data (2)'!AM247</f>
        <v>0</v>
      </c>
      <c r="L247" s="431">
        <f>+'Summary Data (2)'!AQ247</f>
        <v>0</v>
      </c>
      <c r="M247" s="431">
        <f>+'Summary Data (2)'!AU247</f>
        <v>0</v>
      </c>
      <c r="N247" s="431">
        <f>+'Summary Data (2)'!AY247</f>
        <v>0</v>
      </c>
      <c r="O247" s="431">
        <f>+'Summary Data (2)'!BC247</f>
        <v>0</v>
      </c>
      <c r="P247" s="431">
        <f>+'Summary Data (2)'!BG247</f>
        <v>0</v>
      </c>
      <c r="Q247" s="431">
        <f>+'Summary Data (2)'!BK247</f>
        <v>0</v>
      </c>
      <c r="R247" s="431">
        <f>+'Summary Data (2)'!BO247</f>
        <v>0</v>
      </c>
      <c r="S247" s="431">
        <f>+'Summary Data (2)'!BS247</f>
        <v>0</v>
      </c>
      <c r="T247" s="431">
        <f>+'Summary Data (2)'!BW247</f>
        <v>0</v>
      </c>
      <c r="U247" s="431">
        <f>+'Summary Data (2)'!BZ247</f>
        <v>0</v>
      </c>
      <c r="X247" s="432">
        <f t="shared" si="38"/>
        <v>0</v>
      </c>
      <c r="Y247" s="432">
        <f t="shared" si="38"/>
        <v>0</v>
      </c>
      <c r="Z247" s="432">
        <f t="shared" si="39"/>
        <v>0</v>
      </c>
      <c r="AA247" s="432">
        <f t="shared" si="40"/>
        <v>0</v>
      </c>
      <c r="AB247" s="432">
        <f t="shared" si="41"/>
        <v>0</v>
      </c>
      <c r="AC247" s="432">
        <f t="shared" si="42"/>
        <v>0</v>
      </c>
      <c r="AD247" s="432">
        <f t="shared" si="43"/>
        <v>0</v>
      </c>
      <c r="AG247" s="483" t="e">
        <f t="shared" si="44"/>
        <v>#DIV/0!</v>
      </c>
      <c r="AH247" s="483" t="e">
        <f t="shared" si="45"/>
        <v>#DIV/0!</v>
      </c>
      <c r="AI247" s="483" t="e">
        <f t="shared" si="46"/>
        <v>#DIV/0!</v>
      </c>
      <c r="AJ247" s="483" t="e">
        <f t="shared" si="47"/>
        <v>#DIV/0!</v>
      </c>
      <c r="AK247" s="483" t="e">
        <f t="shared" si="48"/>
        <v>#DIV/0!</v>
      </c>
      <c r="AL247" s="483" t="e">
        <f t="shared" si="49"/>
        <v>#DIV/0!</v>
      </c>
    </row>
    <row r="248" spans="2:38" x14ac:dyDescent="0.2">
      <c r="B248" s="428">
        <f>+'Summary Data (2)'!B248</f>
        <v>0</v>
      </c>
      <c r="C248" s="431">
        <f>+'Summary Data (2)'!G248</f>
        <v>0</v>
      </c>
      <c r="D248" s="431">
        <f>+'Summary Data (2)'!K248</f>
        <v>0</v>
      </c>
      <c r="E248" s="431">
        <f>+'Summary Data (2)'!O248</f>
        <v>0</v>
      </c>
      <c r="F248" s="431">
        <f>+'Summary Data (2)'!S248</f>
        <v>0</v>
      </c>
      <c r="G248" s="431">
        <f>+'Summary Data (2)'!W248</f>
        <v>0</v>
      </c>
      <c r="H248" s="431">
        <f>+'Summary Data (2)'!AA248</f>
        <v>0</v>
      </c>
      <c r="I248" s="431">
        <f>+'Summary Data (2)'!AE248</f>
        <v>0</v>
      </c>
      <c r="J248" s="431">
        <f>+'Summary Data (2)'!AI248</f>
        <v>0</v>
      </c>
      <c r="K248" s="431">
        <f>+'Summary Data (2)'!AM248</f>
        <v>0</v>
      </c>
      <c r="L248" s="431">
        <f>+'Summary Data (2)'!AQ248</f>
        <v>0</v>
      </c>
      <c r="M248" s="431">
        <f>+'Summary Data (2)'!AU248</f>
        <v>0</v>
      </c>
      <c r="N248" s="431">
        <f>+'Summary Data (2)'!AY248</f>
        <v>0</v>
      </c>
      <c r="O248" s="431">
        <f>+'Summary Data (2)'!BC248</f>
        <v>0</v>
      </c>
      <c r="P248" s="431">
        <f>+'Summary Data (2)'!BG248</f>
        <v>0</v>
      </c>
      <c r="Q248" s="431">
        <f>+'Summary Data (2)'!BK248</f>
        <v>0</v>
      </c>
      <c r="R248" s="431">
        <f>+'Summary Data (2)'!BO248</f>
        <v>0</v>
      </c>
      <c r="S248" s="431">
        <f>+'Summary Data (2)'!BS248</f>
        <v>0</v>
      </c>
      <c r="T248" s="431">
        <f>+'Summary Data (2)'!BW248</f>
        <v>0</v>
      </c>
      <c r="U248" s="431">
        <f>+'Summary Data (2)'!BZ248</f>
        <v>0</v>
      </c>
      <c r="X248" s="432">
        <f t="shared" si="38"/>
        <v>0</v>
      </c>
      <c r="Y248" s="432">
        <f t="shared" si="38"/>
        <v>0</v>
      </c>
      <c r="Z248" s="432">
        <f t="shared" si="39"/>
        <v>0</v>
      </c>
      <c r="AA248" s="432">
        <f t="shared" si="40"/>
        <v>0</v>
      </c>
      <c r="AB248" s="432">
        <f t="shared" si="41"/>
        <v>0</v>
      </c>
      <c r="AC248" s="432">
        <f t="shared" si="42"/>
        <v>0</v>
      </c>
      <c r="AD248" s="432">
        <f t="shared" si="43"/>
        <v>0</v>
      </c>
      <c r="AG248" s="483" t="e">
        <f t="shared" si="44"/>
        <v>#DIV/0!</v>
      </c>
      <c r="AH248" s="483" t="e">
        <f t="shared" si="45"/>
        <v>#DIV/0!</v>
      </c>
      <c r="AI248" s="483" t="e">
        <f t="shared" si="46"/>
        <v>#DIV/0!</v>
      </c>
      <c r="AJ248" s="483" t="e">
        <f t="shared" si="47"/>
        <v>#DIV/0!</v>
      </c>
      <c r="AK248" s="483" t="e">
        <f t="shared" si="48"/>
        <v>#DIV/0!</v>
      </c>
      <c r="AL248" s="483" t="e">
        <f t="shared" si="49"/>
        <v>#DIV/0!</v>
      </c>
    </row>
    <row r="249" spans="2:38" x14ac:dyDescent="0.2">
      <c r="B249" s="428">
        <f>+'Summary Data (2)'!B249</f>
        <v>0</v>
      </c>
      <c r="C249" s="431">
        <f>+'Summary Data (2)'!G249</f>
        <v>0</v>
      </c>
      <c r="D249" s="431">
        <f>+'Summary Data (2)'!K249</f>
        <v>0</v>
      </c>
      <c r="E249" s="431">
        <f>+'Summary Data (2)'!O249</f>
        <v>0</v>
      </c>
      <c r="F249" s="431">
        <f>+'Summary Data (2)'!S249</f>
        <v>0</v>
      </c>
      <c r="G249" s="431">
        <f>+'Summary Data (2)'!W249</f>
        <v>0</v>
      </c>
      <c r="H249" s="431">
        <f>+'Summary Data (2)'!AA249</f>
        <v>0</v>
      </c>
      <c r="I249" s="431">
        <f>+'Summary Data (2)'!AE249</f>
        <v>0</v>
      </c>
      <c r="J249" s="431">
        <f>+'Summary Data (2)'!AI249</f>
        <v>0</v>
      </c>
      <c r="K249" s="431">
        <f>+'Summary Data (2)'!AM249</f>
        <v>0</v>
      </c>
      <c r="L249" s="431">
        <f>+'Summary Data (2)'!AQ249</f>
        <v>0</v>
      </c>
      <c r="M249" s="431">
        <f>+'Summary Data (2)'!AU249</f>
        <v>0</v>
      </c>
      <c r="N249" s="431">
        <f>+'Summary Data (2)'!AY249</f>
        <v>0</v>
      </c>
      <c r="O249" s="431">
        <f>+'Summary Data (2)'!BC249</f>
        <v>0</v>
      </c>
      <c r="P249" s="431">
        <f>+'Summary Data (2)'!BG249</f>
        <v>0</v>
      </c>
      <c r="Q249" s="431">
        <f>+'Summary Data (2)'!BK249</f>
        <v>0</v>
      </c>
      <c r="R249" s="431">
        <f>+'Summary Data (2)'!BO249</f>
        <v>0</v>
      </c>
      <c r="S249" s="431">
        <f>+'Summary Data (2)'!BS249</f>
        <v>0</v>
      </c>
      <c r="T249" s="431">
        <f>+'Summary Data (2)'!BW249</f>
        <v>0</v>
      </c>
      <c r="U249" s="431">
        <f>+'Summary Data (2)'!BZ249</f>
        <v>0</v>
      </c>
      <c r="X249" s="432">
        <f t="shared" si="38"/>
        <v>0</v>
      </c>
      <c r="Y249" s="432">
        <f t="shared" si="38"/>
        <v>0</v>
      </c>
      <c r="Z249" s="432">
        <f t="shared" si="39"/>
        <v>0</v>
      </c>
      <c r="AA249" s="432">
        <f t="shared" si="40"/>
        <v>0</v>
      </c>
      <c r="AB249" s="432">
        <f t="shared" si="41"/>
        <v>0</v>
      </c>
      <c r="AC249" s="432">
        <f t="shared" si="42"/>
        <v>0</v>
      </c>
      <c r="AD249" s="432">
        <f t="shared" si="43"/>
        <v>0</v>
      </c>
      <c r="AG249" s="483" t="e">
        <f t="shared" si="44"/>
        <v>#DIV/0!</v>
      </c>
      <c r="AH249" s="483" t="e">
        <f t="shared" si="45"/>
        <v>#DIV/0!</v>
      </c>
      <c r="AI249" s="483" t="e">
        <f t="shared" si="46"/>
        <v>#DIV/0!</v>
      </c>
      <c r="AJ249" s="483" t="e">
        <f t="shared" si="47"/>
        <v>#DIV/0!</v>
      </c>
      <c r="AK249" s="483" t="e">
        <f t="shared" si="48"/>
        <v>#DIV/0!</v>
      </c>
      <c r="AL249" s="483" t="e">
        <f t="shared" si="49"/>
        <v>#DIV/0!</v>
      </c>
    </row>
    <row r="250" spans="2:38" x14ac:dyDescent="0.2">
      <c r="B250" s="428">
        <f>+'Summary Data (2)'!B250</f>
        <v>0</v>
      </c>
      <c r="C250" s="431">
        <f>+'Summary Data (2)'!G250</f>
        <v>0</v>
      </c>
      <c r="D250" s="431">
        <f>+'Summary Data (2)'!K250</f>
        <v>0</v>
      </c>
      <c r="E250" s="431">
        <f>+'Summary Data (2)'!O250</f>
        <v>0</v>
      </c>
      <c r="F250" s="431">
        <f>+'Summary Data (2)'!S250</f>
        <v>0</v>
      </c>
      <c r="G250" s="431">
        <f>+'Summary Data (2)'!W250</f>
        <v>0</v>
      </c>
      <c r="H250" s="431">
        <f>+'Summary Data (2)'!AA250</f>
        <v>0</v>
      </c>
      <c r="I250" s="431">
        <f>+'Summary Data (2)'!AE250</f>
        <v>0</v>
      </c>
      <c r="J250" s="431">
        <f>+'Summary Data (2)'!AI250</f>
        <v>0</v>
      </c>
      <c r="K250" s="431">
        <f>+'Summary Data (2)'!AM250</f>
        <v>0</v>
      </c>
      <c r="L250" s="431">
        <f>+'Summary Data (2)'!AQ250</f>
        <v>0</v>
      </c>
      <c r="M250" s="431">
        <f>+'Summary Data (2)'!AU250</f>
        <v>0</v>
      </c>
      <c r="N250" s="431">
        <f>+'Summary Data (2)'!AY250</f>
        <v>0</v>
      </c>
      <c r="O250" s="431">
        <f>+'Summary Data (2)'!BC250</f>
        <v>0</v>
      </c>
      <c r="P250" s="431">
        <f>+'Summary Data (2)'!BG250</f>
        <v>0</v>
      </c>
      <c r="Q250" s="431">
        <f>+'Summary Data (2)'!BK250</f>
        <v>0</v>
      </c>
      <c r="R250" s="431">
        <f>+'Summary Data (2)'!BO250</f>
        <v>0</v>
      </c>
      <c r="S250" s="431">
        <f>+'Summary Data (2)'!BS250</f>
        <v>0</v>
      </c>
      <c r="T250" s="431">
        <f>+'Summary Data (2)'!BW250</f>
        <v>0</v>
      </c>
      <c r="U250" s="431">
        <f>+'Summary Data (2)'!BZ250</f>
        <v>0</v>
      </c>
      <c r="X250" s="432">
        <f t="shared" si="38"/>
        <v>0</v>
      </c>
      <c r="Y250" s="432">
        <f t="shared" si="38"/>
        <v>0</v>
      </c>
      <c r="Z250" s="432">
        <f t="shared" si="39"/>
        <v>0</v>
      </c>
      <c r="AA250" s="432">
        <f t="shared" si="40"/>
        <v>0</v>
      </c>
      <c r="AB250" s="432">
        <f t="shared" si="41"/>
        <v>0</v>
      </c>
      <c r="AC250" s="432">
        <f t="shared" si="42"/>
        <v>0</v>
      </c>
      <c r="AD250" s="432">
        <f t="shared" si="43"/>
        <v>0</v>
      </c>
      <c r="AG250" s="483" t="e">
        <f t="shared" si="44"/>
        <v>#DIV/0!</v>
      </c>
      <c r="AH250" s="483" t="e">
        <f t="shared" si="45"/>
        <v>#DIV/0!</v>
      </c>
      <c r="AI250" s="483" t="e">
        <f t="shared" si="46"/>
        <v>#DIV/0!</v>
      </c>
      <c r="AJ250" s="483" t="e">
        <f t="shared" si="47"/>
        <v>#DIV/0!</v>
      </c>
      <c r="AK250" s="483" t="e">
        <f t="shared" si="48"/>
        <v>#DIV/0!</v>
      </c>
      <c r="AL250" s="483" t="e">
        <f t="shared" si="49"/>
        <v>#DIV/0!</v>
      </c>
    </row>
    <row r="251" spans="2:38" x14ac:dyDescent="0.2">
      <c r="B251" s="428">
        <f>+'Summary Data (2)'!B251</f>
        <v>0</v>
      </c>
      <c r="C251" s="431">
        <f>+'Summary Data (2)'!G251</f>
        <v>0</v>
      </c>
      <c r="D251" s="431">
        <f>+'Summary Data (2)'!K251</f>
        <v>0</v>
      </c>
      <c r="E251" s="431">
        <f>+'Summary Data (2)'!O251</f>
        <v>0</v>
      </c>
      <c r="F251" s="431">
        <f>+'Summary Data (2)'!S251</f>
        <v>0</v>
      </c>
      <c r="G251" s="431">
        <f>+'Summary Data (2)'!W251</f>
        <v>0</v>
      </c>
      <c r="H251" s="431">
        <f>+'Summary Data (2)'!AA251</f>
        <v>0</v>
      </c>
      <c r="I251" s="431">
        <f>+'Summary Data (2)'!AE251</f>
        <v>0</v>
      </c>
      <c r="J251" s="431">
        <f>+'Summary Data (2)'!AI251</f>
        <v>0</v>
      </c>
      <c r="K251" s="431">
        <f>+'Summary Data (2)'!AM251</f>
        <v>0</v>
      </c>
      <c r="L251" s="431">
        <f>+'Summary Data (2)'!AQ251</f>
        <v>0</v>
      </c>
      <c r="M251" s="431">
        <f>+'Summary Data (2)'!AU251</f>
        <v>0</v>
      </c>
      <c r="N251" s="431">
        <f>+'Summary Data (2)'!AY251</f>
        <v>0</v>
      </c>
      <c r="O251" s="431">
        <f>+'Summary Data (2)'!BC251</f>
        <v>0</v>
      </c>
      <c r="P251" s="431">
        <f>+'Summary Data (2)'!BG251</f>
        <v>0</v>
      </c>
      <c r="Q251" s="431">
        <f>+'Summary Data (2)'!BK251</f>
        <v>0</v>
      </c>
      <c r="R251" s="431">
        <f>+'Summary Data (2)'!BO251</f>
        <v>0</v>
      </c>
      <c r="S251" s="431">
        <f>+'Summary Data (2)'!BS251</f>
        <v>0</v>
      </c>
      <c r="T251" s="431">
        <f>+'Summary Data (2)'!BW251</f>
        <v>0</v>
      </c>
      <c r="U251" s="431">
        <f>+'Summary Data (2)'!BZ251</f>
        <v>0</v>
      </c>
      <c r="X251" s="432">
        <f t="shared" si="38"/>
        <v>0</v>
      </c>
      <c r="Y251" s="432">
        <f t="shared" si="38"/>
        <v>0</v>
      </c>
      <c r="Z251" s="432">
        <f t="shared" si="39"/>
        <v>0</v>
      </c>
      <c r="AA251" s="432">
        <f t="shared" si="40"/>
        <v>0</v>
      </c>
      <c r="AB251" s="432">
        <f t="shared" si="41"/>
        <v>0</v>
      </c>
      <c r="AC251" s="432">
        <f t="shared" si="42"/>
        <v>0</v>
      </c>
      <c r="AD251" s="432">
        <f t="shared" si="43"/>
        <v>0</v>
      </c>
      <c r="AG251" s="483" t="e">
        <f t="shared" si="44"/>
        <v>#DIV/0!</v>
      </c>
      <c r="AH251" s="483" t="e">
        <f t="shared" si="45"/>
        <v>#DIV/0!</v>
      </c>
      <c r="AI251" s="483" t="e">
        <f t="shared" si="46"/>
        <v>#DIV/0!</v>
      </c>
      <c r="AJ251" s="483" t="e">
        <f t="shared" si="47"/>
        <v>#DIV/0!</v>
      </c>
      <c r="AK251" s="483" t="e">
        <f t="shared" si="48"/>
        <v>#DIV/0!</v>
      </c>
      <c r="AL251" s="483" t="e">
        <f t="shared" si="49"/>
        <v>#DIV/0!</v>
      </c>
    </row>
    <row r="252" spans="2:38" x14ac:dyDescent="0.2">
      <c r="B252" s="428">
        <f>+'Summary Data (2)'!B252</f>
        <v>0</v>
      </c>
      <c r="C252" s="431">
        <f>+'Summary Data (2)'!G252</f>
        <v>0</v>
      </c>
      <c r="D252" s="431">
        <f>+'Summary Data (2)'!K252</f>
        <v>0</v>
      </c>
      <c r="E252" s="431">
        <f>+'Summary Data (2)'!O252</f>
        <v>0</v>
      </c>
      <c r="F252" s="431">
        <f>+'Summary Data (2)'!S252</f>
        <v>0</v>
      </c>
      <c r="G252" s="431">
        <f>+'Summary Data (2)'!W252</f>
        <v>0</v>
      </c>
      <c r="H252" s="431">
        <f>+'Summary Data (2)'!AA252</f>
        <v>0</v>
      </c>
      <c r="I252" s="431">
        <f>+'Summary Data (2)'!AE252</f>
        <v>0</v>
      </c>
      <c r="J252" s="431">
        <f>+'Summary Data (2)'!AI252</f>
        <v>0</v>
      </c>
      <c r="K252" s="431">
        <f>+'Summary Data (2)'!AM252</f>
        <v>0</v>
      </c>
      <c r="L252" s="431">
        <f>+'Summary Data (2)'!AQ252</f>
        <v>0</v>
      </c>
      <c r="M252" s="431">
        <f>+'Summary Data (2)'!AU252</f>
        <v>0</v>
      </c>
      <c r="N252" s="431">
        <f>+'Summary Data (2)'!AY252</f>
        <v>0</v>
      </c>
      <c r="O252" s="431">
        <f>+'Summary Data (2)'!BC252</f>
        <v>0</v>
      </c>
      <c r="P252" s="431">
        <f>+'Summary Data (2)'!BG252</f>
        <v>0</v>
      </c>
      <c r="Q252" s="431">
        <f>+'Summary Data (2)'!BK252</f>
        <v>0</v>
      </c>
      <c r="R252" s="431">
        <f>+'Summary Data (2)'!BO252</f>
        <v>0</v>
      </c>
      <c r="S252" s="431">
        <f>+'Summary Data (2)'!BS252</f>
        <v>0</v>
      </c>
      <c r="T252" s="431">
        <f>+'Summary Data (2)'!BW252</f>
        <v>0</v>
      </c>
      <c r="U252" s="431">
        <f>+'Summary Data (2)'!BZ252</f>
        <v>0</v>
      </c>
      <c r="X252" s="432">
        <f t="shared" si="38"/>
        <v>0</v>
      </c>
      <c r="Y252" s="432">
        <f t="shared" si="38"/>
        <v>0</v>
      </c>
      <c r="Z252" s="432">
        <f t="shared" si="39"/>
        <v>0</v>
      </c>
      <c r="AA252" s="432">
        <f t="shared" si="40"/>
        <v>0</v>
      </c>
      <c r="AB252" s="432">
        <f t="shared" si="41"/>
        <v>0</v>
      </c>
      <c r="AC252" s="432">
        <f t="shared" si="42"/>
        <v>0</v>
      </c>
      <c r="AD252" s="432">
        <f t="shared" si="43"/>
        <v>0</v>
      </c>
      <c r="AG252" s="483" t="e">
        <f t="shared" si="44"/>
        <v>#DIV/0!</v>
      </c>
      <c r="AH252" s="483" t="e">
        <f t="shared" si="45"/>
        <v>#DIV/0!</v>
      </c>
      <c r="AI252" s="483" t="e">
        <f t="shared" si="46"/>
        <v>#DIV/0!</v>
      </c>
      <c r="AJ252" s="483" t="e">
        <f t="shared" si="47"/>
        <v>#DIV/0!</v>
      </c>
      <c r="AK252" s="483" t="e">
        <f t="shared" si="48"/>
        <v>#DIV/0!</v>
      </c>
      <c r="AL252" s="483" t="e">
        <f t="shared" si="49"/>
        <v>#DIV/0!</v>
      </c>
    </row>
    <row r="253" spans="2:38" x14ac:dyDescent="0.2">
      <c r="B253" s="428">
        <f>+'Summary Data (2)'!B253</f>
        <v>0</v>
      </c>
      <c r="C253" s="431">
        <f>+'Summary Data (2)'!G253</f>
        <v>0</v>
      </c>
      <c r="D253" s="431">
        <f>+'Summary Data (2)'!K253</f>
        <v>0</v>
      </c>
      <c r="E253" s="431">
        <f>+'Summary Data (2)'!O253</f>
        <v>0</v>
      </c>
      <c r="F253" s="431">
        <f>+'Summary Data (2)'!S253</f>
        <v>0</v>
      </c>
      <c r="G253" s="431">
        <f>+'Summary Data (2)'!W253</f>
        <v>0</v>
      </c>
      <c r="H253" s="431">
        <f>+'Summary Data (2)'!AA253</f>
        <v>0</v>
      </c>
      <c r="I253" s="431">
        <f>+'Summary Data (2)'!AE253</f>
        <v>0</v>
      </c>
      <c r="J253" s="431">
        <f>+'Summary Data (2)'!AI253</f>
        <v>0</v>
      </c>
      <c r="K253" s="431">
        <f>+'Summary Data (2)'!AM253</f>
        <v>0</v>
      </c>
      <c r="L253" s="431">
        <f>+'Summary Data (2)'!AQ253</f>
        <v>0</v>
      </c>
      <c r="M253" s="431">
        <f>+'Summary Data (2)'!AU253</f>
        <v>0</v>
      </c>
      <c r="N253" s="431">
        <f>+'Summary Data (2)'!AY253</f>
        <v>0</v>
      </c>
      <c r="O253" s="431">
        <f>+'Summary Data (2)'!BC253</f>
        <v>0</v>
      </c>
      <c r="P253" s="431">
        <f>+'Summary Data (2)'!BG253</f>
        <v>0</v>
      </c>
      <c r="Q253" s="431">
        <f>+'Summary Data (2)'!BK253</f>
        <v>0</v>
      </c>
      <c r="R253" s="431">
        <f>+'Summary Data (2)'!BO253</f>
        <v>0</v>
      </c>
      <c r="S253" s="431">
        <f>+'Summary Data (2)'!BS253</f>
        <v>0</v>
      </c>
      <c r="T253" s="431">
        <f>+'Summary Data (2)'!BW253</f>
        <v>0</v>
      </c>
      <c r="U253" s="431">
        <f>+'Summary Data (2)'!BZ253</f>
        <v>0</v>
      </c>
      <c r="X253" s="432">
        <f t="shared" si="38"/>
        <v>0</v>
      </c>
      <c r="Y253" s="432">
        <f t="shared" si="38"/>
        <v>0</v>
      </c>
      <c r="Z253" s="432">
        <f t="shared" si="39"/>
        <v>0</v>
      </c>
      <c r="AA253" s="432">
        <f t="shared" si="40"/>
        <v>0</v>
      </c>
      <c r="AB253" s="432">
        <f t="shared" si="41"/>
        <v>0</v>
      </c>
      <c r="AC253" s="432">
        <f t="shared" si="42"/>
        <v>0</v>
      </c>
      <c r="AD253" s="432">
        <f t="shared" si="43"/>
        <v>0</v>
      </c>
      <c r="AG253" s="483" t="e">
        <f t="shared" si="44"/>
        <v>#DIV/0!</v>
      </c>
      <c r="AH253" s="483" t="e">
        <f t="shared" si="45"/>
        <v>#DIV/0!</v>
      </c>
      <c r="AI253" s="483" t="e">
        <f t="shared" si="46"/>
        <v>#DIV/0!</v>
      </c>
      <c r="AJ253" s="483" t="e">
        <f t="shared" si="47"/>
        <v>#DIV/0!</v>
      </c>
      <c r="AK253" s="483" t="e">
        <f t="shared" si="48"/>
        <v>#DIV/0!</v>
      </c>
      <c r="AL253" s="483" t="e">
        <f t="shared" si="49"/>
        <v>#DIV/0!</v>
      </c>
    </row>
    <row r="254" spans="2:38" x14ac:dyDescent="0.2">
      <c r="B254" s="428">
        <f>+'Summary Data (2)'!B254</f>
        <v>0</v>
      </c>
      <c r="C254" s="431">
        <f>+'Summary Data (2)'!G254</f>
        <v>0</v>
      </c>
      <c r="D254" s="431">
        <f>+'Summary Data (2)'!K254</f>
        <v>0</v>
      </c>
      <c r="E254" s="431">
        <f>+'Summary Data (2)'!O254</f>
        <v>0</v>
      </c>
      <c r="F254" s="431">
        <f>+'Summary Data (2)'!S254</f>
        <v>0</v>
      </c>
      <c r="G254" s="431">
        <f>+'Summary Data (2)'!W254</f>
        <v>0</v>
      </c>
      <c r="H254" s="431">
        <f>+'Summary Data (2)'!AA254</f>
        <v>0</v>
      </c>
      <c r="I254" s="431">
        <f>+'Summary Data (2)'!AE254</f>
        <v>0</v>
      </c>
      <c r="J254" s="431">
        <f>+'Summary Data (2)'!AI254</f>
        <v>0</v>
      </c>
      <c r="K254" s="431">
        <f>+'Summary Data (2)'!AM254</f>
        <v>0</v>
      </c>
      <c r="L254" s="431">
        <f>+'Summary Data (2)'!AQ254</f>
        <v>0</v>
      </c>
      <c r="M254" s="431">
        <f>+'Summary Data (2)'!AU254</f>
        <v>0</v>
      </c>
      <c r="N254" s="431">
        <f>+'Summary Data (2)'!AY254</f>
        <v>0</v>
      </c>
      <c r="O254" s="431">
        <f>+'Summary Data (2)'!BC254</f>
        <v>0</v>
      </c>
      <c r="P254" s="431">
        <f>+'Summary Data (2)'!BG254</f>
        <v>0</v>
      </c>
      <c r="Q254" s="431">
        <f>+'Summary Data (2)'!BK254</f>
        <v>0</v>
      </c>
      <c r="R254" s="431">
        <f>+'Summary Data (2)'!BO254</f>
        <v>0</v>
      </c>
      <c r="S254" s="431">
        <f>+'Summary Data (2)'!BS254</f>
        <v>0</v>
      </c>
      <c r="T254" s="431">
        <f>+'Summary Data (2)'!BW254</f>
        <v>0</v>
      </c>
      <c r="U254" s="431">
        <f>+'Summary Data (2)'!BZ254</f>
        <v>0</v>
      </c>
      <c r="X254" s="432">
        <f t="shared" si="38"/>
        <v>0</v>
      </c>
      <c r="Y254" s="432">
        <f t="shared" si="38"/>
        <v>0</v>
      </c>
      <c r="Z254" s="432">
        <f t="shared" si="39"/>
        <v>0</v>
      </c>
      <c r="AA254" s="432">
        <f t="shared" si="40"/>
        <v>0</v>
      </c>
      <c r="AB254" s="432">
        <f t="shared" si="41"/>
        <v>0</v>
      </c>
      <c r="AC254" s="432">
        <f t="shared" si="42"/>
        <v>0</v>
      </c>
      <c r="AD254" s="432">
        <f t="shared" si="43"/>
        <v>0</v>
      </c>
      <c r="AG254" s="483" t="e">
        <f t="shared" si="44"/>
        <v>#DIV/0!</v>
      </c>
      <c r="AH254" s="483" t="e">
        <f t="shared" si="45"/>
        <v>#DIV/0!</v>
      </c>
      <c r="AI254" s="483" t="e">
        <f t="shared" si="46"/>
        <v>#DIV/0!</v>
      </c>
      <c r="AJ254" s="483" t="e">
        <f t="shared" si="47"/>
        <v>#DIV/0!</v>
      </c>
      <c r="AK254" s="483" t="e">
        <f t="shared" si="48"/>
        <v>#DIV/0!</v>
      </c>
      <c r="AL254" s="483" t="e">
        <f t="shared" si="49"/>
        <v>#DIV/0!</v>
      </c>
    </row>
    <row r="255" spans="2:38" x14ac:dyDescent="0.2">
      <c r="B255" s="428">
        <f>+'Summary Data (2)'!B255</f>
        <v>0</v>
      </c>
      <c r="C255" s="431">
        <f>+'Summary Data (2)'!G255</f>
        <v>0</v>
      </c>
      <c r="D255" s="431">
        <f>+'Summary Data (2)'!K255</f>
        <v>0</v>
      </c>
      <c r="E255" s="431">
        <f>+'Summary Data (2)'!O255</f>
        <v>0</v>
      </c>
      <c r="F255" s="431">
        <f>+'Summary Data (2)'!S255</f>
        <v>0</v>
      </c>
      <c r="G255" s="431">
        <f>+'Summary Data (2)'!W255</f>
        <v>0</v>
      </c>
      <c r="H255" s="431">
        <f>+'Summary Data (2)'!AA255</f>
        <v>0</v>
      </c>
      <c r="I255" s="431">
        <f>+'Summary Data (2)'!AE255</f>
        <v>0</v>
      </c>
      <c r="J255" s="431">
        <f>+'Summary Data (2)'!AI255</f>
        <v>0</v>
      </c>
      <c r="K255" s="431">
        <f>+'Summary Data (2)'!AM255</f>
        <v>0</v>
      </c>
      <c r="L255" s="431">
        <f>+'Summary Data (2)'!AQ255</f>
        <v>0</v>
      </c>
      <c r="M255" s="431">
        <f>+'Summary Data (2)'!AU255</f>
        <v>0</v>
      </c>
      <c r="N255" s="431">
        <f>+'Summary Data (2)'!AY255</f>
        <v>0</v>
      </c>
      <c r="O255" s="431">
        <f>+'Summary Data (2)'!BC255</f>
        <v>0</v>
      </c>
      <c r="P255" s="431">
        <f>+'Summary Data (2)'!BG255</f>
        <v>0</v>
      </c>
      <c r="Q255" s="431">
        <f>+'Summary Data (2)'!BK255</f>
        <v>0</v>
      </c>
      <c r="R255" s="431">
        <f>+'Summary Data (2)'!BO255</f>
        <v>0</v>
      </c>
      <c r="S255" s="431">
        <f>+'Summary Data (2)'!BS255</f>
        <v>0</v>
      </c>
      <c r="T255" s="431">
        <f>+'Summary Data (2)'!BW255</f>
        <v>0</v>
      </c>
      <c r="U255" s="431">
        <f>+'Summary Data (2)'!BZ255</f>
        <v>0</v>
      </c>
      <c r="X255" s="432">
        <f t="shared" si="38"/>
        <v>0</v>
      </c>
      <c r="Y255" s="432">
        <f t="shared" si="38"/>
        <v>0</v>
      </c>
      <c r="Z255" s="432">
        <f t="shared" si="39"/>
        <v>0</v>
      </c>
      <c r="AA255" s="432">
        <f t="shared" si="40"/>
        <v>0</v>
      </c>
      <c r="AB255" s="432">
        <f t="shared" si="41"/>
        <v>0</v>
      </c>
      <c r="AC255" s="432">
        <f t="shared" si="42"/>
        <v>0</v>
      </c>
      <c r="AD255" s="432">
        <f t="shared" si="43"/>
        <v>0</v>
      </c>
      <c r="AG255" s="483" t="e">
        <f t="shared" si="44"/>
        <v>#DIV/0!</v>
      </c>
      <c r="AH255" s="483" t="e">
        <f t="shared" si="45"/>
        <v>#DIV/0!</v>
      </c>
      <c r="AI255" s="483" t="e">
        <f t="shared" si="46"/>
        <v>#DIV/0!</v>
      </c>
      <c r="AJ255" s="483" t="e">
        <f t="shared" si="47"/>
        <v>#DIV/0!</v>
      </c>
      <c r="AK255" s="483" t="e">
        <f t="shared" si="48"/>
        <v>#DIV/0!</v>
      </c>
      <c r="AL255" s="483" t="e">
        <f t="shared" si="49"/>
        <v>#DIV/0!</v>
      </c>
    </row>
    <row r="256" spans="2:38" x14ac:dyDescent="0.2">
      <c r="B256" s="428">
        <f>+'Summary Data (2)'!B256</f>
        <v>0</v>
      </c>
      <c r="C256" s="431">
        <f>+'Summary Data (2)'!G256</f>
        <v>0</v>
      </c>
      <c r="D256" s="431">
        <f>+'Summary Data (2)'!K256</f>
        <v>0</v>
      </c>
      <c r="E256" s="431">
        <f>+'Summary Data (2)'!O256</f>
        <v>0</v>
      </c>
      <c r="F256" s="431">
        <f>+'Summary Data (2)'!S256</f>
        <v>0</v>
      </c>
      <c r="G256" s="431">
        <f>+'Summary Data (2)'!W256</f>
        <v>0</v>
      </c>
      <c r="H256" s="431">
        <f>+'Summary Data (2)'!AA256</f>
        <v>0</v>
      </c>
      <c r="I256" s="431">
        <f>+'Summary Data (2)'!AE256</f>
        <v>0</v>
      </c>
      <c r="J256" s="431">
        <f>+'Summary Data (2)'!AI256</f>
        <v>0</v>
      </c>
      <c r="K256" s="431">
        <f>+'Summary Data (2)'!AM256</f>
        <v>0</v>
      </c>
      <c r="L256" s="431">
        <f>+'Summary Data (2)'!AQ256</f>
        <v>0</v>
      </c>
      <c r="M256" s="431">
        <f>+'Summary Data (2)'!AU256</f>
        <v>0</v>
      </c>
      <c r="N256" s="431">
        <f>+'Summary Data (2)'!AY256</f>
        <v>0</v>
      </c>
      <c r="O256" s="431">
        <f>+'Summary Data (2)'!BC256</f>
        <v>0</v>
      </c>
      <c r="P256" s="431">
        <f>+'Summary Data (2)'!BG256</f>
        <v>0</v>
      </c>
      <c r="Q256" s="431">
        <f>+'Summary Data (2)'!BK256</f>
        <v>0</v>
      </c>
      <c r="R256" s="431">
        <f>+'Summary Data (2)'!BO256</f>
        <v>0</v>
      </c>
      <c r="S256" s="431">
        <f>+'Summary Data (2)'!BS256</f>
        <v>0</v>
      </c>
      <c r="T256" s="431">
        <f>+'Summary Data (2)'!BW256</f>
        <v>0</v>
      </c>
      <c r="U256" s="431">
        <f>+'Summary Data (2)'!BZ256</f>
        <v>0</v>
      </c>
      <c r="X256" s="432">
        <f t="shared" si="38"/>
        <v>0</v>
      </c>
      <c r="Y256" s="432">
        <f t="shared" si="38"/>
        <v>0</v>
      </c>
      <c r="Z256" s="432">
        <f t="shared" si="39"/>
        <v>0</v>
      </c>
      <c r="AA256" s="432">
        <f t="shared" si="40"/>
        <v>0</v>
      </c>
      <c r="AB256" s="432">
        <f t="shared" si="41"/>
        <v>0</v>
      </c>
      <c r="AC256" s="432">
        <f t="shared" si="42"/>
        <v>0</v>
      </c>
      <c r="AD256" s="432">
        <f t="shared" si="43"/>
        <v>0</v>
      </c>
      <c r="AG256" s="483" t="e">
        <f t="shared" si="44"/>
        <v>#DIV/0!</v>
      </c>
      <c r="AH256" s="483" t="e">
        <f t="shared" si="45"/>
        <v>#DIV/0!</v>
      </c>
      <c r="AI256" s="483" t="e">
        <f t="shared" si="46"/>
        <v>#DIV/0!</v>
      </c>
      <c r="AJ256" s="483" t="e">
        <f t="shared" si="47"/>
        <v>#DIV/0!</v>
      </c>
      <c r="AK256" s="483" t="e">
        <f t="shared" si="48"/>
        <v>#DIV/0!</v>
      </c>
      <c r="AL256" s="483" t="e">
        <f t="shared" si="49"/>
        <v>#DIV/0!</v>
      </c>
    </row>
    <row r="257" spans="2:38" x14ac:dyDescent="0.2">
      <c r="B257" s="428">
        <f>+'Summary Data (2)'!B257</f>
        <v>0</v>
      </c>
      <c r="C257" s="431">
        <f>+'Summary Data (2)'!G257</f>
        <v>0</v>
      </c>
      <c r="D257" s="431">
        <f>+'Summary Data (2)'!K257</f>
        <v>0</v>
      </c>
      <c r="E257" s="431">
        <f>+'Summary Data (2)'!O257</f>
        <v>0</v>
      </c>
      <c r="F257" s="431">
        <f>+'Summary Data (2)'!S257</f>
        <v>0</v>
      </c>
      <c r="G257" s="431">
        <f>+'Summary Data (2)'!W257</f>
        <v>0</v>
      </c>
      <c r="H257" s="431">
        <f>+'Summary Data (2)'!AA257</f>
        <v>0</v>
      </c>
      <c r="I257" s="431">
        <f>+'Summary Data (2)'!AE257</f>
        <v>0</v>
      </c>
      <c r="J257" s="431">
        <f>+'Summary Data (2)'!AI257</f>
        <v>0</v>
      </c>
      <c r="K257" s="431">
        <f>+'Summary Data (2)'!AM257</f>
        <v>0</v>
      </c>
      <c r="L257" s="431">
        <f>+'Summary Data (2)'!AQ257</f>
        <v>0</v>
      </c>
      <c r="M257" s="431">
        <f>+'Summary Data (2)'!AU257</f>
        <v>0</v>
      </c>
      <c r="N257" s="431">
        <f>+'Summary Data (2)'!AY257</f>
        <v>0</v>
      </c>
      <c r="O257" s="431">
        <f>+'Summary Data (2)'!BC257</f>
        <v>0</v>
      </c>
      <c r="P257" s="431">
        <f>+'Summary Data (2)'!BG257</f>
        <v>0</v>
      </c>
      <c r="Q257" s="431">
        <f>+'Summary Data (2)'!BK257</f>
        <v>0</v>
      </c>
      <c r="R257" s="431">
        <f>+'Summary Data (2)'!BO257</f>
        <v>0</v>
      </c>
      <c r="S257" s="431">
        <f>+'Summary Data (2)'!BS257</f>
        <v>0</v>
      </c>
      <c r="T257" s="431">
        <f>+'Summary Data (2)'!BW257</f>
        <v>0</v>
      </c>
      <c r="U257" s="431">
        <f>+'Summary Data (2)'!BZ257</f>
        <v>0</v>
      </c>
      <c r="X257" s="432">
        <f t="shared" si="38"/>
        <v>0</v>
      </c>
      <c r="Y257" s="432">
        <f t="shared" si="38"/>
        <v>0</v>
      </c>
      <c r="Z257" s="432">
        <f t="shared" si="39"/>
        <v>0</v>
      </c>
      <c r="AA257" s="432">
        <f t="shared" si="40"/>
        <v>0</v>
      </c>
      <c r="AB257" s="432">
        <f t="shared" si="41"/>
        <v>0</v>
      </c>
      <c r="AC257" s="432">
        <f t="shared" si="42"/>
        <v>0</v>
      </c>
      <c r="AD257" s="432">
        <f t="shared" si="43"/>
        <v>0</v>
      </c>
      <c r="AG257" s="483" t="e">
        <f t="shared" si="44"/>
        <v>#DIV/0!</v>
      </c>
      <c r="AH257" s="483" t="e">
        <f t="shared" si="45"/>
        <v>#DIV/0!</v>
      </c>
      <c r="AI257" s="483" t="e">
        <f t="shared" si="46"/>
        <v>#DIV/0!</v>
      </c>
      <c r="AJ257" s="483" t="e">
        <f t="shared" si="47"/>
        <v>#DIV/0!</v>
      </c>
      <c r="AK257" s="483" t="e">
        <f t="shared" si="48"/>
        <v>#DIV/0!</v>
      </c>
      <c r="AL257" s="483" t="e">
        <f t="shared" si="49"/>
        <v>#DIV/0!</v>
      </c>
    </row>
    <row r="258" spans="2:38" x14ac:dyDescent="0.2">
      <c r="B258" s="428">
        <f>+'Summary Data (2)'!B258</f>
        <v>0</v>
      </c>
      <c r="C258" s="431">
        <f>+'Summary Data (2)'!G258</f>
        <v>0</v>
      </c>
      <c r="D258" s="431">
        <f>+'Summary Data (2)'!K258</f>
        <v>0</v>
      </c>
      <c r="E258" s="431">
        <f>+'Summary Data (2)'!O258</f>
        <v>0</v>
      </c>
      <c r="F258" s="431">
        <f>+'Summary Data (2)'!S258</f>
        <v>0</v>
      </c>
      <c r="G258" s="431">
        <f>+'Summary Data (2)'!W258</f>
        <v>0</v>
      </c>
      <c r="H258" s="431">
        <f>+'Summary Data (2)'!AA258</f>
        <v>0</v>
      </c>
      <c r="I258" s="431">
        <f>+'Summary Data (2)'!AE258</f>
        <v>0</v>
      </c>
      <c r="J258" s="431">
        <f>+'Summary Data (2)'!AI258</f>
        <v>0</v>
      </c>
      <c r="K258" s="431">
        <f>+'Summary Data (2)'!AM258</f>
        <v>0</v>
      </c>
      <c r="L258" s="431">
        <f>+'Summary Data (2)'!AQ258</f>
        <v>0</v>
      </c>
      <c r="M258" s="431">
        <f>+'Summary Data (2)'!AU258</f>
        <v>0</v>
      </c>
      <c r="N258" s="431">
        <f>+'Summary Data (2)'!AY258</f>
        <v>0</v>
      </c>
      <c r="O258" s="431">
        <f>+'Summary Data (2)'!BC258</f>
        <v>0</v>
      </c>
      <c r="P258" s="431">
        <f>+'Summary Data (2)'!BG258</f>
        <v>0</v>
      </c>
      <c r="Q258" s="431">
        <f>+'Summary Data (2)'!BK258</f>
        <v>0</v>
      </c>
      <c r="R258" s="431">
        <f>+'Summary Data (2)'!BO258</f>
        <v>0</v>
      </c>
      <c r="S258" s="431">
        <f>+'Summary Data (2)'!BS258</f>
        <v>0</v>
      </c>
      <c r="T258" s="431">
        <f>+'Summary Data (2)'!BW258</f>
        <v>0</v>
      </c>
      <c r="U258" s="431">
        <f>+'Summary Data (2)'!BZ258</f>
        <v>0</v>
      </c>
      <c r="X258" s="432">
        <f t="shared" si="38"/>
        <v>0</v>
      </c>
      <c r="Y258" s="432">
        <f t="shared" si="38"/>
        <v>0</v>
      </c>
      <c r="Z258" s="432">
        <f t="shared" si="39"/>
        <v>0</v>
      </c>
      <c r="AA258" s="432">
        <f t="shared" si="40"/>
        <v>0</v>
      </c>
      <c r="AB258" s="432">
        <f t="shared" si="41"/>
        <v>0</v>
      </c>
      <c r="AC258" s="432">
        <f t="shared" si="42"/>
        <v>0</v>
      </c>
      <c r="AD258" s="432">
        <f t="shared" si="43"/>
        <v>0</v>
      </c>
      <c r="AG258" s="483" t="e">
        <f t="shared" si="44"/>
        <v>#DIV/0!</v>
      </c>
      <c r="AH258" s="483" t="e">
        <f t="shared" si="45"/>
        <v>#DIV/0!</v>
      </c>
      <c r="AI258" s="483" t="e">
        <f t="shared" si="46"/>
        <v>#DIV/0!</v>
      </c>
      <c r="AJ258" s="483" t="e">
        <f t="shared" si="47"/>
        <v>#DIV/0!</v>
      </c>
      <c r="AK258" s="483" t="e">
        <f t="shared" si="48"/>
        <v>#DIV/0!</v>
      </c>
      <c r="AL258" s="483" t="e">
        <f t="shared" si="49"/>
        <v>#DIV/0!</v>
      </c>
    </row>
    <row r="259" spans="2:38" x14ac:dyDescent="0.2">
      <c r="B259" s="428">
        <f>+'Summary Data (2)'!B259</f>
        <v>0</v>
      </c>
      <c r="C259" s="431">
        <f>+'Summary Data (2)'!G259</f>
        <v>0</v>
      </c>
      <c r="D259" s="431">
        <f>+'Summary Data (2)'!K259</f>
        <v>0</v>
      </c>
      <c r="E259" s="431">
        <f>+'Summary Data (2)'!O259</f>
        <v>0</v>
      </c>
      <c r="F259" s="431">
        <f>+'Summary Data (2)'!S259</f>
        <v>0</v>
      </c>
      <c r="G259" s="431">
        <f>+'Summary Data (2)'!W259</f>
        <v>0</v>
      </c>
      <c r="H259" s="431">
        <f>+'Summary Data (2)'!AA259</f>
        <v>0</v>
      </c>
      <c r="I259" s="431">
        <f>+'Summary Data (2)'!AE259</f>
        <v>0</v>
      </c>
      <c r="J259" s="431">
        <f>+'Summary Data (2)'!AI259</f>
        <v>0</v>
      </c>
      <c r="K259" s="431">
        <f>+'Summary Data (2)'!AM259</f>
        <v>0</v>
      </c>
      <c r="L259" s="431">
        <f>+'Summary Data (2)'!AQ259</f>
        <v>0</v>
      </c>
      <c r="M259" s="431">
        <f>+'Summary Data (2)'!AU259</f>
        <v>0</v>
      </c>
      <c r="N259" s="431">
        <f>+'Summary Data (2)'!AY259</f>
        <v>0</v>
      </c>
      <c r="O259" s="431">
        <f>+'Summary Data (2)'!BC259</f>
        <v>0</v>
      </c>
      <c r="P259" s="431">
        <f>+'Summary Data (2)'!BG259</f>
        <v>0</v>
      </c>
      <c r="Q259" s="431">
        <f>+'Summary Data (2)'!BK259</f>
        <v>0</v>
      </c>
      <c r="R259" s="431">
        <f>+'Summary Data (2)'!BO259</f>
        <v>0</v>
      </c>
      <c r="S259" s="431">
        <f>+'Summary Data (2)'!BS259</f>
        <v>0</v>
      </c>
      <c r="T259" s="431">
        <f>+'Summary Data (2)'!BW259</f>
        <v>0</v>
      </c>
      <c r="U259" s="431">
        <f>+'Summary Data (2)'!BZ259</f>
        <v>0</v>
      </c>
      <c r="X259" s="432">
        <f t="shared" si="38"/>
        <v>0</v>
      </c>
      <c r="Y259" s="432">
        <f t="shared" si="38"/>
        <v>0</v>
      </c>
      <c r="Z259" s="432">
        <f t="shared" si="39"/>
        <v>0</v>
      </c>
      <c r="AA259" s="432">
        <f t="shared" si="40"/>
        <v>0</v>
      </c>
      <c r="AB259" s="432">
        <f t="shared" si="41"/>
        <v>0</v>
      </c>
      <c r="AC259" s="432">
        <f t="shared" si="42"/>
        <v>0</v>
      </c>
      <c r="AD259" s="432">
        <f t="shared" si="43"/>
        <v>0</v>
      </c>
      <c r="AG259" s="483" t="e">
        <f t="shared" si="44"/>
        <v>#DIV/0!</v>
      </c>
      <c r="AH259" s="483" t="e">
        <f t="shared" si="45"/>
        <v>#DIV/0!</v>
      </c>
      <c r="AI259" s="483" t="e">
        <f t="shared" si="46"/>
        <v>#DIV/0!</v>
      </c>
      <c r="AJ259" s="483" t="e">
        <f t="shared" si="47"/>
        <v>#DIV/0!</v>
      </c>
      <c r="AK259" s="483" t="e">
        <f t="shared" si="48"/>
        <v>#DIV/0!</v>
      </c>
      <c r="AL259" s="483" t="e">
        <f t="shared" si="49"/>
        <v>#DIV/0!</v>
      </c>
    </row>
    <row r="260" spans="2:38" x14ac:dyDescent="0.2">
      <c r="B260" s="428">
        <f>+'Summary Data (2)'!B260</f>
        <v>0</v>
      </c>
      <c r="C260" s="431">
        <f>+'Summary Data (2)'!G260</f>
        <v>0</v>
      </c>
      <c r="D260" s="431">
        <f>+'Summary Data (2)'!K260</f>
        <v>0</v>
      </c>
      <c r="E260" s="431">
        <f>+'Summary Data (2)'!O260</f>
        <v>0</v>
      </c>
      <c r="F260" s="431">
        <f>+'Summary Data (2)'!S260</f>
        <v>0</v>
      </c>
      <c r="G260" s="431">
        <f>+'Summary Data (2)'!W260</f>
        <v>0</v>
      </c>
      <c r="H260" s="431">
        <f>+'Summary Data (2)'!AA260</f>
        <v>0</v>
      </c>
      <c r="I260" s="431">
        <f>+'Summary Data (2)'!AE260</f>
        <v>0</v>
      </c>
      <c r="J260" s="431">
        <f>+'Summary Data (2)'!AI260</f>
        <v>0</v>
      </c>
      <c r="K260" s="431">
        <f>+'Summary Data (2)'!AM260</f>
        <v>0</v>
      </c>
      <c r="L260" s="431">
        <f>+'Summary Data (2)'!AQ260</f>
        <v>0</v>
      </c>
      <c r="M260" s="431">
        <f>+'Summary Data (2)'!AU260</f>
        <v>0</v>
      </c>
      <c r="N260" s="431">
        <f>+'Summary Data (2)'!AY260</f>
        <v>0</v>
      </c>
      <c r="O260" s="431">
        <f>+'Summary Data (2)'!BC260</f>
        <v>0</v>
      </c>
      <c r="P260" s="431">
        <f>+'Summary Data (2)'!BG260</f>
        <v>0</v>
      </c>
      <c r="Q260" s="431">
        <f>+'Summary Data (2)'!BK260</f>
        <v>0</v>
      </c>
      <c r="R260" s="431">
        <f>+'Summary Data (2)'!BO260</f>
        <v>0</v>
      </c>
      <c r="S260" s="431">
        <f>+'Summary Data (2)'!BS260</f>
        <v>0</v>
      </c>
      <c r="T260" s="431">
        <f>+'Summary Data (2)'!BW260</f>
        <v>0</v>
      </c>
      <c r="U260" s="431">
        <f>+'Summary Data (2)'!BZ260</f>
        <v>0</v>
      </c>
      <c r="X260" s="432">
        <f t="shared" ref="X260:Y323" si="50">+C260</f>
        <v>0</v>
      </c>
      <c r="Y260" s="432">
        <f t="shared" si="50"/>
        <v>0</v>
      </c>
      <c r="Z260" s="432">
        <f t="shared" ref="Z260:Z323" si="51">+Q260</f>
        <v>0</v>
      </c>
      <c r="AA260" s="432">
        <f t="shared" ref="AA260:AA323" si="52">+E260+F260+G260+H260+I260+J260</f>
        <v>0</v>
      </c>
      <c r="AB260" s="432">
        <f t="shared" ref="AB260:AB323" si="53">+R260+S260+T260</f>
        <v>0</v>
      </c>
      <c r="AC260" s="432">
        <f t="shared" ref="AC260:AC323" si="54">+K260+L260+M260+N260+O260+P260</f>
        <v>0</v>
      </c>
      <c r="AD260" s="432">
        <f t="shared" ref="AD260:AD323" si="55">+SUM(X260:AC260)-U260</f>
        <v>0</v>
      </c>
      <c r="AG260" s="483" t="e">
        <f t="shared" ref="AG260:AG323" si="56">+X260/$U260</f>
        <v>#DIV/0!</v>
      </c>
      <c r="AH260" s="483" t="e">
        <f t="shared" ref="AH260:AH323" si="57">+Y260/$U260</f>
        <v>#DIV/0!</v>
      </c>
      <c r="AI260" s="483" t="e">
        <f t="shared" ref="AI260:AI323" si="58">+Z260/$U260</f>
        <v>#DIV/0!</v>
      </c>
      <c r="AJ260" s="483" t="e">
        <f t="shared" ref="AJ260:AJ323" si="59">+AA260/$U260</f>
        <v>#DIV/0!</v>
      </c>
      <c r="AK260" s="483" t="e">
        <f t="shared" ref="AK260:AK323" si="60">+AB260/$U260</f>
        <v>#DIV/0!</v>
      </c>
      <c r="AL260" s="483" t="e">
        <f t="shared" ref="AL260:AL323" si="61">+AC260/$U260</f>
        <v>#DIV/0!</v>
      </c>
    </row>
    <row r="261" spans="2:38" x14ac:dyDescent="0.2">
      <c r="B261" s="428">
        <f>+'Summary Data (2)'!B261</f>
        <v>0</v>
      </c>
      <c r="C261" s="431">
        <f>+'Summary Data (2)'!G261</f>
        <v>0</v>
      </c>
      <c r="D261" s="431">
        <f>+'Summary Data (2)'!K261</f>
        <v>0</v>
      </c>
      <c r="E261" s="431">
        <f>+'Summary Data (2)'!O261</f>
        <v>0</v>
      </c>
      <c r="F261" s="431">
        <f>+'Summary Data (2)'!S261</f>
        <v>0</v>
      </c>
      <c r="G261" s="431">
        <f>+'Summary Data (2)'!W261</f>
        <v>0</v>
      </c>
      <c r="H261" s="431">
        <f>+'Summary Data (2)'!AA261</f>
        <v>0</v>
      </c>
      <c r="I261" s="431">
        <f>+'Summary Data (2)'!AE261</f>
        <v>0</v>
      </c>
      <c r="J261" s="431">
        <f>+'Summary Data (2)'!AI261</f>
        <v>0</v>
      </c>
      <c r="K261" s="431">
        <f>+'Summary Data (2)'!AM261</f>
        <v>0</v>
      </c>
      <c r="L261" s="431">
        <f>+'Summary Data (2)'!AQ261</f>
        <v>0</v>
      </c>
      <c r="M261" s="431">
        <f>+'Summary Data (2)'!AU261</f>
        <v>0</v>
      </c>
      <c r="N261" s="431">
        <f>+'Summary Data (2)'!AY261</f>
        <v>0</v>
      </c>
      <c r="O261" s="431">
        <f>+'Summary Data (2)'!BC261</f>
        <v>0</v>
      </c>
      <c r="P261" s="431">
        <f>+'Summary Data (2)'!BG261</f>
        <v>0</v>
      </c>
      <c r="Q261" s="431">
        <f>+'Summary Data (2)'!BK261</f>
        <v>0</v>
      </c>
      <c r="R261" s="431">
        <f>+'Summary Data (2)'!BO261</f>
        <v>0</v>
      </c>
      <c r="S261" s="431">
        <f>+'Summary Data (2)'!BS261</f>
        <v>0</v>
      </c>
      <c r="T261" s="431">
        <f>+'Summary Data (2)'!BW261</f>
        <v>0</v>
      </c>
      <c r="U261" s="431">
        <f>+'Summary Data (2)'!BZ261</f>
        <v>0</v>
      </c>
      <c r="X261" s="432">
        <f t="shared" si="50"/>
        <v>0</v>
      </c>
      <c r="Y261" s="432">
        <f t="shared" si="50"/>
        <v>0</v>
      </c>
      <c r="Z261" s="432">
        <f t="shared" si="51"/>
        <v>0</v>
      </c>
      <c r="AA261" s="432">
        <f t="shared" si="52"/>
        <v>0</v>
      </c>
      <c r="AB261" s="432">
        <f t="shared" si="53"/>
        <v>0</v>
      </c>
      <c r="AC261" s="432">
        <f t="shared" si="54"/>
        <v>0</v>
      </c>
      <c r="AD261" s="432">
        <f t="shared" si="55"/>
        <v>0</v>
      </c>
      <c r="AG261" s="483" t="e">
        <f t="shared" si="56"/>
        <v>#DIV/0!</v>
      </c>
      <c r="AH261" s="483" t="e">
        <f t="shared" si="57"/>
        <v>#DIV/0!</v>
      </c>
      <c r="AI261" s="483" t="e">
        <f t="shared" si="58"/>
        <v>#DIV/0!</v>
      </c>
      <c r="AJ261" s="483" t="e">
        <f t="shared" si="59"/>
        <v>#DIV/0!</v>
      </c>
      <c r="AK261" s="483" t="e">
        <f t="shared" si="60"/>
        <v>#DIV/0!</v>
      </c>
      <c r="AL261" s="483" t="e">
        <f t="shared" si="61"/>
        <v>#DIV/0!</v>
      </c>
    </row>
    <row r="262" spans="2:38" x14ac:dyDescent="0.2">
      <c r="B262" s="428">
        <f>+'Summary Data (2)'!B262</f>
        <v>0</v>
      </c>
      <c r="C262" s="431">
        <f>+'Summary Data (2)'!G262</f>
        <v>0</v>
      </c>
      <c r="D262" s="431">
        <f>+'Summary Data (2)'!K262</f>
        <v>0</v>
      </c>
      <c r="E262" s="431">
        <f>+'Summary Data (2)'!O262</f>
        <v>0</v>
      </c>
      <c r="F262" s="431">
        <f>+'Summary Data (2)'!S262</f>
        <v>0</v>
      </c>
      <c r="G262" s="431">
        <f>+'Summary Data (2)'!W262</f>
        <v>0</v>
      </c>
      <c r="H262" s="431">
        <f>+'Summary Data (2)'!AA262</f>
        <v>0</v>
      </c>
      <c r="I262" s="431">
        <f>+'Summary Data (2)'!AE262</f>
        <v>0</v>
      </c>
      <c r="J262" s="431">
        <f>+'Summary Data (2)'!AI262</f>
        <v>0</v>
      </c>
      <c r="K262" s="431">
        <f>+'Summary Data (2)'!AM262</f>
        <v>0</v>
      </c>
      <c r="L262" s="431">
        <f>+'Summary Data (2)'!AQ262</f>
        <v>0</v>
      </c>
      <c r="M262" s="431">
        <f>+'Summary Data (2)'!AU262</f>
        <v>0</v>
      </c>
      <c r="N262" s="431">
        <f>+'Summary Data (2)'!AY262</f>
        <v>0</v>
      </c>
      <c r="O262" s="431">
        <f>+'Summary Data (2)'!BC262</f>
        <v>0</v>
      </c>
      <c r="P262" s="431">
        <f>+'Summary Data (2)'!BG262</f>
        <v>0</v>
      </c>
      <c r="Q262" s="431">
        <f>+'Summary Data (2)'!BK262</f>
        <v>0</v>
      </c>
      <c r="R262" s="431">
        <f>+'Summary Data (2)'!BO262</f>
        <v>0</v>
      </c>
      <c r="S262" s="431">
        <f>+'Summary Data (2)'!BS262</f>
        <v>0</v>
      </c>
      <c r="T262" s="431">
        <f>+'Summary Data (2)'!BW262</f>
        <v>0</v>
      </c>
      <c r="U262" s="431">
        <f>+'Summary Data (2)'!BZ262</f>
        <v>0</v>
      </c>
      <c r="X262" s="432">
        <f t="shared" si="50"/>
        <v>0</v>
      </c>
      <c r="Y262" s="432">
        <f t="shared" si="50"/>
        <v>0</v>
      </c>
      <c r="Z262" s="432">
        <f t="shared" si="51"/>
        <v>0</v>
      </c>
      <c r="AA262" s="432">
        <f t="shared" si="52"/>
        <v>0</v>
      </c>
      <c r="AB262" s="432">
        <f t="shared" si="53"/>
        <v>0</v>
      </c>
      <c r="AC262" s="432">
        <f t="shared" si="54"/>
        <v>0</v>
      </c>
      <c r="AD262" s="432">
        <f t="shared" si="55"/>
        <v>0</v>
      </c>
      <c r="AG262" s="483" t="e">
        <f t="shared" si="56"/>
        <v>#DIV/0!</v>
      </c>
      <c r="AH262" s="483" t="e">
        <f t="shared" si="57"/>
        <v>#DIV/0!</v>
      </c>
      <c r="AI262" s="483" t="e">
        <f t="shared" si="58"/>
        <v>#DIV/0!</v>
      </c>
      <c r="AJ262" s="483" t="e">
        <f t="shared" si="59"/>
        <v>#DIV/0!</v>
      </c>
      <c r="AK262" s="483" t="e">
        <f t="shared" si="60"/>
        <v>#DIV/0!</v>
      </c>
      <c r="AL262" s="483" t="e">
        <f t="shared" si="61"/>
        <v>#DIV/0!</v>
      </c>
    </row>
    <row r="263" spans="2:38" x14ac:dyDescent="0.2">
      <c r="B263" s="428">
        <f>+'Summary Data (2)'!B263</f>
        <v>0</v>
      </c>
      <c r="C263" s="431">
        <f>+'Summary Data (2)'!G263</f>
        <v>0</v>
      </c>
      <c r="D263" s="431">
        <f>+'Summary Data (2)'!K263</f>
        <v>0</v>
      </c>
      <c r="E263" s="431">
        <f>+'Summary Data (2)'!O263</f>
        <v>0</v>
      </c>
      <c r="F263" s="431">
        <f>+'Summary Data (2)'!S263</f>
        <v>0</v>
      </c>
      <c r="G263" s="431">
        <f>+'Summary Data (2)'!W263</f>
        <v>0</v>
      </c>
      <c r="H263" s="431">
        <f>+'Summary Data (2)'!AA263</f>
        <v>0</v>
      </c>
      <c r="I263" s="431">
        <f>+'Summary Data (2)'!AE263</f>
        <v>0</v>
      </c>
      <c r="J263" s="431">
        <f>+'Summary Data (2)'!AI263</f>
        <v>0</v>
      </c>
      <c r="K263" s="431">
        <f>+'Summary Data (2)'!AM263</f>
        <v>0</v>
      </c>
      <c r="L263" s="431">
        <f>+'Summary Data (2)'!AQ263</f>
        <v>0</v>
      </c>
      <c r="M263" s="431">
        <f>+'Summary Data (2)'!AU263</f>
        <v>0</v>
      </c>
      <c r="N263" s="431">
        <f>+'Summary Data (2)'!AY263</f>
        <v>0</v>
      </c>
      <c r="O263" s="431">
        <f>+'Summary Data (2)'!BC263</f>
        <v>0</v>
      </c>
      <c r="P263" s="431">
        <f>+'Summary Data (2)'!BG263</f>
        <v>0</v>
      </c>
      <c r="Q263" s="431">
        <f>+'Summary Data (2)'!BK263</f>
        <v>0</v>
      </c>
      <c r="R263" s="431">
        <f>+'Summary Data (2)'!BO263</f>
        <v>0</v>
      </c>
      <c r="S263" s="431">
        <f>+'Summary Data (2)'!BS263</f>
        <v>0</v>
      </c>
      <c r="T263" s="431">
        <f>+'Summary Data (2)'!BW263</f>
        <v>0</v>
      </c>
      <c r="U263" s="431">
        <f>+'Summary Data (2)'!BZ263</f>
        <v>0</v>
      </c>
      <c r="X263" s="432">
        <f t="shared" si="50"/>
        <v>0</v>
      </c>
      <c r="Y263" s="432">
        <f t="shared" si="50"/>
        <v>0</v>
      </c>
      <c r="Z263" s="432">
        <f t="shared" si="51"/>
        <v>0</v>
      </c>
      <c r="AA263" s="432">
        <f t="shared" si="52"/>
        <v>0</v>
      </c>
      <c r="AB263" s="432">
        <f t="shared" si="53"/>
        <v>0</v>
      </c>
      <c r="AC263" s="432">
        <f t="shared" si="54"/>
        <v>0</v>
      </c>
      <c r="AD263" s="432">
        <f t="shared" si="55"/>
        <v>0</v>
      </c>
      <c r="AG263" s="483" t="e">
        <f t="shared" si="56"/>
        <v>#DIV/0!</v>
      </c>
      <c r="AH263" s="483" t="e">
        <f t="shared" si="57"/>
        <v>#DIV/0!</v>
      </c>
      <c r="AI263" s="483" t="e">
        <f t="shared" si="58"/>
        <v>#DIV/0!</v>
      </c>
      <c r="AJ263" s="483" t="e">
        <f t="shared" si="59"/>
        <v>#DIV/0!</v>
      </c>
      <c r="AK263" s="483" t="e">
        <f t="shared" si="60"/>
        <v>#DIV/0!</v>
      </c>
      <c r="AL263" s="483" t="e">
        <f t="shared" si="61"/>
        <v>#DIV/0!</v>
      </c>
    </row>
    <row r="264" spans="2:38" x14ac:dyDescent="0.2">
      <c r="B264" s="428">
        <f>+'Summary Data (2)'!B264</f>
        <v>0</v>
      </c>
      <c r="C264" s="431">
        <f>+'Summary Data (2)'!G264</f>
        <v>0</v>
      </c>
      <c r="D264" s="431">
        <f>+'Summary Data (2)'!K264</f>
        <v>0</v>
      </c>
      <c r="E264" s="431">
        <f>+'Summary Data (2)'!O264</f>
        <v>0</v>
      </c>
      <c r="F264" s="431">
        <f>+'Summary Data (2)'!S264</f>
        <v>0</v>
      </c>
      <c r="G264" s="431">
        <f>+'Summary Data (2)'!W264</f>
        <v>0</v>
      </c>
      <c r="H264" s="431">
        <f>+'Summary Data (2)'!AA264</f>
        <v>0</v>
      </c>
      <c r="I264" s="431">
        <f>+'Summary Data (2)'!AE264</f>
        <v>0</v>
      </c>
      <c r="J264" s="431">
        <f>+'Summary Data (2)'!AI264</f>
        <v>0</v>
      </c>
      <c r="K264" s="431">
        <f>+'Summary Data (2)'!AM264</f>
        <v>0</v>
      </c>
      <c r="L264" s="431">
        <f>+'Summary Data (2)'!AQ264</f>
        <v>0</v>
      </c>
      <c r="M264" s="431">
        <f>+'Summary Data (2)'!AU264</f>
        <v>0</v>
      </c>
      <c r="N264" s="431">
        <f>+'Summary Data (2)'!AY264</f>
        <v>0</v>
      </c>
      <c r="O264" s="431">
        <f>+'Summary Data (2)'!BC264</f>
        <v>0</v>
      </c>
      <c r="P264" s="431">
        <f>+'Summary Data (2)'!BG264</f>
        <v>0</v>
      </c>
      <c r="Q264" s="431">
        <f>+'Summary Data (2)'!BK264</f>
        <v>0</v>
      </c>
      <c r="R264" s="431">
        <f>+'Summary Data (2)'!BO264</f>
        <v>0</v>
      </c>
      <c r="S264" s="431">
        <f>+'Summary Data (2)'!BS264</f>
        <v>0</v>
      </c>
      <c r="T264" s="431">
        <f>+'Summary Data (2)'!BW264</f>
        <v>0</v>
      </c>
      <c r="U264" s="431">
        <f>+'Summary Data (2)'!BZ264</f>
        <v>0</v>
      </c>
      <c r="X264" s="432">
        <f t="shared" si="50"/>
        <v>0</v>
      </c>
      <c r="Y264" s="432">
        <f t="shared" si="50"/>
        <v>0</v>
      </c>
      <c r="Z264" s="432">
        <f t="shared" si="51"/>
        <v>0</v>
      </c>
      <c r="AA264" s="432">
        <f t="shared" si="52"/>
        <v>0</v>
      </c>
      <c r="AB264" s="432">
        <f t="shared" si="53"/>
        <v>0</v>
      </c>
      <c r="AC264" s="432">
        <f t="shared" si="54"/>
        <v>0</v>
      </c>
      <c r="AD264" s="432">
        <f t="shared" si="55"/>
        <v>0</v>
      </c>
      <c r="AG264" s="483" t="e">
        <f t="shared" si="56"/>
        <v>#DIV/0!</v>
      </c>
      <c r="AH264" s="483" t="e">
        <f t="shared" si="57"/>
        <v>#DIV/0!</v>
      </c>
      <c r="AI264" s="483" t="e">
        <f t="shared" si="58"/>
        <v>#DIV/0!</v>
      </c>
      <c r="AJ264" s="483" t="e">
        <f t="shared" si="59"/>
        <v>#DIV/0!</v>
      </c>
      <c r="AK264" s="483" t="e">
        <f t="shared" si="60"/>
        <v>#DIV/0!</v>
      </c>
      <c r="AL264" s="483" t="e">
        <f t="shared" si="61"/>
        <v>#DIV/0!</v>
      </c>
    </row>
    <row r="265" spans="2:38" x14ac:dyDescent="0.2">
      <c r="B265" s="428">
        <f>+'Summary Data (2)'!B265</f>
        <v>0</v>
      </c>
      <c r="C265" s="431">
        <f>+'Summary Data (2)'!G265</f>
        <v>0</v>
      </c>
      <c r="D265" s="431">
        <f>+'Summary Data (2)'!K265</f>
        <v>0</v>
      </c>
      <c r="E265" s="431">
        <f>+'Summary Data (2)'!O265</f>
        <v>0</v>
      </c>
      <c r="F265" s="431">
        <f>+'Summary Data (2)'!S265</f>
        <v>0</v>
      </c>
      <c r="G265" s="431">
        <f>+'Summary Data (2)'!W265</f>
        <v>0</v>
      </c>
      <c r="H265" s="431">
        <f>+'Summary Data (2)'!AA265</f>
        <v>0</v>
      </c>
      <c r="I265" s="431">
        <f>+'Summary Data (2)'!AE265</f>
        <v>0</v>
      </c>
      <c r="J265" s="431">
        <f>+'Summary Data (2)'!AI265</f>
        <v>0</v>
      </c>
      <c r="K265" s="431">
        <f>+'Summary Data (2)'!AM265</f>
        <v>0</v>
      </c>
      <c r="L265" s="431">
        <f>+'Summary Data (2)'!AQ265</f>
        <v>0</v>
      </c>
      <c r="M265" s="431">
        <f>+'Summary Data (2)'!AU265</f>
        <v>0</v>
      </c>
      <c r="N265" s="431">
        <f>+'Summary Data (2)'!AY265</f>
        <v>0</v>
      </c>
      <c r="O265" s="431">
        <f>+'Summary Data (2)'!BC265</f>
        <v>0</v>
      </c>
      <c r="P265" s="431">
        <f>+'Summary Data (2)'!BG265</f>
        <v>0</v>
      </c>
      <c r="Q265" s="431">
        <f>+'Summary Data (2)'!BK265</f>
        <v>0</v>
      </c>
      <c r="R265" s="431">
        <f>+'Summary Data (2)'!BO265</f>
        <v>0</v>
      </c>
      <c r="S265" s="431">
        <f>+'Summary Data (2)'!BS265</f>
        <v>0</v>
      </c>
      <c r="T265" s="431">
        <f>+'Summary Data (2)'!BW265</f>
        <v>0</v>
      </c>
      <c r="U265" s="431">
        <f>+'Summary Data (2)'!BZ265</f>
        <v>0</v>
      </c>
      <c r="X265" s="432">
        <f t="shared" si="50"/>
        <v>0</v>
      </c>
      <c r="Y265" s="432">
        <f t="shared" si="50"/>
        <v>0</v>
      </c>
      <c r="Z265" s="432">
        <f t="shared" si="51"/>
        <v>0</v>
      </c>
      <c r="AA265" s="432">
        <f t="shared" si="52"/>
        <v>0</v>
      </c>
      <c r="AB265" s="432">
        <f t="shared" si="53"/>
        <v>0</v>
      </c>
      <c r="AC265" s="432">
        <f t="shared" si="54"/>
        <v>0</v>
      </c>
      <c r="AD265" s="432">
        <f t="shared" si="55"/>
        <v>0</v>
      </c>
      <c r="AG265" s="483" t="e">
        <f t="shared" si="56"/>
        <v>#DIV/0!</v>
      </c>
      <c r="AH265" s="483" t="e">
        <f t="shared" si="57"/>
        <v>#DIV/0!</v>
      </c>
      <c r="AI265" s="483" t="e">
        <f t="shared" si="58"/>
        <v>#DIV/0!</v>
      </c>
      <c r="AJ265" s="483" t="e">
        <f t="shared" si="59"/>
        <v>#DIV/0!</v>
      </c>
      <c r="AK265" s="483" t="e">
        <f t="shared" si="60"/>
        <v>#DIV/0!</v>
      </c>
      <c r="AL265" s="483" t="e">
        <f t="shared" si="61"/>
        <v>#DIV/0!</v>
      </c>
    </row>
    <row r="266" spans="2:38" x14ac:dyDescent="0.2">
      <c r="B266" s="428">
        <f>+'Summary Data (2)'!B266</f>
        <v>0</v>
      </c>
      <c r="C266" s="431">
        <f>+'Summary Data (2)'!G266</f>
        <v>0</v>
      </c>
      <c r="D266" s="431">
        <f>+'Summary Data (2)'!K266</f>
        <v>0</v>
      </c>
      <c r="E266" s="431">
        <f>+'Summary Data (2)'!O266</f>
        <v>0</v>
      </c>
      <c r="F266" s="431">
        <f>+'Summary Data (2)'!S266</f>
        <v>0</v>
      </c>
      <c r="G266" s="431">
        <f>+'Summary Data (2)'!W266</f>
        <v>0</v>
      </c>
      <c r="H266" s="431">
        <f>+'Summary Data (2)'!AA266</f>
        <v>0</v>
      </c>
      <c r="I266" s="431">
        <f>+'Summary Data (2)'!AE266</f>
        <v>0</v>
      </c>
      <c r="J266" s="431">
        <f>+'Summary Data (2)'!AI266</f>
        <v>0</v>
      </c>
      <c r="K266" s="431">
        <f>+'Summary Data (2)'!AM266</f>
        <v>0</v>
      </c>
      <c r="L266" s="431">
        <f>+'Summary Data (2)'!AQ266</f>
        <v>0</v>
      </c>
      <c r="M266" s="431">
        <f>+'Summary Data (2)'!AU266</f>
        <v>0</v>
      </c>
      <c r="N266" s="431">
        <f>+'Summary Data (2)'!AY266</f>
        <v>0</v>
      </c>
      <c r="O266" s="431">
        <f>+'Summary Data (2)'!BC266</f>
        <v>0</v>
      </c>
      <c r="P266" s="431">
        <f>+'Summary Data (2)'!BG266</f>
        <v>0</v>
      </c>
      <c r="Q266" s="431">
        <f>+'Summary Data (2)'!BK266</f>
        <v>0</v>
      </c>
      <c r="R266" s="431">
        <f>+'Summary Data (2)'!BO266</f>
        <v>0</v>
      </c>
      <c r="S266" s="431">
        <f>+'Summary Data (2)'!BS266</f>
        <v>0</v>
      </c>
      <c r="T266" s="431">
        <f>+'Summary Data (2)'!BW266</f>
        <v>0</v>
      </c>
      <c r="U266" s="431">
        <f>+'Summary Data (2)'!BZ266</f>
        <v>0</v>
      </c>
      <c r="X266" s="432">
        <f t="shared" si="50"/>
        <v>0</v>
      </c>
      <c r="Y266" s="432">
        <f t="shared" si="50"/>
        <v>0</v>
      </c>
      <c r="Z266" s="432">
        <f t="shared" si="51"/>
        <v>0</v>
      </c>
      <c r="AA266" s="432">
        <f t="shared" si="52"/>
        <v>0</v>
      </c>
      <c r="AB266" s="432">
        <f t="shared" si="53"/>
        <v>0</v>
      </c>
      <c r="AC266" s="432">
        <f t="shared" si="54"/>
        <v>0</v>
      </c>
      <c r="AD266" s="432">
        <f t="shared" si="55"/>
        <v>0</v>
      </c>
      <c r="AG266" s="483" t="e">
        <f t="shared" si="56"/>
        <v>#DIV/0!</v>
      </c>
      <c r="AH266" s="483" t="e">
        <f t="shared" si="57"/>
        <v>#DIV/0!</v>
      </c>
      <c r="AI266" s="483" t="e">
        <f t="shared" si="58"/>
        <v>#DIV/0!</v>
      </c>
      <c r="AJ266" s="483" t="e">
        <f t="shared" si="59"/>
        <v>#DIV/0!</v>
      </c>
      <c r="AK266" s="483" t="e">
        <f t="shared" si="60"/>
        <v>#DIV/0!</v>
      </c>
      <c r="AL266" s="483" t="e">
        <f t="shared" si="61"/>
        <v>#DIV/0!</v>
      </c>
    </row>
    <row r="267" spans="2:38" x14ac:dyDescent="0.2">
      <c r="B267" s="428">
        <f>+'Summary Data (2)'!B267</f>
        <v>0</v>
      </c>
      <c r="C267" s="431">
        <f>+'Summary Data (2)'!G267</f>
        <v>0</v>
      </c>
      <c r="D267" s="431">
        <f>+'Summary Data (2)'!K267</f>
        <v>0</v>
      </c>
      <c r="E267" s="431">
        <f>+'Summary Data (2)'!O267</f>
        <v>0</v>
      </c>
      <c r="F267" s="431">
        <f>+'Summary Data (2)'!S267</f>
        <v>0</v>
      </c>
      <c r="G267" s="431">
        <f>+'Summary Data (2)'!W267</f>
        <v>0</v>
      </c>
      <c r="H267" s="431">
        <f>+'Summary Data (2)'!AA267</f>
        <v>0</v>
      </c>
      <c r="I267" s="431">
        <f>+'Summary Data (2)'!AE267</f>
        <v>0</v>
      </c>
      <c r="J267" s="431">
        <f>+'Summary Data (2)'!AI267</f>
        <v>0</v>
      </c>
      <c r="K267" s="431">
        <f>+'Summary Data (2)'!AM267</f>
        <v>0</v>
      </c>
      <c r="L267" s="431">
        <f>+'Summary Data (2)'!AQ267</f>
        <v>0</v>
      </c>
      <c r="M267" s="431">
        <f>+'Summary Data (2)'!AU267</f>
        <v>0</v>
      </c>
      <c r="N267" s="431">
        <f>+'Summary Data (2)'!AY267</f>
        <v>0</v>
      </c>
      <c r="O267" s="431">
        <f>+'Summary Data (2)'!BC267</f>
        <v>0</v>
      </c>
      <c r="P267" s="431">
        <f>+'Summary Data (2)'!BG267</f>
        <v>0</v>
      </c>
      <c r="Q267" s="431">
        <f>+'Summary Data (2)'!BK267</f>
        <v>0</v>
      </c>
      <c r="R267" s="431">
        <f>+'Summary Data (2)'!BO267</f>
        <v>0</v>
      </c>
      <c r="S267" s="431">
        <f>+'Summary Data (2)'!BS267</f>
        <v>0</v>
      </c>
      <c r="T267" s="431">
        <f>+'Summary Data (2)'!BW267</f>
        <v>0</v>
      </c>
      <c r="U267" s="431">
        <f>+'Summary Data (2)'!BZ267</f>
        <v>0</v>
      </c>
      <c r="X267" s="432">
        <f t="shared" si="50"/>
        <v>0</v>
      </c>
      <c r="Y267" s="432">
        <f t="shared" si="50"/>
        <v>0</v>
      </c>
      <c r="Z267" s="432">
        <f t="shared" si="51"/>
        <v>0</v>
      </c>
      <c r="AA267" s="432">
        <f t="shared" si="52"/>
        <v>0</v>
      </c>
      <c r="AB267" s="432">
        <f t="shared" si="53"/>
        <v>0</v>
      </c>
      <c r="AC267" s="432">
        <f t="shared" si="54"/>
        <v>0</v>
      </c>
      <c r="AD267" s="432">
        <f t="shared" si="55"/>
        <v>0</v>
      </c>
      <c r="AG267" s="483" t="e">
        <f t="shared" si="56"/>
        <v>#DIV/0!</v>
      </c>
      <c r="AH267" s="483" t="e">
        <f t="shared" si="57"/>
        <v>#DIV/0!</v>
      </c>
      <c r="AI267" s="483" t="e">
        <f t="shared" si="58"/>
        <v>#DIV/0!</v>
      </c>
      <c r="AJ267" s="483" t="e">
        <f t="shared" si="59"/>
        <v>#DIV/0!</v>
      </c>
      <c r="AK267" s="483" t="e">
        <f t="shared" si="60"/>
        <v>#DIV/0!</v>
      </c>
      <c r="AL267" s="483" t="e">
        <f t="shared" si="61"/>
        <v>#DIV/0!</v>
      </c>
    </row>
    <row r="268" spans="2:38" x14ac:dyDescent="0.2">
      <c r="B268" s="428">
        <f>+'Summary Data (2)'!B268</f>
        <v>0</v>
      </c>
      <c r="C268" s="431">
        <f>+'Summary Data (2)'!G268</f>
        <v>0</v>
      </c>
      <c r="D268" s="431">
        <f>+'Summary Data (2)'!K268</f>
        <v>0</v>
      </c>
      <c r="E268" s="431">
        <f>+'Summary Data (2)'!O268</f>
        <v>0</v>
      </c>
      <c r="F268" s="431">
        <f>+'Summary Data (2)'!S268</f>
        <v>0</v>
      </c>
      <c r="G268" s="431">
        <f>+'Summary Data (2)'!W268</f>
        <v>0</v>
      </c>
      <c r="H268" s="431">
        <f>+'Summary Data (2)'!AA268</f>
        <v>0</v>
      </c>
      <c r="I268" s="431">
        <f>+'Summary Data (2)'!AE268</f>
        <v>0</v>
      </c>
      <c r="J268" s="431">
        <f>+'Summary Data (2)'!AI268</f>
        <v>0</v>
      </c>
      <c r="K268" s="431">
        <f>+'Summary Data (2)'!AM268</f>
        <v>0</v>
      </c>
      <c r="L268" s="431">
        <f>+'Summary Data (2)'!AQ268</f>
        <v>0</v>
      </c>
      <c r="M268" s="431">
        <f>+'Summary Data (2)'!AU268</f>
        <v>0</v>
      </c>
      <c r="N268" s="431">
        <f>+'Summary Data (2)'!AY268</f>
        <v>0</v>
      </c>
      <c r="O268" s="431">
        <f>+'Summary Data (2)'!BC268</f>
        <v>0</v>
      </c>
      <c r="P268" s="431">
        <f>+'Summary Data (2)'!BG268</f>
        <v>0</v>
      </c>
      <c r="Q268" s="431">
        <f>+'Summary Data (2)'!BK268</f>
        <v>0</v>
      </c>
      <c r="R268" s="431">
        <f>+'Summary Data (2)'!BO268</f>
        <v>0</v>
      </c>
      <c r="S268" s="431">
        <f>+'Summary Data (2)'!BS268</f>
        <v>0</v>
      </c>
      <c r="T268" s="431">
        <f>+'Summary Data (2)'!BW268</f>
        <v>0</v>
      </c>
      <c r="U268" s="431">
        <f>+'Summary Data (2)'!BZ268</f>
        <v>0</v>
      </c>
      <c r="X268" s="432">
        <f t="shared" si="50"/>
        <v>0</v>
      </c>
      <c r="Y268" s="432">
        <f t="shared" si="50"/>
        <v>0</v>
      </c>
      <c r="Z268" s="432">
        <f t="shared" si="51"/>
        <v>0</v>
      </c>
      <c r="AA268" s="432">
        <f t="shared" si="52"/>
        <v>0</v>
      </c>
      <c r="AB268" s="432">
        <f t="shared" si="53"/>
        <v>0</v>
      </c>
      <c r="AC268" s="432">
        <f t="shared" si="54"/>
        <v>0</v>
      </c>
      <c r="AD268" s="432">
        <f t="shared" si="55"/>
        <v>0</v>
      </c>
      <c r="AG268" s="483" t="e">
        <f t="shared" si="56"/>
        <v>#DIV/0!</v>
      </c>
      <c r="AH268" s="483" t="e">
        <f t="shared" si="57"/>
        <v>#DIV/0!</v>
      </c>
      <c r="AI268" s="483" t="e">
        <f t="shared" si="58"/>
        <v>#DIV/0!</v>
      </c>
      <c r="AJ268" s="483" t="e">
        <f t="shared" si="59"/>
        <v>#DIV/0!</v>
      </c>
      <c r="AK268" s="483" t="e">
        <f t="shared" si="60"/>
        <v>#DIV/0!</v>
      </c>
      <c r="AL268" s="483" t="e">
        <f t="shared" si="61"/>
        <v>#DIV/0!</v>
      </c>
    </row>
    <row r="269" spans="2:38" x14ac:dyDescent="0.2">
      <c r="B269" s="428">
        <f>+'Summary Data (2)'!B269</f>
        <v>0</v>
      </c>
      <c r="C269" s="431">
        <f>+'Summary Data (2)'!G269</f>
        <v>0</v>
      </c>
      <c r="D269" s="431">
        <f>+'Summary Data (2)'!K269</f>
        <v>0</v>
      </c>
      <c r="E269" s="431">
        <f>+'Summary Data (2)'!O269</f>
        <v>0</v>
      </c>
      <c r="F269" s="431">
        <f>+'Summary Data (2)'!S269</f>
        <v>0</v>
      </c>
      <c r="G269" s="431">
        <f>+'Summary Data (2)'!W269</f>
        <v>0</v>
      </c>
      <c r="H269" s="431">
        <f>+'Summary Data (2)'!AA269</f>
        <v>0</v>
      </c>
      <c r="I269" s="431">
        <f>+'Summary Data (2)'!AE269</f>
        <v>0</v>
      </c>
      <c r="J269" s="431">
        <f>+'Summary Data (2)'!AI269</f>
        <v>0</v>
      </c>
      <c r="K269" s="431">
        <f>+'Summary Data (2)'!AM269</f>
        <v>0</v>
      </c>
      <c r="L269" s="431">
        <f>+'Summary Data (2)'!AQ269</f>
        <v>0</v>
      </c>
      <c r="M269" s="431">
        <f>+'Summary Data (2)'!AU269</f>
        <v>0</v>
      </c>
      <c r="N269" s="431">
        <f>+'Summary Data (2)'!AY269</f>
        <v>0</v>
      </c>
      <c r="O269" s="431">
        <f>+'Summary Data (2)'!BC269</f>
        <v>0</v>
      </c>
      <c r="P269" s="431">
        <f>+'Summary Data (2)'!BG269</f>
        <v>0</v>
      </c>
      <c r="Q269" s="431">
        <f>+'Summary Data (2)'!BK269</f>
        <v>0</v>
      </c>
      <c r="R269" s="431">
        <f>+'Summary Data (2)'!BO269</f>
        <v>0</v>
      </c>
      <c r="S269" s="431">
        <f>+'Summary Data (2)'!BS269</f>
        <v>0</v>
      </c>
      <c r="T269" s="431">
        <f>+'Summary Data (2)'!BW269</f>
        <v>0</v>
      </c>
      <c r="U269" s="431">
        <f>+'Summary Data (2)'!BZ269</f>
        <v>0</v>
      </c>
      <c r="X269" s="432">
        <f t="shared" si="50"/>
        <v>0</v>
      </c>
      <c r="Y269" s="432">
        <f t="shared" si="50"/>
        <v>0</v>
      </c>
      <c r="Z269" s="432">
        <f t="shared" si="51"/>
        <v>0</v>
      </c>
      <c r="AA269" s="432">
        <f t="shared" si="52"/>
        <v>0</v>
      </c>
      <c r="AB269" s="432">
        <f t="shared" si="53"/>
        <v>0</v>
      </c>
      <c r="AC269" s="432">
        <f t="shared" si="54"/>
        <v>0</v>
      </c>
      <c r="AD269" s="432">
        <f t="shared" si="55"/>
        <v>0</v>
      </c>
      <c r="AG269" s="483" t="e">
        <f t="shared" si="56"/>
        <v>#DIV/0!</v>
      </c>
      <c r="AH269" s="483" t="e">
        <f t="shared" si="57"/>
        <v>#DIV/0!</v>
      </c>
      <c r="AI269" s="483" t="e">
        <f t="shared" si="58"/>
        <v>#DIV/0!</v>
      </c>
      <c r="AJ269" s="483" t="e">
        <f t="shared" si="59"/>
        <v>#DIV/0!</v>
      </c>
      <c r="AK269" s="483" t="e">
        <f t="shared" si="60"/>
        <v>#DIV/0!</v>
      </c>
      <c r="AL269" s="483" t="e">
        <f t="shared" si="61"/>
        <v>#DIV/0!</v>
      </c>
    </row>
    <row r="270" spans="2:38" x14ac:dyDescent="0.2">
      <c r="B270" s="428">
        <f>+'Summary Data (2)'!B270</f>
        <v>0</v>
      </c>
      <c r="C270" s="431">
        <f>+'Summary Data (2)'!G270</f>
        <v>0</v>
      </c>
      <c r="D270" s="431">
        <f>+'Summary Data (2)'!K270</f>
        <v>0</v>
      </c>
      <c r="E270" s="431">
        <f>+'Summary Data (2)'!O270</f>
        <v>0</v>
      </c>
      <c r="F270" s="431">
        <f>+'Summary Data (2)'!S270</f>
        <v>0</v>
      </c>
      <c r="G270" s="431">
        <f>+'Summary Data (2)'!W270</f>
        <v>0</v>
      </c>
      <c r="H270" s="431">
        <f>+'Summary Data (2)'!AA270</f>
        <v>0</v>
      </c>
      <c r="I270" s="431">
        <f>+'Summary Data (2)'!AE270</f>
        <v>0</v>
      </c>
      <c r="J270" s="431">
        <f>+'Summary Data (2)'!AI270</f>
        <v>0</v>
      </c>
      <c r="K270" s="431">
        <f>+'Summary Data (2)'!AM270</f>
        <v>0</v>
      </c>
      <c r="L270" s="431">
        <f>+'Summary Data (2)'!AQ270</f>
        <v>0</v>
      </c>
      <c r="M270" s="431">
        <f>+'Summary Data (2)'!AU270</f>
        <v>0</v>
      </c>
      <c r="N270" s="431">
        <f>+'Summary Data (2)'!AY270</f>
        <v>0</v>
      </c>
      <c r="O270" s="431">
        <f>+'Summary Data (2)'!BC270</f>
        <v>0</v>
      </c>
      <c r="P270" s="431">
        <f>+'Summary Data (2)'!BG270</f>
        <v>0</v>
      </c>
      <c r="Q270" s="431">
        <f>+'Summary Data (2)'!BK270</f>
        <v>0</v>
      </c>
      <c r="R270" s="431">
        <f>+'Summary Data (2)'!BO270</f>
        <v>0</v>
      </c>
      <c r="S270" s="431">
        <f>+'Summary Data (2)'!BS270</f>
        <v>0</v>
      </c>
      <c r="T270" s="431">
        <f>+'Summary Data (2)'!BW270</f>
        <v>0</v>
      </c>
      <c r="U270" s="431">
        <f>+'Summary Data (2)'!BZ270</f>
        <v>0</v>
      </c>
      <c r="X270" s="432">
        <f t="shared" si="50"/>
        <v>0</v>
      </c>
      <c r="Y270" s="432">
        <f t="shared" si="50"/>
        <v>0</v>
      </c>
      <c r="Z270" s="432">
        <f t="shared" si="51"/>
        <v>0</v>
      </c>
      <c r="AA270" s="432">
        <f t="shared" si="52"/>
        <v>0</v>
      </c>
      <c r="AB270" s="432">
        <f t="shared" si="53"/>
        <v>0</v>
      </c>
      <c r="AC270" s="432">
        <f t="shared" si="54"/>
        <v>0</v>
      </c>
      <c r="AD270" s="432">
        <f t="shared" si="55"/>
        <v>0</v>
      </c>
      <c r="AG270" s="483" t="e">
        <f t="shared" si="56"/>
        <v>#DIV/0!</v>
      </c>
      <c r="AH270" s="483" t="e">
        <f t="shared" si="57"/>
        <v>#DIV/0!</v>
      </c>
      <c r="AI270" s="483" t="e">
        <f t="shared" si="58"/>
        <v>#DIV/0!</v>
      </c>
      <c r="AJ270" s="483" t="e">
        <f t="shared" si="59"/>
        <v>#DIV/0!</v>
      </c>
      <c r="AK270" s="483" t="e">
        <f t="shared" si="60"/>
        <v>#DIV/0!</v>
      </c>
      <c r="AL270" s="483" t="e">
        <f t="shared" si="61"/>
        <v>#DIV/0!</v>
      </c>
    </row>
    <row r="271" spans="2:38" x14ac:dyDescent="0.2">
      <c r="B271" s="428">
        <f>+'Summary Data (2)'!B271</f>
        <v>0</v>
      </c>
      <c r="C271" s="431">
        <f>+'Summary Data (2)'!G271</f>
        <v>0</v>
      </c>
      <c r="D271" s="431">
        <f>+'Summary Data (2)'!K271</f>
        <v>0</v>
      </c>
      <c r="E271" s="431">
        <f>+'Summary Data (2)'!O271</f>
        <v>0</v>
      </c>
      <c r="F271" s="431">
        <f>+'Summary Data (2)'!S271</f>
        <v>0</v>
      </c>
      <c r="G271" s="431">
        <f>+'Summary Data (2)'!W271</f>
        <v>0</v>
      </c>
      <c r="H271" s="431">
        <f>+'Summary Data (2)'!AA271</f>
        <v>0</v>
      </c>
      <c r="I271" s="431">
        <f>+'Summary Data (2)'!AE271</f>
        <v>0</v>
      </c>
      <c r="J271" s="431">
        <f>+'Summary Data (2)'!AI271</f>
        <v>0</v>
      </c>
      <c r="K271" s="431">
        <f>+'Summary Data (2)'!AM271</f>
        <v>0</v>
      </c>
      <c r="L271" s="431">
        <f>+'Summary Data (2)'!AQ271</f>
        <v>0</v>
      </c>
      <c r="M271" s="431">
        <f>+'Summary Data (2)'!AU271</f>
        <v>0</v>
      </c>
      <c r="N271" s="431">
        <f>+'Summary Data (2)'!AY271</f>
        <v>0</v>
      </c>
      <c r="O271" s="431">
        <f>+'Summary Data (2)'!BC271</f>
        <v>0</v>
      </c>
      <c r="P271" s="431">
        <f>+'Summary Data (2)'!BG271</f>
        <v>0</v>
      </c>
      <c r="Q271" s="431">
        <f>+'Summary Data (2)'!BK271</f>
        <v>0</v>
      </c>
      <c r="R271" s="431">
        <f>+'Summary Data (2)'!BO271</f>
        <v>0</v>
      </c>
      <c r="S271" s="431">
        <f>+'Summary Data (2)'!BS271</f>
        <v>0</v>
      </c>
      <c r="T271" s="431">
        <f>+'Summary Data (2)'!BW271</f>
        <v>0</v>
      </c>
      <c r="U271" s="431">
        <f>+'Summary Data (2)'!BZ271</f>
        <v>0</v>
      </c>
      <c r="X271" s="432">
        <f t="shared" si="50"/>
        <v>0</v>
      </c>
      <c r="Y271" s="432">
        <f t="shared" si="50"/>
        <v>0</v>
      </c>
      <c r="Z271" s="432">
        <f t="shared" si="51"/>
        <v>0</v>
      </c>
      <c r="AA271" s="432">
        <f t="shared" si="52"/>
        <v>0</v>
      </c>
      <c r="AB271" s="432">
        <f t="shared" si="53"/>
        <v>0</v>
      </c>
      <c r="AC271" s="432">
        <f t="shared" si="54"/>
        <v>0</v>
      </c>
      <c r="AD271" s="432">
        <f t="shared" si="55"/>
        <v>0</v>
      </c>
      <c r="AG271" s="483" t="e">
        <f t="shared" si="56"/>
        <v>#DIV/0!</v>
      </c>
      <c r="AH271" s="483" t="e">
        <f t="shared" si="57"/>
        <v>#DIV/0!</v>
      </c>
      <c r="AI271" s="483" t="e">
        <f t="shared" si="58"/>
        <v>#DIV/0!</v>
      </c>
      <c r="AJ271" s="483" t="e">
        <f t="shared" si="59"/>
        <v>#DIV/0!</v>
      </c>
      <c r="AK271" s="483" t="e">
        <f t="shared" si="60"/>
        <v>#DIV/0!</v>
      </c>
      <c r="AL271" s="483" t="e">
        <f t="shared" si="61"/>
        <v>#DIV/0!</v>
      </c>
    </row>
    <row r="272" spans="2:38" x14ac:dyDescent="0.2">
      <c r="B272" s="428">
        <f>+'Summary Data (2)'!B272</f>
        <v>0</v>
      </c>
      <c r="C272" s="431">
        <f>+'Summary Data (2)'!G272</f>
        <v>0</v>
      </c>
      <c r="D272" s="431">
        <f>+'Summary Data (2)'!K272</f>
        <v>0</v>
      </c>
      <c r="E272" s="431">
        <f>+'Summary Data (2)'!O272</f>
        <v>0</v>
      </c>
      <c r="F272" s="431">
        <f>+'Summary Data (2)'!S272</f>
        <v>0</v>
      </c>
      <c r="G272" s="431">
        <f>+'Summary Data (2)'!W272</f>
        <v>0</v>
      </c>
      <c r="H272" s="431">
        <f>+'Summary Data (2)'!AA272</f>
        <v>0</v>
      </c>
      <c r="I272" s="431">
        <f>+'Summary Data (2)'!AE272</f>
        <v>0</v>
      </c>
      <c r="J272" s="431">
        <f>+'Summary Data (2)'!AI272</f>
        <v>0</v>
      </c>
      <c r="K272" s="431">
        <f>+'Summary Data (2)'!AM272</f>
        <v>0</v>
      </c>
      <c r="L272" s="431">
        <f>+'Summary Data (2)'!AQ272</f>
        <v>0</v>
      </c>
      <c r="M272" s="431">
        <f>+'Summary Data (2)'!AU272</f>
        <v>0</v>
      </c>
      <c r="N272" s="431">
        <f>+'Summary Data (2)'!AY272</f>
        <v>0</v>
      </c>
      <c r="O272" s="431">
        <f>+'Summary Data (2)'!BC272</f>
        <v>0</v>
      </c>
      <c r="P272" s="431">
        <f>+'Summary Data (2)'!BG272</f>
        <v>0</v>
      </c>
      <c r="Q272" s="431">
        <f>+'Summary Data (2)'!BK272</f>
        <v>0</v>
      </c>
      <c r="R272" s="431">
        <f>+'Summary Data (2)'!BO272</f>
        <v>0</v>
      </c>
      <c r="S272" s="431">
        <f>+'Summary Data (2)'!BS272</f>
        <v>0</v>
      </c>
      <c r="T272" s="431">
        <f>+'Summary Data (2)'!BW272</f>
        <v>0</v>
      </c>
      <c r="U272" s="431">
        <f>+'Summary Data (2)'!BZ272</f>
        <v>0</v>
      </c>
      <c r="X272" s="432">
        <f t="shared" si="50"/>
        <v>0</v>
      </c>
      <c r="Y272" s="432">
        <f t="shared" si="50"/>
        <v>0</v>
      </c>
      <c r="Z272" s="432">
        <f t="shared" si="51"/>
        <v>0</v>
      </c>
      <c r="AA272" s="432">
        <f t="shared" si="52"/>
        <v>0</v>
      </c>
      <c r="AB272" s="432">
        <f t="shared" si="53"/>
        <v>0</v>
      </c>
      <c r="AC272" s="432">
        <f t="shared" si="54"/>
        <v>0</v>
      </c>
      <c r="AD272" s="432">
        <f t="shared" si="55"/>
        <v>0</v>
      </c>
      <c r="AG272" s="483" t="e">
        <f t="shared" si="56"/>
        <v>#DIV/0!</v>
      </c>
      <c r="AH272" s="483" t="e">
        <f t="shared" si="57"/>
        <v>#DIV/0!</v>
      </c>
      <c r="AI272" s="483" t="e">
        <f t="shared" si="58"/>
        <v>#DIV/0!</v>
      </c>
      <c r="AJ272" s="483" t="e">
        <f t="shared" si="59"/>
        <v>#DIV/0!</v>
      </c>
      <c r="AK272" s="483" t="e">
        <f t="shared" si="60"/>
        <v>#DIV/0!</v>
      </c>
      <c r="AL272" s="483" t="e">
        <f t="shared" si="61"/>
        <v>#DIV/0!</v>
      </c>
    </row>
    <row r="273" spans="2:38" x14ac:dyDescent="0.2">
      <c r="B273" s="428">
        <f>+'Summary Data (2)'!B273</f>
        <v>0</v>
      </c>
      <c r="C273" s="431">
        <f>+'Summary Data (2)'!G273</f>
        <v>0</v>
      </c>
      <c r="D273" s="431">
        <f>+'Summary Data (2)'!K273</f>
        <v>0</v>
      </c>
      <c r="E273" s="431">
        <f>+'Summary Data (2)'!O273</f>
        <v>0</v>
      </c>
      <c r="F273" s="431">
        <f>+'Summary Data (2)'!S273</f>
        <v>0</v>
      </c>
      <c r="G273" s="431">
        <f>+'Summary Data (2)'!W273</f>
        <v>0</v>
      </c>
      <c r="H273" s="431">
        <f>+'Summary Data (2)'!AA273</f>
        <v>0</v>
      </c>
      <c r="I273" s="431">
        <f>+'Summary Data (2)'!AE273</f>
        <v>0</v>
      </c>
      <c r="J273" s="431">
        <f>+'Summary Data (2)'!AI273</f>
        <v>0</v>
      </c>
      <c r="K273" s="431">
        <f>+'Summary Data (2)'!AM273</f>
        <v>0</v>
      </c>
      <c r="L273" s="431">
        <f>+'Summary Data (2)'!AQ273</f>
        <v>0</v>
      </c>
      <c r="M273" s="431">
        <f>+'Summary Data (2)'!AU273</f>
        <v>0</v>
      </c>
      <c r="N273" s="431">
        <f>+'Summary Data (2)'!AY273</f>
        <v>0</v>
      </c>
      <c r="O273" s="431">
        <f>+'Summary Data (2)'!BC273</f>
        <v>0</v>
      </c>
      <c r="P273" s="431">
        <f>+'Summary Data (2)'!BG273</f>
        <v>0</v>
      </c>
      <c r="Q273" s="431">
        <f>+'Summary Data (2)'!BK273</f>
        <v>0</v>
      </c>
      <c r="R273" s="431">
        <f>+'Summary Data (2)'!BO273</f>
        <v>0</v>
      </c>
      <c r="S273" s="431">
        <f>+'Summary Data (2)'!BS273</f>
        <v>0</v>
      </c>
      <c r="T273" s="431">
        <f>+'Summary Data (2)'!BW273</f>
        <v>0</v>
      </c>
      <c r="U273" s="431">
        <f>+'Summary Data (2)'!BZ273</f>
        <v>0</v>
      </c>
      <c r="X273" s="432">
        <f t="shared" si="50"/>
        <v>0</v>
      </c>
      <c r="Y273" s="432">
        <f t="shared" si="50"/>
        <v>0</v>
      </c>
      <c r="Z273" s="432">
        <f t="shared" si="51"/>
        <v>0</v>
      </c>
      <c r="AA273" s="432">
        <f t="shared" si="52"/>
        <v>0</v>
      </c>
      <c r="AB273" s="432">
        <f t="shared" si="53"/>
        <v>0</v>
      </c>
      <c r="AC273" s="432">
        <f t="shared" si="54"/>
        <v>0</v>
      </c>
      <c r="AD273" s="432">
        <f t="shared" si="55"/>
        <v>0</v>
      </c>
      <c r="AG273" s="483" t="e">
        <f t="shared" si="56"/>
        <v>#DIV/0!</v>
      </c>
      <c r="AH273" s="483" t="e">
        <f t="shared" si="57"/>
        <v>#DIV/0!</v>
      </c>
      <c r="AI273" s="483" t="e">
        <f t="shared" si="58"/>
        <v>#DIV/0!</v>
      </c>
      <c r="AJ273" s="483" t="e">
        <f t="shared" si="59"/>
        <v>#DIV/0!</v>
      </c>
      <c r="AK273" s="483" t="e">
        <f t="shared" si="60"/>
        <v>#DIV/0!</v>
      </c>
      <c r="AL273" s="483" t="e">
        <f t="shared" si="61"/>
        <v>#DIV/0!</v>
      </c>
    </row>
    <row r="274" spans="2:38" x14ac:dyDescent="0.2">
      <c r="B274" s="428">
        <f>+'Summary Data (2)'!B274</f>
        <v>0</v>
      </c>
      <c r="C274" s="431">
        <f>+'Summary Data (2)'!G274</f>
        <v>0</v>
      </c>
      <c r="D274" s="431">
        <f>+'Summary Data (2)'!K274</f>
        <v>0</v>
      </c>
      <c r="E274" s="431">
        <f>+'Summary Data (2)'!O274</f>
        <v>0</v>
      </c>
      <c r="F274" s="431">
        <f>+'Summary Data (2)'!S274</f>
        <v>0</v>
      </c>
      <c r="G274" s="431">
        <f>+'Summary Data (2)'!W274</f>
        <v>0</v>
      </c>
      <c r="H274" s="431">
        <f>+'Summary Data (2)'!AA274</f>
        <v>0</v>
      </c>
      <c r="I274" s="431">
        <f>+'Summary Data (2)'!AE274</f>
        <v>0</v>
      </c>
      <c r="J274" s="431">
        <f>+'Summary Data (2)'!AI274</f>
        <v>0</v>
      </c>
      <c r="K274" s="431">
        <f>+'Summary Data (2)'!AM274</f>
        <v>0</v>
      </c>
      <c r="L274" s="431">
        <f>+'Summary Data (2)'!AQ274</f>
        <v>0</v>
      </c>
      <c r="M274" s="431">
        <f>+'Summary Data (2)'!AU274</f>
        <v>0</v>
      </c>
      <c r="N274" s="431">
        <f>+'Summary Data (2)'!AY274</f>
        <v>0</v>
      </c>
      <c r="O274" s="431">
        <f>+'Summary Data (2)'!BC274</f>
        <v>0</v>
      </c>
      <c r="P274" s="431">
        <f>+'Summary Data (2)'!BG274</f>
        <v>0</v>
      </c>
      <c r="Q274" s="431">
        <f>+'Summary Data (2)'!BK274</f>
        <v>0</v>
      </c>
      <c r="R274" s="431">
        <f>+'Summary Data (2)'!BO274</f>
        <v>0</v>
      </c>
      <c r="S274" s="431">
        <f>+'Summary Data (2)'!BS274</f>
        <v>0</v>
      </c>
      <c r="T274" s="431">
        <f>+'Summary Data (2)'!BW274</f>
        <v>0</v>
      </c>
      <c r="U274" s="431">
        <f>+'Summary Data (2)'!BZ274</f>
        <v>0</v>
      </c>
      <c r="X274" s="432">
        <f t="shared" si="50"/>
        <v>0</v>
      </c>
      <c r="Y274" s="432">
        <f t="shared" si="50"/>
        <v>0</v>
      </c>
      <c r="Z274" s="432">
        <f t="shared" si="51"/>
        <v>0</v>
      </c>
      <c r="AA274" s="432">
        <f t="shared" si="52"/>
        <v>0</v>
      </c>
      <c r="AB274" s="432">
        <f t="shared" si="53"/>
        <v>0</v>
      </c>
      <c r="AC274" s="432">
        <f t="shared" si="54"/>
        <v>0</v>
      </c>
      <c r="AD274" s="432">
        <f t="shared" si="55"/>
        <v>0</v>
      </c>
      <c r="AG274" s="483" t="e">
        <f t="shared" si="56"/>
        <v>#DIV/0!</v>
      </c>
      <c r="AH274" s="483" t="e">
        <f t="shared" si="57"/>
        <v>#DIV/0!</v>
      </c>
      <c r="AI274" s="483" t="e">
        <f t="shared" si="58"/>
        <v>#DIV/0!</v>
      </c>
      <c r="AJ274" s="483" t="e">
        <f t="shared" si="59"/>
        <v>#DIV/0!</v>
      </c>
      <c r="AK274" s="483" t="e">
        <f t="shared" si="60"/>
        <v>#DIV/0!</v>
      </c>
      <c r="AL274" s="483" t="e">
        <f t="shared" si="61"/>
        <v>#DIV/0!</v>
      </c>
    </row>
    <row r="275" spans="2:38" x14ac:dyDescent="0.2">
      <c r="B275" s="428">
        <f>+'Summary Data (2)'!B275</f>
        <v>0</v>
      </c>
      <c r="C275" s="431">
        <f>+'Summary Data (2)'!G275</f>
        <v>0</v>
      </c>
      <c r="D275" s="431">
        <f>+'Summary Data (2)'!K275</f>
        <v>0</v>
      </c>
      <c r="E275" s="431">
        <f>+'Summary Data (2)'!O275</f>
        <v>0</v>
      </c>
      <c r="F275" s="431">
        <f>+'Summary Data (2)'!S275</f>
        <v>0</v>
      </c>
      <c r="G275" s="431">
        <f>+'Summary Data (2)'!W275</f>
        <v>0</v>
      </c>
      <c r="H275" s="431">
        <f>+'Summary Data (2)'!AA275</f>
        <v>0</v>
      </c>
      <c r="I275" s="431">
        <f>+'Summary Data (2)'!AE275</f>
        <v>0</v>
      </c>
      <c r="J275" s="431">
        <f>+'Summary Data (2)'!AI275</f>
        <v>0</v>
      </c>
      <c r="K275" s="431">
        <f>+'Summary Data (2)'!AM275</f>
        <v>0</v>
      </c>
      <c r="L275" s="431">
        <f>+'Summary Data (2)'!AQ275</f>
        <v>0</v>
      </c>
      <c r="M275" s="431">
        <f>+'Summary Data (2)'!AU275</f>
        <v>0</v>
      </c>
      <c r="N275" s="431">
        <f>+'Summary Data (2)'!AY275</f>
        <v>0</v>
      </c>
      <c r="O275" s="431">
        <f>+'Summary Data (2)'!BC275</f>
        <v>0</v>
      </c>
      <c r="P275" s="431">
        <f>+'Summary Data (2)'!BG275</f>
        <v>0</v>
      </c>
      <c r="Q275" s="431">
        <f>+'Summary Data (2)'!BK275</f>
        <v>0</v>
      </c>
      <c r="R275" s="431">
        <f>+'Summary Data (2)'!BO275</f>
        <v>0</v>
      </c>
      <c r="S275" s="431">
        <f>+'Summary Data (2)'!BS275</f>
        <v>0</v>
      </c>
      <c r="T275" s="431">
        <f>+'Summary Data (2)'!BW275</f>
        <v>0</v>
      </c>
      <c r="U275" s="431">
        <f>+'Summary Data (2)'!BZ275</f>
        <v>0</v>
      </c>
      <c r="X275" s="432">
        <f t="shared" si="50"/>
        <v>0</v>
      </c>
      <c r="Y275" s="432">
        <f t="shared" si="50"/>
        <v>0</v>
      </c>
      <c r="Z275" s="432">
        <f t="shared" si="51"/>
        <v>0</v>
      </c>
      <c r="AA275" s="432">
        <f t="shared" si="52"/>
        <v>0</v>
      </c>
      <c r="AB275" s="432">
        <f t="shared" si="53"/>
        <v>0</v>
      </c>
      <c r="AC275" s="432">
        <f t="shared" si="54"/>
        <v>0</v>
      </c>
      <c r="AD275" s="432">
        <f t="shared" si="55"/>
        <v>0</v>
      </c>
      <c r="AG275" s="483" t="e">
        <f t="shared" si="56"/>
        <v>#DIV/0!</v>
      </c>
      <c r="AH275" s="483" t="e">
        <f t="shared" si="57"/>
        <v>#DIV/0!</v>
      </c>
      <c r="AI275" s="483" t="e">
        <f t="shared" si="58"/>
        <v>#DIV/0!</v>
      </c>
      <c r="AJ275" s="483" t="e">
        <f t="shared" si="59"/>
        <v>#DIV/0!</v>
      </c>
      <c r="AK275" s="483" t="e">
        <f t="shared" si="60"/>
        <v>#DIV/0!</v>
      </c>
      <c r="AL275" s="483" t="e">
        <f t="shared" si="61"/>
        <v>#DIV/0!</v>
      </c>
    </row>
    <row r="276" spans="2:38" x14ac:dyDescent="0.2">
      <c r="B276" s="428">
        <f>+'Summary Data (2)'!B276</f>
        <v>0</v>
      </c>
      <c r="C276" s="431">
        <f>+'Summary Data (2)'!G276</f>
        <v>0</v>
      </c>
      <c r="D276" s="431">
        <f>+'Summary Data (2)'!K276</f>
        <v>0</v>
      </c>
      <c r="E276" s="431">
        <f>+'Summary Data (2)'!O276</f>
        <v>0</v>
      </c>
      <c r="F276" s="431">
        <f>+'Summary Data (2)'!S276</f>
        <v>0</v>
      </c>
      <c r="G276" s="431">
        <f>+'Summary Data (2)'!W276</f>
        <v>0</v>
      </c>
      <c r="H276" s="431">
        <f>+'Summary Data (2)'!AA276</f>
        <v>0</v>
      </c>
      <c r="I276" s="431">
        <f>+'Summary Data (2)'!AE276</f>
        <v>0</v>
      </c>
      <c r="J276" s="431">
        <f>+'Summary Data (2)'!AI276</f>
        <v>0</v>
      </c>
      <c r="K276" s="431">
        <f>+'Summary Data (2)'!AM276</f>
        <v>0</v>
      </c>
      <c r="L276" s="431">
        <f>+'Summary Data (2)'!AQ276</f>
        <v>0</v>
      </c>
      <c r="M276" s="431">
        <f>+'Summary Data (2)'!AU276</f>
        <v>0</v>
      </c>
      <c r="N276" s="431">
        <f>+'Summary Data (2)'!AY276</f>
        <v>0</v>
      </c>
      <c r="O276" s="431">
        <f>+'Summary Data (2)'!BC276</f>
        <v>0</v>
      </c>
      <c r="P276" s="431">
        <f>+'Summary Data (2)'!BG276</f>
        <v>0</v>
      </c>
      <c r="Q276" s="431">
        <f>+'Summary Data (2)'!BK276</f>
        <v>0</v>
      </c>
      <c r="R276" s="431">
        <f>+'Summary Data (2)'!BO276</f>
        <v>0</v>
      </c>
      <c r="S276" s="431">
        <f>+'Summary Data (2)'!BS276</f>
        <v>0</v>
      </c>
      <c r="T276" s="431">
        <f>+'Summary Data (2)'!BW276</f>
        <v>0</v>
      </c>
      <c r="U276" s="431">
        <f>+'Summary Data (2)'!BZ276</f>
        <v>0</v>
      </c>
      <c r="X276" s="432">
        <f t="shared" si="50"/>
        <v>0</v>
      </c>
      <c r="Y276" s="432">
        <f t="shared" si="50"/>
        <v>0</v>
      </c>
      <c r="Z276" s="432">
        <f t="shared" si="51"/>
        <v>0</v>
      </c>
      <c r="AA276" s="432">
        <f t="shared" si="52"/>
        <v>0</v>
      </c>
      <c r="AB276" s="432">
        <f t="shared" si="53"/>
        <v>0</v>
      </c>
      <c r="AC276" s="432">
        <f t="shared" si="54"/>
        <v>0</v>
      </c>
      <c r="AD276" s="432">
        <f t="shared" si="55"/>
        <v>0</v>
      </c>
      <c r="AG276" s="483" t="e">
        <f t="shared" si="56"/>
        <v>#DIV/0!</v>
      </c>
      <c r="AH276" s="483" t="e">
        <f t="shared" si="57"/>
        <v>#DIV/0!</v>
      </c>
      <c r="AI276" s="483" t="e">
        <f t="shared" si="58"/>
        <v>#DIV/0!</v>
      </c>
      <c r="AJ276" s="483" t="e">
        <f t="shared" si="59"/>
        <v>#DIV/0!</v>
      </c>
      <c r="AK276" s="483" t="e">
        <f t="shared" si="60"/>
        <v>#DIV/0!</v>
      </c>
      <c r="AL276" s="483" t="e">
        <f t="shared" si="61"/>
        <v>#DIV/0!</v>
      </c>
    </row>
    <row r="277" spans="2:38" x14ac:dyDescent="0.2">
      <c r="B277" s="428">
        <f>+'Summary Data (2)'!B277</f>
        <v>0</v>
      </c>
      <c r="C277" s="431">
        <f>+'Summary Data (2)'!G277</f>
        <v>0</v>
      </c>
      <c r="D277" s="431">
        <f>+'Summary Data (2)'!K277</f>
        <v>0</v>
      </c>
      <c r="E277" s="431">
        <f>+'Summary Data (2)'!O277</f>
        <v>0</v>
      </c>
      <c r="F277" s="431">
        <f>+'Summary Data (2)'!S277</f>
        <v>0</v>
      </c>
      <c r="G277" s="431">
        <f>+'Summary Data (2)'!W277</f>
        <v>0</v>
      </c>
      <c r="H277" s="431">
        <f>+'Summary Data (2)'!AA277</f>
        <v>0</v>
      </c>
      <c r="I277" s="431">
        <f>+'Summary Data (2)'!AE277</f>
        <v>0</v>
      </c>
      <c r="J277" s="431">
        <f>+'Summary Data (2)'!AI277</f>
        <v>0</v>
      </c>
      <c r="K277" s="431">
        <f>+'Summary Data (2)'!AM277</f>
        <v>0</v>
      </c>
      <c r="L277" s="431">
        <f>+'Summary Data (2)'!AQ277</f>
        <v>0</v>
      </c>
      <c r="M277" s="431">
        <f>+'Summary Data (2)'!AU277</f>
        <v>0</v>
      </c>
      <c r="N277" s="431">
        <f>+'Summary Data (2)'!AY277</f>
        <v>0</v>
      </c>
      <c r="O277" s="431">
        <f>+'Summary Data (2)'!BC277</f>
        <v>0</v>
      </c>
      <c r="P277" s="431">
        <f>+'Summary Data (2)'!BG277</f>
        <v>0</v>
      </c>
      <c r="Q277" s="431">
        <f>+'Summary Data (2)'!BK277</f>
        <v>0</v>
      </c>
      <c r="R277" s="431">
        <f>+'Summary Data (2)'!BO277</f>
        <v>0</v>
      </c>
      <c r="S277" s="431">
        <f>+'Summary Data (2)'!BS277</f>
        <v>0</v>
      </c>
      <c r="T277" s="431">
        <f>+'Summary Data (2)'!BW277</f>
        <v>0</v>
      </c>
      <c r="U277" s="431">
        <f>+'Summary Data (2)'!BZ277</f>
        <v>0</v>
      </c>
      <c r="X277" s="432">
        <f t="shared" si="50"/>
        <v>0</v>
      </c>
      <c r="Y277" s="432">
        <f t="shared" si="50"/>
        <v>0</v>
      </c>
      <c r="Z277" s="432">
        <f t="shared" si="51"/>
        <v>0</v>
      </c>
      <c r="AA277" s="432">
        <f t="shared" si="52"/>
        <v>0</v>
      </c>
      <c r="AB277" s="432">
        <f t="shared" si="53"/>
        <v>0</v>
      </c>
      <c r="AC277" s="432">
        <f t="shared" si="54"/>
        <v>0</v>
      </c>
      <c r="AD277" s="432">
        <f t="shared" si="55"/>
        <v>0</v>
      </c>
      <c r="AG277" s="483" t="e">
        <f t="shared" si="56"/>
        <v>#DIV/0!</v>
      </c>
      <c r="AH277" s="483" t="e">
        <f t="shared" si="57"/>
        <v>#DIV/0!</v>
      </c>
      <c r="AI277" s="483" t="e">
        <f t="shared" si="58"/>
        <v>#DIV/0!</v>
      </c>
      <c r="AJ277" s="483" t="e">
        <f t="shared" si="59"/>
        <v>#DIV/0!</v>
      </c>
      <c r="AK277" s="483" t="e">
        <f t="shared" si="60"/>
        <v>#DIV/0!</v>
      </c>
      <c r="AL277" s="483" t="e">
        <f t="shared" si="61"/>
        <v>#DIV/0!</v>
      </c>
    </row>
    <row r="278" spans="2:38" x14ac:dyDescent="0.2">
      <c r="B278" s="428">
        <f>+'Summary Data (2)'!B278</f>
        <v>0</v>
      </c>
      <c r="C278" s="431">
        <f>+'Summary Data (2)'!G278</f>
        <v>0</v>
      </c>
      <c r="D278" s="431">
        <f>+'Summary Data (2)'!K278</f>
        <v>0</v>
      </c>
      <c r="E278" s="431">
        <f>+'Summary Data (2)'!O278</f>
        <v>0</v>
      </c>
      <c r="F278" s="431">
        <f>+'Summary Data (2)'!S278</f>
        <v>0</v>
      </c>
      <c r="G278" s="431">
        <f>+'Summary Data (2)'!W278</f>
        <v>0</v>
      </c>
      <c r="H278" s="431">
        <f>+'Summary Data (2)'!AA278</f>
        <v>0</v>
      </c>
      <c r="I278" s="431">
        <f>+'Summary Data (2)'!AE278</f>
        <v>0</v>
      </c>
      <c r="J278" s="431">
        <f>+'Summary Data (2)'!AI278</f>
        <v>0</v>
      </c>
      <c r="K278" s="431">
        <f>+'Summary Data (2)'!AM278</f>
        <v>0</v>
      </c>
      <c r="L278" s="431">
        <f>+'Summary Data (2)'!AQ278</f>
        <v>0</v>
      </c>
      <c r="M278" s="431">
        <f>+'Summary Data (2)'!AU278</f>
        <v>0</v>
      </c>
      <c r="N278" s="431">
        <f>+'Summary Data (2)'!AY278</f>
        <v>0</v>
      </c>
      <c r="O278" s="431">
        <f>+'Summary Data (2)'!BC278</f>
        <v>0</v>
      </c>
      <c r="P278" s="431">
        <f>+'Summary Data (2)'!BG278</f>
        <v>0</v>
      </c>
      <c r="Q278" s="431">
        <f>+'Summary Data (2)'!BK278</f>
        <v>0</v>
      </c>
      <c r="R278" s="431">
        <f>+'Summary Data (2)'!BO278</f>
        <v>0</v>
      </c>
      <c r="S278" s="431">
        <f>+'Summary Data (2)'!BS278</f>
        <v>0</v>
      </c>
      <c r="T278" s="431">
        <f>+'Summary Data (2)'!BW278</f>
        <v>0</v>
      </c>
      <c r="U278" s="431">
        <f>+'Summary Data (2)'!BZ278</f>
        <v>0</v>
      </c>
      <c r="X278" s="432">
        <f t="shared" si="50"/>
        <v>0</v>
      </c>
      <c r="Y278" s="432">
        <f t="shared" si="50"/>
        <v>0</v>
      </c>
      <c r="Z278" s="432">
        <f t="shared" si="51"/>
        <v>0</v>
      </c>
      <c r="AA278" s="432">
        <f t="shared" si="52"/>
        <v>0</v>
      </c>
      <c r="AB278" s="432">
        <f t="shared" si="53"/>
        <v>0</v>
      </c>
      <c r="AC278" s="432">
        <f t="shared" si="54"/>
        <v>0</v>
      </c>
      <c r="AD278" s="432">
        <f t="shared" si="55"/>
        <v>0</v>
      </c>
      <c r="AG278" s="483" t="e">
        <f t="shared" si="56"/>
        <v>#DIV/0!</v>
      </c>
      <c r="AH278" s="483" t="e">
        <f t="shared" si="57"/>
        <v>#DIV/0!</v>
      </c>
      <c r="AI278" s="483" t="e">
        <f t="shared" si="58"/>
        <v>#DIV/0!</v>
      </c>
      <c r="AJ278" s="483" t="e">
        <f t="shared" si="59"/>
        <v>#DIV/0!</v>
      </c>
      <c r="AK278" s="483" t="e">
        <f t="shared" si="60"/>
        <v>#DIV/0!</v>
      </c>
      <c r="AL278" s="483" t="e">
        <f t="shared" si="61"/>
        <v>#DIV/0!</v>
      </c>
    </row>
    <row r="279" spans="2:38" x14ac:dyDescent="0.2">
      <c r="B279" s="428">
        <f>+'Summary Data (2)'!B279</f>
        <v>0</v>
      </c>
      <c r="C279" s="431">
        <f>+'Summary Data (2)'!G279</f>
        <v>0</v>
      </c>
      <c r="D279" s="431">
        <f>+'Summary Data (2)'!K279</f>
        <v>0</v>
      </c>
      <c r="E279" s="431">
        <f>+'Summary Data (2)'!O279</f>
        <v>0</v>
      </c>
      <c r="F279" s="431">
        <f>+'Summary Data (2)'!S279</f>
        <v>0</v>
      </c>
      <c r="G279" s="431">
        <f>+'Summary Data (2)'!W279</f>
        <v>0</v>
      </c>
      <c r="H279" s="431">
        <f>+'Summary Data (2)'!AA279</f>
        <v>0</v>
      </c>
      <c r="I279" s="431">
        <f>+'Summary Data (2)'!AE279</f>
        <v>0</v>
      </c>
      <c r="J279" s="431">
        <f>+'Summary Data (2)'!AI279</f>
        <v>0</v>
      </c>
      <c r="K279" s="431">
        <f>+'Summary Data (2)'!AM279</f>
        <v>0</v>
      </c>
      <c r="L279" s="431">
        <f>+'Summary Data (2)'!AQ279</f>
        <v>0</v>
      </c>
      <c r="M279" s="431">
        <f>+'Summary Data (2)'!AU279</f>
        <v>0</v>
      </c>
      <c r="N279" s="431">
        <f>+'Summary Data (2)'!AY279</f>
        <v>0</v>
      </c>
      <c r="O279" s="431">
        <f>+'Summary Data (2)'!BC279</f>
        <v>0</v>
      </c>
      <c r="P279" s="431">
        <f>+'Summary Data (2)'!BG279</f>
        <v>0</v>
      </c>
      <c r="Q279" s="431">
        <f>+'Summary Data (2)'!BK279</f>
        <v>0</v>
      </c>
      <c r="R279" s="431">
        <f>+'Summary Data (2)'!BO279</f>
        <v>0</v>
      </c>
      <c r="S279" s="431">
        <f>+'Summary Data (2)'!BS279</f>
        <v>0</v>
      </c>
      <c r="T279" s="431">
        <f>+'Summary Data (2)'!BW279</f>
        <v>0</v>
      </c>
      <c r="U279" s="431">
        <f>+'Summary Data (2)'!BZ279</f>
        <v>0</v>
      </c>
      <c r="X279" s="432">
        <f t="shared" si="50"/>
        <v>0</v>
      </c>
      <c r="Y279" s="432">
        <f t="shared" si="50"/>
        <v>0</v>
      </c>
      <c r="Z279" s="432">
        <f t="shared" si="51"/>
        <v>0</v>
      </c>
      <c r="AA279" s="432">
        <f t="shared" si="52"/>
        <v>0</v>
      </c>
      <c r="AB279" s="432">
        <f t="shared" si="53"/>
        <v>0</v>
      </c>
      <c r="AC279" s="432">
        <f t="shared" si="54"/>
        <v>0</v>
      </c>
      <c r="AD279" s="432">
        <f t="shared" si="55"/>
        <v>0</v>
      </c>
      <c r="AG279" s="483" t="e">
        <f t="shared" si="56"/>
        <v>#DIV/0!</v>
      </c>
      <c r="AH279" s="483" t="e">
        <f t="shared" si="57"/>
        <v>#DIV/0!</v>
      </c>
      <c r="AI279" s="483" t="e">
        <f t="shared" si="58"/>
        <v>#DIV/0!</v>
      </c>
      <c r="AJ279" s="483" t="e">
        <f t="shared" si="59"/>
        <v>#DIV/0!</v>
      </c>
      <c r="AK279" s="483" t="e">
        <f t="shared" si="60"/>
        <v>#DIV/0!</v>
      </c>
      <c r="AL279" s="483" t="e">
        <f t="shared" si="61"/>
        <v>#DIV/0!</v>
      </c>
    </row>
    <row r="280" spans="2:38" x14ac:dyDescent="0.2">
      <c r="B280" s="428">
        <f>+'Summary Data (2)'!B280</f>
        <v>0</v>
      </c>
      <c r="C280" s="431">
        <f>+'Summary Data (2)'!G280</f>
        <v>0</v>
      </c>
      <c r="D280" s="431">
        <f>+'Summary Data (2)'!K280</f>
        <v>0</v>
      </c>
      <c r="E280" s="431">
        <f>+'Summary Data (2)'!O280</f>
        <v>0</v>
      </c>
      <c r="F280" s="431">
        <f>+'Summary Data (2)'!S280</f>
        <v>0</v>
      </c>
      <c r="G280" s="431">
        <f>+'Summary Data (2)'!W280</f>
        <v>0</v>
      </c>
      <c r="H280" s="431">
        <f>+'Summary Data (2)'!AA280</f>
        <v>0</v>
      </c>
      <c r="I280" s="431">
        <f>+'Summary Data (2)'!AE280</f>
        <v>0</v>
      </c>
      <c r="J280" s="431">
        <f>+'Summary Data (2)'!AI280</f>
        <v>0</v>
      </c>
      <c r="K280" s="431">
        <f>+'Summary Data (2)'!AM280</f>
        <v>0</v>
      </c>
      <c r="L280" s="431">
        <f>+'Summary Data (2)'!AQ280</f>
        <v>0</v>
      </c>
      <c r="M280" s="431">
        <f>+'Summary Data (2)'!AU280</f>
        <v>0</v>
      </c>
      <c r="N280" s="431">
        <f>+'Summary Data (2)'!AY280</f>
        <v>0</v>
      </c>
      <c r="O280" s="431">
        <f>+'Summary Data (2)'!BC280</f>
        <v>0</v>
      </c>
      <c r="P280" s="431">
        <f>+'Summary Data (2)'!BG280</f>
        <v>0</v>
      </c>
      <c r="Q280" s="431">
        <f>+'Summary Data (2)'!BK280</f>
        <v>0</v>
      </c>
      <c r="R280" s="431">
        <f>+'Summary Data (2)'!BO280</f>
        <v>0</v>
      </c>
      <c r="S280" s="431">
        <f>+'Summary Data (2)'!BS280</f>
        <v>0</v>
      </c>
      <c r="T280" s="431">
        <f>+'Summary Data (2)'!BW280</f>
        <v>0</v>
      </c>
      <c r="U280" s="431">
        <f>+'Summary Data (2)'!BZ280</f>
        <v>0</v>
      </c>
      <c r="X280" s="432">
        <f t="shared" si="50"/>
        <v>0</v>
      </c>
      <c r="Y280" s="432">
        <f t="shared" si="50"/>
        <v>0</v>
      </c>
      <c r="Z280" s="432">
        <f t="shared" si="51"/>
        <v>0</v>
      </c>
      <c r="AA280" s="432">
        <f t="shared" si="52"/>
        <v>0</v>
      </c>
      <c r="AB280" s="432">
        <f t="shared" si="53"/>
        <v>0</v>
      </c>
      <c r="AC280" s="432">
        <f t="shared" si="54"/>
        <v>0</v>
      </c>
      <c r="AD280" s="432">
        <f t="shared" si="55"/>
        <v>0</v>
      </c>
      <c r="AG280" s="483" t="e">
        <f t="shared" si="56"/>
        <v>#DIV/0!</v>
      </c>
      <c r="AH280" s="483" t="e">
        <f t="shared" si="57"/>
        <v>#DIV/0!</v>
      </c>
      <c r="AI280" s="483" t="e">
        <f t="shared" si="58"/>
        <v>#DIV/0!</v>
      </c>
      <c r="AJ280" s="483" t="e">
        <f t="shared" si="59"/>
        <v>#DIV/0!</v>
      </c>
      <c r="AK280" s="483" t="e">
        <f t="shared" si="60"/>
        <v>#DIV/0!</v>
      </c>
      <c r="AL280" s="483" t="e">
        <f t="shared" si="61"/>
        <v>#DIV/0!</v>
      </c>
    </row>
    <row r="281" spans="2:38" x14ac:dyDescent="0.2">
      <c r="B281" s="428">
        <f>+'Summary Data (2)'!B281</f>
        <v>0</v>
      </c>
      <c r="C281" s="431">
        <f>+'Summary Data (2)'!G281</f>
        <v>0</v>
      </c>
      <c r="D281" s="431">
        <f>+'Summary Data (2)'!K281</f>
        <v>0</v>
      </c>
      <c r="E281" s="431">
        <f>+'Summary Data (2)'!O281</f>
        <v>0</v>
      </c>
      <c r="F281" s="431">
        <f>+'Summary Data (2)'!S281</f>
        <v>0</v>
      </c>
      <c r="G281" s="431">
        <f>+'Summary Data (2)'!W281</f>
        <v>0</v>
      </c>
      <c r="H281" s="431">
        <f>+'Summary Data (2)'!AA281</f>
        <v>0</v>
      </c>
      <c r="I281" s="431">
        <f>+'Summary Data (2)'!AE281</f>
        <v>0</v>
      </c>
      <c r="J281" s="431">
        <f>+'Summary Data (2)'!AI281</f>
        <v>0</v>
      </c>
      <c r="K281" s="431">
        <f>+'Summary Data (2)'!AM281</f>
        <v>0</v>
      </c>
      <c r="L281" s="431">
        <f>+'Summary Data (2)'!AQ281</f>
        <v>0</v>
      </c>
      <c r="M281" s="431">
        <f>+'Summary Data (2)'!AU281</f>
        <v>0</v>
      </c>
      <c r="N281" s="431">
        <f>+'Summary Data (2)'!AY281</f>
        <v>0</v>
      </c>
      <c r="O281" s="431">
        <f>+'Summary Data (2)'!BC281</f>
        <v>0</v>
      </c>
      <c r="P281" s="431">
        <f>+'Summary Data (2)'!BG281</f>
        <v>0</v>
      </c>
      <c r="Q281" s="431">
        <f>+'Summary Data (2)'!BK281</f>
        <v>0</v>
      </c>
      <c r="R281" s="431">
        <f>+'Summary Data (2)'!BO281</f>
        <v>0</v>
      </c>
      <c r="S281" s="431">
        <f>+'Summary Data (2)'!BS281</f>
        <v>0</v>
      </c>
      <c r="T281" s="431">
        <f>+'Summary Data (2)'!BW281</f>
        <v>0</v>
      </c>
      <c r="U281" s="431">
        <f>+'Summary Data (2)'!BZ281</f>
        <v>0</v>
      </c>
      <c r="X281" s="432">
        <f t="shared" si="50"/>
        <v>0</v>
      </c>
      <c r="Y281" s="432">
        <f t="shared" si="50"/>
        <v>0</v>
      </c>
      <c r="Z281" s="432">
        <f t="shared" si="51"/>
        <v>0</v>
      </c>
      <c r="AA281" s="432">
        <f t="shared" si="52"/>
        <v>0</v>
      </c>
      <c r="AB281" s="432">
        <f t="shared" si="53"/>
        <v>0</v>
      </c>
      <c r="AC281" s="432">
        <f t="shared" si="54"/>
        <v>0</v>
      </c>
      <c r="AD281" s="432">
        <f t="shared" si="55"/>
        <v>0</v>
      </c>
      <c r="AG281" s="483" t="e">
        <f t="shared" si="56"/>
        <v>#DIV/0!</v>
      </c>
      <c r="AH281" s="483" t="e">
        <f t="shared" si="57"/>
        <v>#DIV/0!</v>
      </c>
      <c r="AI281" s="483" t="e">
        <f t="shared" si="58"/>
        <v>#DIV/0!</v>
      </c>
      <c r="AJ281" s="483" t="e">
        <f t="shared" si="59"/>
        <v>#DIV/0!</v>
      </c>
      <c r="AK281" s="483" t="e">
        <f t="shared" si="60"/>
        <v>#DIV/0!</v>
      </c>
      <c r="AL281" s="483" t="e">
        <f t="shared" si="61"/>
        <v>#DIV/0!</v>
      </c>
    </row>
    <row r="282" spans="2:38" x14ac:dyDescent="0.2">
      <c r="B282" s="428">
        <f>+'Summary Data (2)'!B282</f>
        <v>0</v>
      </c>
      <c r="C282" s="431">
        <f>+'Summary Data (2)'!G282</f>
        <v>0</v>
      </c>
      <c r="D282" s="431">
        <f>+'Summary Data (2)'!K282</f>
        <v>0</v>
      </c>
      <c r="E282" s="431">
        <f>+'Summary Data (2)'!O282</f>
        <v>0</v>
      </c>
      <c r="F282" s="431">
        <f>+'Summary Data (2)'!S282</f>
        <v>0</v>
      </c>
      <c r="G282" s="431">
        <f>+'Summary Data (2)'!W282</f>
        <v>0</v>
      </c>
      <c r="H282" s="431">
        <f>+'Summary Data (2)'!AA282</f>
        <v>0</v>
      </c>
      <c r="I282" s="431">
        <f>+'Summary Data (2)'!AE282</f>
        <v>0</v>
      </c>
      <c r="J282" s="431">
        <f>+'Summary Data (2)'!AI282</f>
        <v>0</v>
      </c>
      <c r="K282" s="431">
        <f>+'Summary Data (2)'!AM282</f>
        <v>0</v>
      </c>
      <c r="L282" s="431">
        <f>+'Summary Data (2)'!AQ282</f>
        <v>0</v>
      </c>
      <c r="M282" s="431">
        <f>+'Summary Data (2)'!AU282</f>
        <v>0</v>
      </c>
      <c r="N282" s="431">
        <f>+'Summary Data (2)'!AY282</f>
        <v>0</v>
      </c>
      <c r="O282" s="431">
        <f>+'Summary Data (2)'!BC282</f>
        <v>0</v>
      </c>
      <c r="P282" s="431">
        <f>+'Summary Data (2)'!BG282</f>
        <v>0</v>
      </c>
      <c r="Q282" s="431">
        <f>+'Summary Data (2)'!BK282</f>
        <v>0</v>
      </c>
      <c r="R282" s="431">
        <f>+'Summary Data (2)'!BO282</f>
        <v>0</v>
      </c>
      <c r="S282" s="431">
        <f>+'Summary Data (2)'!BS282</f>
        <v>0</v>
      </c>
      <c r="T282" s="431">
        <f>+'Summary Data (2)'!BW282</f>
        <v>0</v>
      </c>
      <c r="U282" s="431">
        <f>+'Summary Data (2)'!BZ282</f>
        <v>0</v>
      </c>
      <c r="X282" s="432">
        <f t="shared" si="50"/>
        <v>0</v>
      </c>
      <c r="Y282" s="432">
        <f t="shared" si="50"/>
        <v>0</v>
      </c>
      <c r="Z282" s="432">
        <f t="shared" si="51"/>
        <v>0</v>
      </c>
      <c r="AA282" s="432">
        <f t="shared" si="52"/>
        <v>0</v>
      </c>
      <c r="AB282" s="432">
        <f t="shared" si="53"/>
        <v>0</v>
      </c>
      <c r="AC282" s="432">
        <f t="shared" si="54"/>
        <v>0</v>
      </c>
      <c r="AD282" s="432">
        <f t="shared" si="55"/>
        <v>0</v>
      </c>
      <c r="AG282" s="483" t="e">
        <f t="shared" si="56"/>
        <v>#DIV/0!</v>
      </c>
      <c r="AH282" s="483" t="e">
        <f t="shared" si="57"/>
        <v>#DIV/0!</v>
      </c>
      <c r="AI282" s="483" t="e">
        <f t="shared" si="58"/>
        <v>#DIV/0!</v>
      </c>
      <c r="AJ282" s="483" t="e">
        <f t="shared" si="59"/>
        <v>#DIV/0!</v>
      </c>
      <c r="AK282" s="483" t="e">
        <f t="shared" si="60"/>
        <v>#DIV/0!</v>
      </c>
      <c r="AL282" s="483" t="e">
        <f t="shared" si="61"/>
        <v>#DIV/0!</v>
      </c>
    </row>
    <row r="283" spans="2:38" x14ac:dyDescent="0.2">
      <c r="B283" s="428">
        <f>+'Summary Data (2)'!B283</f>
        <v>0</v>
      </c>
      <c r="C283" s="431">
        <f>+'Summary Data (2)'!G283</f>
        <v>0</v>
      </c>
      <c r="D283" s="431">
        <f>+'Summary Data (2)'!K283</f>
        <v>0</v>
      </c>
      <c r="E283" s="431">
        <f>+'Summary Data (2)'!O283</f>
        <v>0</v>
      </c>
      <c r="F283" s="431">
        <f>+'Summary Data (2)'!S283</f>
        <v>0</v>
      </c>
      <c r="G283" s="431">
        <f>+'Summary Data (2)'!W283</f>
        <v>0</v>
      </c>
      <c r="H283" s="431">
        <f>+'Summary Data (2)'!AA283</f>
        <v>0</v>
      </c>
      <c r="I283" s="431">
        <f>+'Summary Data (2)'!AE283</f>
        <v>0</v>
      </c>
      <c r="J283" s="431">
        <f>+'Summary Data (2)'!AI283</f>
        <v>0</v>
      </c>
      <c r="K283" s="431">
        <f>+'Summary Data (2)'!AM283</f>
        <v>0</v>
      </c>
      <c r="L283" s="431">
        <f>+'Summary Data (2)'!AQ283</f>
        <v>0</v>
      </c>
      <c r="M283" s="431">
        <f>+'Summary Data (2)'!AU283</f>
        <v>0</v>
      </c>
      <c r="N283" s="431">
        <f>+'Summary Data (2)'!AY283</f>
        <v>0</v>
      </c>
      <c r="O283" s="431">
        <f>+'Summary Data (2)'!BC283</f>
        <v>0</v>
      </c>
      <c r="P283" s="431">
        <f>+'Summary Data (2)'!BG283</f>
        <v>0</v>
      </c>
      <c r="Q283" s="431">
        <f>+'Summary Data (2)'!BK283</f>
        <v>0</v>
      </c>
      <c r="R283" s="431">
        <f>+'Summary Data (2)'!BO283</f>
        <v>0</v>
      </c>
      <c r="S283" s="431">
        <f>+'Summary Data (2)'!BS283</f>
        <v>0</v>
      </c>
      <c r="T283" s="431">
        <f>+'Summary Data (2)'!BW283</f>
        <v>0</v>
      </c>
      <c r="U283" s="431">
        <f>+'Summary Data (2)'!BZ283</f>
        <v>0</v>
      </c>
      <c r="X283" s="432">
        <f t="shared" si="50"/>
        <v>0</v>
      </c>
      <c r="Y283" s="432">
        <f t="shared" si="50"/>
        <v>0</v>
      </c>
      <c r="Z283" s="432">
        <f t="shared" si="51"/>
        <v>0</v>
      </c>
      <c r="AA283" s="432">
        <f t="shared" si="52"/>
        <v>0</v>
      </c>
      <c r="AB283" s="432">
        <f t="shared" si="53"/>
        <v>0</v>
      </c>
      <c r="AC283" s="432">
        <f t="shared" si="54"/>
        <v>0</v>
      </c>
      <c r="AD283" s="432">
        <f t="shared" si="55"/>
        <v>0</v>
      </c>
      <c r="AG283" s="483" t="e">
        <f t="shared" si="56"/>
        <v>#DIV/0!</v>
      </c>
      <c r="AH283" s="483" t="e">
        <f t="shared" si="57"/>
        <v>#DIV/0!</v>
      </c>
      <c r="AI283" s="483" t="e">
        <f t="shared" si="58"/>
        <v>#DIV/0!</v>
      </c>
      <c r="AJ283" s="483" t="e">
        <f t="shared" si="59"/>
        <v>#DIV/0!</v>
      </c>
      <c r="AK283" s="483" t="e">
        <f t="shared" si="60"/>
        <v>#DIV/0!</v>
      </c>
      <c r="AL283" s="483" t="e">
        <f t="shared" si="61"/>
        <v>#DIV/0!</v>
      </c>
    </row>
    <row r="284" spans="2:38" x14ac:dyDescent="0.2">
      <c r="B284" s="428">
        <f>+'Summary Data (2)'!B284</f>
        <v>0</v>
      </c>
      <c r="C284" s="431">
        <f>+'Summary Data (2)'!G284</f>
        <v>0</v>
      </c>
      <c r="D284" s="431">
        <f>+'Summary Data (2)'!K284</f>
        <v>0</v>
      </c>
      <c r="E284" s="431">
        <f>+'Summary Data (2)'!O284</f>
        <v>0</v>
      </c>
      <c r="F284" s="431">
        <f>+'Summary Data (2)'!S284</f>
        <v>0</v>
      </c>
      <c r="G284" s="431">
        <f>+'Summary Data (2)'!W284</f>
        <v>0</v>
      </c>
      <c r="H284" s="431">
        <f>+'Summary Data (2)'!AA284</f>
        <v>0</v>
      </c>
      <c r="I284" s="431">
        <f>+'Summary Data (2)'!AE284</f>
        <v>0</v>
      </c>
      <c r="J284" s="431">
        <f>+'Summary Data (2)'!AI284</f>
        <v>0</v>
      </c>
      <c r="K284" s="431">
        <f>+'Summary Data (2)'!AM284</f>
        <v>0</v>
      </c>
      <c r="L284" s="431">
        <f>+'Summary Data (2)'!AQ284</f>
        <v>0</v>
      </c>
      <c r="M284" s="431">
        <f>+'Summary Data (2)'!AU284</f>
        <v>0</v>
      </c>
      <c r="N284" s="431">
        <f>+'Summary Data (2)'!AY284</f>
        <v>0</v>
      </c>
      <c r="O284" s="431">
        <f>+'Summary Data (2)'!BC284</f>
        <v>0</v>
      </c>
      <c r="P284" s="431">
        <f>+'Summary Data (2)'!BG284</f>
        <v>0</v>
      </c>
      <c r="Q284" s="431">
        <f>+'Summary Data (2)'!BK284</f>
        <v>0</v>
      </c>
      <c r="R284" s="431">
        <f>+'Summary Data (2)'!BO284</f>
        <v>0</v>
      </c>
      <c r="S284" s="431">
        <f>+'Summary Data (2)'!BS284</f>
        <v>0</v>
      </c>
      <c r="T284" s="431">
        <f>+'Summary Data (2)'!BW284</f>
        <v>0</v>
      </c>
      <c r="U284" s="431">
        <f>+'Summary Data (2)'!BZ284</f>
        <v>0</v>
      </c>
      <c r="X284" s="432">
        <f t="shared" si="50"/>
        <v>0</v>
      </c>
      <c r="Y284" s="432">
        <f t="shared" si="50"/>
        <v>0</v>
      </c>
      <c r="Z284" s="432">
        <f t="shared" si="51"/>
        <v>0</v>
      </c>
      <c r="AA284" s="432">
        <f t="shared" si="52"/>
        <v>0</v>
      </c>
      <c r="AB284" s="432">
        <f t="shared" si="53"/>
        <v>0</v>
      </c>
      <c r="AC284" s="432">
        <f t="shared" si="54"/>
        <v>0</v>
      </c>
      <c r="AD284" s="432">
        <f t="shared" si="55"/>
        <v>0</v>
      </c>
      <c r="AG284" s="483" t="e">
        <f t="shared" si="56"/>
        <v>#DIV/0!</v>
      </c>
      <c r="AH284" s="483" t="e">
        <f t="shared" si="57"/>
        <v>#DIV/0!</v>
      </c>
      <c r="AI284" s="483" t="e">
        <f t="shared" si="58"/>
        <v>#DIV/0!</v>
      </c>
      <c r="AJ284" s="483" t="e">
        <f t="shared" si="59"/>
        <v>#DIV/0!</v>
      </c>
      <c r="AK284" s="483" t="e">
        <f t="shared" si="60"/>
        <v>#DIV/0!</v>
      </c>
      <c r="AL284" s="483" t="e">
        <f t="shared" si="61"/>
        <v>#DIV/0!</v>
      </c>
    </row>
    <row r="285" spans="2:38" x14ac:dyDescent="0.2">
      <c r="B285" s="428">
        <f>+'Summary Data (2)'!B285</f>
        <v>0</v>
      </c>
      <c r="C285" s="431">
        <f>+'Summary Data (2)'!G285</f>
        <v>0</v>
      </c>
      <c r="D285" s="431">
        <f>+'Summary Data (2)'!K285</f>
        <v>0</v>
      </c>
      <c r="E285" s="431">
        <f>+'Summary Data (2)'!O285</f>
        <v>0</v>
      </c>
      <c r="F285" s="431">
        <f>+'Summary Data (2)'!S285</f>
        <v>0</v>
      </c>
      <c r="G285" s="431">
        <f>+'Summary Data (2)'!W285</f>
        <v>0</v>
      </c>
      <c r="H285" s="431">
        <f>+'Summary Data (2)'!AA285</f>
        <v>0</v>
      </c>
      <c r="I285" s="431">
        <f>+'Summary Data (2)'!AE285</f>
        <v>0</v>
      </c>
      <c r="J285" s="431">
        <f>+'Summary Data (2)'!AI285</f>
        <v>0</v>
      </c>
      <c r="K285" s="431">
        <f>+'Summary Data (2)'!AM285</f>
        <v>0</v>
      </c>
      <c r="L285" s="431">
        <f>+'Summary Data (2)'!AQ285</f>
        <v>0</v>
      </c>
      <c r="M285" s="431">
        <f>+'Summary Data (2)'!AU285</f>
        <v>0</v>
      </c>
      <c r="N285" s="431">
        <f>+'Summary Data (2)'!AY285</f>
        <v>0</v>
      </c>
      <c r="O285" s="431">
        <f>+'Summary Data (2)'!BC285</f>
        <v>0</v>
      </c>
      <c r="P285" s="431">
        <f>+'Summary Data (2)'!BG285</f>
        <v>0</v>
      </c>
      <c r="Q285" s="431">
        <f>+'Summary Data (2)'!BK285</f>
        <v>0</v>
      </c>
      <c r="R285" s="431">
        <f>+'Summary Data (2)'!BO285</f>
        <v>0</v>
      </c>
      <c r="S285" s="431">
        <f>+'Summary Data (2)'!BS285</f>
        <v>0</v>
      </c>
      <c r="T285" s="431">
        <f>+'Summary Data (2)'!BW285</f>
        <v>0</v>
      </c>
      <c r="U285" s="431">
        <f>+'Summary Data (2)'!BZ285</f>
        <v>0</v>
      </c>
      <c r="X285" s="432">
        <f t="shared" si="50"/>
        <v>0</v>
      </c>
      <c r="Y285" s="432">
        <f t="shared" si="50"/>
        <v>0</v>
      </c>
      <c r="Z285" s="432">
        <f t="shared" si="51"/>
        <v>0</v>
      </c>
      <c r="AA285" s="432">
        <f t="shared" si="52"/>
        <v>0</v>
      </c>
      <c r="AB285" s="432">
        <f t="shared" si="53"/>
        <v>0</v>
      </c>
      <c r="AC285" s="432">
        <f t="shared" si="54"/>
        <v>0</v>
      </c>
      <c r="AD285" s="432">
        <f t="shared" si="55"/>
        <v>0</v>
      </c>
      <c r="AG285" s="483" t="e">
        <f t="shared" si="56"/>
        <v>#DIV/0!</v>
      </c>
      <c r="AH285" s="483" t="e">
        <f t="shared" si="57"/>
        <v>#DIV/0!</v>
      </c>
      <c r="AI285" s="483" t="e">
        <f t="shared" si="58"/>
        <v>#DIV/0!</v>
      </c>
      <c r="AJ285" s="483" t="e">
        <f t="shared" si="59"/>
        <v>#DIV/0!</v>
      </c>
      <c r="AK285" s="483" t="e">
        <f t="shared" si="60"/>
        <v>#DIV/0!</v>
      </c>
      <c r="AL285" s="483" t="e">
        <f t="shared" si="61"/>
        <v>#DIV/0!</v>
      </c>
    </row>
    <row r="286" spans="2:38" x14ac:dyDescent="0.2">
      <c r="B286" s="428">
        <f>+'Summary Data (2)'!B286</f>
        <v>0</v>
      </c>
      <c r="C286" s="431">
        <f>+'Summary Data (2)'!G286</f>
        <v>0</v>
      </c>
      <c r="D286" s="431">
        <f>+'Summary Data (2)'!K286</f>
        <v>0</v>
      </c>
      <c r="E286" s="431">
        <f>+'Summary Data (2)'!O286</f>
        <v>0</v>
      </c>
      <c r="F286" s="431">
        <f>+'Summary Data (2)'!S286</f>
        <v>0</v>
      </c>
      <c r="G286" s="431">
        <f>+'Summary Data (2)'!W286</f>
        <v>0</v>
      </c>
      <c r="H286" s="431">
        <f>+'Summary Data (2)'!AA286</f>
        <v>0</v>
      </c>
      <c r="I286" s="431">
        <f>+'Summary Data (2)'!AE286</f>
        <v>0</v>
      </c>
      <c r="J286" s="431">
        <f>+'Summary Data (2)'!AI286</f>
        <v>0</v>
      </c>
      <c r="K286" s="431">
        <f>+'Summary Data (2)'!AM286</f>
        <v>0</v>
      </c>
      <c r="L286" s="431">
        <f>+'Summary Data (2)'!AQ286</f>
        <v>0</v>
      </c>
      <c r="M286" s="431">
        <f>+'Summary Data (2)'!AU286</f>
        <v>0</v>
      </c>
      <c r="N286" s="431">
        <f>+'Summary Data (2)'!AY286</f>
        <v>0</v>
      </c>
      <c r="O286" s="431">
        <f>+'Summary Data (2)'!BC286</f>
        <v>0</v>
      </c>
      <c r="P286" s="431">
        <f>+'Summary Data (2)'!BG286</f>
        <v>0</v>
      </c>
      <c r="Q286" s="431">
        <f>+'Summary Data (2)'!BK286</f>
        <v>0</v>
      </c>
      <c r="R286" s="431">
        <f>+'Summary Data (2)'!BO286</f>
        <v>0</v>
      </c>
      <c r="S286" s="431">
        <f>+'Summary Data (2)'!BS286</f>
        <v>0</v>
      </c>
      <c r="T286" s="431">
        <f>+'Summary Data (2)'!BW286</f>
        <v>0</v>
      </c>
      <c r="U286" s="431">
        <f>+'Summary Data (2)'!BZ286</f>
        <v>0</v>
      </c>
      <c r="X286" s="432">
        <f t="shared" si="50"/>
        <v>0</v>
      </c>
      <c r="Y286" s="432">
        <f t="shared" si="50"/>
        <v>0</v>
      </c>
      <c r="Z286" s="432">
        <f t="shared" si="51"/>
        <v>0</v>
      </c>
      <c r="AA286" s="432">
        <f t="shared" si="52"/>
        <v>0</v>
      </c>
      <c r="AB286" s="432">
        <f t="shared" si="53"/>
        <v>0</v>
      </c>
      <c r="AC286" s="432">
        <f t="shared" si="54"/>
        <v>0</v>
      </c>
      <c r="AD286" s="432">
        <f t="shared" si="55"/>
        <v>0</v>
      </c>
      <c r="AG286" s="483" t="e">
        <f t="shared" si="56"/>
        <v>#DIV/0!</v>
      </c>
      <c r="AH286" s="483" t="e">
        <f t="shared" si="57"/>
        <v>#DIV/0!</v>
      </c>
      <c r="AI286" s="483" t="e">
        <f t="shared" si="58"/>
        <v>#DIV/0!</v>
      </c>
      <c r="AJ286" s="483" t="e">
        <f t="shared" si="59"/>
        <v>#DIV/0!</v>
      </c>
      <c r="AK286" s="483" t="e">
        <f t="shared" si="60"/>
        <v>#DIV/0!</v>
      </c>
      <c r="AL286" s="483" t="e">
        <f t="shared" si="61"/>
        <v>#DIV/0!</v>
      </c>
    </row>
    <row r="287" spans="2:38" x14ac:dyDescent="0.2">
      <c r="B287" s="428">
        <f>+'Summary Data (2)'!B287</f>
        <v>0</v>
      </c>
      <c r="C287" s="431">
        <f>+'Summary Data (2)'!G287</f>
        <v>0</v>
      </c>
      <c r="D287" s="431">
        <f>+'Summary Data (2)'!K287</f>
        <v>0</v>
      </c>
      <c r="E287" s="431">
        <f>+'Summary Data (2)'!O287</f>
        <v>0</v>
      </c>
      <c r="F287" s="431">
        <f>+'Summary Data (2)'!S287</f>
        <v>0</v>
      </c>
      <c r="G287" s="431">
        <f>+'Summary Data (2)'!W287</f>
        <v>0</v>
      </c>
      <c r="H287" s="431">
        <f>+'Summary Data (2)'!AA287</f>
        <v>0</v>
      </c>
      <c r="I287" s="431">
        <f>+'Summary Data (2)'!AE287</f>
        <v>0</v>
      </c>
      <c r="J287" s="431">
        <f>+'Summary Data (2)'!AI287</f>
        <v>0</v>
      </c>
      <c r="K287" s="431">
        <f>+'Summary Data (2)'!AM287</f>
        <v>0</v>
      </c>
      <c r="L287" s="431">
        <f>+'Summary Data (2)'!AQ287</f>
        <v>0</v>
      </c>
      <c r="M287" s="431">
        <f>+'Summary Data (2)'!AU287</f>
        <v>0</v>
      </c>
      <c r="N287" s="431">
        <f>+'Summary Data (2)'!AY287</f>
        <v>0</v>
      </c>
      <c r="O287" s="431">
        <f>+'Summary Data (2)'!BC287</f>
        <v>0</v>
      </c>
      <c r="P287" s="431">
        <f>+'Summary Data (2)'!BG287</f>
        <v>0</v>
      </c>
      <c r="Q287" s="431">
        <f>+'Summary Data (2)'!BK287</f>
        <v>0</v>
      </c>
      <c r="R287" s="431">
        <f>+'Summary Data (2)'!BO287</f>
        <v>0</v>
      </c>
      <c r="S287" s="431">
        <f>+'Summary Data (2)'!BS287</f>
        <v>0</v>
      </c>
      <c r="T287" s="431">
        <f>+'Summary Data (2)'!BW287</f>
        <v>0</v>
      </c>
      <c r="U287" s="431">
        <f>+'Summary Data (2)'!BZ287</f>
        <v>0</v>
      </c>
      <c r="X287" s="432">
        <f t="shared" si="50"/>
        <v>0</v>
      </c>
      <c r="Y287" s="432">
        <f t="shared" si="50"/>
        <v>0</v>
      </c>
      <c r="Z287" s="432">
        <f t="shared" si="51"/>
        <v>0</v>
      </c>
      <c r="AA287" s="432">
        <f t="shared" si="52"/>
        <v>0</v>
      </c>
      <c r="AB287" s="432">
        <f t="shared" si="53"/>
        <v>0</v>
      </c>
      <c r="AC287" s="432">
        <f t="shared" si="54"/>
        <v>0</v>
      </c>
      <c r="AD287" s="432">
        <f t="shared" si="55"/>
        <v>0</v>
      </c>
      <c r="AG287" s="483" t="e">
        <f t="shared" si="56"/>
        <v>#DIV/0!</v>
      </c>
      <c r="AH287" s="483" t="e">
        <f t="shared" si="57"/>
        <v>#DIV/0!</v>
      </c>
      <c r="AI287" s="483" t="e">
        <f t="shared" si="58"/>
        <v>#DIV/0!</v>
      </c>
      <c r="AJ287" s="483" t="e">
        <f t="shared" si="59"/>
        <v>#DIV/0!</v>
      </c>
      <c r="AK287" s="483" t="e">
        <f t="shared" si="60"/>
        <v>#DIV/0!</v>
      </c>
      <c r="AL287" s="483" t="e">
        <f t="shared" si="61"/>
        <v>#DIV/0!</v>
      </c>
    </row>
    <row r="288" spans="2:38" x14ac:dyDescent="0.2">
      <c r="B288" s="428">
        <f>+'Summary Data (2)'!B288</f>
        <v>0</v>
      </c>
      <c r="C288" s="431">
        <f>+'Summary Data (2)'!G288</f>
        <v>0</v>
      </c>
      <c r="D288" s="431">
        <f>+'Summary Data (2)'!K288</f>
        <v>0</v>
      </c>
      <c r="E288" s="431">
        <f>+'Summary Data (2)'!O288</f>
        <v>0</v>
      </c>
      <c r="F288" s="431">
        <f>+'Summary Data (2)'!S288</f>
        <v>0</v>
      </c>
      <c r="G288" s="431">
        <f>+'Summary Data (2)'!W288</f>
        <v>0</v>
      </c>
      <c r="H288" s="431">
        <f>+'Summary Data (2)'!AA288</f>
        <v>0</v>
      </c>
      <c r="I288" s="431">
        <f>+'Summary Data (2)'!AE288</f>
        <v>0</v>
      </c>
      <c r="J288" s="431">
        <f>+'Summary Data (2)'!AI288</f>
        <v>0</v>
      </c>
      <c r="K288" s="431">
        <f>+'Summary Data (2)'!AM288</f>
        <v>0</v>
      </c>
      <c r="L288" s="431">
        <f>+'Summary Data (2)'!AQ288</f>
        <v>0</v>
      </c>
      <c r="M288" s="431">
        <f>+'Summary Data (2)'!AU288</f>
        <v>0</v>
      </c>
      <c r="N288" s="431">
        <f>+'Summary Data (2)'!AY288</f>
        <v>0</v>
      </c>
      <c r="O288" s="431">
        <f>+'Summary Data (2)'!BC288</f>
        <v>0</v>
      </c>
      <c r="P288" s="431">
        <f>+'Summary Data (2)'!BG288</f>
        <v>0</v>
      </c>
      <c r="Q288" s="431">
        <f>+'Summary Data (2)'!BK288</f>
        <v>0</v>
      </c>
      <c r="R288" s="431">
        <f>+'Summary Data (2)'!BO288</f>
        <v>0</v>
      </c>
      <c r="S288" s="431">
        <f>+'Summary Data (2)'!BS288</f>
        <v>0</v>
      </c>
      <c r="T288" s="431">
        <f>+'Summary Data (2)'!BW288</f>
        <v>0</v>
      </c>
      <c r="U288" s="431">
        <f>+'Summary Data (2)'!BZ288</f>
        <v>0</v>
      </c>
      <c r="X288" s="432">
        <f t="shared" si="50"/>
        <v>0</v>
      </c>
      <c r="Y288" s="432">
        <f t="shared" si="50"/>
        <v>0</v>
      </c>
      <c r="Z288" s="432">
        <f t="shared" si="51"/>
        <v>0</v>
      </c>
      <c r="AA288" s="432">
        <f t="shared" si="52"/>
        <v>0</v>
      </c>
      <c r="AB288" s="432">
        <f t="shared" si="53"/>
        <v>0</v>
      </c>
      <c r="AC288" s="432">
        <f t="shared" si="54"/>
        <v>0</v>
      </c>
      <c r="AD288" s="432">
        <f t="shared" si="55"/>
        <v>0</v>
      </c>
      <c r="AG288" s="483" t="e">
        <f t="shared" si="56"/>
        <v>#DIV/0!</v>
      </c>
      <c r="AH288" s="483" t="e">
        <f t="shared" si="57"/>
        <v>#DIV/0!</v>
      </c>
      <c r="AI288" s="483" t="e">
        <f t="shared" si="58"/>
        <v>#DIV/0!</v>
      </c>
      <c r="AJ288" s="483" t="e">
        <f t="shared" si="59"/>
        <v>#DIV/0!</v>
      </c>
      <c r="AK288" s="483" t="e">
        <f t="shared" si="60"/>
        <v>#DIV/0!</v>
      </c>
      <c r="AL288" s="483" t="e">
        <f t="shared" si="61"/>
        <v>#DIV/0!</v>
      </c>
    </row>
    <row r="289" spans="2:38" x14ac:dyDescent="0.2">
      <c r="B289" s="428">
        <f>+'Summary Data (2)'!B289</f>
        <v>0</v>
      </c>
      <c r="C289" s="431">
        <f>+'Summary Data (2)'!G289</f>
        <v>0</v>
      </c>
      <c r="D289" s="431">
        <f>+'Summary Data (2)'!K289</f>
        <v>0</v>
      </c>
      <c r="E289" s="431">
        <f>+'Summary Data (2)'!O289</f>
        <v>0</v>
      </c>
      <c r="F289" s="431">
        <f>+'Summary Data (2)'!S289</f>
        <v>0</v>
      </c>
      <c r="G289" s="431">
        <f>+'Summary Data (2)'!W289</f>
        <v>0</v>
      </c>
      <c r="H289" s="431">
        <f>+'Summary Data (2)'!AA289</f>
        <v>0</v>
      </c>
      <c r="I289" s="431">
        <f>+'Summary Data (2)'!AE289</f>
        <v>0</v>
      </c>
      <c r="J289" s="431">
        <f>+'Summary Data (2)'!AI289</f>
        <v>0</v>
      </c>
      <c r="K289" s="431">
        <f>+'Summary Data (2)'!AM289</f>
        <v>0</v>
      </c>
      <c r="L289" s="431">
        <f>+'Summary Data (2)'!AQ289</f>
        <v>0</v>
      </c>
      <c r="M289" s="431">
        <f>+'Summary Data (2)'!AU289</f>
        <v>0</v>
      </c>
      <c r="N289" s="431">
        <f>+'Summary Data (2)'!AY289</f>
        <v>0</v>
      </c>
      <c r="O289" s="431">
        <f>+'Summary Data (2)'!BC289</f>
        <v>0</v>
      </c>
      <c r="P289" s="431">
        <f>+'Summary Data (2)'!BG289</f>
        <v>0</v>
      </c>
      <c r="Q289" s="431">
        <f>+'Summary Data (2)'!BK289</f>
        <v>0</v>
      </c>
      <c r="R289" s="431">
        <f>+'Summary Data (2)'!BO289</f>
        <v>0</v>
      </c>
      <c r="S289" s="431">
        <f>+'Summary Data (2)'!BS289</f>
        <v>0</v>
      </c>
      <c r="T289" s="431">
        <f>+'Summary Data (2)'!BW289</f>
        <v>0</v>
      </c>
      <c r="U289" s="431">
        <f>+'Summary Data (2)'!BZ289</f>
        <v>0</v>
      </c>
      <c r="X289" s="432">
        <f t="shared" si="50"/>
        <v>0</v>
      </c>
      <c r="Y289" s="432">
        <f t="shared" si="50"/>
        <v>0</v>
      </c>
      <c r="Z289" s="432">
        <f t="shared" si="51"/>
        <v>0</v>
      </c>
      <c r="AA289" s="432">
        <f t="shared" si="52"/>
        <v>0</v>
      </c>
      <c r="AB289" s="432">
        <f t="shared" si="53"/>
        <v>0</v>
      </c>
      <c r="AC289" s="432">
        <f t="shared" si="54"/>
        <v>0</v>
      </c>
      <c r="AD289" s="432">
        <f t="shared" si="55"/>
        <v>0</v>
      </c>
      <c r="AG289" s="483" t="e">
        <f t="shared" si="56"/>
        <v>#DIV/0!</v>
      </c>
      <c r="AH289" s="483" t="e">
        <f t="shared" si="57"/>
        <v>#DIV/0!</v>
      </c>
      <c r="AI289" s="483" t="e">
        <f t="shared" si="58"/>
        <v>#DIV/0!</v>
      </c>
      <c r="AJ289" s="483" t="e">
        <f t="shared" si="59"/>
        <v>#DIV/0!</v>
      </c>
      <c r="AK289" s="483" t="e">
        <f t="shared" si="60"/>
        <v>#DIV/0!</v>
      </c>
      <c r="AL289" s="483" t="e">
        <f t="shared" si="61"/>
        <v>#DIV/0!</v>
      </c>
    </row>
    <row r="290" spans="2:38" x14ac:dyDescent="0.2">
      <c r="B290" s="428">
        <f>+'Summary Data (2)'!B290</f>
        <v>0</v>
      </c>
      <c r="C290" s="431">
        <f>+'Summary Data (2)'!G290</f>
        <v>0</v>
      </c>
      <c r="D290" s="431">
        <f>+'Summary Data (2)'!K290</f>
        <v>0</v>
      </c>
      <c r="E290" s="431">
        <f>+'Summary Data (2)'!O290</f>
        <v>0</v>
      </c>
      <c r="F290" s="431">
        <f>+'Summary Data (2)'!S290</f>
        <v>0</v>
      </c>
      <c r="G290" s="431">
        <f>+'Summary Data (2)'!W290</f>
        <v>0</v>
      </c>
      <c r="H290" s="431">
        <f>+'Summary Data (2)'!AA290</f>
        <v>0</v>
      </c>
      <c r="I290" s="431">
        <f>+'Summary Data (2)'!AE290</f>
        <v>0</v>
      </c>
      <c r="J290" s="431">
        <f>+'Summary Data (2)'!AI290</f>
        <v>0</v>
      </c>
      <c r="K290" s="431">
        <f>+'Summary Data (2)'!AM290</f>
        <v>0</v>
      </c>
      <c r="L290" s="431">
        <f>+'Summary Data (2)'!AQ290</f>
        <v>0</v>
      </c>
      <c r="M290" s="431">
        <f>+'Summary Data (2)'!AU290</f>
        <v>0</v>
      </c>
      <c r="N290" s="431">
        <f>+'Summary Data (2)'!AY290</f>
        <v>0</v>
      </c>
      <c r="O290" s="431">
        <f>+'Summary Data (2)'!BC290</f>
        <v>0</v>
      </c>
      <c r="P290" s="431">
        <f>+'Summary Data (2)'!BG290</f>
        <v>0</v>
      </c>
      <c r="Q290" s="431">
        <f>+'Summary Data (2)'!BK290</f>
        <v>0</v>
      </c>
      <c r="R290" s="431">
        <f>+'Summary Data (2)'!BO290</f>
        <v>0</v>
      </c>
      <c r="S290" s="431">
        <f>+'Summary Data (2)'!BS290</f>
        <v>0</v>
      </c>
      <c r="T290" s="431">
        <f>+'Summary Data (2)'!BW290</f>
        <v>0</v>
      </c>
      <c r="U290" s="431">
        <f>+'Summary Data (2)'!BZ290</f>
        <v>0</v>
      </c>
      <c r="X290" s="432">
        <f t="shared" si="50"/>
        <v>0</v>
      </c>
      <c r="Y290" s="432">
        <f t="shared" si="50"/>
        <v>0</v>
      </c>
      <c r="Z290" s="432">
        <f t="shared" si="51"/>
        <v>0</v>
      </c>
      <c r="AA290" s="432">
        <f t="shared" si="52"/>
        <v>0</v>
      </c>
      <c r="AB290" s="432">
        <f t="shared" si="53"/>
        <v>0</v>
      </c>
      <c r="AC290" s="432">
        <f t="shared" si="54"/>
        <v>0</v>
      </c>
      <c r="AD290" s="432">
        <f t="shared" si="55"/>
        <v>0</v>
      </c>
      <c r="AG290" s="483" t="e">
        <f t="shared" si="56"/>
        <v>#DIV/0!</v>
      </c>
      <c r="AH290" s="483" t="e">
        <f t="shared" si="57"/>
        <v>#DIV/0!</v>
      </c>
      <c r="AI290" s="483" t="e">
        <f t="shared" si="58"/>
        <v>#DIV/0!</v>
      </c>
      <c r="AJ290" s="483" t="e">
        <f t="shared" si="59"/>
        <v>#DIV/0!</v>
      </c>
      <c r="AK290" s="483" t="e">
        <f t="shared" si="60"/>
        <v>#DIV/0!</v>
      </c>
      <c r="AL290" s="483" t="e">
        <f t="shared" si="61"/>
        <v>#DIV/0!</v>
      </c>
    </row>
    <row r="291" spans="2:38" x14ac:dyDescent="0.2">
      <c r="B291" s="428">
        <f>+'Summary Data (2)'!B291</f>
        <v>0</v>
      </c>
      <c r="C291" s="431">
        <f>+'Summary Data (2)'!G291</f>
        <v>0</v>
      </c>
      <c r="D291" s="431">
        <f>+'Summary Data (2)'!K291</f>
        <v>0</v>
      </c>
      <c r="E291" s="431">
        <f>+'Summary Data (2)'!O291</f>
        <v>0</v>
      </c>
      <c r="F291" s="431">
        <f>+'Summary Data (2)'!S291</f>
        <v>0</v>
      </c>
      <c r="G291" s="431">
        <f>+'Summary Data (2)'!W291</f>
        <v>0</v>
      </c>
      <c r="H291" s="431">
        <f>+'Summary Data (2)'!AA291</f>
        <v>0</v>
      </c>
      <c r="I291" s="431">
        <f>+'Summary Data (2)'!AE291</f>
        <v>0</v>
      </c>
      <c r="J291" s="431">
        <f>+'Summary Data (2)'!AI291</f>
        <v>0</v>
      </c>
      <c r="K291" s="431">
        <f>+'Summary Data (2)'!AM291</f>
        <v>0</v>
      </c>
      <c r="L291" s="431">
        <f>+'Summary Data (2)'!AQ291</f>
        <v>0</v>
      </c>
      <c r="M291" s="431">
        <f>+'Summary Data (2)'!AU291</f>
        <v>0</v>
      </c>
      <c r="N291" s="431">
        <f>+'Summary Data (2)'!AY291</f>
        <v>0</v>
      </c>
      <c r="O291" s="431">
        <f>+'Summary Data (2)'!BC291</f>
        <v>0</v>
      </c>
      <c r="P291" s="431">
        <f>+'Summary Data (2)'!BG291</f>
        <v>0</v>
      </c>
      <c r="Q291" s="431">
        <f>+'Summary Data (2)'!BK291</f>
        <v>0</v>
      </c>
      <c r="R291" s="431">
        <f>+'Summary Data (2)'!BO291</f>
        <v>0</v>
      </c>
      <c r="S291" s="431">
        <f>+'Summary Data (2)'!BS291</f>
        <v>0</v>
      </c>
      <c r="T291" s="431">
        <f>+'Summary Data (2)'!BW291</f>
        <v>0</v>
      </c>
      <c r="U291" s="431">
        <f>+'Summary Data (2)'!BZ291</f>
        <v>0</v>
      </c>
      <c r="X291" s="432">
        <f t="shared" si="50"/>
        <v>0</v>
      </c>
      <c r="Y291" s="432">
        <f t="shared" si="50"/>
        <v>0</v>
      </c>
      <c r="Z291" s="432">
        <f t="shared" si="51"/>
        <v>0</v>
      </c>
      <c r="AA291" s="432">
        <f t="shared" si="52"/>
        <v>0</v>
      </c>
      <c r="AB291" s="432">
        <f t="shared" si="53"/>
        <v>0</v>
      </c>
      <c r="AC291" s="432">
        <f t="shared" si="54"/>
        <v>0</v>
      </c>
      <c r="AD291" s="432">
        <f t="shared" si="55"/>
        <v>0</v>
      </c>
      <c r="AG291" s="483" t="e">
        <f t="shared" si="56"/>
        <v>#DIV/0!</v>
      </c>
      <c r="AH291" s="483" t="e">
        <f t="shared" si="57"/>
        <v>#DIV/0!</v>
      </c>
      <c r="AI291" s="483" t="e">
        <f t="shared" si="58"/>
        <v>#DIV/0!</v>
      </c>
      <c r="AJ291" s="483" t="e">
        <f t="shared" si="59"/>
        <v>#DIV/0!</v>
      </c>
      <c r="AK291" s="483" t="e">
        <f t="shared" si="60"/>
        <v>#DIV/0!</v>
      </c>
      <c r="AL291" s="483" t="e">
        <f t="shared" si="61"/>
        <v>#DIV/0!</v>
      </c>
    </row>
    <row r="292" spans="2:38" x14ac:dyDescent="0.2">
      <c r="B292" s="428">
        <f>+'Summary Data (2)'!B292</f>
        <v>0</v>
      </c>
      <c r="C292" s="431">
        <f>+'Summary Data (2)'!G292</f>
        <v>0</v>
      </c>
      <c r="D292" s="431">
        <f>+'Summary Data (2)'!K292</f>
        <v>0</v>
      </c>
      <c r="E292" s="431">
        <f>+'Summary Data (2)'!O292</f>
        <v>0</v>
      </c>
      <c r="F292" s="431">
        <f>+'Summary Data (2)'!S292</f>
        <v>0</v>
      </c>
      <c r="G292" s="431">
        <f>+'Summary Data (2)'!W292</f>
        <v>0</v>
      </c>
      <c r="H292" s="431">
        <f>+'Summary Data (2)'!AA292</f>
        <v>0</v>
      </c>
      <c r="I292" s="431">
        <f>+'Summary Data (2)'!AE292</f>
        <v>0</v>
      </c>
      <c r="J292" s="431">
        <f>+'Summary Data (2)'!AI292</f>
        <v>0</v>
      </c>
      <c r="K292" s="431">
        <f>+'Summary Data (2)'!AM292</f>
        <v>0</v>
      </c>
      <c r="L292" s="431">
        <f>+'Summary Data (2)'!AQ292</f>
        <v>0</v>
      </c>
      <c r="M292" s="431">
        <f>+'Summary Data (2)'!AU292</f>
        <v>0</v>
      </c>
      <c r="N292" s="431">
        <f>+'Summary Data (2)'!AY292</f>
        <v>0</v>
      </c>
      <c r="O292" s="431">
        <f>+'Summary Data (2)'!BC292</f>
        <v>0</v>
      </c>
      <c r="P292" s="431">
        <f>+'Summary Data (2)'!BG292</f>
        <v>0</v>
      </c>
      <c r="Q292" s="431">
        <f>+'Summary Data (2)'!BK292</f>
        <v>0</v>
      </c>
      <c r="R292" s="431">
        <f>+'Summary Data (2)'!BO292</f>
        <v>0</v>
      </c>
      <c r="S292" s="431">
        <f>+'Summary Data (2)'!BS292</f>
        <v>0</v>
      </c>
      <c r="T292" s="431">
        <f>+'Summary Data (2)'!BW292</f>
        <v>0</v>
      </c>
      <c r="U292" s="431">
        <f>+'Summary Data (2)'!BZ292</f>
        <v>0</v>
      </c>
      <c r="X292" s="432">
        <f t="shared" si="50"/>
        <v>0</v>
      </c>
      <c r="Y292" s="432">
        <f t="shared" si="50"/>
        <v>0</v>
      </c>
      <c r="Z292" s="432">
        <f t="shared" si="51"/>
        <v>0</v>
      </c>
      <c r="AA292" s="432">
        <f t="shared" si="52"/>
        <v>0</v>
      </c>
      <c r="AB292" s="432">
        <f t="shared" si="53"/>
        <v>0</v>
      </c>
      <c r="AC292" s="432">
        <f t="shared" si="54"/>
        <v>0</v>
      </c>
      <c r="AD292" s="432">
        <f t="shared" si="55"/>
        <v>0</v>
      </c>
      <c r="AG292" s="483" t="e">
        <f t="shared" si="56"/>
        <v>#DIV/0!</v>
      </c>
      <c r="AH292" s="483" t="e">
        <f t="shared" si="57"/>
        <v>#DIV/0!</v>
      </c>
      <c r="AI292" s="483" t="e">
        <f t="shared" si="58"/>
        <v>#DIV/0!</v>
      </c>
      <c r="AJ292" s="483" t="e">
        <f t="shared" si="59"/>
        <v>#DIV/0!</v>
      </c>
      <c r="AK292" s="483" t="e">
        <f t="shared" si="60"/>
        <v>#DIV/0!</v>
      </c>
      <c r="AL292" s="483" t="e">
        <f t="shared" si="61"/>
        <v>#DIV/0!</v>
      </c>
    </row>
    <row r="293" spans="2:38" x14ac:dyDescent="0.2">
      <c r="B293" s="428">
        <f>+'Summary Data (2)'!B293</f>
        <v>0</v>
      </c>
      <c r="C293" s="431">
        <f>+'Summary Data (2)'!G293</f>
        <v>0</v>
      </c>
      <c r="D293" s="431">
        <f>+'Summary Data (2)'!K293</f>
        <v>0</v>
      </c>
      <c r="E293" s="431">
        <f>+'Summary Data (2)'!O293</f>
        <v>0</v>
      </c>
      <c r="F293" s="431">
        <f>+'Summary Data (2)'!S293</f>
        <v>0</v>
      </c>
      <c r="G293" s="431">
        <f>+'Summary Data (2)'!W293</f>
        <v>0</v>
      </c>
      <c r="H293" s="431">
        <f>+'Summary Data (2)'!AA293</f>
        <v>0</v>
      </c>
      <c r="I293" s="431">
        <f>+'Summary Data (2)'!AE293</f>
        <v>0</v>
      </c>
      <c r="J293" s="431">
        <f>+'Summary Data (2)'!AI293</f>
        <v>0</v>
      </c>
      <c r="K293" s="431">
        <f>+'Summary Data (2)'!AM293</f>
        <v>0</v>
      </c>
      <c r="L293" s="431">
        <f>+'Summary Data (2)'!AQ293</f>
        <v>0</v>
      </c>
      <c r="M293" s="431">
        <f>+'Summary Data (2)'!AU293</f>
        <v>0</v>
      </c>
      <c r="N293" s="431">
        <f>+'Summary Data (2)'!AY293</f>
        <v>0</v>
      </c>
      <c r="O293" s="431">
        <f>+'Summary Data (2)'!BC293</f>
        <v>0</v>
      </c>
      <c r="P293" s="431">
        <f>+'Summary Data (2)'!BG293</f>
        <v>0</v>
      </c>
      <c r="Q293" s="431">
        <f>+'Summary Data (2)'!BK293</f>
        <v>0</v>
      </c>
      <c r="R293" s="431">
        <f>+'Summary Data (2)'!BO293</f>
        <v>0</v>
      </c>
      <c r="S293" s="431">
        <f>+'Summary Data (2)'!BS293</f>
        <v>0</v>
      </c>
      <c r="T293" s="431">
        <f>+'Summary Data (2)'!BW293</f>
        <v>0</v>
      </c>
      <c r="U293" s="431">
        <f>+'Summary Data (2)'!BZ293</f>
        <v>0</v>
      </c>
      <c r="X293" s="432">
        <f t="shared" si="50"/>
        <v>0</v>
      </c>
      <c r="Y293" s="432">
        <f t="shared" si="50"/>
        <v>0</v>
      </c>
      <c r="Z293" s="432">
        <f t="shared" si="51"/>
        <v>0</v>
      </c>
      <c r="AA293" s="432">
        <f t="shared" si="52"/>
        <v>0</v>
      </c>
      <c r="AB293" s="432">
        <f t="shared" si="53"/>
        <v>0</v>
      </c>
      <c r="AC293" s="432">
        <f t="shared" si="54"/>
        <v>0</v>
      </c>
      <c r="AD293" s="432">
        <f t="shared" si="55"/>
        <v>0</v>
      </c>
      <c r="AG293" s="483" t="e">
        <f t="shared" si="56"/>
        <v>#DIV/0!</v>
      </c>
      <c r="AH293" s="483" t="e">
        <f t="shared" si="57"/>
        <v>#DIV/0!</v>
      </c>
      <c r="AI293" s="483" t="e">
        <f t="shared" si="58"/>
        <v>#DIV/0!</v>
      </c>
      <c r="AJ293" s="483" t="e">
        <f t="shared" si="59"/>
        <v>#DIV/0!</v>
      </c>
      <c r="AK293" s="483" t="e">
        <f t="shared" si="60"/>
        <v>#DIV/0!</v>
      </c>
      <c r="AL293" s="483" t="e">
        <f t="shared" si="61"/>
        <v>#DIV/0!</v>
      </c>
    </row>
    <row r="294" spans="2:38" x14ac:dyDescent="0.2">
      <c r="B294" s="428">
        <f>+'Summary Data (2)'!B294</f>
        <v>0</v>
      </c>
      <c r="C294" s="431">
        <f>+'Summary Data (2)'!G294</f>
        <v>0</v>
      </c>
      <c r="D294" s="431">
        <f>+'Summary Data (2)'!K294</f>
        <v>0</v>
      </c>
      <c r="E294" s="431">
        <f>+'Summary Data (2)'!O294</f>
        <v>0</v>
      </c>
      <c r="F294" s="431">
        <f>+'Summary Data (2)'!S294</f>
        <v>0</v>
      </c>
      <c r="G294" s="431">
        <f>+'Summary Data (2)'!W294</f>
        <v>0</v>
      </c>
      <c r="H294" s="431">
        <f>+'Summary Data (2)'!AA294</f>
        <v>0</v>
      </c>
      <c r="I294" s="431">
        <f>+'Summary Data (2)'!AE294</f>
        <v>0</v>
      </c>
      <c r="J294" s="431">
        <f>+'Summary Data (2)'!AI294</f>
        <v>0</v>
      </c>
      <c r="K294" s="431">
        <f>+'Summary Data (2)'!AM294</f>
        <v>0</v>
      </c>
      <c r="L294" s="431">
        <f>+'Summary Data (2)'!AQ294</f>
        <v>0</v>
      </c>
      <c r="M294" s="431">
        <f>+'Summary Data (2)'!AU294</f>
        <v>0</v>
      </c>
      <c r="N294" s="431">
        <f>+'Summary Data (2)'!AY294</f>
        <v>0</v>
      </c>
      <c r="O294" s="431">
        <f>+'Summary Data (2)'!BC294</f>
        <v>0</v>
      </c>
      <c r="P294" s="431">
        <f>+'Summary Data (2)'!BG294</f>
        <v>0</v>
      </c>
      <c r="Q294" s="431">
        <f>+'Summary Data (2)'!BK294</f>
        <v>0</v>
      </c>
      <c r="R294" s="431">
        <f>+'Summary Data (2)'!BO294</f>
        <v>0</v>
      </c>
      <c r="S294" s="431">
        <f>+'Summary Data (2)'!BS294</f>
        <v>0</v>
      </c>
      <c r="T294" s="431">
        <f>+'Summary Data (2)'!BW294</f>
        <v>0</v>
      </c>
      <c r="U294" s="431">
        <f>+'Summary Data (2)'!BZ294</f>
        <v>0</v>
      </c>
      <c r="X294" s="432">
        <f t="shared" si="50"/>
        <v>0</v>
      </c>
      <c r="Y294" s="432">
        <f t="shared" si="50"/>
        <v>0</v>
      </c>
      <c r="Z294" s="432">
        <f t="shared" si="51"/>
        <v>0</v>
      </c>
      <c r="AA294" s="432">
        <f t="shared" si="52"/>
        <v>0</v>
      </c>
      <c r="AB294" s="432">
        <f t="shared" si="53"/>
        <v>0</v>
      </c>
      <c r="AC294" s="432">
        <f t="shared" si="54"/>
        <v>0</v>
      </c>
      <c r="AD294" s="432">
        <f t="shared" si="55"/>
        <v>0</v>
      </c>
      <c r="AG294" s="483" t="e">
        <f t="shared" si="56"/>
        <v>#DIV/0!</v>
      </c>
      <c r="AH294" s="483" t="e">
        <f t="shared" si="57"/>
        <v>#DIV/0!</v>
      </c>
      <c r="AI294" s="483" t="e">
        <f t="shared" si="58"/>
        <v>#DIV/0!</v>
      </c>
      <c r="AJ294" s="483" t="e">
        <f t="shared" si="59"/>
        <v>#DIV/0!</v>
      </c>
      <c r="AK294" s="483" t="e">
        <f t="shared" si="60"/>
        <v>#DIV/0!</v>
      </c>
      <c r="AL294" s="483" t="e">
        <f t="shared" si="61"/>
        <v>#DIV/0!</v>
      </c>
    </row>
    <row r="295" spans="2:38" x14ac:dyDescent="0.2">
      <c r="B295" s="428">
        <f>+'Summary Data (2)'!B295</f>
        <v>0</v>
      </c>
      <c r="C295" s="431">
        <f>+'Summary Data (2)'!G295</f>
        <v>0</v>
      </c>
      <c r="D295" s="431">
        <f>+'Summary Data (2)'!K295</f>
        <v>0</v>
      </c>
      <c r="E295" s="431">
        <f>+'Summary Data (2)'!O295</f>
        <v>0</v>
      </c>
      <c r="F295" s="431">
        <f>+'Summary Data (2)'!S295</f>
        <v>0</v>
      </c>
      <c r="G295" s="431">
        <f>+'Summary Data (2)'!W295</f>
        <v>0</v>
      </c>
      <c r="H295" s="431">
        <f>+'Summary Data (2)'!AA295</f>
        <v>0</v>
      </c>
      <c r="I295" s="431">
        <f>+'Summary Data (2)'!AE295</f>
        <v>0</v>
      </c>
      <c r="J295" s="431">
        <f>+'Summary Data (2)'!AI295</f>
        <v>0</v>
      </c>
      <c r="K295" s="431">
        <f>+'Summary Data (2)'!AM295</f>
        <v>0</v>
      </c>
      <c r="L295" s="431">
        <f>+'Summary Data (2)'!AQ295</f>
        <v>0</v>
      </c>
      <c r="M295" s="431">
        <f>+'Summary Data (2)'!AU295</f>
        <v>0</v>
      </c>
      <c r="N295" s="431">
        <f>+'Summary Data (2)'!AY295</f>
        <v>0</v>
      </c>
      <c r="O295" s="431">
        <f>+'Summary Data (2)'!BC295</f>
        <v>0</v>
      </c>
      <c r="P295" s="431">
        <f>+'Summary Data (2)'!BG295</f>
        <v>0</v>
      </c>
      <c r="Q295" s="431">
        <f>+'Summary Data (2)'!BK295</f>
        <v>0</v>
      </c>
      <c r="R295" s="431">
        <f>+'Summary Data (2)'!BO295</f>
        <v>0</v>
      </c>
      <c r="S295" s="431">
        <f>+'Summary Data (2)'!BS295</f>
        <v>0</v>
      </c>
      <c r="T295" s="431">
        <f>+'Summary Data (2)'!BW295</f>
        <v>0</v>
      </c>
      <c r="U295" s="431">
        <f>+'Summary Data (2)'!BZ295</f>
        <v>0</v>
      </c>
      <c r="X295" s="432">
        <f t="shared" si="50"/>
        <v>0</v>
      </c>
      <c r="Y295" s="432">
        <f t="shared" si="50"/>
        <v>0</v>
      </c>
      <c r="Z295" s="432">
        <f t="shared" si="51"/>
        <v>0</v>
      </c>
      <c r="AA295" s="432">
        <f t="shared" si="52"/>
        <v>0</v>
      </c>
      <c r="AB295" s="432">
        <f t="shared" si="53"/>
        <v>0</v>
      </c>
      <c r="AC295" s="432">
        <f t="shared" si="54"/>
        <v>0</v>
      </c>
      <c r="AD295" s="432">
        <f t="shared" si="55"/>
        <v>0</v>
      </c>
      <c r="AG295" s="483" t="e">
        <f t="shared" si="56"/>
        <v>#DIV/0!</v>
      </c>
      <c r="AH295" s="483" t="e">
        <f t="shared" si="57"/>
        <v>#DIV/0!</v>
      </c>
      <c r="AI295" s="483" t="e">
        <f t="shared" si="58"/>
        <v>#DIV/0!</v>
      </c>
      <c r="AJ295" s="483" t="e">
        <f t="shared" si="59"/>
        <v>#DIV/0!</v>
      </c>
      <c r="AK295" s="483" t="e">
        <f t="shared" si="60"/>
        <v>#DIV/0!</v>
      </c>
      <c r="AL295" s="483" t="e">
        <f t="shared" si="61"/>
        <v>#DIV/0!</v>
      </c>
    </row>
    <row r="296" spans="2:38" x14ac:dyDescent="0.2">
      <c r="B296" s="428">
        <f>+'Summary Data (2)'!B296</f>
        <v>0</v>
      </c>
      <c r="C296" s="431">
        <f>+'Summary Data (2)'!G296</f>
        <v>0</v>
      </c>
      <c r="D296" s="431">
        <f>+'Summary Data (2)'!K296</f>
        <v>0</v>
      </c>
      <c r="E296" s="431">
        <f>+'Summary Data (2)'!O296</f>
        <v>0</v>
      </c>
      <c r="F296" s="431">
        <f>+'Summary Data (2)'!S296</f>
        <v>0</v>
      </c>
      <c r="G296" s="431">
        <f>+'Summary Data (2)'!W296</f>
        <v>0</v>
      </c>
      <c r="H296" s="431">
        <f>+'Summary Data (2)'!AA296</f>
        <v>0</v>
      </c>
      <c r="I296" s="431">
        <f>+'Summary Data (2)'!AE296</f>
        <v>0</v>
      </c>
      <c r="J296" s="431">
        <f>+'Summary Data (2)'!AI296</f>
        <v>0</v>
      </c>
      <c r="K296" s="431">
        <f>+'Summary Data (2)'!AM296</f>
        <v>0</v>
      </c>
      <c r="L296" s="431">
        <f>+'Summary Data (2)'!AQ296</f>
        <v>0</v>
      </c>
      <c r="M296" s="431">
        <f>+'Summary Data (2)'!AU296</f>
        <v>0</v>
      </c>
      <c r="N296" s="431">
        <f>+'Summary Data (2)'!AY296</f>
        <v>0</v>
      </c>
      <c r="O296" s="431">
        <f>+'Summary Data (2)'!BC296</f>
        <v>0</v>
      </c>
      <c r="P296" s="431">
        <f>+'Summary Data (2)'!BG296</f>
        <v>0</v>
      </c>
      <c r="Q296" s="431">
        <f>+'Summary Data (2)'!BK296</f>
        <v>0</v>
      </c>
      <c r="R296" s="431">
        <f>+'Summary Data (2)'!BO296</f>
        <v>0</v>
      </c>
      <c r="S296" s="431">
        <f>+'Summary Data (2)'!BS296</f>
        <v>0</v>
      </c>
      <c r="T296" s="431">
        <f>+'Summary Data (2)'!BW296</f>
        <v>0</v>
      </c>
      <c r="U296" s="431">
        <f>+'Summary Data (2)'!BZ296</f>
        <v>0</v>
      </c>
      <c r="X296" s="432">
        <f t="shared" si="50"/>
        <v>0</v>
      </c>
      <c r="Y296" s="432">
        <f t="shared" si="50"/>
        <v>0</v>
      </c>
      <c r="Z296" s="432">
        <f t="shared" si="51"/>
        <v>0</v>
      </c>
      <c r="AA296" s="432">
        <f t="shared" si="52"/>
        <v>0</v>
      </c>
      <c r="AB296" s="432">
        <f t="shared" si="53"/>
        <v>0</v>
      </c>
      <c r="AC296" s="432">
        <f t="shared" si="54"/>
        <v>0</v>
      </c>
      <c r="AD296" s="432">
        <f t="shared" si="55"/>
        <v>0</v>
      </c>
      <c r="AG296" s="483" t="e">
        <f t="shared" si="56"/>
        <v>#DIV/0!</v>
      </c>
      <c r="AH296" s="483" t="e">
        <f t="shared" si="57"/>
        <v>#DIV/0!</v>
      </c>
      <c r="AI296" s="483" t="e">
        <f t="shared" si="58"/>
        <v>#DIV/0!</v>
      </c>
      <c r="AJ296" s="483" t="e">
        <f t="shared" si="59"/>
        <v>#DIV/0!</v>
      </c>
      <c r="AK296" s="483" t="e">
        <f t="shared" si="60"/>
        <v>#DIV/0!</v>
      </c>
      <c r="AL296" s="483" t="e">
        <f t="shared" si="61"/>
        <v>#DIV/0!</v>
      </c>
    </row>
    <row r="297" spans="2:38" x14ac:dyDescent="0.2">
      <c r="B297" s="428">
        <f>+'Summary Data (2)'!B297</f>
        <v>0</v>
      </c>
      <c r="C297" s="431">
        <f>+'Summary Data (2)'!G297</f>
        <v>0</v>
      </c>
      <c r="D297" s="431">
        <f>+'Summary Data (2)'!K297</f>
        <v>0</v>
      </c>
      <c r="E297" s="431">
        <f>+'Summary Data (2)'!O297</f>
        <v>0</v>
      </c>
      <c r="F297" s="431">
        <f>+'Summary Data (2)'!S297</f>
        <v>0</v>
      </c>
      <c r="G297" s="431">
        <f>+'Summary Data (2)'!W297</f>
        <v>0</v>
      </c>
      <c r="H297" s="431">
        <f>+'Summary Data (2)'!AA297</f>
        <v>0</v>
      </c>
      <c r="I297" s="431">
        <f>+'Summary Data (2)'!AE297</f>
        <v>0</v>
      </c>
      <c r="J297" s="431">
        <f>+'Summary Data (2)'!AI297</f>
        <v>0</v>
      </c>
      <c r="K297" s="431">
        <f>+'Summary Data (2)'!AM297</f>
        <v>0</v>
      </c>
      <c r="L297" s="431">
        <f>+'Summary Data (2)'!AQ297</f>
        <v>0</v>
      </c>
      <c r="M297" s="431">
        <f>+'Summary Data (2)'!AU297</f>
        <v>0</v>
      </c>
      <c r="N297" s="431">
        <f>+'Summary Data (2)'!AY297</f>
        <v>0</v>
      </c>
      <c r="O297" s="431">
        <f>+'Summary Data (2)'!BC297</f>
        <v>0</v>
      </c>
      <c r="P297" s="431">
        <f>+'Summary Data (2)'!BG297</f>
        <v>0</v>
      </c>
      <c r="Q297" s="431">
        <f>+'Summary Data (2)'!BK297</f>
        <v>0</v>
      </c>
      <c r="R297" s="431">
        <f>+'Summary Data (2)'!BO297</f>
        <v>0</v>
      </c>
      <c r="S297" s="431">
        <f>+'Summary Data (2)'!BS297</f>
        <v>0</v>
      </c>
      <c r="T297" s="431">
        <f>+'Summary Data (2)'!BW297</f>
        <v>0</v>
      </c>
      <c r="U297" s="431">
        <f>+'Summary Data (2)'!BZ297</f>
        <v>0</v>
      </c>
      <c r="X297" s="432">
        <f t="shared" si="50"/>
        <v>0</v>
      </c>
      <c r="Y297" s="432">
        <f t="shared" si="50"/>
        <v>0</v>
      </c>
      <c r="Z297" s="432">
        <f t="shared" si="51"/>
        <v>0</v>
      </c>
      <c r="AA297" s="432">
        <f t="shared" si="52"/>
        <v>0</v>
      </c>
      <c r="AB297" s="432">
        <f t="shared" si="53"/>
        <v>0</v>
      </c>
      <c r="AC297" s="432">
        <f t="shared" si="54"/>
        <v>0</v>
      </c>
      <c r="AD297" s="432">
        <f t="shared" si="55"/>
        <v>0</v>
      </c>
      <c r="AG297" s="483" t="e">
        <f t="shared" si="56"/>
        <v>#DIV/0!</v>
      </c>
      <c r="AH297" s="483" t="e">
        <f t="shared" si="57"/>
        <v>#DIV/0!</v>
      </c>
      <c r="AI297" s="483" t="e">
        <f t="shared" si="58"/>
        <v>#DIV/0!</v>
      </c>
      <c r="AJ297" s="483" t="e">
        <f t="shared" si="59"/>
        <v>#DIV/0!</v>
      </c>
      <c r="AK297" s="483" t="e">
        <f t="shared" si="60"/>
        <v>#DIV/0!</v>
      </c>
      <c r="AL297" s="483" t="e">
        <f t="shared" si="61"/>
        <v>#DIV/0!</v>
      </c>
    </row>
    <row r="298" spans="2:38" x14ac:dyDescent="0.2">
      <c r="B298" s="428">
        <f>+'Summary Data (2)'!B298</f>
        <v>0</v>
      </c>
      <c r="C298" s="431">
        <f>+'Summary Data (2)'!G298</f>
        <v>0</v>
      </c>
      <c r="D298" s="431">
        <f>+'Summary Data (2)'!K298</f>
        <v>0</v>
      </c>
      <c r="E298" s="431">
        <f>+'Summary Data (2)'!O298</f>
        <v>0</v>
      </c>
      <c r="F298" s="431">
        <f>+'Summary Data (2)'!S298</f>
        <v>0</v>
      </c>
      <c r="G298" s="431">
        <f>+'Summary Data (2)'!W298</f>
        <v>0</v>
      </c>
      <c r="H298" s="431">
        <f>+'Summary Data (2)'!AA298</f>
        <v>0</v>
      </c>
      <c r="I298" s="431">
        <f>+'Summary Data (2)'!AE298</f>
        <v>0</v>
      </c>
      <c r="J298" s="431">
        <f>+'Summary Data (2)'!AI298</f>
        <v>0</v>
      </c>
      <c r="K298" s="431">
        <f>+'Summary Data (2)'!AM298</f>
        <v>0</v>
      </c>
      <c r="L298" s="431">
        <f>+'Summary Data (2)'!AQ298</f>
        <v>0</v>
      </c>
      <c r="M298" s="431">
        <f>+'Summary Data (2)'!AU298</f>
        <v>0</v>
      </c>
      <c r="N298" s="431">
        <f>+'Summary Data (2)'!AY298</f>
        <v>0</v>
      </c>
      <c r="O298" s="431">
        <f>+'Summary Data (2)'!BC298</f>
        <v>0</v>
      </c>
      <c r="P298" s="431">
        <f>+'Summary Data (2)'!BG298</f>
        <v>0</v>
      </c>
      <c r="Q298" s="431">
        <f>+'Summary Data (2)'!BK298</f>
        <v>0</v>
      </c>
      <c r="R298" s="431">
        <f>+'Summary Data (2)'!BO298</f>
        <v>0</v>
      </c>
      <c r="S298" s="431">
        <f>+'Summary Data (2)'!BS298</f>
        <v>0</v>
      </c>
      <c r="T298" s="431">
        <f>+'Summary Data (2)'!BW298</f>
        <v>0</v>
      </c>
      <c r="U298" s="431">
        <f>+'Summary Data (2)'!BZ298</f>
        <v>0</v>
      </c>
      <c r="X298" s="432">
        <f t="shared" si="50"/>
        <v>0</v>
      </c>
      <c r="Y298" s="432">
        <f t="shared" si="50"/>
        <v>0</v>
      </c>
      <c r="Z298" s="432">
        <f t="shared" si="51"/>
        <v>0</v>
      </c>
      <c r="AA298" s="432">
        <f t="shared" si="52"/>
        <v>0</v>
      </c>
      <c r="AB298" s="432">
        <f t="shared" si="53"/>
        <v>0</v>
      </c>
      <c r="AC298" s="432">
        <f t="shared" si="54"/>
        <v>0</v>
      </c>
      <c r="AD298" s="432">
        <f t="shared" si="55"/>
        <v>0</v>
      </c>
      <c r="AG298" s="483" t="e">
        <f t="shared" si="56"/>
        <v>#DIV/0!</v>
      </c>
      <c r="AH298" s="483" t="e">
        <f t="shared" si="57"/>
        <v>#DIV/0!</v>
      </c>
      <c r="AI298" s="483" t="e">
        <f t="shared" si="58"/>
        <v>#DIV/0!</v>
      </c>
      <c r="AJ298" s="483" t="e">
        <f t="shared" si="59"/>
        <v>#DIV/0!</v>
      </c>
      <c r="AK298" s="483" t="e">
        <f t="shared" si="60"/>
        <v>#DIV/0!</v>
      </c>
      <c r="AL298" s="483" t="e">
        <f t="shared" si="61"/>
        <v>#DIV/0!</v>
      </c>
    </row>
    <row r="299" spans="2:38" x14ac:dyDescent="0.2">
      <c r="B299" s="428">
        <f>+'Summary Data (2)'!B299</f>
        <v>0</v>
      </c>
      <c r="C299" s="431">
        <f>+'Summary Data (2)'!G299</f>
        <v>0</v>
      </c>
      <c r="D299" s="431">
        <f>+'Summary Data (2)'!K299</f>
        <v>0</v>
      </c>
      <c r="E299" s="431">
        <f>+'Summary Data (2)'!O299</f>
        <v>0</v>
      </c>
      <c r="F299" s="431">
        <f>+'Summary Data (2)'!S299</f>
        <v>0</v>
      </c>
      <c r="G299" s="431">
        <f>+'Summary Data (2)'!W299</f>
        <v>0</v>
      </c>
      <c r="H299" s="431">
        <f>+'Summary Data (2)'!AA299</f>
        <v>0</v>
      </c>
      <c r="I299" s="431">
        <f>+'Summary Data (2)'!AE299</f>
        <v>0</v>
      </c>
      <c r="J299" s="431">
        <f>+'Summary Data (2)'!AI299</f>
        <v>0</v>
      </c>
      <c r="K299" s="431">
        <f>+'Summary Data (2)'!AM299</f>
        <v>0</v>
      </c>
      <c r="L299" s="431">
        <f>+'Summary Data (2)'!AQ299</f>
        <v>0</v>
      </c>
      <c r="M299" s="431">
        <f>+'Summary Data (2)'!AU299</f>
        <v>0</v>
      </c>
      <c r="N299" s="431">
        <f>+'Summary Data (2)'!AY299</f>
        <v>0</v>
      </c>
      <c r="O299" s="431">
        <f>+'Summary Data (2)'!BC299</f>
        <v>0</v>
      </c>
      <c r="P299" s="431">
        <f>+'Summary Data (2)'!BG299</f>
        <v>0</v>
      </c>
      <c r="Q299" s="431">
        <f>+'Summary Data (2)'!BK299</f>
        <v>0</v>
      </c>
      <c r="R299" s="431">
        <f>+'Summary Data (2)'!BO299</f>
        <v>0</v>
      </c>
      <c r="S299" s="431">
        <f>+'Summary Data (2)'!BS299</f>
        <v>0</v>
      </c>
      <c r="T299" s="431">
        <f>+'Summary Data (2)'!BW299</f>
        <v>0</v>
      </c>
      <c r="U299" s="431">
        <f>+'Summary Data (2)'!BZ299</f>
        <v>0</v>
      </c>
      <c r="X299" s="432">
        <f t="shared" si="50"/>
        <v>0</v>
      </c>
      <c r="Y299" s="432">
        <f t="shared" si="50"/>
        <v>0</v>
      </c>
      <c r="Z299" s="432">
        <f t="shared" si="51"/>
        <v>0</v>
      </c>
      <c r="AA299" s="432">
        <f t="shared" si="52"/>
        <v>0</v>
      </c>
      <c r="AB299" s="432">
        <f t="shared" si="53"/>
        <v>0</v>
      </c>
      <c r="AC299" s="432">
        <f t="shared" si="54"/>
        <v>0</v>
      </c>
      <c r="AD299" s="432">
        <f t="shared" si="55"/>
        <v>0</v>
      </c>
      <c r="AG299" s="483" t="e">
        <f t="shared" si="56"/>
        <v>#DIV/0!</v>
      </c>
      <c r="AH299" s="483" t="e">
        <f t="shared" si="57"/>
        <v>#DIV/0!</v>
      </c>
      <c r="AI299" s="483" t="e">
        <f t="shared" si="58"/>
        <v>#DIV/0!</v>
      </c>
      <c r="AJ299" s="483" t="e">
        <f t="shared" si="59"/>
        <v>#DIV/0!</v>
      </c>
      <c r="AK299" s="483" t="e">
        <f t="shared" si="60"/>
        <v>#DIV/0!</v>
      </c>
      <c r="AL299" s="483" t="e">
        <f t="shared" si="61"/>
        <v>#DIV/0!</v>
      </c>
    </row>
    <row r="300" spans="2:38" x14ac:dyDescent="0.2">
      <c r="B300" s="428">
        <f>+'Summary Data (2)'!B300</f>
        <v>0</v>
      </c>
      <c r="C300" s="431">
        <f>+'Summary Data (2)'!G300</f>
        <v>0</v>
      </c>
      <c r="D300" s="431">
        <f>+'Summary Data (2)'!K300</f>
        <v>0</v>
      </c>
      <c r="E300" s="431">
        <f>+'Summary Data (2)'!O300</f>
        <v>0</v>
      </c>
      <c r="F300" s="431">
        <f>+'Summary Data (2)'!S300</f>
        <v>0</v>
      </c>
      <c r="G300" s="431">
        <f>+'Summary Data (2)'!W300</f>
        <v>0</v>
      </c>
      <c r="H300" s="431">
        <f>+'Summary Data (2)'!AA300</f>
        <v>0</v>
      </c>
      <c r="I300" s="431">
        <f>+'Summary Data (2)'!AE300</f>
        <v>0</v>
      </c>
      <c r="J300" s="431">
        <f>+'Summary Data (2)'!AI300</f>
        <v>0</v>
      </c>
      <c r="K300" s="431">
        <f>+'Summary Data (2)'!AM300</f>
        <v>0</v>
      </c>
      <c r="L300" s="431">
        <f>+'Summary Data (2)'!AQ300</f>
        <v>0</v>
      </c>
      <c r="M300" s="431">
        <f>+'Summary Data (2)'!AU300</f>
        <v>0</v>
      </c>
      <c r="N300" s="431">
        <f>+'Summary Data (2)'!AY300</f>
        <v>0</v>
      </c>
      <c r="O300" s="431">
        <f>+'Summary Data (2)'!BC300</f>
        <v>0</v>
      </c>
      <c r="P300" s="431">
        <f>+'Summary Data (2)'!BG300</f>
        <v>0</v>
      </c>
      <c r="Q300" s="431">
        <f>+'Summary Data (2)'!BK300</f>
        <v>0</v>
      </c>
      <c r="R300" s="431">
        <f>+'Summary Data (2)'!BO300</f>
        <v>0</v>
      </c>
      <c r="S300" s="431">
        <f>+'Summary Data (2)'!BS300</f>
        <v>0</v>
      </c>
      <c r="T300" s="431">
        <f>+'Summary Data (2)'!BW300</f>
        <v>0</v>
      </c>
      <c r="U300" s="431">
        <f>+'Summary Data (2)'!BZ300</f>
        <v>0</v>
      </c>
      <c r="X300" s="432">
        <f t="shared" si="50"/>
        <v>0</v>
      </c>
      <c r="Y300" s="432">
        <f t="shared" si="50"/>
        <v>0</v>
      </c>
      <c r="Z300" s="432">
        <f t="shared" si="51"/>
        <v>0</v>
      </c>
      <c r="AA300" s="432">
        <f t="shared" si="52"/>
        <v>0</v>
      </c>
      <c r="AB300" s="432">
        <f t="shared" si="53"/>
        <v>0</v>
      </c>
      <c r="AC300" s="432">
        <f t="shared" si="54"/>
        <v>0</v>
      </c>
      <c r="AD300" s="432">
        <f t="shared" si="55"/>
        <v>0</v>
      </c>
      <c r="AG300" s="483" t="e">
        <f t="shared" si="56"/>
        <v>#DIV/0!</v>
      </c>
      <c r="AH300" s="483" t="e">
        <f t="shared" si="57"/>
        <v>#DIV/0!</v>
      </c>
      <c r="AI300" s="483" t="e">
        <f t="shared" si="58"/>
        <v>#DIV/0!</v>
      </c>
      <c r="AJ300" s="483" t="e">
        <f t="shared" si="59"/>
        <v>#DIV/0!</v>
      </c>
      <c r="AK300" s="483" t="e">
        <f t="shared" si="60"/>
        <v>#DIV/0!</v>
      </c>
      <c r="AL300" s="483" t="e">
        <f t="shared" si="61"/>
        <v>#DIV/0!</v>
      </c>
    </row>
    <row r="301" spans="2:38" x14ac:dyDescent="0.2">
      <c r="B301" s="428">
        <f>+'Summary Data (2)'!B301</f>
        <v>0</v>
      </c>
      <c r="C301" s="431">
        <f>+'Summary Data (2)'!G301</f>
        <v>0</v>
      </c>
      <c r="D301" s="431">
        <f>+'Summary Data (2)'!K301</f>
        <v>0</v>
      </c>
      <c r="E301" s="431">
        <f>+'Summary Data (2)'!O301</f>
        <v>0</v>
      </c>
      <c r="F301" s="431">
        <f>+'Summary Data (2)'!S301</f>
        <v>0</v>
      </c>
      <c r="G301" s="431">
        <f>+'Summary Data (2)'!W301</f>
        <v>0</v>
      </c>
      <c r="H301" s="431">
        <f>+'Summary Data (2)'!AA301</f>
        <v>0</v>
      </c>
      <c r="I301" s="431">
        <f>+'Summary Data (2)'!AE301</f>
        <v>0</v>
      </c>
      <c r="J301" s="431">
        <f>+'Summary Data (2)'!AI301</f>
        <v>0</v>
      </c>
      <c r="K301" s="431">
        <f>+'Summary Data (2)'!AM301</f>
        <v>0</v>
      </c>
      <c r="L301" s="431">
        <f>+'Summary Data (2)'!AQ301</f>
        <v>0</v>
      </c>
      <c r="M301" s="431">
        <f>+'Summary Data (2)'!AU301</f>
        <v>0</v>
      </c>
      <c r="N301" s="431">
        <f>+'Summary Data (2)'!AY301</f>
        <v>0</v>
      </c>
      <c r="O301" s="431">
        <f>+'Summary Data (2)'!BC301</f>
        <v>0</v>
      </c>
      <c r="P301" s="431">
        <f>+'Summary Data (2)'!BG301</f>
        <v>0</v>
      </c>
      <c r="Q301" s="431">
        <f>+'Summary Data (2)'!BK301</f>
        <v>0</v>
      </c>
      <c r="R301" s="431">
        <f>+'Summary Data (2)'!BO301</f>
        <v>0</v>
      </c>
      <c r="S301" s="431">
        <f>+'Summary Data (2)'!BS301</f>
        <v>0</v>
      </c>
      <c r="T301" s="431">
        <f>+'Summary Data (2)'!BW301</f>
        <v>0</v>
      </c>
      <c r="U301" s="431">
        <f>+'Summary Data (2)'!BZ301</f>
        <v>0</v>
      </c>
      <c r="X301" s="432">
        <f t="shared" si="50"/>
        <v>0</v>
      </c>
      <c r="Y301" s="432">
        <f t="shared" si="50"/>
        <v>0</v>
      </c>
      <c r="Z301" s="432">
        <f t="shared" si="51"/>
        <v>0</v>
      </c>
      <c r="AA301" s="432">
        <f t="shared" si="52"/>
        <v>0</v>
      </c>
      <c r="AB301" s="432">
        <f t="shared" si="53"/>
        <v>0</v>
      </c>
      <c r="AC301" s="432">
        <f t="shared" si="54"/>
        <v>0</v>
      </c>
      <c r="AD301" s="432">
        <f t="shared" si="55"/>
        <v>0</v>
      </c>
      <c r="AG301" s="483" t="e">
        <f t="shared" si="56"/>
        <v>#DIV/0!</v>
      </c>
      <c r="AH301" s="483" t="e">
        <f t="shared" si="57"/>
        <v>#DIV/0!</v>
      </c>
      <c r="AI301" s="483" t="e">
        <f t="shared" si="58"/>
        <v>#DIV/0!</v>
      </c>
      <c r="AJ301" s="483" t="e">
        <f t="shared" si="59"/>
        <v>#DIV/0!</v>
      </c>
      <c r="AK301" s="483" t="e">
        <f t="shared" si="60"/>
        <v>#DIV/0!</v>
      </c>
      <c r="AL301" s="483" t="e">
        <f t="shared" si="61"/>
        <v>#DIV/0!</v>
      </c>
    </row>
    <row r="302" spans="2:38" x14ac:dyDescent="0.2">
      <c r="B302" s="428">
        <f>+'Summary Data (2)'!B302</f>
        <v>0</v>
      </c>
      <c r="C302" s="431">
        <f>+'Summary Data (2)'!G302</f>
        <v>0</v>
      </c>
      <c r="D302" s="431">
        <f>+'Summary Data (2)'!K302</f>
        <v>0</v>
      </c>
      <c r="E302" s="431">
        <f>+'Summary Data (2)'!O302</f>
        <v>0</v>
      </c>
      <c r="F302" s="431">
        <f>+'Summary Data (2)'!S302</f>
        <v>0</v>
      </c>
      <c r="G302" s="431">
        <f>+'Summary Data (2)'!W302</f>
        <v>0</v>
      </c>
      <c r="H302" s="431">
        <f>+'Summary Data (2)'!AA302</f>
        <v>0</v>
      </c>
      <c r="I302" s="431">
        <f>+'Summary Data (2)'!AE302</f>
        <v>0</v>
      </c>
      <c r="J302" s="431">
        <f>+'Summary Data (2)'!AI302</f>
        <v>0</v>
      </c>
      <c r="K302" s="431">
        <f>+'Summary Data (2)'!AM302</f>
        <v>0</v>
      </c>
      <c r="L302" s="431">
        <f>+'Summary Data (2)'!AQ302</f>
        <v>0</v>
      </c>
      <c r="M302" s="431">
        <f>+'Summary Data (2)'!AU302</f>
        <v>0</v>
      </c>
      <c r="N302" s="431">
        <f>+'Summary Data (2)'!AY302</f>
        <v>0</v>
      </c>
      <c r="O302" s="431">
        <f>+'Summary Data (2)'!BC302</f>
        <v>0</v>
      </c>
      <c r="P302" s="431">
        <f>+'Summary Data (2)'!BG302</f>
        <v>0</v>
      </c>
      <c r="Q302" s="431">
        <f>+'Summary Data (2)'!BK302</f>
        <v>0</v>
      </c>
      <c r="R302" s="431">
        <f>+'Summary Data (2)'!BO302</f>
        <v>0</v>
      </c>
      <c r="S302" s="431">
        <f>+'Summary Data (2)'!BS302</f>
        <v>0</v>
      </c>
      <c r="T302" s="431">
        <f>+'Summary Data (2)'!BW302</f>
        <v>0</v>
      </c>
      <c r="U302" s="431">
        <f>+'Summary Data (2)'!BZ302</f>
        <v>0</v>
      </c>
      <c r="X302" s="432">
        <f t="shared" si="50"/>
        <v>0</v>
      </c>
      <c r="Y302" s="432">
        <f t="shared" si="50"/>
        <v>0</v>
      </c>
      <c r="Z302" s="432">
        <f t="shared" si="51"/>
        <v>0</v>
      </c>
      <c r="AA302" s="432">
        <f t="shared" si="52"/>
        <v>0</v>
      </c>
      <c r="AB302" s="432">
        <f t="shared" si="53"/>
        <v>0</v>
      </c>
      <c r="AC302" s="432">
        <f t="shared" si="54"/>
        <v>0</v>
      </c>
      <c r="AD302" s="432">
        <f t="shared" si="55"/>
        <v>0</v>
      </c>
      <c r="AG302" s="483" t="e">
        <f t="shared" si="56"/>
        <v>#DIV/0!</v>
      </c>
      <c r="AH302" s="483" t="e">
        <f t="shared" si="57"/>
        <v>#DIV/0!</v>
      </c>
      <c r="AI302" s="483" t="e">
        <f t="shared" si="58"/>
        <v>#DIV/0!</v>
      </c>
      <c r="AJ302" s="483" t="e">
        <f t="shared" si="59"/>
        <v>#DIV/0!</v>
      </c>
      <c r="AK302" s="483" t="e">
        <f t="shared" si="60"/>
        <v>#DIV/0!</v>
      </c>
      <c r="AL302" s="483" t="e">
        <f t="shared" si="61"/>
        <v>#DIV/0!</v>
      </c>
    </row>
    <row r="303" spans="2:38" x14ac:dyDescent="0.2">
      <c r="B303" s="428">
        <f>+'Summary Data (2)'!B303</f>
        <v>0</v>
      </c>
      <c r="C303" s="431">
        <f>+'Summary Data (2)'!G303</f>
        <v>0</v>
      </c>
      <c r="D303" s="431">
        <f>+'Summary Data (2)'!K303</f>
        <v>0</v>
      </c>
      <c r="E303" s="431">
        <f>+'Summary Data (2)'!O303</f>
        <v>0</v>
      </c>
      <c r="F303" s="431">
        <f>+'Summary Data (2)'!S303</f>
        <v>0</v>
      </c>
      <c r="G303" s="431">
        <f>+'Summary Data (2)'!W303</f>
        <v>0</v>
      </c>
      <c r="H303" s="431">
        <f>+'Summary Data (2)'!AA303</f>
        <v>0</v>
      </c>
      <c r="I303" s="431">
        <f>+'Summary Data (2)'!AE303</f>
        <v>0</v>
      </c>
      <c r="J303" s="431">
        <f>+'Summary Data (2)'!AI303</f>
        <v>0</v>
      </c>
      <c r="K303" s="431">
        <f>+'Summary Data (2)'!AM303</f>
        <v>0</v>
      </c>
      <c r="L303" s="431">
        <f>+'Summary Data (2)'!AQ303</f>
        <v>0</v>
      </c>
      <c r="M303" s="431">
        <f>+'Summary Data (2)'!AU303</f>
        <v>0</v>
      </c>
      <c r="N303" s="431">
        <f>+'Summary Data (2)'!AY303</f>
        <v>0</v>
      </c>
      <c r="O303" s="431">
        <f>+'Summary Data (2)'!BC303</f>
        <v>0</v>
      </c>
      <c r="P303" s="431">
        <f>+'Summary Data (2)'!BG303</f>
        <v>0</v>
      </c>
      <c r="Q303" s="431">
        <f>+'Summary Data (2)'!BK303</f>
        <v>0</v>
      </c>
      <c r="R303" s="431">
        <f>+'Summary Data (2)'!BO303</f>
        <v>0</v>
      </c>
      <c r="S303" s="431">
        <f>+'Summary Data (2)'!BS303</f>
        <v>0</v>
      </c>
      <c r="T303" s="431">
        <f>+'Summary Data (2)'!BW303</f>
        <v>0</v>
      </c>
      <c r="U303" s="431">
        <f>+'Summary Data (2)'!BZ303</f>
        <v>0</v>
      </c>
      <c r="X303" s="432">
        <f t="shared" si="50"/>
        <v>0</v>
      </c>
      <c r="Y303" s="432">
        <f t="shared" si="50"/>
        <v>0</v>
      </c>
      <c r="Z303" s="432">
        <f t="shared" si="51"/>
        <v>0</v>
      </c>
      <c r="AA303" s="432">
        <f t="shared" si="52"/>
        <v>0</v>
      </c>
      <c r="AB303" s="432">
        <f t="shared" si="53"/>
        <v>0</v>
      </c>
      <c r="AC303" s="432">
        <f t="shared" si="54"/>
        <v>0</v>
      </c>
      <c r="AD303" s="432">
        <f t="shared" si="55"/>
        <v>0</v>
      </c>
      <c r="AG303" s="483" t="e">
        <f t="shared" si="56"/>
        <v>#DIV/0!</v>
      </c>
      <c r="AH303" s="483" t="e">
        <f t="shared" si="57"/>
        <v>#DIV/0!</v>
      </c>
      <c r="AI303" s="483" t="e">
        <f t="shared" si="58"/>
        <v>#DIV/0!</v>
      </c>
      <c r="AJ303" s="483" t="e">
        <f t="shared" si="59"/>
        <v>#DIV/0!</v>
      </c>
      <c r="AK303" s="483" t="e">
        <f t="shared" si="60"/>
        <v>#DIV/0!</v>
      </c>
      <c r="AL303" s="483" t="e">
        <f t="shared" si="61"/>
        <v>#DIV/0!</v>
      </c>
    </row>
    <row r="304" spans="2:38" x14ac:dyDescent="0.2">
      <c r="B304" s="428">
        <f>+'Summary Data (2)'!B304</f>
        <v>0</v>
      </c>
      <c r="C304" s="431">
        <f>+'Summary Data (2)'!G304</f>
        <v>0</v>
      </c>
      <c r="D304" s="431">
        <f>+'Summary Data (2)'!K304</f>
        <v>0</v>
      </c>
      <c r="E304" s="431">
        <f>+'Summary Data (2)'!O304</f>
        <v>0</v>
      </c>
      <c r="F304" s="431">
        <f>+'Summary Data (2)'!S304</f>
        <v>0</v>
      </c>
      <c r="G304" s="431">
        <f>+'Summary Data (2)'!W304</f>
        <v>0</v>
      </c>
      <c r="H304" s="431">
        <f>+'Summary Data (2)'!AA304</f>
        <v>0</v>
      </c>
      <c r="I304" s="431">
        <f>+'Summary Data (2)'!AE304</f>
        <v>0</v>
      </c>
      <c r="J304" s="431">
        <f>+'Summary Data (2)'!AI304</f>
        <v>0</v>
      </c>
      <c r="K304" s="431">
        <f>+'Summary Data (2)'!AM304</f>
        <v>0</v>
      </c>
      <c r="L304" s="431">
        <f>+'Summary Data (2)'!AQ304</f>
        <v>0</v>
      </c>
      <c r="M304" s="431">
        <f>+'Summary Data (2)'!AU304</f>
        <v>0</v>
      </c>
      <c r="N304" s="431">
        <f>+'Summary Data (2)'!AY304</f>
        <v>0</v>
      </c>
      <c r="O304" s="431">
        <f>+'Summary Data (2)'!BC304</f>
        <v>0</v>
      </c>
      <c r="P304" s="431">
        <f>+'Summary Data (2)'!BG304</f>
        <v>0</v>
      </c>
      <c r="Q304" s="431">
        <f>+'Summary Data (2)'!BK304</f>
        <v>0</v>
      </c>
      <c r="R304" s="431">
        <f>+'Summary Data (2)'!BO304</f>
        <v>0</v>
      </c>
      <c r="S304" s="431">
        <f>+'Summary Data (2)'!BS304</f>
        <v>0</v>
      </c>
      <c r="T304" s="431">
        <f>+'Summary Data (2)'!BW304</f>
        <v>0</v>
      </c>
      <c r="U304" s="431">
        <f>+'Summary Data (2)'!BZ304</f>
        <v>0</v>
      </c>
      <c r="X304" s="432">
        <f t="shared" si="50"/>
        <v>0</v>
      </c>
      <c r="Y304" s="432">
        <f t="shared" si="50"/>
        <v>0</v>
      </c>
      <c r="Z304" s="432">
        <f t="shared" si="51"/>
        <v>0</v>
      </c>
      <c r="AA304" s="432">
        <f t="shared" si="52"/>
        <v>0</v>
      </c>
      <c r="AB304" s="432">
        <f t="shared" si="53"/>
        <v>0</v>
      </c>
      <c r="AC304" s="432">
        <f t="shared" si="54"/>
        <v>0</v>
      </c>
      <c r="AD304" s="432">
        <f t="shared" si="55"/>
        <v>0</v>
      </c>
      <c r="AG304" s="483" t="e">
        <f t="shared" si="56"/>
        <v>#DIV/0!</v>
      </c>
      <c r="AH304" s="483" t="e">
        <f t="shared" si="57"/>
        <v>#DIV/0!</v>
      </c>
      <c r="AI304" s="483" t="e">
        <f t="shared" si="58"/>
        <v>#DIV/0!</v>
      </c>
      <c r="AJ304" s="483" t="e">
        <f t="shared" si="59"/>
        <v>#DIV/0!</v>
      </c>
      <c r="AK304" s="483" t="e">
        <f t="shared" si="60"/>
        <v>#DIV/0!</v>
      </c>
      <c r="AL304" s="483" t="e">
        <f t="shared" si="61"/>
        <v>#DIV/0!</v>
      </c>
    </row>
    <row r="305" spans="2:38" x14ac:dyDescent="0.2">
      <c r="B305" s="428">
        <f>+'Summary Data (2)'!B305</f>
        <v>0</v>
      </c>
      <c r="C305" s="431">
        <f>+'Summary Data (2)'!G305</f>
        <v>0</v>
      </c>
      <c r="D305" s="431">
        <f>+'Summary Data (2)'!K305</f>
        <v>0</v>
      </c>
      <c r="E305" s="431">
        <f>+'Summary Data (2)'!O305</f>
        <v>0</v>
      </c>
      <c r="F305" s="431">
        <f>+'Summary Data (2)'!S305</f>
        <v>0</v>
      </c>
      <c r="G305" s="431">
        <f>+'Summary Data (2)'!W305</f>
        <v>0</v>
      </c>
      <c r="H305" s="431">
        <f>+'Summary Data (2)'!AA305</f>
        <v>0</v>
      </c>
      <c r="I305" s="431">
        <f>+'Summary Data (2)'!AE305</f>
        <v>0</v>
      </c>
      <c r="J305" s="431">
        <f>+'Summary Data (2)'!AI305</f>
        <v>0</v>
      </c>
      <c r="K305" s="431">
        <f>+'Summary Data (2)'!AM305</f>
        <v>0</v>
      </c>
      <c r="L305" s="431">
        <f>+'Summary Data (2)'!AQ305</f>
        <v>0</v>
      </c>
      <c r="M305" s="431">
        <f>+'Summary Data (2)'!AU305</f>
        <v>0</v>
      </c>
      <c r="N305" s="431">
        <f>+'Summary Data (2)'!AY305</f>
        <v>0</v>
      </c>
      <c r="O305" s="431">
        <f>+'Summary Data (2)'!BC305</f>
        <v>0</v>
      </c>
      <c r="P305" s="431">
        <f>+'Summary Data (2)'!BG305</f>
        <v>0</v>
      </c>
      <c r="Q305" s="431">
        <f>+'Summary Data (2)'!BK305</f>
        <v>0</v>
      </c>
      <c r="R305" s="431">
        <f>+'Summary Data (2)'!BO305</f>
        <v>0</v>
      </c>
      <c r="S305" s="431">
        <f>+'Summary Data (2)'!BS305</f>
        <v>0</v>
      </c>
      <c r="T305" s="431">
        <f>+'Summary Data (2)'!BW305</f>
        <v>0</v>
      </c>
      <c r="U305" s="431">
        <f>+'Summary Data (2)'!BZ305</f>
        <v>0</v>
      </c>
      <c r="X305" s="432">
        <f t="shared" si="50"/>
        <v>0</v>
      </c>
      <c r="Y305" s="432">
        <f t="shared" si="50"/>
        <v>0</v>
      </c>
      <c r="Z305" s="432">
        <f t="shared" si="51"/>
        <v>0</v>
      </c>
      <c r="AA305" s="432">
        <f t="shared" si="52"/>
        <v>0</v>
      </c>
      <c r="AB305" s="432">
        <f t="shared" si="53"/>
        <v>0</v>
      </c>
      <c r="AC305" s="432">
        <f t="shared" si="54"/>
        <v>0</v>
      </c>
      <c r="AD305" s="432">
        <f t="shared" si="55"/>
        <v>0</v>
      </c>
      <c r="AG305" s="483" t="e">
        <f t="shared" si="56"/>
        <v>#DIV/0!</v>
      </c>
      <c r="AH305" s="483" t="e">
        <f t="shared" si="57"/>
        <v>#DIV/0!</v>
      </c>
      <c r="AI305" s="483" t="e">
        <f t="shared" si="58"/>
        <v>#DIV/0!</v>
      </c>
      <c r="AJ305" s="483" t="e">
        <f t="shared" si="59"/>
        <v>#DIV/0!</v>
      </c>
      <c r="AK305" s="483" t="e">
        <f t="shared" si="60"/>
        <v>#DIV/0!</v>
      </c>
      <c r="AL305" s="483" t="e">
        <f t="shared" si="61"/>
        <v>#DIV/0!</v>
      </c>
    </row>
    <row r="306" spans="2:38" x14ac:dyDescent="0.2">
      <c r="B306" s="428">
        <f>+'Summary Data (2)'!B306</f>
        <v>0</v>
      </c>
      <c r="C306" s="431">
        <f>+'Summary Data (2)'!G306</f>
        <v>0</v>
      </c>
      <c r="D306" s="431">
        <f>+'Summary Data (2)'!K306</f>
        <v>0</v>
      </c>
      <c r="E306" s="431">
        <f>+'Summary Data (2)'!O306</f>
        <v>0</v>
      </c>
      <c r="F306" s="431">
        <f>+'Summary Data (2)'!S306</f>
        <v>0</v>
      </c>
      <c r="G306" s="431">
        <f>+'Summary Data (2)'!W306</f>
        <v>0</v>
      </c>
      <c r="H306" s="431">
        <f>+'Summary Data (2)'!AA306</f>
        <v>0</v>
      </c>
      <c r="I306" s="431">
        <f>+'Summary Data (2)'!AE306</f>
        <v>0</v>
      </c>
      <c r="J306" s="431">
        <f>+'Summary Data (2)'!AI306</f>
        <v>0</v>
      </c>
      <c r="K306" s="431">
        <f>+'Summary Data (2)'!AM306</f>
        <v>0</v>
      </c>
      <c r="L306" s="431">
        <f>+'Summary Data (2)'!AQ306</f>
        <v>0</v>
      </c>
      <c r="M306" s="431">
        <f>+'Summary Data (2)'!AU306</f>
        <v>0</v>
      </c>
      <c r="N306" s="431">
        <f>+'Summary Data (2)'!AY306</f>
        <v>0</v>
      </c>
      <c r="O306" s="431">
        <f>+'Summary Data (2)'!BC306</f>
        <v>0</v>
      </c>
      <c r="P306" s="431">
        <f>+'Summary Data (2)'!BG306</f>
        <v>0</v>
      </c>
      <c r="Q306" s="431">
        <f>+'Summary Data (2)'!BK306</f>
        <v>0</v>
      </c>
      <c r="R306" s="431">
        <f>+'Summary Data (2)'!BO306</f>
        <v>0</v>
      </c>
      <c r="S306" s="431">
        <f>+'Summary Data (2)'!BS306</f>
        <v>0</v>
      </c>
      <c r="T306" s="431">
        <f>+'Summary Data (2)'!BW306</f>
        <v>0</v>
      </c>
      <c r="U306" s="431">
        <f>+'Summary Data (2)'!BZ306</f>
        <v>0</v>
      </c>
      <c r="X306" s="432">
        <f t="shared" si="50"/>
        <v>0</v>
      </c>
      <c r="Y306" s="432">
        <f t="shared" si="50"/>
        <v>0</v>
      </c>
      <c r="Z306" s="432">
        <f t="shared" si="51"/>
        <v>0</v>
      </c>
      <c r="AA306" s="432">
        <f t="shared" si="52"/>
        <v>0</v>
      </c>
      <c r="AB306" s="432">
        <f t="shared" si="53"/>
        <v>0</v>
      </c>
      <c r="AC306" s="432">
        <f t="shared" si="54"/>
        <v>0</v>
      </c>
      <c r="AD306" s="432">
        <f t="shared" si="55"/>
        <v>0</v>
      </c>
      <c r="AG306" s="483" t="e">
        <f t="shared" si="56"/>
        <v>#DIV/0!</v>
      </c>
      <c r="AH306" s="483" t="e">
        <f t="shared" si="57"/>
        <v>#DIV/0!</v>
      </c>
      <c r="AI306" s="483" t="e">
        <f t="shared" si="58"/>
        <v>#DIV/0!</v>
      </c>
      <c r="AJ306" s="483" t="e">
        <f t="shared" si="59"/>
        <v>#DIV/0!</v>
      </c>
      <c r="AK306" s="483" t="e">
        <f t="shared" si="60"/>
        <v>#DIV/0!</v>
      </c>
      <c r="AL306" s="483" t="e">
        <f t="shared" si="61"/>
        <v>#DIV/0!</v>
      </c>
    </row>
    <row r="307" spans="2:38" x14ac:dyDescent="0.2">
      <c r="B307" s="428">
        <f>+'Summary Data (2)'!B307</f>
        <v>0</v>
      </c>
      <c r="C307" s="431">
        <f>+'Summary Data (2)'!G307</f>
        <v>0</v>
      </c>
      <c r="D307" s="431">
        <f>+'Summary Data (2)'!K307</f>
        <v>0</v>
      </c>
      <c r="E307" s="431">
        <f>+'Summary Data (2)'!O307</f>
        <v>0</v>
      </c>
      <c r="F307" s="431">
        <f>+'Summary Data (2)'!S307</f>
        <v>0</v>
      </c>
      <c r="G307" s="431">
        <f>+'Summary Data (2)'!W307</f>
        <v>0</v>
      </c>
      <c r="H307" s="431">
        <f>+'Summary Data (2)'!AA307</f>
        <v>0</v>
      </c>
      <c r="I307" s="431">
        <f>+'Summary Data (2)'!AE307</f>
        <v>0</v>
      </c>
      <c r="J307" s="431">
        <f>+'Summary Data (2)'!AI307</f>
        <v>0</v>
      </c>
      <c r="K307" s="431">
        <f>+'Summary Data (2)'!AM307</f>
        <v>0</v>
      </c>
      <c r="L307" s="431">
        <f>+'Summary Data (2)'!AQ307</f>
        <v>0</v>
      </c>
      <c r="M307" s="431">
        <f>+'Summary Data (2)'!AU307</f>
        <v>0</v>
      </c>
      <c r="N307" s="431">
        <f>+'Summary Data (2)'!AY307</f>
        <v>0</v>
      </c>
      <c r="O307" s="431">
        <f>+'Summary Data (2)'!BC307</f>
        <v>0</v>
      </c>
      <c r="P307" s="431">
        <f>+'Summary Data (2)'!BG307</f>
        <v>0</v>
      </c>
      <c r="Q307" s="431">
        <f>+'Summary Data (2)'!BK307</f>
        <v>0</v>
      </c>
      <c r="R307" s="431">
        <f>+'Summary Data (2)'!BO307</f>
        <v>0</v>
      </c>
      <c r="S307" s="431">
        <f>+'Summary Data (2)'!BS307</f>
        <v>0</v>
      </c>
      <c r="T307" s="431">
        <f>+'Summary Data (2)'!BW307</f>
        <v>0</v>
      </c>
      <c r="U307" s="431">
        <f>+'Summary Data (2)'!BZ307</f>
        <v>0</v>
      </c>
      <c r="X307" s="432">
        <f t="shared" si="50"/>
        <v>0</v>
      </c>
      <c r="Y307" s="432">
        <f t="shared" si="50"/>
        <v>0</v>
      </c>
      <c r="Z307" s="432">
        <f t="shared" si="51"/>
        <v>0</v>
      </c>
      <c r="AA307" s="432">
        <f t="shared" si="52"/>
        <v>0</v>
      </c>
      <c r="AB307" s="432">
        <f t="shared" si="53"/>
        <v>0</v>
      </c>
      <c r="AC307" s="432">
        <f t="shared" si="54"/>
        <v>0</v>
      </c>
      <c r="AD307" s="432">
        <f t="shared" si="55"/>
        <v>0</v>
      </c>
      <c r="AG307" s="483" t="e">
        <f t="shared" si="56"/>
        <v>#DIV/0!</v>
      </c>
      <c r="AH307" s="483" t="e">
        <f t="shared" si="57"/>
        <v>#DIV/0!</v>
      </c>
      <c r="AI307" s="483" t="e">
        <f t="shared" si="58"/>
        <v>#DIV/0!</v>
      </c>
      <c r="AJ307" s="483" t="e">
        <f t="shared" si="59"/>
        <v>#DIV/0!</v>
      </c>
      <c r="AK307" s="483" t="e">
        <f t="shared" si="60"/>
        <v>#DIV/0!</v>
      </c>
      <c r="AL307" s="483" t="e">
        <f t="shared" si="61"/>
        <v>#DIV/0!</v>
      </c>
    </row>
    <row r="308" spans="2:38" x14ac:dyDescent="0.2">
      <c r="B308" s="428">
        <f>+'Summary Data (2)'!B308</f>
        <v>0</v>
      </c>
      <c r="C308" s="431">
        <f>+'Summary Data (2)'!G308</f>
        <v>0</v>
      </c>
      <c r="D308" s="431">
        <f>+'Summary Data (2)'!K308</f>
        <v>0</v>
      </c>
      <c r="E308" s="431">
        <f>+'Summary Data (2)'!O308</f>
        <v>0</v>
      </c>
      <c r="F308" s="431">
        <f>+'Summary Data (2)'!S308</f>
        <v>0</v>
      </c>
      <c r="G308" s="431">
        <f>+'Summary Data (2)'!W308</f>
        <v>0</v>
      </c>
      <c r="H308" s="431">
        <f>+'Summary Data (2)'!AA308</f>
        <v>0</v>
      </c>
      <c r="I308" s="431">
        <f>+'Summary Data (2)'!AE308</f>
        <v>0</v>
      </c>
      <c r="J308" s="431">
        <f>+'Summary Data (2)'!AI308</f>
        <v>0</v>
      </c>
      <c r="K308" s="431">
        <f>+'Summary Data (2)'!AM308</f>
        <v>0</v>
      </c>
      <c r="L308" s="431">
        <f>+'Summary Data (2)'!AQ308</f>
        <v>0</v>
      </c>
      <c r="M308" s="431">
        <f>+'Summary Data (2)'!AU308</f>
        <v>0</v>
      </c>
      <c r="N308" s="431">
        <f>+'Summary Data (2)'!AY308</f>
        <v>0</v>
      </c>
      <c r="O308" s="431">
        <f>+'Summary Data (2)'!BC308</f>
        <v>0</v>
      </c>
      <c r="P308" s="431">
        <f>+'Summary Data (2)'!BG308</f>
        <v>0</v>
      </c>
      <c r="Q308" s="431">
        <f>+'Summary Data (2)'!BK308</f>
        <v>0</v>
      </c>
      <c r="R308" s="431">
        <f>+'Summary Data (2)'!BO308</f>
        <v>0</v>
      </c>
      <c r="S308" s="431">
        <f>+'Summary Data (2)'!BS308</f>
        <v>0</v>
      </c>
      <c r="T308" s="431">
        <f>+'Summary Data (2)'!BW308</f>
        <v>0</v>
      </c>
      <c r="U308" s="431">
        <f>+'Summary Data (2)'!BZ308</f>
        <v>0</v>
      </c>
      <c r="X308" s="432">
        <f t="shared" si="50"/>
        <v>0</v>
      </c>
      <c r="Y308" s="432">
        <f t="shared" si="50"/>
        <v>0</v>
      </c>
      <c r="Z308" s="432">
        <f t="shared" si="51"/>
        <v>0</v>
      </c>
      <c r="AA308" s="432">
        <f t="shared" si="52"/>
        <v>0</v>
      </c>
      <c r="AB308" s="432">
        <f t="shared" si="53"/>
        <v>0</v>
      </c>
      <c r="AC308" s="432">
        <f t="shared" si="54"/>
        <v>0</v>
      </c>
      <c r="AD308" s="432">
        <f t="shared" si="55"/>
        <v>0</v>
      </c>
      <c r="AG308" s="483" t="e">
        <f t="shared" si="56"/>
        <v>#DIV/0!</v>
      </c>
      <c r="AH308" s="483" t="e">
        <f t="shared" si="57"/>
        <v>#DIV/0!</v>
      </c>
      <c r="AI308" s="483" t="e">
        <f t="shared" si="58"/>
        <v>#DIV/0!</v>
      </c>
      <c r="AJ308" s="483" t="e">
        <f t="shared" si="59"/>
        <v>#DIV/0!</v>
      </c>
      <c r="AK308" s="483" t="e">
        <f t="shared" si="60"/>
        <v>#DIV/0!</v>
      </c>
      <c r="AL308" s="483" t="e">
        <f t="shared" si="61"/>
        <v>#DIV/0!</v>
      </c>
    </row>
    <row r="309" spans="2:38" x14ac:dyDescent="0.2">
      <c r="B309" s="428">
        <f>+'Summary Data (2)'!B309</f>
        <v>0</v>
      </c>
      <c r="C309" s="431">
        <f>+'Summary Data (2)'!G309</f>
        <v>0</v>
      </c>
      <c r="D309" s="431">
        <f>+'Summary Data (2)'!K309</f>
        <v>0</v>
      </c>
      <c r="E309" s="431">
        <f>+'Summary Data (2)'!O309</f>
        <v>0</v>
      </c>
      <c r="F309" s="431">
        <f>+'Summary Data (2)'!S309</f>
        <v>0</v>
      </c>
      <c r="G309" s="431">
        <f>+'Summary Data (2)'!W309</f>
        <v>0</v>
      </c>
      <c r="H309" s="431">
        <f>+'Summary Data (2)'!AA309</f>
        <v>0</v>
      </c>
      <c r="I309" s="431">
        <f>+'Summary Data (2)'!AE309</f>
        <v>0</v>
      </c>
      <c r="J309" s="431">
        <f>+'Summary Data (2)'!AI309</f>
        <v>0</v>
      </c>
      <c r="K309" s="431">
        <f>+'Summary Data (2)'!AM309</f>
        <v>0</v>
      </c>
      <c r="L309" s="431">
        <f>+'Summary Data (2)'!AQ309</f>
        <v>0</v>
      </c>
      <c r="M309" s="431">
        <f>+'Summary Data (2)'!AU309</f>
        <v>0</v>
      </c>
      <c r="N309" s="431">
        <f>+'Summary Data (2)'!AY309</f>
        <v>0</v>
      </c>
      <c r="O309" s="431">
        <f>+'Summary Data (2)'!BC309</f>
        <v>0</v>
      </c>
      <c r="P309" s="431">
        <f>+'Summary Data (2)'!BG309</f>
        <v>0</v>
      </c>
      <c r="Q309" s="431">
        <f>+'Summary Data (2)'!BK309</f>
        <v>0</v>
      </c>
      <c r="R309" s="431">
        <f>+'Summary Data (2)'!BO309</f>
        <v>0</v>
      </c>
      <c r="S309" s="431">
        <f>+'Summary Data (2)'!BS309</f>
        <v>0</v>
      </c>
      <c r="T309" s="431">
        <f>+'Summary Data (2)'!BW309</f>
        <v>0</v>
      </c>
      <c r="U309" s="431">
        <f>+'Summary Data (2)'!BZ309</f>
        <v>0</v>
      </c>
      <c r="X309" s="432">
        <f t="shared" si="50"/>
        <v>0</v>
      </c>
      <c r="Y309" s="432">
        <f t="shared" si="50"/>
        <v>0</v>
      </c>
      <c r="Z309" s="432">
        <f t="shared" si="51"/>
        <v>0</v>
      </c>
      <c r="AA309" s="432">
        <f t="shared" si="52"/>
        <v>0</v>
      </c>
      <c r="AB309" s="432">
        <f t="shared" si="53"/>
        <v>0</v>
      </c>
      <c r="AC309" s="432">
        <f t="shared" si="54"/>
        <v>0</v>
      </c>
      <c r="AD309" s="432">
        <f t="shared" si="55"/>
        <v>0</v>
      </c>
      <c r="AG309" s="483" t="e">
        <f t="shared" si="56"/>
        <v>#DIV/0!</v>
      </c>
      <c r="AH309" s="483" t="e">
        <f t="shared" si="57"/>
        <v>#DIV/0!</v>
      </c>
      <c r="AI309" s="483" t="e">
        <f t="shared" si="58"/>
        <v>#DIV/0!</v>
      </c>
      <c r="AJ309" s="483" t="e">
        <f t="shared" si="59"/>
        <v>#DIV/0!</v>
      </c>
      <c r="AK309" s="483" t="e">
        <f t="shared" si="60"/>
        <v>#DIV/0!</v>
      </c>
      <c r="AL309" s="483" t="e">
        <f t="shared" si="61"/>
        <v>#DIV/0!</v>
      </c>
    </row>
    <row r="310" spans="2:38" x14ac:dyDescent="0.2">
      <c r="B310" s="428">
        <f>+'Summary Data (2)'!B310</f>
        <v>0</v>
      </c>
      <c r="C310" s="431">
        <f>+'Summary Data (2)'!G310</f>
        <v>0</v>
      </c>
      <c r="D310" s="431">
        <f>+'Summary Data (2)'!K310</f>
        <v>0</v>
      </c>
      <c r="E310" s="431">
        <f>+'Summary Data (2)'!O310</f>
        <v>0</v>
      </c>
      <c r="F310" s="431">
        <f>+'Summary Data (2)'!S310</f>
        <v>0</v>
      </c>
      <c r="G310" s="431">
        <f>+'Summary Data (2)'!W310</f>
        <v>0</v>
      </c>
      <c r="H310" s="431">
        <f>+'Summary Data (2)'!AA310</f>
        <v>0</v>
      </c>
      <c r="I310" s="431">
        <f>+'Summary Data (2)'!AE310</f>
        <v>0</v>
      </c>
      <c r="J310" s="431">
        <f>+'Summary Data (2)'!AI310</f>
        <v>0</v>
      </c>
      <c r="K310" s="431">
        <f>+'Summary Data (2)'!AM310</f>
        <v>0</v>
      </c>
      <c r="L310" s="431">
        <f>+'Summary Data (2)'!AQ310</f>
        <v>0</v>
      </c>
      <c r="M310" s="431">
        <f>+'Summary Data (2)'!AU310</f>
        <v>0</v>
      </c>
      <c r="N310" s="431">
        <f>+'Summary Data (2)'!AY310</f>
        <v>0</v>
      </c>
      <c r="O310" s="431">
        <f>+'Summary Data (2)'!BC310</f>
        <v>0</v>
      </c>
      <c r="P310" s="431">
        <f>+'Summary Data (2)'!BG310</f>
        <v>0</v>
      </c>
      <c r="Q310" s="431">
        <f>+'Summary Data (2)'!BK310</f>
        <v>0</v>
      </c>
      <c r="R310" s="431">
        <f>+'Summary Data (2)'!BO310</f>
        <v>0</v>
      </c>
      <c r="S310" s="431">
        <f>+'Summary Data (2)'!BS310</f>
        <v>0</v>
      </c>
      <c r="T310" s="431">
        <f>+'Summary Data (2)'!BW310</f>
        <v>0</v>
      </c>
      <c r="U310" s="431">
        <f>+'Summary Data (2)'!BZ310</f>
        <v>0</v>
      </c>
      <c r="X310" s="432">
        <f t="shared" si="50"/>
        <v>0</v>
      </c>
      <c r="Y310" s="432">
        <f t="shared" si="50"/>
        <v>0</v>
      </c>
      <c r="Z310" s="432">
        <f t="shared" si="51"/>
        <v>0</v>
      </c>
      <c r="AA310" s="432">
        <f t="shared" si="52"/>
        <v>0</v>
      </c>
      <c r="AB310" s="432">
        <f t="shared" si="53"/>
        <v>0</v>
      </c>
      <c r="AC310" s="432">
        <f t="shared" si="54"/>
        <v>0</v>
      </c>
      <c r="AD310" s="432">
        <f t="shared" si="55"/>
        <v>0</v>
      </c>
      <c r="AG310" s="483" t="e">
        <f t="shared" si="56"/>
        <v>#DIV/0!</v>
      </c>
      <c r="AH310" s="483" t="e">
        <f t="shared" si="57"/>
        <v>#DIV/0!</v>
      </c>
      <c r="AI310" s="483" t="e">
        <f t="shared" si="58"/>
        <v>#DIV/0!</v>
      </c>
      <c r="AJ310" s="483" t="e">
        <f t="shared" si="59"/>
        <v>#DIV/0!</v>
      </c>
      <c r="AK310" s="483" t="e">
        <f t="shared" si="60"/>
        <v>#DIV/0!</v>
      </c>
      <c r="AL310" s="483" t="e">
        <f t="shared" si="61"/>
        <v>#DIV/0!</v>
      </c>
    </row>
    <row r="311" spans="2:38" x14ac:dyDescent="0.2">
      <c r="B311" s="428">
        <f>+'Summary Data (2)'!B311</f>
        <v>0</v>
      </c>
      <c r="C311" s="431">
        <f>+'Summary Data (2)'!G311</f>
        <v>0</v>
      </c>
      <c r="D311" s="431">
        <f>+'Summary Data (2)'!K311</f>
        <v>0</v>
      </c>
      <c r="E311" s="431">
        <f>+'Summary Data (2)'!O311</f>
        <v>0</v>
      </c>
      <c r="F311" s="431">
        <f>+'Summary Data (2)'!S311</f>
        <v>0</v>
      </c>
      <c r="G311" s="431">
        <f>+'Summary Data (2)'!W311</f>
        <v>0</v>
      </c>
      <c r="H311" s="431">
        <f>+'Summary Data (2)'!AA311</f>
        <v>0</v>
      </c>
      <c r="I311" s="431">
        <f>+'Summary Data (2)'!AE311</f>
        <v>0</v>
      </c>
      <c r="J311" s="431">
        <f>+'Summary Data (2)'!AI311</f>
        <v>0</v>
      </c>
      <c r="K311" s="431">
        <f>+'Summary Data (2)'!AM311</f>
        <v>0</v>
      </c>
      <c r="L311" s="431">
        <f>+'Summary Data (2)'!AQ311</f>
        <v>0</v>
      </c>
      <c r="M311" s="431">
        <f>+'Summary Data (2)'!AU311</f>
        <v>0</v>
      </c>
      <c r="N311" s="431">
        <f>+'Summary Data (2)'!AY311</f>
        <v>0</v>
      </c>
      <c r="O311" s="431">
        <f>+'Summary Data (2)'!BC311</f>
        <v>0</v>
      </c>
      <c r="P311" s="431">
        <f>+'Summary Data (2)'!BG311</f>
        <v>0</v>
      </c>
      <c r="Q311" s="431">
        <f>+'Summary Data (2)'!BK311</f>
        <v>0</v>
      </c>
      <c r="R311" s="431">
        <f>+'Summary Data (2)'!BO311</f>
        <v>0</v>
      </c>
      <c r="S311" s="431">
        <f>+'Summary Data (2)'!BS311</f>
        <v>0</v>
      </c>
      <c r="T311" s="431">
        <f>+'Summary Data (2)'!BW311</f>
        <v>0</v>
      </c>
      <c r="U311" s="431">
        <f>+'Summary Data (2)'!BZ311</f>
        <v>0</v>
      </c>
      <c r="X311" s="432">
        <f t="shared" si="50"/>
        <v>0</v>
      </c>
      <c r="Y311" s="432">
        <f t="shared" si="50"/>
        <v>0</v>
      </c>
      <c r="Z311" s="432">
        <f t="shared" si="51"/>
        <v>0</v>
      </c>
      <c r="AA311" s="432">
        <f t="shared" si="52"/>
        <v>0</v>
      </c>
      <c r="AB311" s="432">
        <f t="shared" si="53"/>
        <v>0</v>
      </c>
      <c r="AC311" s="432">
        <f t="shared" si="54"/>
        <v>0</v>
      </c>
      <c r="AD311" s="432">
        <f t="shared" si="55"/>
        <v>0</v>
      </c>
      <c r="AG311" s="483" t="e">
        <f t="shared" si="56"/>
        <v>#DIV/0!</v>
      </c>
      <c r="AH311" s="483" t="e">
        <f t="shared" si="57"/>
        <v>#DIV/0!</v>
      </c>
      <c r="AI311" s="483" t="e">
        <f t="shared" si="58"/>
        <v>#DIV/0!</v>
      </c>
      <c r="AJ311" s="483" t="e">
        <f t="shared" si="59"/>
        <v>#DIV/0!</v>
      </c>
      <c r="AK311" s="483" t="e">
        <f t="shared" si="60"/>
        <v>#DIV/0!</v>
      </c>
      <c r="AL311" s="483" t="e">
        <f t="shared" si="61"/>
        <v>#DIV/0!</v>
      </c>
    </row>
    <row r="312" spans="2:38" x14ac:dyDescent="0.2">
      <c r="B312" s="428">
        <f>+'Summary Data (2)'!B312</f>
        <v>0</v>
      </c>
      <c r="C312" s="431">
        <f>+'Summary Data (2)'!G312</f>
        <v>0</v>
      </c>
      <c r="D312" s="431">
        <f>+'Summary Data (2)'!K312</f>
        <v>0</v>
      </c>
      <c r="E312" s="431">
        <f>+'Summary Data (2)'!O312</f>
        <v>0</v>
      </c>
      <c r="F312" s="431">
        <f>+'Summary Data (2)'!S312</f>
        <v>0</v>
      </c>
      <c r="G312" s="431">
        <f>+'Summary Data (2)'!W312</f>
        <v>0</v>
      </c>
      <c r="H312" s="431">
        <f>+'Summary Data (2)'!AA312</f>
        <v>0</v>
      </c>
      <c r="I312" s="431">
        <f>+'Summary Data (2)'!AE312</f>
        <v>0</v>
      </c>
      <c r="J312" s="431">
        <f>+'Summary Data (2)'!AI312</f>
        <v>0</v>
      </c>
      <c r="K312" s="431">
        <f>+'Summary Data (2)'!AM312</f>
        <v>0</v>
      </c>
      <c r="L312" s="431">
        <f>+'Summary Data (2)'!AQ312</f>
        <v>0</v>
      </c>
      <c r="M312" s="431">
        <f>+'Summary Data (2)'!AU312</f>
        <v>0</v>
      </c>
      <c r="N312" s="431">
        <f>+'Summary Data (2)'!AY312</f>
        <v>0</v>
      </c>
      <c r="O312" s="431">
        <f>+'Summary Data (2)'!BC312</f>
        <v>0</v>
      </c>
      <c r="P312" s="431">
        <f>+'Summary Data (2)'!BG312</f>
        <v>0</v>
      </c>
      <c r="Q312" s="431">
        <f>+'Summary Data (2)'!BK312</f>
        <v>0</v>
      </c>
      <c r="R312" s="431">
        <f>+'Summary Data (2)'!BO312</f>
        <v>0</v>
      </c>
      <c r="S312" s="431">
        <f>+'Summary Data (2)'!BS312</f>
        <v>0</v>
      </c>
      <c r="T312" s="431">
        <f>+'Summary Data (2)'!BW312</f>
        <v>0</v>
      </c>
      <c r="U312" s="431">
        <f>+'Summary Data (2)'!BZ312</f>
        <v>0</v>
      </c>
      <c r="X312" s="432">
        <f t="shared" si="50"/>
        <v>0</v>
      </c>
      <c r="Y312" s="432">
        <f t="shared" si="50"/>
        <v>0</v>
      </c>
      <c r="Z312" s="432">
        <f t="shared" si="51"/>
        <v>0</v>
      </c>
      <c r="AA312" s="432">
        <f t="shared" si="52"/>
        <v>0</v>
      </c>
      <c r="AB312" s="432">
        <f t="shared" si="53"/>
        <v>0</v>
      </c>
      <c r="AC312" s="432">
        <f t="shared" si="54"/>
        <v>0</v>
      </c>
      <c r="AD312" s="432">
        <f t="shared" si="55"/>
        <v>0</v>
      </c>
      <c r="AG312" s="483" t="e">
        <f t="shared" si="56"/>
        <v>#DIV/0!</v>
      </c>
      <c r="AH312" s="483" t="e">
        <f t="shared" si="57"/>
        <v>#DIV/0!</v>
      </c>
      <c r="AI312" s="483" t="e">
        <f t="shared" si="58"/>
        <v>#DIV/0!</v>
      </c>
      <c r="AJ312" s="483" t="e">
        <f t="shared" si="59"/>
        <v>#DIV/0!</v>
      </c>
      <c r="AK312" s="483" t="e">
        <f t="shared" si="60"/>
        <v>#DIV/0!</v>
      </c>
      <c r="AL312" s="483" t="e">
        <f t="shared" si="61"/>
        <v>#DIV/0!</v>
      </c>
    </row>
    <row r="313" spans="2:38" x14ac:dyDescent="0.2">
      <c r="B313" s="428">
        <f>+'Summary Data (2)'!B313</f>
        <v>0</v>
      </c>
      <c r="C313" s="431">
        <f>+'Summary Data (2)'!G313</f>
        <v>0</v>
      </c>
      <c r="D313" s="431">
        <f>+'Summary Data (2)'!K313</f>
        <v>0</v>
      </c>
      <c r="E313" s="431">
        <f>+'Summary Data (2)'!O313</f>
        <v>0</v>
      </c>
      <c r="F313" s="431">
        <f>+'Summary Data (2)'!S313</f>
        <v>0</v>
      </c>
      <c r="G313" s="431">
        <f>+'Summary Data (2)'!W313</f>
        <v>0</v>
      </c>
      <c r="H313" s="431">
        <f>+'Summary Data (2)'!AA313</f>
        <v>0</v>
      </c>
      <c r="I313" s="431">
        <f>+'Summary Data (2)'!AE313</f>
        <v>0</v>
      </c>
      <c r="J313" s="431">
        <f>+'Summary Data (2)'!AI313</f>
        <v>0</v>
      </c>
      <c r="K313" s="431">
        <f>+'Summary Data (2)'!AM313</f>
        <v>0</v>
      </c>
      <c r="L313" s="431">
        <f>+'Summary Data (2)'!AQ313</f>
        <v>0</v>
      </c>
      <c r="M313" s="431">
        <f>+'Summary Data (2)'!AU313</f>
        <v>0</v>
      </c>
      <c r="N313" s="431">
        <f>+'Summary Data (2)'!AY313</f>
        <v>0</v>
      </c>
      <c r="O313" s="431">
        <f>+'Summary Data (2)'!BC313</f>
        <v>0</v>
      </c>
      <c r="P313" s="431">
        <f>+'Summary Data (2)'!BG313</f>
        <v>0</v>
      </c>
      <c r="Q313" s="431">
        <f>+'Summary Data (2)'!BK313</f>
        <v>0</v>
      </c>
      <c r="R313" s="431">
        <f>+'Summary Data (2)'!BO313</f>
        <v>0</v>
      </c>
      <c r="S313" s="431">
        <f>+'Summary Data (2)'!BS313</f>
        <v>0</v>
      </c>
      <c r="T313" s="431">
        <f>+'Summary Data (2)'!BW313</f>
        <v>0</v>
      </c>
      <c r="U313" s="431">
        <f>+'Summary Data (2)'!BZ313</f>
        <v>0</v>
      </c>
      <c r="X313" s="432">
        <f t="shared" si="50"/>
        <v>0</v>
      </c>
      <c r="Y313" s="432">
        <f t="shared" si="50"/>
        <v>0</v>
      </c>
      <c r="Z313" s="432">
        <f t="shared" si="51"/>
        <v>0</v>
      </c>
      <c r="AA313" s="432">
        <f t="shared" si="52"/>
        <v>0</v>
      </c>
      <c r="AB313" s="432">
        <f t="shared" si="53"/>
        <v>0</v>
      </c>
      <c r="AC313" s="432">
        <f t="shared" si="54"/>
        <v>0</v>
      </c>
      <c r="AD313" s="432">
        <f t="shared" si="55"/>
        <v>0</v>
      </c>
      <c r="AG313" s="483" t="e">
        <f t="shared" si="56"/>
        <v>#DIV/0!</v>
      </c>
      <c r="AH313" s="483" t="e">
        <f t="shared" si="57"/>
        <v>#DIV/0!</v>
      </c>
      <c r="AI313" s="483" t="e">
        <f t="shared" si="58"/>
        <v>#DIV/0!</v>
      </c>
      <c r="AJ313" s="483" t="e">
        <f t="shared" si="59"/>
        <v>#DIV/0!</v>
      </c>
      <c r="AK313" s="483" t="e">
        <f t="shared" si="60"/>
        <v>#DIV/0!</v>
      </c>
      <c r="AL313" s="483" t="e">
        <f t="shared" si="61"/>
        <v>#DIV/0!</v>
      </c>
    </row>
    <row r="314" spans="2:38" x14ac:dyDescent="0.2">
      <c r="B314" s="428">
        <f>+'Summary Data (2)'!B314</f>
        <v>0</v>
      </c>
      <c r="C314" s="431">
        <f>+'Summary Data (2)'!G314</f>
        <v>0</v>
      </c>
      <c r="D314" s="431">
        <f>+'Summary Data (2)'!K314</f>
        <v>0</v>
      </c>
      <c r="E314" s="431">
        <f>+'Summary Data (2)'!O314</f>
        <v>0</v>
      </c>
      <c r="F314" s="431">
        <f>+'Summary Data (2)'!S314</f>
        <v>0</v>
      </c>
      <c r="G314" s="431">
        <f>+'Summary Data (2)'!W314</f>
        <v>0</v>
      </c>
      <c r="H314" s="431">
        <f>+'Summary Data (2)'!AA314</f>
        <v>0</v>
      </c>
      <c r="I314" s="431">
        <f>+'Summary Data (2)'!AE314</f>
        <v>0</v>
      </c>
      <c r="J314" s="431">
        <f>+'Summary Data (2)'!AI314</f>
        <v>0</v>
      </c>
      <c r="K314" s="431">
        <f>+'Summary Data (2)'!AM314</f>
        <v>0</v>
      </c>
      <c r="L314" s="431">
        <f>+'Summary Data (2)'!AQ314</f>
        <v>0</v>
      </c>
      <c r="M314" s="431">
        <f>+'Summary Data (2)'!AU314</f>
        <v>0</v>
      </c>
      <c r="N314" s="431">
        <f>+'Summary Data (2)'!AY314</f>
        <v>0</v>
      </c>
      <c r="O314" s="431">
        <f>+'Summary Data (2)'!BC314</f>
        <v>0</v>
      </c>
      <c r="P314" s="431">
        <f>+'Summary Data (2)'!BG314</f>
        <v>0</v>
      </c>
      <c r="Q314" s="431">
        <f>+'Summary Data (2)'!BK314</f>
        <v>0</v>
      </c>
      <c r="R314" s="431">
        <f>+'Summary Data (2)'!BO314</f>
        <v>0</v>
      </c>
      <c r="S314" s="431">
        <f>+'Summary Data (2)'!BS314</f>
        <v>0</v>
      </c>
      <c r="T314" s="431">
        <f>+'Summary Data (2)'!BW314</f>
        <v>0</v>
      </c>
      <c r="U314" s="431">
        <f>+'Summary Data (2)'!BZ314</f>
        <v>0</v>
      </c>
      <c r="X314" s="432">
        <f t="shared" si="50"/>
        <v>0</v>
      </c>
      <c r="Y314" s="432">
        <f t="shared" si="50"/>
        <v>0</v>
      </c>
      <c r="Z314" s="432">
        <f t="shared" si="51"/>
        <v>0</v>
      </c>
      <c r="AA314" s="432">
        <f t="shared" si="52"/>
        <v>0</v>
      </c>
      <c r="AB314" s="432">
        <f t="shared" si="53"/>
        <v>0</v>
      </c>
      <c r="AC314" s="432">
        <f t="shared" si="54"/>
        <v>0</v>
      </c>
      <c r="AD314" s="432">
        <f t="shared" si="55"/>
        <v>0</v>
      </c>
      <c r="AG314" s="483" t="e">
        <f t="shared" si="56"/>
        <v>#DIV/0!</v>
      </c>
      <c r="AH314" s="483" t="e">
        <f t="shared" si="57"/>
        <v>#DIV/0!</v>
      </c>
      <c r="AI314" s="483" t="e">
        <f t="shared" si="58"/>
        <v>#DIV/0!</v>
      </c>
      <c r="AJ314" s="483" t="e">
        <f t="shared" si="59"/>
        <v>#DIV/0!</v>
      </c>
      <c r="AK314" s="483" t="e">
        <f t="shared" si="60"/>
        <v>#DIV/0!</v>
      </c>
      <c r="AL314" s="483" t="e">
        <f t="shared" si="61"/>
        <v>#DIV/0!</v>
      </c>
    </row>
    <row r="315" spans="2:38" x14ac:dyDescent="0.2">
      <c r="B315" s="428">
        <f>+'Summary Data (2)'!B315</f>
        <v>0</v>
      </c>
      <c r="C315" s="431">
        <f>+'Summary Data (2)'!G315</f>
        <v>0</v>
      </c>
      <c r="D315" s="431">
        <f>+'Summary Data (2)'!K315</f>
        <v>0</v>
      </c>
      <c r="E315" s="431">
        <f>+'Summary Data (2)'!O315</f>
        <v>0</v>
      </c>
      <c r="F315" s="431">
        <f>+'Summary Data (2)'!S315</f>
        <v>0</v>
      </c>
      <c r="G315" s="431">
        <f>+'Summary Data (2)'!W315</f>
        <v>0</v>
      </c>
      <c r="H315" s="431">
        <f>+'Summary Data (2)'!AA315</f>
        <v>0</v>
      </c>
      <c r="I315" s="431">
        <f>+'Summary Data (2)'!AE315</f>
        <v>0</v>
      </c>
      <c r="J315" s="431">
        <f>+'Summary Data (2)'!AI315</f>
        <v>0</v>
      </c>
      <c r="K315" s="431">
        <f>+'Summary Data (2)'!AM315</f>
        <v>0</v>
      </c>
      <c r="L315" s="431">
        <f>+'Summary Data (2)'!AQ315</f>
        <v>0</v>
      </c>
      <c r="M315" s="431">
        <f>+'Summary Data (2)'!AU315</f>
        <v>0</v>
      </c>
      <c r="N315" s="431">
        <f>+'Summary Data (2)'!AY315</f>
        <v>0</v>
      </c>
      <c r="O315" s="431">
        <f>+'Summary Data (2)'!BC315</f>
        <v>0</v>
      </c>
      <c r="P315" s="431">
        <f>+'Summary Data (2)'!BG315</f>
        <v>0</v>
      </c>
      <c r="Q315" s="431">
        <f>+'Summary Data (2)'!BK315</f>
        <v>0</v>
      </c>
      <c r="R315" s="431">
        <f>+'Summary Data (2)'!BO315</f>
        <v>0</v>
      </c>
      <c r="S315" s="431">
        <f>+'Summary Data (2)'!BS315</f>
        <v>0</v>
      </c>
      <c r="T315" s="431">
        <f>+'Summary Data (2)'!BW315</f>
        <v>0</v>
      </c>
      <c r="U315" s="431">
        <f>+'Summary Data (2)'!BZ315</f>
        <v>0</v>
      </c>
      <c r="X315" s="432">
        <f t="shared" si="50"/>
        <v>0</v>
      </c>
      <c r="Y315" s="432">
        <f t="shared" si="50"/>
        <v>0</v>
      </c>
      <c r="Z315" s="432">
        <f t="shared" si="51"/>
        <v>0</v>
      </c>
      <c r="AA315" s="432">
        <f t="shared" si="52"/>
        <v>0</v>
      </c>
      <c r="AB315" s="432">
        <f t="shared" si="53"/>
        <v>0</v>
      </c>
      <c r="AC315" s="432">
        <f t="shared" si="54"/>
        <v>0</v>
      </c>
      <c r="AD315" s="432">
        <f t="shared" si="55"/>
        <v>0</v>
      </c>
      <c r="AG315" s="483" t="e">
        <f t="shared" si="56"/>
        <v>#DIV/0!</v>
      </c>
      <c r="AH315" s="483" t="e">
        <f t="shared" si="57"/>
        <v>#DIV/0!</v>
      </c>
      <c r="AI315" s="483" t="e">
        <f t="shared" si="58"/>
        <v>#DIV/0!</v>
      </c>
      <c r="AJ315" s="483" t="e">
        <f t="shared" si="59"/>
        <v>#DIV/0!</v>
      </c>
      <c r="AK315" s="483" t="e">
        <f t="shared" si="60"/>
        <v>#DIV/0!</v>
      </c>
      <c r="AL315" s="483" t="e">
        <f t="shared" si="61"/>
        <v>#DIV/0!</v>
      </c>
    </row>
    <row r="316" spans="2:38" x14ac:dyDescent="0.2">
      <c r="B316" s="428">
        <f>+'Summary Data (2)'!B316</f>
        <v>0</v>
      </c>
      <c r="C316" s="431">
        <f>+'Summary Data (2)'!G316</f>
        <v>0</v>
      </c>
      <c r="D316" s="431">
        <f>+'Summary Data (2)'!K316</f>
        <v>0</v>
      </c>
      <c r="E316" s="431">
        <f>+'Summary Data (2)'!O316</f>
        <v>0</v>
      </c>
      <c r="F316" s="431">
        <f>+'Summary Data (2)'!S316</f>
        <v>0</v>
      </c>
      <c r="G316" s="431">
        <f>+'Summary Data (2)'!W316</f>
        <v>0</v>
      </c>
      <c r="H316" s="431">
        <f>+'Summary Data (2)'!AA316</f>
        <v>0</v>
      </c>
      <c r="I316" s="431">
        <f>+'Summary Data (2)'!AE316</f>
        <v>0</v>
      </c>
      <c r="J316" s="431">
        <f>+'Summary Data (2)'!AI316</f>
        <v>0</v>
      </c>
      <c r="K316" s="431">
        <f>+'Summary Data (2)'!AM316</f>
        <v>0</v>
      </c>
      <c r="L316" s="431">
        <f>+'Summary Data (2)'!AQ316</f>
        <v>0</v>
      </c>
      <c r="M316" s="431">
        <f>+'Summary Data (2)'!AU316</f>
        <v>0</v>
      </c>
      <c r="N316" s="431">
        <f>+'Summary Data (2)'!AY316</f>
        <v>0</v>
      </c>
      <c r="O316" s="431">
        <f>+'Summary Data (2)'!BC316</f>
        <v>0</v>
      </c>
      <c r="P316" s="431">
        <f>+'Summary Data (2)'!BG316</f>
        <v>0</v>
      </c>
      <c r="Q316" s="431">
        <f>+'Summary Data (2)'!BK316</f>
        <v>0</v>
      </c>
      <c r="R316" s="431">
        <f>+'Summary Data (2)'!BO316</f>
        <v>0</v>
      </c>
      <c r="S316" s="431">
        <f>+'Summary Data (2)'!BS316</f>
        <v>0</v>
      </c>
      <c r="T316" s="431">
        <f>+'Summary Data (2)'!BW316</f>
        <v>0</v>
      </c>
      <c r="U316" s="431">
        <f>+'Summary Data (2)'!BZ316</f>
        <v>0</v>
      </c>
      <c r="X316" s="432">
        <f t="shared" si="50"/>
        <v>0</v>
      </c>
      <c r="Y316" s="432">
        <f t="shared" si="50"/>
        <v>0</v>
      </c>
      <c r="Z316" s="432">
        <f t="shared" si="51"/>
        <v>0</v>
      </c>
      <c r="AA316" s="432">
        <f t="shared" si="52"/>
        <v>0</v>
      </c>
      <c r="AB316" s="432">
        <f t="shared" si="53"/>
        <v>0</v>
      </c>
      <c r="AC316" s="432">
        <f t="shared" si="54"/>
        <v>0</v>
      </c>
      <c r="AD316" s="432">
        <f t="shared" si="55"/>
        <v>0</v>
      </c>
      <c r="AG316" s="483" t="e">
        <f t="shared" si="56"/>
        <v>#DIV/0!</v>
      </c>
      <c r="AH316" s="483" t="e">
        <f t="shared" si="57"/>
        <v>#DIV/0!</v>
      </c>
      <c r="AI316" s="483" t="e">
        <f t="shared" si="58"/>
        <v>#DIV/0!</v>
      </c>
      <c r="AJ316" s="483" t="e">
        <f t="shared" si="59"/>
        <v>#DIV/0!</v>
      </c>
      <c r="AK316" s="483" t="e">
        <f t="shared" si="60"/>
        <v>#DIV/0!</v>
      </c>
      <c r="AL316" s="483" t="e">
        <f t="shared" si="61"/>
        <v>#DIV/0!</v>
      </c>
    </row>
    <row r="317" spans="2:38" x14ac:dyDescent="0.2">
      <c r="B317" s="428">
        <f>+'Summary Data (2)'!B317</f>
        <v>0</v>
      </c>
      <c r="C317" s="431">
        <f>+'Summary Data (2)'!G317</f>
        <v>0</v>
      </c>
      <c r="D317" s="431">
        <f>+'Summary Data (2)'!K317</f>
        <v>0</v>
      </c>
      <c r="E317" s="431">
        <f>+'Summary Data (2)'!O317</f>
        <v>0</v>
      </c>
      <c r="F317" s="431">
        <f>+'Summary Data (2)'!S317</f>
        <v>0</v>
      </c>
      <c r="G317" s="431">
        <f>+'Summary Data (2)'!W317</f>
        <v>0</v>
      </c>
      <c r="H317" s="431">
        <f>+'Summary Data (2)'!AA317</f>
        <v>0</v>
      </c>
      <c r="I317" s="431">
        <f>+'Summary Data (2)'!AE317</f>
        <v>0</v>
      </c>
      <c r="J317" s="431">
        <f>+'Summary Data (2)'!AI317</f>
        <v>0</v>
      </c>
      <c r="K317" s="431">
        <f>+'Summary Data (2)'!AM317</f>
        <v>0</v>
      </c>
      <c r="L317" s="431">
        <f>+'Summary Data (2)'!AQ317</f>
        <v>0</v>
      </c>
      <c r="M317" s="431">
        <f>+'Summary Data (2)'!AU317</f>
        <v>0</v>
      </c>
      <c r="N317" s="431">
        <f>+'Summary Data (2)'!AY317</f>
        <v>0</v>
      </c>
      <c r="O317" s="431">
        <f>+'Summary Data (2)'!BC317</f>
        <v>0</v>
      </c>
      <c r="P317" s="431">
        <f>+'Summary Data (2)'!BG317</f>
        <v>0</v>
      </c>
      <c r="Q317" s="431">
        <f>+'Summary Data (2)'!BK317</f>
        <v>0</v>
      </c>
      <c r="R317" s="431">
        <f>+'Summary Data (2)'!BO317</f>
        <v>0</v>
      </c>
      <c r="S317" s="431">
        <f>+'Summary Data (2)'!BS317</f>
        <v>0</v>
      </c>
      <c r="T317" s="431">
        <f>+'Summary Data (2)'!BW317</f>
        <v>0</v>
      </c>
      <c r="U317" s="431">
        <f>+'Summary Data (2)'!BZ317</f>
        <v>0</v>
      </c>
      <c r="X317" s="432">
        <f t="shared" si="50"/>
        <v>0</v>
      </c>
      <c r="Y317" s="432">
        <f t="shared" si="50"/>
        <v>0</v>
      </c>
      <c r="Z317" s="432">
        <f t="shared" si="51"/>
        <v>0</v>
      </c>
      <c r="AA317" s="432">
        <f t="shared" si="52"/>
        <v>0</v>
      </c>
      <c r="AB317" s="432">
        <f t="shared" si="53"/>
        <v>0</v>
      </c>
      <c r="AC317" s="432">
        <f t="shared" si="54"/>
        <v>0</v>
      </c>
      <c r="AD317" s="432">
        <f t="shared" si="55"/>
        <v>0</v>
      </c>
      <c r="AG317" s="483" t="e">
        <f t="shared" si="56"/>
        <v>#DIV/0!</v>
      </c>
      <c r="AH317" s="483" t="e">
        <f t="shared" si="57"/>
        <v>#DIV/0!</v>
      </c>
      <c r="AI317" s="483" t="e">
        <f t="shared" si="58"/>
        <v>#DIV/0!</v>
      </c>
      <c r="AJ317" s="483" t="e">
        <f t="shared" si="59"/>
        <v>#DIV/0!</v>
      </c>
      <c r="AK317" s="483" t="e">
        <f t="shared" si="60"/>
        <v>#DIV/0!</v>
      </c>
      <c r="AL317" s="483" t="e">
        <f t="shared" si="61"/>
        <v>#DIV/0!</v>
      </c>
    </row>
    <row r="318" spans="2:38" x14ac:dyDescent="0.2">
      <c r="B318" s="428">
        <f>+'Summary Data (2)'!B318</f>
        <v>0</v>
      </c>
      <c r="C318" s="431">
        <f>+'Summary Data (2)'!G318</f>
        <v>0</v>
      </c>
      <c r="D318" s="431">
        <f>+'Summary Data (2)'!K318</f>
        <v>0</v>
      </c>
      <c r="E318" s="431">
        <f>+'Summary Data (2)'!O318</f>
        <v>0</v>
      </c>
      <c r="F318" s="431">
        <f>+'Summary Data (2)'!S318</f>
        <v>0</v>
      </c>
      <c r="G318" s="431">
        <f>+'Summary Data (2)'!W318</f>
        <v>0</v>
      </c>
      <c r="H318" s="431">
        <f>+'Summary Data (2)'!AA318</f>
        <v>0</v>
      </c>
      <c r="I318" s="431">
        <f>+'Summary Data (2)'!AE318</f>
        <v>0</v>
      </c>
      <c r="J318" s="431">
        <f>+'Summary Data (2)'!AI318</f>
        <v>0</v>
      </c>
      <c r="K318" s="431">
        <f>+'Summary Data (2)'!AM318</f>
        <v>0</v>
      </c>
      <c r="L318" s="431">
        <f>+'Summary Data (2)'!AQ318</f>
        <v>0</v>
      </c>
      <c r="M318" s="431">
        <f>+'Summary Data (2)'!AU318</f>
        <v>0</v>
      </c>
      <c r="N318" s="431">
        <f>+'Summary Data (2)'!AY318</f>
        <v>0</v>
      </c>
      <c r="O318" s="431">
        <f>+'Summary Data (2)'!BC318</f>
        <v>0</v>
      </c>
      <c r="P318" s="431">
        <f>+'Summary Data (2)'!BG318</f>
        <v>0</v>
      </c>
      <c r="Q318" s="431">
        <f>+'Summary Data (2)'!BK318</f>
        <v>0</v>
      </c>
      <c r="R318" s="431">
        <f>+'Summary Data (2)'!BO318</f>
        <v>0</v>
      </c>
      <c r="S318" s="431">
        <f>+'Summary Data (2)'!BS318</f>
        <v>0</v>
      </c>
      <c r="T318" s="431">
        <f>+'Summary Data (2)'!BW318</f>
        <v>0</v>
      </c>
      <c r="U318" s="431">
        <f>+'Summary Data (2)'!BZ318</f>
        <v>0</v>
      </c>
      <c r="X318" s="432">
        <f t="shared" si="50"/>
        <v>0</v>
      </c>
      <c r="Y318" s="432">
        <f t="shared" si="50"/>
        <v>0</v>
      </c>
      <c r="Z318" s="432">
        <f t="shared" si="51"/>
        <v>0</v>
      </c>
      <c r="AA318" s="432">
        <f t="shared" si="52"/>
        <v>0</v>
      </c>
      <c r="AB318" s="432">
        <f t="shared" si="53"/>
        <v>0</v>
      </c>
      <c r="AC318" s="432">
        <f t="shared" si="54"/>
        <v>0</v>
      </c>
      <c r="AD318" s="432">
        <f t="shared" si="55"/>
        <v>0</v>
      </c>
      <c r="AG318" s="483" t="e">
        <f t="shared" si="56"/>
        <v>#DIV/0!</v>
      </c>
      <c r="AH318" s="483" t="e">
        <f t="shared" si="57"/>
        <v>#DIV/0!</v>
      </c>
      <c r="AI318" s="483" t="e">
        <f t="shared" si="58"/>
        <v>#DIV/0!</v>
      </c>
      <c r="AJ318" s="483" t="e">
        <f t="shared" si="59"/>
        <v>#DIV/0!</v>
      </c>
      <c r="AK318" s="483" t="e">
        <f t="shared" si="60"/>
        <v>#DIV/0!</v>
      </c>
      <c r="AL318" s="483" t="e">
        <f t="shared" si="61"/>
        <v>#DIV/0!</v>
      </c>
    </row>
    <row r="319" spans="2:38" x14ac:dyDescent="0.2">
      <c r="B319" s="428">
        <f>+'Summary Data (2)'!B319</f>
        <v>0</v>
      </c>
      <c r="C319" s="431">
        <f>+'Summary Data (2)'!G319</f>
        <v>0</v>
      </c>
      <c r="D319" s="431">
        <f>+'Summary Data (2)'!K319</f>
        <v>0</v>
      </c>
      <c r="E319" s="431">
        <f>+'Summary Data (2)'!O319</f>
        <v>0</v>
      </c>
      <c r="F319" s="431">
        <f>+'Summary Data (2)'!S319</f>
        <v>0</v>
      </c>
      <c r="G319" s="431">
        <f>+'Summary Data (2)'!W319</f>
        <v>0</v>
      </c>
      <c r="H319" s="431">
        <f>+'Summary Data (2)'!AA319</f>
        <v>0</v>
      </c>
      <c r="I319" s="431">
        <f>+'Summary Data (2)'!AE319</f>
        <v>0</v>
      </c>
      <c r="J319" s="431">
        <f>+'Summary Data (2)'!AI319</f>
        <v>0</v>
      </c>
      <c r="K319" s="431">
        <f>+'Summary Data (2)'!AM319</f>
        <v>0</v>
      </c>
      <c r="L319" s="431">
        <f>+'Summary Data (2)'!AQ319</f>
        <v>0</v>
      </c>
      <c r="M319" s="431">
        <f>+'Summary Data (2)'!AU319</f>
        <v>0</v>
      </c>
      <c r="N319" s="431">
        <f>+'Summary Data (2)'!AY319</f>
        <v>0</v>
      </c>
      <c r="O319" s="431">
        <f>+'Summary Data (2)'!BC319</f>
        <v>0</v>
      </c>
      <c r="P319" s="431">
        <f>+'Summary Data (2)'!BG319</f>
        <v>0</v>
      </c>
      <c r="Q319" s="431">
        <f>+'Summary Data (2)'!BK319</f>
        <v>0</v>
      </c>
      <c r="R319" s="431">
        <f>+'Summary Data (2)'!BO319</f>
        <v>0</v>
      </c>
      <c r="S319" s="431">
        <f>+'Summary Data (2)'!BS319</f>
        <v>0</v>
      </c>
      <c r="T319" s="431">
        <f>+'Summary Data (2)'!BW319</f>
        <v>0</v>
      </c>
      <c r="U319" s="431">
        <f>+'Summary Data (2)'!BZ319</f>
        <v>0</v>
      </c>
      <c r="X319" s="432">
        <f t="shared" si="50"/>
        <v>0</v>
      </c>
      <c r="Y319" s="432">
        <f t="shared" si="50"/>
        <v>0</v>
      </c>
      <c r="Z319" s="432">
        <f t="shared" si="51"/>
        <v>0</v>
      </c>
      <c r="AA319" s="432">
        <f t="shared" si="52"/>
        <v>0</v>
      </c>
      <c r="AB319" s="432">
        <f t="shared" si="53"/>
        <v>0</v>
      </c>
      <c r="AC319" s="432">
        <f t="shared" si="54"/>
        <v>0</v>
      </c>
      <c r="AD319" s="432">
        <f t="shared" si="55"/>
        <v>0</v>
      </c>
      <c r="AG319" s="483" t="e">
        <f t="shared" si="56"/>
        <v>#DIV/0!</v>
      </c>
      <c r="AH319" s="483" t="e">
        <f t="shared" si="57"/>
        <v>#DIV/0!</v>
      </c>
      <c r="AI319" s="483" t="e">
        <f t="shared" si="58"/>
        <v>#DIV/0!</v>
      </c>
      <c r="AJ319" s="483" t="e">
        <f t="shared" si="59"/>
        <v>#DIV/0!</v>
      </c>
      <c r="AK319" s="483" t="e">
        <f t="shared" si="60"/>
        <v>#DIV/0!</v>
      </c>
      <c r="AL319" s="483" t="e">
        <f t="shared" si="61"/>
        <v>#DIV/0!</v>
      </c>
    </row>
    <row r="320" spans="2:38" x14ac:dyDescent="0.2">
      <c r="B320" s="428">
        <f>+'Summary Data (2)'!B320</f>
        <v>0</v>
      </c>
      <c r="C320" s="431">
        <f>+'Summary Data (2)'!G320</f>
        <v>0</v>
      </c>
      <c r="D320" s="431">
        <f>+'Summary Data (2)'!K320</f>
        <v>0</v>
      </c>
      <c r="E320" s="431">
        <f>+'Summary Data (2)'!O320</f>
        <v>0</v>
      </c>
      <c r="F320" s="431">
        <f>+'Summary Data (2)'!S320</f>
        <v>0</v>
      </c>
      <c r="G320" s="431">
        <f>+'Summary Data (2)'!W320</f>
        <v>0</v>
      </c>
      <c r="H320" s="431">
        <f>+'Summary Data (2)'!AA320</f>
        <v>0</v>
      </c>
      <c r="I320" s="431">
        <f>+'Summary Data (2)'!AE320</f>
        <v>0</v>
      </c>
      <c r="J320" s="431">
        <f>+'Summary Data (2)'!AI320</f>
        <v>0</v>
      </c>
      <c r="K320" s="431">
        <f>+'Summary Data (2)'!AM320</f>
        <v>0</v>
      </c>
      <c r="L320" s="431">
        <f>+'Summary Data (2)'!AQ320</f>
        <v>0</v>
      </c>
      <c r="M320" s="431">
        <f>+'Summary Data (2)'!AU320</f>
        <v>0</v>
      </c>
      <c r="N320" s="431">
        <f>+'Summary Data (2)'!AY320</f>
        <v>0</v>
      </c>
      <c r="O320" s="431">
        <f>+'Summary Data (2)'!BC320</f>
        <v>0</v>
      </c>
      <c r="P320" s="431">
        <f>+'Summary Data (2)'!BG320</f>
        <v>0</v>
      </c>
      <c r="Q320" s="431">
        <f>+'Summary Data (2)'!BK320</f>
        <v>0</v>
      </c>
      <c r="R320" s="431">
        <f>+'Summary Data (2)'!BO320</f>
        <v>0</v>
      </c>
      <c r="S320" s="431">
        <f>+'Summary Data (2)'!BS320</f>
        <v>0</v>
      </c>
      <c r="T320" s="431">
        <f>+'Summary Data (2)'!BW320</f>
        <v>0</v>
      </c>
      <c r="U320" s="431">
        <f>+'Summary Data (2)'!BZ320</f>
        <v>0</v>
      </c>
      <c r="X320" s="432">
        <f t="shared" si="50"/>
        <v>0</v>
      </c>
      <c r="Y320" s="432">
        <f t="shared" si="50"/>
        <v>0</v>
      </c>
      <c r="Z320" s="432">
        <f t="shared" si="51"/>
        <v>0</v>
      </c>
      <c r="AA320" s="432">
        <f t="shared" si="52"/>
        <v>0</v>
      </c>
      <c r="AB320" s="432">
        <f t="shared" si="53"/>
        <v>0</v>
      </c>
      <c r="AC320" s="432">
        <f t="shared" si="54"/>
        <v>0</v>
      </c>
      <c r="AD320" s="432">
        <f t="shared" si="55"/>
        <v>0</v>
      </c>
      <c r="AG320" s="483" t="e">
        <f t="shared" si="56"/>
        <v>#DIV/0!</v>
      </c>
      <c r="AH320" s="483" t="e">
        <f t="shared" si="57"/>
        <v>#DIV/0!</v>
      </c>
      <c r="AI320" s="483" t="e">
        <f t="shared" si="58"/>
        <v>#DIV/0!</v>
      </c>
      <c r="AJ320" s="483" t="e">
        <f t="shared" si="59"/>
        <v>#DIV/0!</v>
      </c>
      <c r="AK320" s="483" t="e">
        <f t="shared" si="60"/>
        <v>#DIV/0!</v>
      </c>
      <c r="AL320" s="483" t="e">
        <f t="shared" si="61"/>
        <v>#DIV/0!</v>
      </c>
    </row>
    <row r="321" spans="2:38" x14ac:dyDescent="0.2">
      <c r="B321" s="428">
        <f>+'Summary Data (2)'!B321</f>
        <v>0</v>
      </c>
      <c r="C321" s="431">
        <f>+'Summary Data (2)'!G321</f>
        <v>0</v>
      </c>
      <c r="D321" s="431">
        <f>+'Summary Data (2)'!K321</f>
        <v>0</v>
      </c>
      <c r="E321" s="431">
        <f>+'Summary Data (2)'!O321</f>
        <v>0</v>
      </c>
      <c r="F321" s="431">
        <f>+'Summary Data (2)'!S321</f>
        <v>0</v>
      </c>
      <c r="G321" s="431">
        <f>+'Summary Data (2)'!W321</f>
        <v>0</v>
      </c>
      <c r="H321" s="431">
        <f>+'Summary Data (2)'!AA321</f>
        <v>0</v>
      </c>
      <c r="I321" s="431">
        <f>+'Summary Data (2)'!AE321</f>
        <v>0</v>
      </c>
      <c r="J321" s="431">
        <f>+'Summary Data (2)'!AI321</f>
        <v>0</v>
      </c>
      <c r="K321" s="431">
        <f>+'Summary Data (2)'!AM321</f>
        <v>0</v>
      </c>
      <c r="L321" s="431">
        <f>+'Summary Data (2)'!AQ321</f>
        <v>0</v>
      </c>
      <c r="M321" s="431">
        <f>+'Summary Data (2)'!AU321</f>
        <v>0</v>
      </c>
      <c r="N321" s="431">
        <f>+'Summary Data (2)'!AY321</f>
        <v>0</v>
      </c>
      <c r="O321" s="431">
        <f>+'Summary Data (2)'!BC321</f>
        <v>0</v>
      </c>
      <c r="P321" s="431">
        <f>+'Summary Data (2)'!BG321</f>
        <v>0</v>
      </c>
      <c r="Q321" s="431">
        <f>+'Summary Data (2)'!BK321</f>
        <v>0</v>
      </c>
      <c r="R321" s="431">
        <f>+'Summary Data (2)'!BO321</f>
        <v>0</v>
      </c>
      <c r="S321" s="431">
        <f>+'Summary Data (2)'!BS321</f>
        <v>0</v>
      </c>
      <c r="T321" s="431">
        <f>+'Summary Data (2)'!BW321</f>
        <v>0</v>
      </c>
      <c r="U321" s="431">
        <f>+'Summary Data (2)'!BZ321</f>
        <v>0</v>
      </c>
      <c r="X321" s="432">
        <f t="shared" si="50"/>
        <v>0</v>
      </c>
      <c r="Y321" s="432">
        <f t="shared" si="50"/>
        <v>0</v>
      </c>
      <c r="Z321" s="432">
        <f t="shared" si="51"/>
        <v>0</v>
      </c>
      <c r="AA321" s="432">
        <f t="shared" si="52"/>
        <v>0</v>
      </c>
      <c r="AB321" s="432">
        <f t="shared" si="53"/>
        <v>0</v>
      </c>
      <c r="AC321" s="432">
        <f t="shared" si="54"/>
        <v>0</v>
      </c>
      <c r="AD321" s="432">
        <f t="shared" si="55"/>
        <v>0</v>
      </c>
      <c r="AG321" s="483" t="e">
        <f t="shared" si="56"/>
        <v>#DIV/0!</v>
      </c>
      <c r="AH321" s="483" t="e">
        <f t="shared" si="57"/>
        <v>#DIV/0!</v>
      </c>
      <c r="AI321" s="483" t="e">
        <f t="shared" si="58"/>
        <v>#DIV/0!</v>
      </c>
      <c r="AJ321" s="483" t="e">
        <f t="shared" si="59"/>
        <v>#DIV/0!</v>
      </c>
      <c r="AK321" s="483" t="e">
        <f t="shared" si="60"/>
        <v>#DIV/0!</v>
      </c>
      <c r="AL321" s="483" t="e">
        <f t="shared" si="61"/>
        <v>#DIV/0!</v>
      </c>
    </row>
    <row r="322" spans="2:38" x14ac:dyDescent="0.2">
      <c r="B322" s="428">
        <f>+'Summary Data (2)'!B322</f>
        <v>0</v>
      </c>
      <c r="C322" s="431">
        <f>+'Summary Data (2)'!G322</f>
        <v>0</v>
      </c>
      <c r="D322" s="431">
        <f>+'Summary Data (2)'!K322</f>
        <v>0</v>
      </c>
      <c r="E322" s="431">
        <f>+'Summary Data (2)'!O322</f>
        <v>0</v>
      </c>
      <c r="F322" s="431">
        <f>+'Summary Data (2)'!S322</f>
        <v>0</v>
      </c>
      <c r="G322" s="431">
        <f>+'Summary Data (2)'!W322</f>
        <v>0</v>
      </c>
      <c r="H322" s="431">
        <f>+'Summary Data (2)'!AA322</f>
        <v>0</v>
      </c>
      <c r="I322" s="431">
        <f>+'Summary Data (2)'!AE322</f>
        <v>0</v>
      </c>
      <c r="J322" s="431">
        <f>+'Summary Data (2)'!AI322</f>
        <v>0</v>
      </c>
      <c r="K322" s="431">
        <f>+'Summary Data (2)'!AM322</f>
        <v>0</v>
      </c>
      <c r="L322" s="431">
        <f>+'Summary Data (2)'!AQ322</f>
        <v>0</v>
      </c>
      <c r="M322" s="431">
        <f>+'Summary Data (2)'!AU322</f>
        <v>0</v>
      </c>
      <c r="N322" s="431">
        <f>+'Summary Data (2)'!AY322</f>
        <v>0</v>
      </c>
      <c r="O322" s="431">
        <f>+'Summary Data (2)'!BC322</f>
        <v>0</v>
      </c>
      <c r="P322" s="431">
        <f>+'Summary Data (2)'!BG322</f>
        <v>0</v>
      </c>
      <c r="Q322" s="431">
        <f>+'Summary Data (2)'!BK322</f>
        <v>0</v>
      </c>
      <c r="R322" s="431">
        <f>+'Summary Data (2)'!BO322</f>
        <v>0</v>
      </c>
      <c r="S322" s="431">
        <f>+'Summary Data (2)'!BS322</f>
        <v>0</v>
      </c>
      <c r="T322" s="431">
        <f>+'Summary Data (2)'!BW322</f>
        <v>0</v>
      </c>
      <c r="U322" s="431">
        <f>+'Summary Data (2)'!BZ322</f>
        <v>0</v>
      </c>
      <c r="X322" s="432">
        <f t="shared" si="50"/>
        <v>0</v>
      </c>
      <c r="Y322" s="432">
        <f t="shared" si="50"/>
        <v>0</v>
      </c>
      <c r="Z322" s="432">
        <f t="shared" si="51"/>
        <v>0</v>
      </c>
      <c r="AA322" s="432">
        <f t="shared" si="52"/>
        <v>0</v>
      </c>
      <c r="AB322" s="432">
        <f t="shared" si="53"/>
        <v>0</v>
      </c>
      <c r="AC322" s="432">
        <f t="shared" si="54"/>
        <v>0</v>
      </c>
      <c r="AD322" s="432">
        <f t="shared" si="55"/>
        <v>0</v>
      </c>
      <c r="AG322" s="483" t="e">
        <f t="shared" si="56"/>
        <v>#DIV/0!</v>
      </c>
      <c r="AH322" s="483" t="e">
        <f t="shared" si="57"/>
        <v>#DIV/0!</v>
      </c>
      <c r="AI322" s="483" t="e">
        <f t="shared" si="58"/>
        <v>#DIV/0!</v>
      </c>
      <c r="AJ322" s="483" t="e">
        <f t="shared" si="59"/>
        <v>#DIV/0!</v>
      </c>
      <c r="AK322" s="483" t="e">
        <f t="shared" si="60"/>
        <v>#DIV/0!</v>
      </c>
      <c r="AL322" s="483" t="e">
        <f t="shared" si="61"/>
        <v>#DIV/0!</v>
      </c>
    </row>
    <row r="323" spans="2:38" x14ac:dyDescent="0.2">
      <c r="B323" s="428">
        <f>+'Summary Data (2)'!B323</f>
        <v>0</v>
      </c>
      <c r="C323" s="431">
        <f>+'Summary Data (2)'!G323</f>
        <v>0</v>
      </c>
      <c r="D323" s="431">
        <f>+'Summary Data (2)'!K323</f>
        <v>0</v>
      </c>
      <c r="E323" s="431">
        <f>+'Summary Data (2)'!O323</f>
        <v>0</v>
      </c>
      <c r="F323" s="431">
        <f>+'Summary Data (2)'!S323</f>
        <v>0</v>
      </c>
      <c r="G323" s="431">
        <f>+'Summary Data (2)'!W323</f>
        <v>0</v>
      </c>
      <c r="H323" s="431">
        <f>+'Summary Data (2)'!AA323</f>
        <v>0</v>
      </c>
      <c r="I323" s="431">
        <f>+'Summary Data (2)'!AE323</f>
        <v>0</v>
      </c>
      <c r="J323" s="431">
        <f>+'Summary Data (2)'!AI323</f>
        <v>0</v>
      </c>
      <c r="K323" s="431">
        <f>+'Summary Data (2)'!AM323</f>
        <v>0</v>
      </c>
      <c r="L323" s="431">
        <f>+'Summary Data (2)'!AQ323</f>
        <v>0</v>
      </c>
      <c r="M323" s="431">
        <f>+'Summary Data (2)'!AU323</f>
        <v>0</v>
      </c>
      <c r="N323" s="431">
        <f>+'Summary Data (2)'!AY323</f>
        <v>0</v>
      </c>
      <c r="O323" s="431">
        <f>+'Summary Data (2)'!BC323</f>
        <v>0</v>
      </c>
      <c r="P323" s="431">
        <f>+'Summary Data (2)'!BG323</f>
        <v>0</v>
      </c>
      <c r="Q323" s="431">
        <f>+'Summary Data (2)'!BK323</f>
        <v>0</v>
      </c>
      <c r="R323" s="431">
        <f>+'Summary Data (2)'!BO323</f>
        <v>0</v>
      </c>
      <c r="S323" s="431">
        <f>+'Summary Data (2)'!BS323</f>
        <v>0</v>
      </c>
      <c r="T323" s="431">
        <f>+'Summary Data (2)'!BW323</f>
        <v>0</v>
      </c>
      <c r="U323" s="431">
        <f>+'Summary Data (2)'!BZ323</f>
        <v>0</v>
      </c>
      <c r="X323" s="432">
        <f t="shared" si="50"/>
        <v>0</v>
      </c>
      <c r="Y323" s="432">
        <f t="shared" si="50"/>
        <v>0</v>
      </c>
      <c r="Z323" s="432">
        <f t="shared" si="51"/>
        <v>0</v>
      </c>
      <c r="AA323" s="432">
        <f t="shared" si="52"/>
        <v>0</v>
      </c>
      <c r="AB323" s="432">
        <f t="shared" si="53"/>
        <v>0</v>
      </c>
      <c r="AC323" s="432">
        <f t="shared" si="54"/>
        <v>0</v>
      </c>
      <c r="AD323" s="432">
        <f t="shared" si="55"/>
        <v>0</v>
      </c>
      <c r="AG323" s="483" t="e">
        <f t="shared" si="56"/>
        <v>#DIV/0!</v>
      </c>
      <c r="AH323" s="483" t="e">
        <f t="shared" si="57"/>
        <v>#DIV/0!</v>
      </c>
      <c r="AI323" s="483" t="e">
        <f t="shared" si="58"/>
        <v>#DIV/0!</v>
      </c>
      <c r="AJ323" s="483" t="e">
        <f t="shared" si="59"/>
        <v>#DIV/0!</v>
      </c>
      <c r="AK323" s="483" t="e">
        <f t="shared" si="60"/>
        <v>#DIV/0!</v>
      </c>
      <c r="AL323" s="483" t="e">
        <f t="shared" si="61"/>
        <v>#DIV/0!</v>
      </c>
    </row>
    <row r="324" spans="2:38" x14ac:dyDescent="0.2">
      <c r="B324" s="428">
        <f>+'Summary Data (2)'!B324</f>
        <v>0</v>
      </c>
      <c r="C324" s="431">
        <f>+'Summary Data (2)'!G324</f>
        <v>0</v>
      </c>
      <c r="D324" s="431">
        <f>+'Summary Data (2)'!K324</f>
        <v>0</v>
      </c>
      <c r="E324" s="431">
        <f>+'Summary Data (2)'!O324</f>
        <v>0</v>
      </c>
      <c r="F324" s="431">
        <f>+'Summary Data (2)'!S324</f>
        <v>0</v>
      </c>
      <c r="G324" s="431">
        <f>+'Summary Data (2)'!W324</f>
        <v>0</v>
      </c>
      <c r="H324" s="431">
        <f>+'Summary Data (2)'!AA324</f>
        <v>0</v>
      </c>
      <c r="I324" s="431">
        <f>+'Summary Data (2)'!AE324</f>
        <v>0</v>
      </c>
      <c r="J324" s="431">
        <f>+'Summary Data (2)'!AI324</f>
        <v>0</v>
      </c>
      <c r="K324" s="431">
        <f>+'Summary Data (2)'!AM324</f>
        <v>0</v>
      </c>
      <c r="L324" s="431">
        <f>+'Summary Data (2)'!AQ324</f>
        <v>0</v>
      </c>
      <c r="M324" s="431">
        <f>+'Summary Data (2)'!AU324</f>
        <v>0</v>
      </c>
      <c r="N324" s="431">
        <f>+'Summary Data (2)'!AY324</f>
        <v>0</v>
      </c>
      <c r="O324" s="431">
        <f>+'Summary Data (2)'!BC324</f>
        <v>0</v>
      </c>
      <c r="P324" s="431">
        <f>+'Summary Data (2)'!BG324</f>
        <v>0</v>
      </c>
      <c r="Q324" s="431">
        <f>+'Summary Data (2)'!BK324</f>
        <v>0</v>
      </c>
      <c r="R324" s="431">
        <f>+'Summary Data (2)'!BO324</f>
        <v>0</v>
      </c>
      <c r="S324" s="431">
        <f>+'Summary Data (2)'!BS324</f>
        <v>0</v>
      </c>
      <c r="T324" s="431">
        <f>+'Summary Data (2)'!BW324</f>
        <v>0</v>
      </c>
      <c r="U324" s="431">
        <f>+'Summary Data (2)'!BZ324</f>
        <v>0</v>
      </c>
      <c r="X324" s="432">
        <f t="shared" ref="X324:Y387" si="62">+C324</f>
        <v>0</v>
      </c>
      <c r="Y324" s="432">
        <f t="shared" si="62"/>
        <v>0</v>
      </c>
      <c r="Z324" s="432">
        <f t="shared" ref="Z324:Z387" si="63">+Q324</f>
        <v>0</v>
      </c>
      <c r="AA324" s="432">
        <f t="shared" ref="AA324:AA387" si="64">+E324+F324+G324+H324+I324+J324</f>
        <v>0</v>
      </c>
      <c r="AB324" s="432">
        <f t="shared" ref="AB324:AB387" si="65">+R324+S324+T324</f>
        <v>0</v>
      </c>
      <c r="AC324" s="432">
        <f t="shared" ref="AC324:AC387" si="66">+K324+L324+M324+N324+O324+P324</f>
        <v>0</v>
      </c>
      <c r="AD324" s="432">
        <f t="shared" ref="AD324:AD387" si="67">+SUM(X324:AC324)-U324</f>
        <v>0</v>
      </c>
      <c r="AG324" s="483" t="e">
        <f t="shared" ref="AG324:AG387" si="68">+X324/$U324</f>
        <v>#DIV/0!</v>
      </c>
      <c r="AH324" s="483" t="e">
        <f t="shared" ref="AH324:AH387" si="69">+Y324/$U324</f>
        <v>#DIV/0!</v>
      </c>
      <c r="AI324" s="483" t="e">
        <f t="shared" ref="AI324:AI387" si="70">+Z324/$U324</f>
        <v>#DIV/0!</v>
      </c>
      <c r="AJ324" s="483" t="e">
        <f t="shared" ref="AJ324:AJ387" si="71">+AA324/$U324</f>
        <v>#DIV/0!</v>
      </c>
      <c r="AK324" s="483" t="e">
        <f t="shared" ref="AK324:AK387" si="72">+AB324/$U324</f>
        <v>#DIV/0!</v>
      </c>
      <c r="AL324" s="483" t="e">
        <f t="shared" ref="AL324:AL387" si="73">+AC324/$U324</f>
        <v>#DIV/0!</v>
      </c>
    </row>
    <row r="325" spans="2:38" x14ac:dyDescent="0.2">
      <c r="B325" s="428">
        <f>+'Summary Data (2)'!B325</f>
        <v>0</v>
      </c>
      <c r="C325" s="431">
        <f>+'Summary Data (2)'!G325</f>
        <v>0</v>
      </c>
      <c r="D325" s="431">
        <f>+'Summary Data (2)'!K325</f>
        <v>0</v>
      </c>
      <c r="E325" s="431">
        <f>+'Summary Data (2)'!O325</f>
        <v>0</v>
      </c>
      <c r="F325" s="431">
        <f>+'Summary Data (2)'!S325</f>
        <v>0</v>
      </c>
      <c r="G325" s="431">
        <f>+'Summary Data (2)'!W325</f>
        <v>0</v>
      </c>
      <c r="H325" s="431">
        <f>+'Summary Data (2)'!AA325</f>
        <v>0</v>
      </c>
      <c r="I325" s="431">
        <f>+'Summary Data (2)'!AE325</f>
        <v>0</v>
      </c>
      <c r="J325" s="431">
        <f>+'Summary Data (2)'!AI325</f>
        <v>0</v>
      </c>
      <c r="K325" s="431">
        <f>+'Summary Data (2)'!AM325</f>
        <v>0</v>
      </c>
      <c r="L325" s="431">
        <f>+'Summary Data (2)'!AQ325</f>
        <v>0</v>
      </c>
      <c r="M325" s="431">
        <f>+'Summary Data (2)'!AU325</f>
        <v>0</v>
      </c>
      <c r="N325" s="431">
        <f>+'Summary Data (2)'!AY325</f>
        <v>0</v>
      </c>
      <c r="O325" s="431">
        <f>+'Summary Data (2)'!BC325</f>
        <v>0</v>
      </c>
      <c r="P325" s="431">
        <f>+'Summary Data (2)'!BG325</f>
        <v>0</v>
      </c>
      <c r="Q325" s="431">
        <f>+'Summary Data (2)'!BK325</f>
        <v>0</v>
      </c>
      <c r="R325" s="431">
        <f>+'Summary Data (2)'!BO325</f>
        <v>0</v>
      </c>
      <c r="S325" s="431">
        <f>+'Summary Data (2)'!BS325</f>
        <v>0</v>
      </c>
      <c r="T325" s="431">
        <f>+'Summary Data (2)'!BW325</f>
        <v>0</v>
      </c>
      <c r="U325" s="431">
        <f>+'Summary Data (2)'!BZ325</f>
        <v>0</v>
      </c>
      <c r="X325" s="432">
        <f t="shared" si="62"/>
        <v>0</v>
      </c>
      <c r="Y325" s="432">
        <f t="shared" si="62"/>
        <v>0</v>
      </c>
      <c r="Z325" s="432">
        <f t="shared" si="63"/>
        <v>0</v>
      </c>
      <c r="AA325" s="432">
        <f t="shared" si="64"/>
        <v>0</v>
      </c>
      <c r="AB325" s="432">
        <f t="shared" si="65"/>
        <v>0</v>
      </c>
      <c r="AC325" s="432">
        <f t="shared" si="66"/>
        <v>0</v>
      </c>
      <c r="AD325" s="432">
        <f t="shared" si="67"/>
        <v>0</v>
      </c>
      <c r="AG325" s="483" t="e">
        <f t="shared" si="68"/>
        <v>#DIV/0!</v>
      </c>
      <c r="AH325" s="483" t="e">
        <f t="shared" si="69"/>
        <v>#DIV/0!</v>
      </c>
      <c r="AI325" s="483" t="e">
        <f t="shared" si="70"/>
        <v>#DIV/0!</v>
      </c>
      <c r="AJ325" s="483" t="e">
        <f t="shared" si="71"/>
        <v>#DIV/0!</v>
      </c>
      <c r="AK325" s="483" t="e">
        <f t="shared" si="72"/>
        <v>#DIV/0!</v>
      </c>
      <c r="AL325" s="483" t="e">
        <f t="shared" si="73"/>
        <v>#DIV/0!</v>
      </c>
    </row>
    <row r="326" spans="2:38" x14ac:dyDescent="0.2">
      <c r="B326" s="428">
        <f>+'Summary Data (2)'!B326</f>
        <v>0</v>
      </c>
      <c r="C326" s="431">
        <f>+'Summary Data (2)'!G326</f>
        <v>0</v>
      </c>
      <c r="D326" s="431">
        <f>+'Summary Data (2)'!K326</f>
        <v>0</v>
      </c>
      <c r="E326" s="431">
        <f>+'Summary Data (2)'!O326</f>
        <v>0</v>
      </c>
      <c r="F326" s="431">
        <f>+'Summary Data (2)'!S326</f>
        <v>0</v>
      </c>
      <c r="G326" s="431">
        <f>+'Summary Data (2)'!W326</f>
        <v>0</v>
      </c>
      <c r="H326" s="431">
        <f>+'Summary Data (2)'!AA326</f>
        <v>0</v>
      </c>
      <c r="I326" s="431">
        <f>+'Summary Data (2)'!AE326</f>
        <v>0</v>
      </c>
      <c r="J326" s="431">
        <f>+'Summary Data (2)'!AI326</f>
        <v>0</v>
      </c>
      <c r="K326" s="431">
        <f>+'Summary Data (2)'!AM326</f>
        <v>0</v>
      </c>
      <c r="L326" s="431">
        <f>+'Summary Data (2)'!AQ326</f>
        <v>0</v>
      </c>
      <c r="M326" s="431">
        <f>+'Summary Data (2)'!AU326</f>
        <v>0</v>
      </c>
      <c r="N326" s="431">
        <f>+'Summary Data (2)'!AY326</f>
        <v>0</v>
      </c>
      <c r="O326" s="431">
        <f>+'Summary Data (2)'!BC326</f>
        <v>0</v>
      </c>
      <c r="P326" s="431">
        <f>+'Summary Data (2)'!BG326</f>
        <v>0</v>
      </c>
      <c r="Q326" s="431">
        <f>+'Summary Data (2)'!BK326</f>
        <v>0</v>
      </c>
      <c r="R326" s="431">
        <f>+'Summary Data (2)'!BO326</f>
        <v>0</v>
      </c>
      <c r="S326" s="431">
        <f>+'Summary Data (2)'!BS326</f>
        <v>0</v>
      </c>
      <c r="T326" s="431">
        <f>+'Summary Data (2)'!BW326</f>
        <v>0</v>
      </c>
      <c r="U326" s="431">
        <f>+'Summary Data (2)'!BZ326</f>
        <v>0</v>
      </c>
      <c r="X326" s="432">
        <f t="shared" si="62"/>
        <v>0</v>
      </c>
      <c r="Y326" s="432">
        <f t="shared" si="62"/>
        <v>0</v>
      </c>
      <c r="Z326" s="432">
        <f t="shared" si="63"/>
        <v>0</v>
      </c>
      <c r="AA326" s="432">
        <f t="shared" si="64"/>
        <v>0</v>
      </c>
      <c r="AB326" s="432">
        <f t="shared" si="65"/>
        <v>0</v>
      </c>
      <c r="AC326" s="432">
        <f t="shared" si="66"/>
        <v>0</v>
      </c>
      <c r="AD326" s="432">
        <f t="shared" si="67"/>
        <v>0</v>
      </c>
      <c r="AG326" s="483" t="e">
        <f t="shared" si="68"/>
        <v>#DIV/0!</v>
      </c>
      <c r="AH326" s="483" t="e">
        <f t="shared" si="69"/>
        <v>#DIV/0!</v>
      </c>
      <c r="AI326" s="483" t="e">
        <f t="shared" si="70"/>
        <v>#DIV/0!</v>
      </c>
      <c r="AJ326" s="483" t="e">
        <f t="shared" si="71"/>
        <v>#DIV/0!</v>
      </c>
      <c r="AK326" s="483" t="e">
        <f t="shared" si="72"/>
        <v>#DIV/0!</v>
      </c>
      <c r="AL326" s="483" t="e">
        <f t="shared" si="73"/>
        <v>#DIV/0!</v>
      </c>
    </row>
    <row r="327" spans="2:38" x14ac:dyDescent="0.2">
      <c r="B327" s="428">
        <f>+'Summary Data (2)'!B327</f>
        <v>0</v>
      </c>
      <c r="C327" s="431">
        <f>+'Summary Data (2)'!G327</f>
        <v>0</v>
      </c>
      <c r="D327" s="431">
        <f>+'Summary Data (2)'!K327</f>
        <v>0</v>
      </c>
      <c r="E327" s="431">
        <f>+'Summary Data (2)'!O327</f>
        <v>0</v>
      </c>
      <c r="F327" s="431">
        <f>+'Summary Data (2)'!S327</f>
        <v>0</v>
      </c>
      <c r="G327" s="431">
        <f>+'Summary Data (2)'!W327</f>
        <v>0</v>
      </c>
      <c r="H327" s="431">
        <f>+'Summary Data (2)'!AA327</f>
        <v>0</v>
      </c>
      <c r="I327" s="431">
        <f>+'Summary Data (2)'!AE327</f>
        <v>0</v>
      </c>
      <c r="J327" s="431">
        <f>+'Summary Data (2)'!AI327</f>
        <v>0</v>
      </c>
      <c r="K327" s="431">
        <f>+'Summary Data (2)'!AM327</f>
        <v>0</v>
      </c>
      <c r="L327" s="431">
        <f>+'Summary Data (2)'!AQ327</f>
        <v>0</v>
      </c>
      <c r="M327" s="431">
        <f>+'Summary Data (2)'!AU327</f>
        <v>0</v>
      </c>
      <c r="N327" s="431">
        <f>+'Summary Data (2)'!AY327</f>
        <v>0</v>
      </c>
      <c r="O327" s="431">
        <f>+'Summary Data (2)'!BC327</f>
        <v>0</v>
      </c>
      <c r="P327" s="431">
        <f>+'Summary Data (2)'!BG327</f>
        <v>0</v>
      </c>
      <c r="Q327" s="431">
        <f>+'Summary Data (2)'!BK327</f>
        <v>0</v>
      </c>
      <c r="R327" s="431">
        <f>+'Summary Data (2)'!BO327</f>
        <v>0</v>
      </c>
      <c r="S327" s="431">
        <f>+'Summary Data (2)'!BS327</f>
        <v>0</v>
      </c>
      <c r="T327" s="431">
        <f>+'Summary Data (2)'!BW327</f>
        <v>0</v>
      </c>
      <c r="U327" s="431">
        <f>+'Summary Data (2)'!BZ327</f>
        <v>0</v>
      </c>
      <c r="X327" s="432">
        <f t="shared" si="62"/>
        <v>0</v>
      </c>
      <c r="Y327" s="432">
        <f t="shared" si="62"/>
        <v>0</v>
      </c>
      <c r="Z327" s="432">
        <f t="shared" si="63"/>
        <v>0</v>
      </c>
      <c r="AA327" s="432">
        <f t="shared" si="64"/>
        <v>0</v>
      </c>
      <c r="AB327" s="432">
        <f t="shared" si="65"/>
        <v>0</v>
      </c>
      <c r="AC327" s="432">
        <f t="shared" si="66"/>
        <v>0</v>
      </c>
      <c r="AD327" s="432">
        <f t="shared" si="67"/>
        <v>0</v>
      </c>
      <c r="AG327" s="483" t="e">
        <f t="shared" si="68"/>
        <v>#DIV/0!</v>
      </c>
      <c r="AH327" s="483" t="e">
        <f t="shared" si="69"/>
        <v>#DIV/0!</v>
      </c>
      <c r="AI327" s="483" t="e">
        <f t="shared" si="70"/>
        <v>#DIV/0!</v>
      </c>
      <c r="AJ327" s="483" t="e">
        <f t="shared" si="71"/>
        <v>#DIV/0!</v>
      </c>
      <c r="AK327" s="483" t="e">
        <f t="shared" si="72"/>
        <v>#DIV/0!</v>
      </c>
      <c r="AL327" s="483" t="e">
        <f t="shared" si="73"/>
        <v>#DIV/0!</v>
      </c>
    </row>
    <row r="328" spans="2:38" x14ac:dyDescent="0.2">
      <c r="B328" s="428">
        <f>+'Summary Data (2)'!B328</f>
        <v>0</v>
      </c>
      <c r="C328" s="431">
        <f>+'Summary Data (2)'!G328</f>
        <v>0</v>
      </c>
      <c r="D328" s="431">
        <f>+'Summary Data (2)'!K328</f>
        <v>0</v>
      </c>
      <c r="E328" s="431">
        <f>+'Summary Data (2)'!O328</f>
        <v>0</v>
      </c>
      <c r="F328" s="431">
        <f>+'Summary Data (2)'!S328</f>
        <v>0</v>
      </c>
      <c r="G328" s="431">
        <f>+'Summary Data (2)'!W328</f>
        <v>0</v>
      </c>
      <c r="H328" s="431">
        <f>+'Summary Data (2)'!AA328</f>
        <v>0</v>
      </c>
      <c r="I328" s="431">
        <f>+'Summary Data (2)'!AE328</f>
        <v>0</v>
      </c>
      <c r="J328" s="431">
        <f>+'Summary Data (2)'!AI328</f>
        <v>0</v>
      </c>
      <c r="K328" s="431">
        <f>+'Summary Data (2)'!AM328</f>
        <v>0</v>
      </c>
      <c r="L328" s="431">
        <f>+'Summary Data (2)'!AQ328</f>
        <v>0</v>
      </c>
      <c r="M328" s="431">
        <f>+'Summary Data (2)'!AU328</f>
        <v>0</v>
      </c>
      <c r="N328" s="431">
        <f>+'Summary Data (2)'!AY328</f>
        <v>0</v>
      </c>
      <c r="O328" s="431">
        <f>+'Summary Data (2)'!BC328</f>
        <v>0</v>
      </c>
      <c r="P328" s="431">
        <f>+'Summary Data (2)'!BG328</f>
        <v>0</v>
      </c>
      <c r="Q328" s="431">
        <f>+'Summary Data (2)'!BK328</f>
        <v>0</v>
      </c>
      <c r="R328" s="431">
        <f>+'Summary Data (2)'!BO328</f>
        <v>0</v>
      </c>
      <c r="S328" s="431">
        <f>+'Summary Data (2)'!BS328</f>
        <v>0</v>
      </c>
      <c r="T328" s="431">
        <f>+'Summary Data (2)'!BW328</f>
        <v>0</v>
      </c>
      <c r="U328" s="431">
        <f>+'Summary Data (2)'!BZ328</f>
        <v>0</v>
      </c>
      <c r="X328" s="432">
        <f t="shared" si="62"/>
        <v>0</v>
      </c>
      <c r="Y328" s="432">
        <f t="shared" si="62"/>
        <v>0</v>
      </c>
      <c r="Z328" s="432">
        <f t="shared" si="63"/>
        <v>0</v>
      </c>
      <c r="AA328" s="432">
        <f t="shared" si="64"/>
        <v>0</v>
      </c>
      <c r="AB328" s="432">
        <f t="shared" si="65"/>
        <v>0</v>
      </c>
      <c r="AC328" s="432">
        <f t="shared" si="66"/>
        <v>0</v>
      </c>
      <c r="AD328" s="432">
        <f t="shared" si="67"/>
        <v>0</v>
      </c>
      <c r="AG328" s="483" t="e">
        <f t="shared" si="68"/>
        <v>#DIV/0!</v>
      </c>
      <c r="AH328" s="483" t="e">
        <f t="shared" si="69"/>
        <v>#DIV/0!</v>
      </c>
      <c r="AI328" s="483" t="e">
        <f t="shared" si="70"/>
        <v>#DIV/0!</v>
      </c>
      <c r="AJ328" s="483" t="e">
        <f t="shared" si="71"/>
        <v>#DIV/0!</v>
      </c>
      <c r="AK328" s="483" t="e">
        <f t="shared" si="72"/>
        <v>#DIV/0!</v>
      </c>
      <c r="AL328" s="483" t="e">
        <f t="shared" si="73"/>
        <v>#DIV/0!</v>
      </c>
    </row>
    <row r="329" spans="2:38" x14ac:dyDescent="0.2">
      <c r="B329" s="428">
        <f>+'Summary Data (2)'!B329</f>
        <v>0</v>
      </c>
      <c r="C329" s="431">
        <f>+'Summary Data (2)'!G329</f>
        <v>0</v>
      </c>
      <c r="D329" s="431">
        <f>+'Summary Data (2)'!K329</f>
        <v>0</v>
      </c>
      <c r="E329" s="431">
        <f>+'Summary Data (2)'!O329</f>
        <v>0</v>
      </c>
      <c r="F329" s="431">
        <f>+'Summary Data (2)'!S329</f>
        <v>0</v>
      </c>
      <c r="G329" s="431">
        <f>+'Summary Data (2)'!W329</f>
        <v>0</v>
      </c>
      <c r="H329" s="431">
        <f>+'Summary Data (2)'!AA329</f>
        <v>0</v>
      </c>
      <c r="I329" s="431">
        <f>+'Summary Data (2)'!AE329</f>
        <v>0</v>
      </c>
      <c r="J329" s="431">
        <f>+'Summary Data (2)'!AI329</f>
        <v>0</v>
      </c>
      <c r="K329" s="431">
        <f>+'Summary Data (2)'!AM329</f>
        <v>0</v>
      </c>
      <c r="L329" s="431">
        <f>+'Summary Data (2)'!AQ329</f>
        <v>0</v>
      </c>
      <c r="M329" s="431">
        <f>+'Summary Data (2)'!AU329</f>
        <v>0</v>
      </c>
      <c r="N329" s="431">
        <f>+'Summary Data (2)'!AY329</f>
        <v>0</v>
      </c>
      <c r="O329" s="431">
        <f>+'Summary Data (2)'!BC329</f>
        <v>0</v>
      </c>
      <c r="P329" s="431">
        <f>+'Summary Data (2)'!BG329</f>
        <v>0</v>
      </c>
      <c r="Q329" s="431">
        <f>+'Summary Data (2)'!BK329</f>
        <v>0</v>
      </c>
      <c r="R329" s="431">
        <f>+'Summary Data (2)'!BO329</f>
        <v>0</v>
      </c>
      <c r="S329" s="431">
        <f>+'Summary Data (2)'!BS329</f>
        <v>0</v>
      </c>
      <c r="T329" s="431">
        <f>+'Summary Data (2)'!BW329</f>
        <v>0</v>
      </c>
      <c r="U329" s="431">
        <f>+'Summary Data (2)'!BZ329</f>
        <v>0</v>
      </c>
      <c r="X329" s="432">
        <f t="shared" si="62"/>
        <v>0</v>
      </c>
      <c r="Y329" s="432">
        <f t="shared" si="62"/>
        <v>0</v>
      </c>
      <c r="Z329" s="432">
        <f t="shared" si="63"/>
        <v>0</v>
      </c>
      <c r="AA329" s="432">
        <f t="shared" si="64"/>
        <v>0</v>
      </c>
      <c r="AB329" s="432">
        <f t="shared" si="65"/>
        <v>0</v>
      </c>
      <c r="AC329" s="432">
        <f t="shared" si="66"/>
        <v>0</v>
      </c>
      <c r="AD329" s="432">
        <f t="shared" si="67"/>
        <v>0</v>
      </c>
      <c r="AG329" s="483" t="e">
        <f t="shared" si="68"/>
        <v>#DIV/0!</v>
      </c>
      <c r="AH329" s="483" t="e">
        <f t="shared" si="69"/>
        <v>#DIV/0!</v>
      </c>
      <c r="AI329" s="483" t="e">
        <f t="shared" si="70"/>
        <v>#DIV/0!</v>
      </c>
      <c r="AJ329" s="483" t="e">
        <f t="shared" si="71"/>
        <v>#DIV/0!</v>
      </c>
      <c r="AK329" s="483" t="e">
        <f t="shared" si="72"/>
        <v>#DIV/0!</v>
      </c>
      <c r="AL329" s="483" t="e">
        <f t="shared" si="73"/>
        <v>#DIV/0!</v>
      </c>
    </row>
    <row r="330" spans="2:38" x14ac:dyDescent="0.2">
      <c r="B330" s="428">
        <f>+'Summary Data (2)'!B330</f>
        <v>0</v>
      </c>
      <c r="C330" s="431">
        <f>+'Summary Data (2)'!G330</f>
        <v>0</v>
      </c>
      <c r="D330" s="431">
        <f>+'Summary Data (2)'!K330</f>
        <v>0</v>
      </c>
      <c r="E330" s="431">
        <f>+'Summary Data (2)'!O330</f>
        <v>0</v>
      </c>
      <c r="F330" s="431">
        <f>+'Summary Data (2)'!S330</f>
        <v>0</v>
      </c>
      <c r="G330" s="431">
        <f>+'Summary Data (2)'!W330</f>
        <v>0</v>
      </c>
      <c r="H330" s="431">
        <f>+'Summary Data (2)'!AA330</f>
        <v>0</v>
      </c>
      <c r="I330" s="431">
        <f>+'Summary Data (2)'!AE330</f>
        <v>0</v>
      </c>
      <c r="J330" s="431">
        <f>+'Summary Data (2)'!AI330</f>
        <v>0</v>
      </c>
      <c r="K330" s="431">
        <f>+'Summary Data (2)'!AM330</f>
        <v>0</v>
      </c>
      <c r="L330" s="431">
        <f>+'Summary Data (2)'!AQ330</f>
        <v>0</v>
      </c>
      <c r="M330" s="431">
        <f>+'Summary Data (2)'!AU330</f>
        <v>0</v>
      </c>
      <c r="N330" s="431">
        <f>+'Summary Data (2)'!AY330</f>
        <v>0</v>
      </c>
      <c r="O330" s="431">
        <f>+'Summary Data (2)'!BC330</f>
        <v>0</v>
      </c>
      <c r="P330" s="431">
        <f>+'Summary Data (2)'!BG330</f>
        <v>0</v>
      </c>
      <c r="Q330" s="431">
        <f>+'Summary Data (2)'!BK330</f>
        <v>0</v>
      </c>
      <c r="R330" s="431">
        <f>+'Summary Data (2)'!BO330</f>
        <v>0</v>
      </c>
      <c r="S330" s="431">
        <f>+'Summary Data (2)'!BS330</f>
        <v>0</v>
      </c>
      <c r="T330" s="431">
        <f>+'Summary Data (2)'!BW330</f>
        <v>0</v>
      </c>
      <c r="U330" s="431">
        <f>+'Summary Data (2)'!BZ330</f>
        <v>0</v>
      </c>
      <c r="X330" s="432">
        <f t="shared" si="62"/>
        <v>0</v>
      </c>
      <c r="Y330" s="432">
        <f t="shared" si="62"/>
        <v>0</v>
      </c>
      <c r="Z330" s="432">
        <f t="shared" si="63"/>
        <v>0</v>
      </c>
      <c r="AA330" s="432">
        <f t="shared" si="64"/>
        <v>0</v>
      </c>
      <c r="AB330" s="432">
        <f t="shared" si="65"/>
        <v>0</v>
      </c>
      <c r="AC330" s="432">
        <f t="shared" si="66"/>
        <v>0</v>
      </c>
      <c r="AD330" s="432">
        <f t="shared" si="67"/>
        <v>0</v>
      </c>
      <c r="AG330" s="483" t="e">
        <f t="shared" si="68"/>
        <v>#DIV/0!</v>
      </c>
      <c r="AH330" s="483" t="e">
        <f t="shared" si="69"/>
        <v>#DIV/0!</v>
      </c>
      <c r="AI330" s="483" t="e">
        <f t="shared" si="70"/>
        <v>#DIV/0!</v>
      </c>
      <c r="AJ330" s="483" t="e">
        <f t="shared" si="71"/>
        <v>#DIV/0!</v>
      </c>
      <c r="AK330" s="483" t="e">
        <f t="shared" si="72"/>
        <v>#DIV/0!</v>
      </c>
      <c r="AL330" s="483" t="e">
        <f t="shared" si="73"/>
        <v>#DIV/0!</v>
      </c>
    </row>
    <row r="331" spans="2:38" x14ac:dyDescent="0.2">
      <c r="B331" s="428">
        <f>+'Summary Data (2)'!B331</f>
        <v>0</v>
      </c>
      <c r="C331" s="431">
        <f>+'Summary Data (2)'!G331</f>
        <v>0</v>
      </c>
      <c r="D331" s="431">
        <f>+'Summary Data (2)'!K331</f>
        <v>0</v>
      </c>
      <c r="E331" s="431">
        <f>+'Summary Data (2)'!O331</f>
        <v>0</v>
      </c>
      <c r="F331" s="431">
        <f>+'Summary Data (2)'!S331</f>
        <v>0</v>
      </c>
      <c r="G331" s="431">
        <f>+'Summary Data (2)'!W331</f>
        <v>0</v>
      </c>
      <c r="H331" s="431">
        <f>+'Summary Data (2)'!AA331</f>
        <v>0</v>
      </c>
      <c r="I331" s="431">
        <f>+'Summary Data (2)'!AE331</f>
        <v>0</v>
      </c>
      <c r="J331" s="431">
        <f>+'Summary Data (2)'!AI331</f>
        <v>0</v>
      </c>
      <c r="K331" s="431">
        <f>+'Summary Data (2)'!AM331</f>
        <v>0</v>
      </c>
      <c r="L331" s="431">
        <f>+'Summary Data (2)'!AQ331</f>
        <v>0</v>
      </c>
      <c r="M331" s="431">
        <f>+'Summary Data (2)'!AU331</f>
        <v>0</v>
      </c>
      <c r="N331" s="431">
        <f>+'Summary Data (2)'!AY331</f>
        <v>0</v>
      </c>
      <c r="O331" s="431">
        <f>+'Summary Data (2)'!BC331</f>
        <v>0</v>
      </c>
      <c r="P331" s="431">
        <f>+'Summary Data (2)'!BG331</f>
        <v>0</v>
      </c>
      <c r="Q331" s="431">
        <f>+'Summary Data (2)'!BK331</f>
        <v>0</v>
      </c>
      <c r="R331" s="431">
        <f>+'Summary Data (2)'!BO331</f>
        <v>0</v>
      </c>
      <c r="S331" s="431">
        <f>+'Summary Data (2)'!BS331</f>
        <v>0</v>
      </c>
      <c r="T331" s="431">
        <f>+'Summary Data (2)'!BW331</f>
        <v>0</v>
      </c>
      <c r="U331" s="431">
        <f>+'Summary Data (2)'!BZ331</f>
        <v>0</v>
      </c>
      <c r="X331" s="432">
        <f t="shared" si="62"/>
        <v>0</v>
      </c>
      <c r="Y331" s="432">
        <f t="shared" si="62"/>
        <v>0</v>
      </c>
      <c r="Z331" s="432">
        <f t="shared" si="63"/>
        <v>0</v>
      </c>
      <c r="AA331" s="432">
        <f t="shared" si="64"/>
        <v>0</v>
      </c>
      <c r="AB331" s="432">
        <f t="shared" si="65"/>
        <v>0</v>
      </c>
      <c r="AC331" s="432">
        <f t="shared" si="66"/>
        <v>0</v>
      </c>
      <c r="AD331" s="432">
        <f t="shared" si="67"/>
        <v>0</v>
      </c>
      <c r="AG331" s="483" t="e">
        <f t="shared" si="68"/>
        <v>#DIV/0!</v>
      </c>
      <c r="AH331" s="483" t="e">
        <f t="shared" si="69"/>
        <v>#DIV/0!</v>
      </c>
      <c r="AI331" s="483" t="e">
        <f t="shared" si="70"/>
        <v>#DIV/0!</v>
      </c>
      <c r="AJ331" s="483" t="e">
        <f t="shared" si="71"/>
        <v>#DIV/0!</v>
      </c>
      <c r="AK331" s="483" t="e">
        <f t="shared" si="72"/>
        <v>#DIV/0!</v>
      </c>
      <c r="AL331" s="483" t="e">
        <f t="shared" si="73"/>
        <v>#DIV/0!</v>
      </c>
    </row>
    <row r="332" spans="2:38" x14ac:dyDescent="0.2">
      <c r="B332" s="428">
        <f>+'Summary Data (2)'!B332</f>
        <v>0</v>
      </c>
      <c r="C332" s="431">
        <f>+'Summary Data (2)'!G332</f>
        <v>0</v>
      </c>
      <c r="D332" s="431">
        <f>+'Summary Data (2)'!K332</f>
        <v>0</v>
      </c>
      <c r="E332" s="431">
        <f>+'Summary Data (2)'!O332</f>
        <v>0</v>
      </c>
      <c r="F332" s="431">
        <f>+'Summary Data (2)'!S332</f>
        <v>0</v>
      </c>
      <c r="G332" s="431">
        <f>+'Summary Data (2)'!W332</f>
        <v>0</v>
      </c>
      <c r="H332" s="431">
        <f>+'Summary Data (2)'!AA332</f>
        <v>0</v>
      </c>
      <c r="I332" s="431">
        <f>+'Summary Data (2)'!AE332</f>
        <v>0</v>
      </c>
      <c r="J332" s="431">
        <f>+'Summary Data (2)'!AI332</f>
        <v>0</v>
      </c>
      <c r="K332" s="431">
        <f>+'Summary Data (2)'!AM332</f>
        <v>0</v>
      </c>
      <c r="L332" s="431">
        <f>+'Summary Data (2)'!AQ332</f>
        <v>0</v>
      </c>
      <c r="M332" s="431">
        <f>+'Summary Data (2)'!AU332</f>
        <v>0</v>
      </c>
      <c r="N332" s="431">
        <f>+'Summary Data (2)'!AY332</f>
        <v>0</v>
      </c>
      <c r="O332" s="431">
        <f>+'Summary Data (2)'!BC332</f>
        <v>0</v>
      </c>
      <c r="P332" s="431">
        <f>+'Summary Data (2)'!BG332</f>
        <v>0</v>
      </c>
      <c r="Q332" s="431">
        <f>+'Summary Data (2)'!BK332</f>
        <v>0</v>
      </c>
      <c r="R332" s="431">
        <f>+'Summary Data (2)'!BO332</f>
        <v>0</v>
      </c>
      <c r="S332" s="431">
        <f>+'Summary Data (2)'!BS332</f>
        <v>0</v>
      </c>
      <c r="T332" s="431">
        <f>+'Summary Data (2)'!BW332</f>
        <v>0</v>
      </c>
      <c r="U332" s="431">
        <f>+'Summary Data (2)'!BZ332</f>
        <v>0</v>
      </c>
      <c r="X332" s="432">
        <f t="shared" si="62"/>
        <v>0</v>
      </c>
      <c r="Y332" s="432">
        <f t="shared" si="62"/>
        <v>0</v>
      </c>
      <c r="Z332" s="432">
        <f t="shared" si="63"/>
        <v>0</v>
      </c>
      <c r="AA332" s="432">
        <f t="shared" si="64"/>
        <v>0</v>
      </c>
      <c r="AB332" s="432">
        <f t="shared" si="65"/>
        <v>0</v>
      </c>
      <c r="AC332" s="432">
        <f t="shared" si="66"/>
        <v>0</v>
      </c>
      <c r="AD332" s="432">
        <f t="shared" si="67"/>
        <v>0</v>
      </c>
      <c r="AG332" s="483" t="e">
        <f t="shared" si="68"/>
        <v>#DIV/0!</v>
      </c>
      <c r="AH332" s="483" t="e">
        <f t="shared" si="69"/>
        <v>#DIV/0!</v>
      </c>
      <c r="AI332" s="483" t="e">
        <f t="shared" si="70"/>
        <v>#DIV/0!</v>
      </c>
      <c r="AJ332" s="483" t="e">
        <f t="shared" si="71"/>
        <v>#DIV/0!</v>
      </c>
      <c r="AK332" s="483" t="e">
        <f t="shared" si="72"/>
        <v>#DIV/0!</v>
      </c>
      <c r="AL332" s="483" t="e">
        <f t="shared" si="73"/>
        <v>#DIV/0!</v>
      </c>
    </row>
    <row r="333" spans="2:38" x14ac:dyDescent="0.2">
      <c r="B333" s="428">
        <f>+'Summary Data (2)'!B333</f>
        <v>0</v>
      </c>
      <c r="C333" s="431">
        <f>+'Summary Data (2)'!G333</f>
        <v>0</v>
      </c>
      <c r="D333" s="431">
        <f>+'Summary Data (2)'!K333</f>
        <v>0</v>
      </c>
      <c r="E333" s="431">
        <f>+'Summary Data (2)'!O333</f>
        <v>0</v>
      </c>
      <c r="F333" s="431">
        <f>+'Summary Data (2)'!S333</f>
        <v>0</v>
      </c>
      <c r="G333" s="431">
        <f>+'Summary Data (2)'!W333</f>
        <v>0</v>
      </c>
      <c r="H333" s="431">
        <f>+'Summary Data (2)'!AA333</f>
        <v>0</v>
      </c>
      <c r="I333" s="431">
        <f>+'Summary Data (2)'!AE333</f>
        <v>0</v>
      </c>
      <c r="J333" s="431">
        <f>+'Summary Data (2)'!AI333</f>
        <v>0</v>
      </c>
      <c r="K333" s="431">
        <f>+'Summary Data (2)'!AM333</f>
        <v>0</v>
      </c>
      <c r="L333" s="431">
        <f>+'Summary Data (2)'!AQ333</f>
        <v>0</v>
      </c>
      <c r="M333" s="431">
        <f>+'Summary Data (2)'!AU333</f>
        <v>0</v>
      </c>
      <c r="N333" s="431">
        <f>+'Summary Data (2)'!AY333</f>
        <v>0</v>
      </c>
      <c r="O333" s="431">
        <f>+'Summary Data (2)'!BC333</f>
        <v>0</v>
      </c>
      <c r="P333" s="431">
        <f>+'Summary Data (2)'!BG333</f>
        <v>0</v>
      </c>
      <c r="Q333" s="431">
        <f>+'Summary Data (2)'!BK333</f>
        <v>0</v>
      </c>
      <c r="R333" s="431">
        <f>+'Summary Data (2)'!BO333</f>
        <v>0</v>
      </c>
      <c r="S333" s="431">
        <f>+'Summary Data (2)'!BS333</f>
        <v>0</v>
      </c>
      <c r="T333" s="431">
        <f>+'Summary Data (2)'!BW333</f>
        <v>0</v>
      </c>
      <c r="U333" s="431">
        <f>+'Summary Data (2)'!BZ333</f>
        <v>0</v>
      </c>
      <c r="X333" s="432">
        <f t="shared" si="62"/>
        <v>0</v>
      </c>
      <c r="Y333" s="432">
        <f t="shared" si="62"/>
        <v>0</v>
      </c>
      <c r="Z333" s="432">
        <f t="shared" si="63"/>
        <v>0</v>
      </c>
      <c r="AA333" s="432">
        <f t="shared" si="64"/>
        <v>0</v>
      </c>
      <c r="AB333" s="432">
        <f t="shared" si="65"/>
        <v>0</v>
      </c>
      <c r="AC333" s="432">
        <f t="shared" si="66"/>
        <v>0</v>
      </c>
      <c r="AD333" s="432">
        <f t="shared" si="67"/>
        <v>0</v>
      </c>
      <c r="AG333" s="483" t="e">
        <f t="shared" si="68"/>
        <v>#DIV/0!</v>
      </c>
      <c r="AH333" s="483" t="e">
        <f t="shared" si="69"/>
        <v>#DIV/0!</v>
      </c>
      <c r="AI333" s="483" t="e">
        <f t="shared" si="70"/>
        <v>#DIV/0!</v>
      </c>
      <c r="AJ333" s="483" t="e">
        <f t="shared" si="71"/>
        <v>#DIV/0!</v>
      </c>
      <c r="AK333" s="483" t="e">
        <f t="shared" si="72"/>
        <v>#DIV/0!</v>
      </c>
      <c r="AL333" s="483" t="e">
        <f t="shared" si="73"/>
        <v>#DIV/0!</v>
      </c>
    </row>
    <row r="334" spans="2:38" x14ac:dyDescent="0.2">
      <c r="B334" s="428">
        <f>+'Summary Data (2)'!B334</f>
        <v>0</v>
      </c>
      <c r="C334" s="431">
        <f>+'Summary Data (2)'!G334</f>
        <v>0</v>
      </c>
      <c r="D334" s="431">
        <f>+'Summary Data (2)'!K334</f>
        <v>0</v>
      </c>
      <c r="E334" s="431">
        <f>+'Summary Data (2)'!O334</f>
        <v>0</v>
      </c>
      <c r="F334" s="431">
        <f>+'Summary Data (2)'!S334</f>
        <v>0</v>
      </c>
      <c r="G334" s="431">
        <f>+'Summary Data (2)'!W334</f>
        <v>0</v>
      </c>
      <c r="H334" s="431">
        <f>+'Summary Data (2)'!AA334</f>
        <v>0</v>
      </c>
      <c r="I334" s="431">
        <f>+'Summary Data (2)'!AE334</f>
        <v>0</v>
      </c>
      <c r="J334" s="431">
        <f>+'Summary Data (2)'!AI334</f>
        <v>0</v>
      </c>
      <c r="K334" s="431">
        <f>+'Summary Data (2)'!AM334</f>
        <v>0</v>
      </c>
      <c r="L334" s="431">
        <f>+'Summary Data (2)'!AQ334</f>
        <v>0</v>
      </c>
      <c r="M334" s="431">
        <f>+'Summary Data (2)'!AU334</f>
        <v>0</v>
      </c>
      <c r="N334" s="431">
        <f>+'Summary Data (2)'!AY334</f>
        <v>0</v>
      </c>
      <c r="O334" s="431">
        <f>+'Summary Data (2)'!BC334</f>
        <v>0</v>
      </c>
      <c r="P334" s="431">
        <f>+'Summary Data (2)'!BG334</f>
        <v>0</v>
      </c>
      <c r="Q334" s="431">
        <f>+'Summary Data (2)'!BK334</f>
        <v>0</v>
      </c>
      <c r="R334" s="431">
        <f>+'Summary Data (2)'!BO334</f>
        <v>0</v>
      </c>
      <c r="S334" s="431">
        <f>+'Summary Data (2)'!BS334</f>
        <v>0</v>
      </c>
      <c r="T334" s="431">
        <f>+'Summary Data (2)'!BW334</f>
        <v>0</v>
      </c>
      <c r="U334" s="431">
        <f>+'Summary Data (2)'!BZ334</f>
        <v>0</v>
      </c>
      <c r="X334" s="432">
        <f t="shared" si="62"/>
        <v>0</v>
      </c>
      <c r="Y334" s="432">
        <f t="shared" si="62"/>
        <v>0</v>
      </c>
      <c r="Z334" s="432">
        <f t="shared" si="63"/>
        <v>0</v>
      </c>
      <c r="AA334" s="432">
        <f t="shared" si="64"/>
        <v>0</v>
      </c>
      <c r="AB334" s="432">
        <f t="shared" si="65"/>
        <v>0</v>
      </c>
      <c r="AC334" s="432">
        <f t="shared" si="66"/>
        <v>0</v>
      </c>
      <c r="AD334" s="432">
        <f t="shared" si="67"/>
        <v>0</v>
      </c>
      <c r="AG334" s="483" t="e">
        <f t="shared" si="68"/>
        <v>#DIV/0!</v>
      </c>
      <c r="AH334" s="483" t="e">
        <f t="shared" si="69"/>
        <v>#DIV/0!</v>
      </c>
      <c r="AI334" s="483" t="e">
        <f t="shared" si="70"/>
        <v>#DIV/0!</v>
      </c>
      <c r="AJ334" s="483" t="e">
        <f t="shared" si="71"/>
        <v>#DIV/0!</v>
      </c>
      <c r="AK334" s="483" t="e">
        <f t="shared" si="72"/>
        <v>#DIV/0!</v>
      </c>
      <c r="AL334" s="483" t="e">
        <f t="shared" si="73"/>
        <v>#DIV/0!</v>
      </c>
    </row>
    <row r="335" spans="2:38" x14ac:dyDescent="0.2">
      <c r="B335" s="428">
        <f>+'Summary Data (2)'!B335</f>
        <v>0</v>
      </c>
      <c r="C335" s="431">
        <f>+'Summary Data (2)'!G335</f>
        <v>0</v>
      </c>
      <c r="D335" s="431">
        <f>+'Summary Data (2)'!K335</f>
        <v>0</v>
      </c>
      <c r="E335" s="431">
        <f>+'Summary Data (2)'!O335</f>
        <v>0</v>
      </c>
      <c r="F335" s="431">
        <f>+'Summary Data (2)'!S335</f>
        <v>0</v>
      </c>
      <c r="G335" s="431">
        <f>+'Summary Data (2)'!W335</f>
        <v>0</v>
      </c>
      <c r="H335" s="431">
        <f>+'Summary Data (2)'!AA335</f>
        <v>0</v>
      </c>
      <c r="I335" s="431">
        <f>+'Summary Data (2)'!AE335</f>
        <v>0</v>
      </c>
      <c r="J335" s="431">
        <f>+'Summary Data (2)'!AI335</f>
        <v>0</v>
      </c>
      <c r="K335" s="431">
        <f>+'Summary Data (2)'!AM335</f>
        <v>0</v>
      </c>
      <c r="L335" s="431">
        <f>+'Summary Data (2)'!AQ335</f>
        <v>0</v>
      </c>
      <c r="M335" s="431">
        <f>+'Summary Data (2)'!AU335</f>
        <v>0</v>
      </c>
      <c r="N335" s="431">
        <f>+'Summary Data (2)'!AY335</f>
        <v>0</v>
      </c>
      <c r="O335" s="431">
        <f>+'Summary Data (2)'!BC335</f>
        <v>0</v>
      </c>
      <c r="P335" s="431">
        <f>+'Summary Data (2)'!BG335</f>
        <v>0</v>
      </c>
      <c r="Q335" s="431">
        <f>+'Summary Data (2)'!BK335</f>
        <v>0</v>
      </c>
      <c r="R335" s="431">
        <f>+'Summary Data (2)'!BO335</f>
        <v>0</v>
      </c>
      <c r="S335" s="431">
        <f>+'Summary Data (2)'!BS335</f>
        <v>0</v>
      </c>
      <c r="T335" s="431">
        <f>+'Summary Data (2)'!BW335</f>
        <v>0</v>
      </c>
      <c r="U335" s="431">
        <f>+'Summary Data (2)'!BZ335</f>
        <v>0</v>
      </c>
      <c r="X335" s="432">
        <f t="shared" si="62"/>
        <v>0</v>
      </c>
      <c r="Y335" s="432">
        <f t="shared" si="62"/>
        <v>0</v>
      </c>
      <c r="Z335" s="432">
        <f t="shared" si="63"/>
        <v>0</v>
      </c>
      <c r="AA335" s="432">
        <f t="shared" si="64"/>
        <v>0</v>
      </c>
      <c r="AB335" s="432">
        <f t="shared" si="65"/>
        <v>0</v>
      </c>
      <c r="AC335" s="432">
        <f t="shared" si="66"/>
        <v>0</v>
      </c>
      <c r="AD335" s="432">
        <f t="shared" si="67"/>
        <v>0</v>
      </c>
      <c r="AG335" s="483" t="e">
        <f t="shared" si="68"/>
        <v>#DIV/0!</v>
      </c>
      <c r="AH335" s="483" t="e">
        <f t="shared" si="69"/>
        <v>#DIV/0!</v>
      </c>
      <c r="AI335" s="483" t="e">
        <f t="shared" si="70"/>
        <v>#DIV/0!</v>
      </c>
      <c r="AJ335" s="483" t="e">
        <f t="shared" si="71"/>
        <v>#DIV/0!</v>
      </c>
      <c r="AK335" s="483" t="e">
        <f t="shared" si="72"/>
        <v>#DIV/0!</v>
      </c>
      <c r="AL335" s="483" t="e">
        <f t="shared" si="73"/>
        <v>#DIV/0!</v>
      </c>
    </row>
    <row r="336" spans="2:38" x14ac:dyDescent="0.2">
      <c r="B336" s="428">
        <f>+'Summary Data (2)'!B336</f>
        <v>0</v>
      </c>
      <c r="C336" s="431">
        <f>+'Summary Data (2)'!G336</f>
        <v>0</v>
      </c>
      <c r="D336" s="431">
        <f>+'Summary Data (2)'!K336</f>
        <v>0</v>
      </c>
      <c r="E336" s="431">
        <f>+'Summary Data (2)'!O336</f>
        <v>0</v>
      </c>
      <c r="F336" s="431">
        <f>+'Summary Data (2)'!S336</f>
        <v>0</v>
      </c>
      <c r="G336" s="431">
        <f>+'Summary Data (2)'!W336</f>
        <v>0</v>
      </c>
      <c r="H336" s="431">
        <f>+'Summary Data (2)'!AA336</f>
        <v>0</v>
      </c>
      <c r="I336" s="431">
        <f>+'Summary Data (2)'!AE336</f>
        <v>0</v>
      </c>
      <c r="J336" s="431">
        <f>+'Summary Data (2)'!AI336</f>
        <v>0</v>
      </c>
      <c r="K336" s="431">
        <f>+'Summary Data (2)'!AM336</f>
        <v>0</v>
      </c>
      <c r="L336" s="431">
        <f>+'Summary Data (2)'!AQ336</f>
        <v>0</v>
      </c>
      <c r="M336" s="431">
        <f>+'Summary Data (2)'!AU336</f>
        <v>0</v>
      </c>
      <c r="N336" s="431">
        <f>+'Summary Data (2)'!AY336</f>
        <v>0</v>
      </c>
      <c r="O336" s="431">
        <f>+'Summary Data (2)'!BC336</f>
        <v>0</v>
      </c>
      <c r="P336" s="431">
        <f>+'Summary Data (2)'!BG336</f>
        <v>0</v>
      </c>
      <c r="Q336" s="431">
        <f>+'Summary Data (2)'!BK336</f>
        <v>0</v>
      </c>
      <c r="R336" s="431">
        <f>+'Summary Data (2)'!BO336</f>
        <v>0</v>
      </c>
      <c r="S336" s="431">
        <f>+'Summary Data (2)'!BS336</f>
        <v>0</v>
      </c>
      <c r="T336" s="431">
        <f>+'Summary Data (2)'!BW336</f>
        <v>0</v>
      </c>
      <c r="U336" s="431">
        <f>+'Summary Data (2)'!BZ336</f>
        <v>0</v>
      </c>
      <c r="X336" s="432">
        <f t="shared" si="62"/>
        <v>0</v>
      </c>
      <c r="Y336" s="432">
        <f t="shared" si="62"/>
        <v>0</v>
      </c>
      <c r="Z336" s="432">
        <f t="shared" si="63"/>
        <v>0</v>
      </c>
      <c r="AA336" s="432">
        <f t="shared" si="64"/>
        <v>0</v>
      </c>
      <c r="AB336" s="432">
        <f t="shared" si="65"/>
        <v>0</v>
      </c>
      <c r="AC336" s="432">
        <f t="shared" si="66"/>
        <v>0</v>
      </c>
      <c r="AD336" s="432">
        <f t="shared" si="67"/>
        <v>0</v>
      </c>
      <c r="AG336" s="483" t="e">
        <f t="shared" si="68"/>
        <v>#DIV/0!</v>
      </c>
      <c r="AH336" s="483" t="e">
        <f t="shared" si="69"/>
        <v>#DIV/0!</v>
      </c>
      <c r="AI336" s="483" t="e">
        <f t="shared" si="70"/>
        <v>#DIV/0!</v>
      </c>
      <c r="AJ336" s="483" t="e">
        <f t="shared" si="71"/>
        <v>#DIV/0!</v>
      </c>
      <c r="AK336" s="483" t="e">
        <f t="shared" si="72"/>
        <v>#DIV/0!</v>
      </c>
      <c r="AL336" s="483" t="e">
        <f t="shared" si="73"/>
        <v>#DIV/0!</v>
      </c>
    </row>
    <row r="337" spans="2:38" x14ac:dyDescent="0.2">
      <c r="B337" s="428">
        <f>+'Summary Data (2)'!B337</f>
        <v>0</v>
      </c>
      <c r="C337" s="431">
        <f>+'Summary Data (2)'!G337</f>
        <v>0</v>
      </c>
      <c r="D337" s="431">
        <f>+'Summary Data (2)'!K337</f>
        <v>0</v>
      </c>
      <c r="E337" s="431">
        <f>+'Summary Data (2)'!O337</f>
        <v>0</v>
      </c>
      <c r="F337" s="431">
        <f>+'Summary Data (2)'!S337</f>
        <v>0</v>
      </c>
      <c r="G337" s="431">
        <f>+'Summary Data (2)'!W337</f>
        <v>0</v>
      </c>
      <c r="H337" s="431">
        <f>+'Summary Data (2)'!AA337</f>
        <v>0</v>
      </c>
      <c r="I337" s="431">
        <f>+'Summary Data (2)'!AE337</f>
        <v>0</v>
      </c>
      <c r="J337" s="431">
        <f>+'Summary Data (2)'!AI337</f>
        <v>0</v>
      </c>
      <c r="K337" s="431">
        <f>+'Summary Data (2)'!AM337</f>
        <v>0</v>
      </c>
      <c r="L337" s="431">
        <f>+'Summary Data (2)'!AQ337</f>
        <v>0</v>
      </c>
      <c r="M337" s="431">
        <f>+'Summary Data (2)'!AU337</f>
        <v>0</v>
      </c>
      <c r="N337" s="431">
        <f>+'Summary Data (2)'!AY337</f>
        <v>0</v>
      </c>
      <c r="O337" s="431">
        <f>+'Summary Data (2)'!BC337</f>
        <v>0</v>
      </c>
      <c r="P337" s="431">
        <f>+'Summary Data (2)'!BG337</f>
        <v>0</v>
      </c>
      <c r="Q337" s="431">
        <f>+'Summary Data (2)'!BK337</f>
        <v>0</v>
      </c>
      <c r="R337" s="431">
        <f>+'Summary Data (2)'!BO337</f>
        <v>0</v>
      </c>
      <c r="S337" s="431">
        <f>+'Summary Data (2)'!BS337</f>
        <v>0</v>
      </c>
      <c r="T337" s="431">
        <f>+'Summary Data (2)'!BW337</f>
        <v>0</v>
      </c>
      <c r="U337" s="431">
        <f>+'Summary Data (2)'!BZ337</f>
        <v>0</v>
      </c>
      <c r="X337" s="432">
        <f t="shared" si="62"/>
        <v>0</v>
      </c>
      <c r="Y337" s="432">
        <f t="shared" si="62"/>
        <v>0</v>
      </c>
      <c r="Z337" s="432">
        <f t="shared" si="63"/>
        <v>0</v>
      </c>
      <c r="AA337" s="432">
        <f t="shared" si="64"/>
        <v>0</v>
      </c>
      <c r="AB337" s="432">
        <f t="shared" si="65"/>
        <v>0</v>
      </c>
      <c r="AC337" s="432">
        <f t="shared" si="66"/>
        <v>0</v>
      </c>
      <c r="AD337" s="432">
        <f t="shared" si="67"/>
        <v>0</v>
      </c>
      <c r="AG337" s="483" t="e">
        <f t="shared" si="68"/>
        <v>#DIV/0!</v>
      </c>
      <c r="AH337" s="483" t="e">
        <f t="shared" si="69"/>
        <v>#DIV/0!</v>
      </c>
      <c r="AI337" s="483" t="e">
        <f t="shared" si="70"/>
        <v>#DIV/0!</v>
      </c>
      <c r="AJ337" s="483" t="e">
        <f t="shared" si="71"/>
        <v>#DIV/0!</v>
      </c>
      <c r="AK337" s="483" t="e">
        <f t="shared" si="72"/>
        <v>#DIV/0!</v>
      </c>
      <c r="AL337" s="483" t="e">
        <f t="shared" si="73"/>
        <v>#DIV/0!</v>
      </c>
    </row>
    <row r="338" spans="2:38" x14ac:dyDescent="0.2">
      <c r="B338" s="428">
        <f>+'Summary Data (2)'!B338</f>
        <v>0</v>
      </c>
      <c r="C338" s="431">
        <f>+'Summary Data (2)'!G338</f>
        <v>0</v>
      </c>
      <c r="D338" s="431">
        <f>+'Summary Data (2)'!K338</f>
        <v>0</v>
      </c>
      <c r="E338" s="431">
        <f>+'Summary Data (2)'!O338</f>
        <v>0</v>
      </c>
      <c r="F338" s="431">
        <f>+'Summary Data (2)'!S338</f>
        <v>0</v>
      </c>
      <c r="G338" s="431">
        <f>+'Summary Data (2)'!W338</f>
        <v>0</v>
      </c>
      <c r="H338" s="431">
        <f>+'Summary Data (2)'!AA338</f>
        <v>0</v>
      </c>
      <c r="I338" s="431">
        <f>+'Summary Data (2)'!AE338</f>
        <v>0</v>
      </c>
      <c r="J338" s="431">
        <f>+'Summary Data (2)'!AI338</f>
        <v>0</v>
      </c>
      <c r="K338" s="431">
        <f>+'Summary Data (2)'!AM338</f>
        <v>0</v>
      </c>
      <c r="L338" s="431">
        <f>+'Summary Data (2)'!AQ338</f>
        <v>0</v>
      </c>
      <c r="M338" s="431">
        <f>+'Summary Data (2)'!AU338</f>
        <v>0</v>
      </c>
      <c r="N338" s="431">
        <f>+'Summary Data (2)'!AY338</f>
        <v>0</v>
      </c>
      <c r="O338" s="431">
        <f>+'Summary Data (2)'!BC338</f>
        <v>0</v>
      </c>
      <c r="P338" s="431">
        <f>+'Summary Data (2)'!BG338</f>
        <v>0</v>
      </c>
      <c r="Q338" s="431">
        <f>+'Summary Data (2)'!BK338</f>
        <v>0</v>
      </c>
      <c r="R338" s="431">
        <f>+'Summary Data (2)'!BO338</f>
        <v>0</v>
      </c>
      <c r="S338" s="431">
        <f>+'Summary Data (2)'!BS338</f>
        <v>0</v>
      </c>
      <c r="T338" s="431">
        <f>+'Summary Data (2)'!BW338</f>
        <v>0</v>
      </c>
      <c r="U338" s="431">
        <f>+'Summary Data (2)'!BZ338</f>
        <v>0</v>
      </c>
      <c r="X338" s="432">
        <f t="shared" si="62"/>
        <v>0</v>
      </c>
      <c r="Y338" s="432">
        <f t="shared" si="62"/>
        <v>0</v>
      </c>
      <c r="Z338" s="432">
        <f t="shared" si="63"/>
        <v>0</v>
      </c>
      <c r="AA338" s="432">
        <f t="shared" si="64"/>
        <v>0</v>
      </c>
      <c r="AB338" s="432">
        <f t="shared" si="65"/>
        <v>0</v>
      </c>
      <c r="AC338" s="432">
        <f t="shared" si="66"/>
        <v>0</v>
      </c>
      <c r="AD338" s="432">
        <f t="shared" si="67"/>
        <v>0</v>
      </c>
      <c r="AG338" s="483" t="e">
        <f t="shared" si="68"/>
        <v>#DIV/0!</v>
      </c>
      <c r="AH338" s="483" t="e">
        <f t="shared" si="69"/>
        <v>#DIV/0!</v>
      </c>
      <c r="AI338" s="483" t="e">
        <f t="shared" si="70"/>
        <v>#DIV/0!</v>
      </c>
      <c r="AJ338" s="483" t="e">
        <f t="shared" si="71"/>
        <v>#DIV/0!</v>
      </c>
      <c r="AK338" s="483" t="e">
        <f t="shared" si="72"/>
        <v>#DIV/0!</v>
      </c>
      <c r="AL338" s="483" t="e">
        <f t="shared" si="73"/>
        <v>#DIV/0!</v>
      </c>
    </row>
    <row r="339" spans="2:38" x14ac:dyDescent="0.2">
      <c r="B339" s="428">
        <f>+'Summary Data (2)'!B339</f>
        <v>0</v>
      </c>
      <c r="C339" s="431">
        <f>+'Summary Data (2)'!G339</f>
        <v>0</v>
      </c>
      <c r="D339" s="431">
        <f>+'Summary Data (2)'!K339</f>
        <v>0</v>
      </c>
      <c r="E339" s="431">
        <f>+'Summary Data (2)'!O339</f>
        <v>0</v>
      </c>
      <c r="F339" s="431">
        <f>+'Summary Data (2)'!S339</f>
        <v>0</v>
      </c>
      <c r="G339" s="431">
        <f>+'Summary Data (2)'!W339</f>
        <v>0</v>
      </c>
      <c r="H339" s="431">
        <f>+'Summary Data (2)'!AA339</f>
        <v>0</v>
      </c>
      <c r="I339" s="431">
        <f>+'Summary Data (2)'!AE339</f>
        <v>0</v>
      </c>
      <c r="J339" s="431">
        <f>+'Summary Data (2)'!AI339</f>
        <v>0</v>
      </c>
      <c r="K339" s="431">
        <f>+'Summary Data (2)'!AM339</f>
        <v>0</v>
      </c>
      <c r="L339" s="431">
        <f>+'Summary Data (2)'!AQ339</f>
        <v>0</v>
      </c>
      <c r="M339" s="431">
        <f>+'Summary Data (2)'!AU339</f>
        <v>0</v>
      </c>
      <c r="N339" s="431">
        <f>+'Summary Data (2)'!AY339</f>
        <v>0</v>
      </c>
      <c r="O339" s="431">
        <f>+'Summary Data (2)'!BC339</f>
        <v>0</v>
      </c>
      <c r="P339" s="431">
        <f>+'Summary Data (2)'!BG339</f>
        <v>0</v>
      </c>
      <c r="Q339" s="431">
        <f>+'Summary Data (2)'!BK339</f>
        <v>0</v>
      </c>
      <c r="R339" s="431">
        <f>+'Summary Data (2)'!BO339</f>
        <v>0</v>
      </c>
      <c r="S339" s="431">
        <f>+'Summary Data (2)'!BS339</f>
        <v>0</v>
      </c>
      <c r="T339" s="431">
        <f>+'Summary Data (2)'!BW339</f>
        <v>0</v>
      </c>
      <c r="U339" s="431">
        <f>+'Summary Data (2)'!BZ339</f>
        <v>0</v>
      </c>
      <c r="X339" s="432">
        <f t="shared" si="62"/>
        <v>0</v>
      </c>
      <c r="Y339" s="432">
        <f t="shared" si="62"/>
        <v>0</v>
      </c>
      <c r="Z339" s="432">
        <f t="shared" si="63"/>
        <v>0</v>
      </c>
      <c r="AA339" s="432">
        <f t="shared" si="64"/>
        <v>0</v>
      </c>
      <c r="AB339" s="432">
        <f t="shared" si="65"/>
        <v>0</v>
      </c>
      <c r="AC339" s="432">
        <f t="shared" si="66"/>
        <v>0</v>
      </c>
      <c r="AD339" s="432">
        <f t="shared" si="67"/>
        <v>0</v>
      </c>
      <c r="AG339" s="483" t="e">
        <f t="shared" si="68"/>
        <v>#DIV/0!</v>
      </c>
      <c r="AH339" s="483" t="e">
        <f t="shared" si="69"/>
        <v>#DIV/0!</v>
      </c>
      <c r="AI339" s="483" t="e">
        <f t="shared" si="70"/>
        <v>#DIV/0!</v>
      </c>
      <c r="AJ339" s="483" t="e">
        <f t="shared" si="71"/>
        <v>#DIV/0!</v>
      </c>
      <c r="AK339" s="483" t="e">
        <f t="shared" si="72"/>
        <v>#DIV/0!</v>
      </c>
      <c r="AL339" s="483" t="e">
        <f t="shared" si="73"/>
        <v>#DIV/0!</v>
      </c>
    </row>
    <row r="340" spans="2:38" x14ac:dyDescent="0.2">
      <c r="B340" s="428">
        <f>+'Summary Data (2)'!B340</f>
        <v>0</v>
      </c>
      <c r="C340" s="431">
        <f>+'Summary Data (2)'!G340</f>
        <v>0</v>
      </c>
      <c r="D340" s="431">
        <f>+'Summary Data (2)'!K340</f>
        <v>0</v>
      </c>
      <c r="E340" s="431">
        <f>+'Summary Data (2)'!O340</f>
        <v>0</v>
      </c>
      <c r="F340" s="431">
        <f>+'Summary Data (2)'!S340</f>
        <v>0</v>
      </c>
      <c r="G340" s="431">
        <f>+'Summary Data (2)'!W340</f>
        <v>0</v>
      </c>
      <c r="H340" s="431">
        <f>+'Summary Data (2)'!AA340</f>
        <v>0</v>
      </c>
      <c r="I340" s="431">
        <f>+'Summary Data (2)'!AE340</f>
        <v>0</v>
      </c>
      <c r="J340" s="431">
        <f>+'Summary Data (2)'!AI340</f>
        <v>0</v>
      </c>
      <c r="K340" s="431">
        <f>+'Summary Data (2)'!AM340</f>
        <v>0</v>
      </c>
      <c r="L340" s="431">
        <f>+'Summary Data (2)'!AQ340</f>
        <v>0</v>
      </c>
      <c r="M340" s="431">
        <f>+'Summary Data (2)'!AU340</f>
        <v>0</v>
      </c>
      <c r="N340" s="431">
        <f>+'Summary Data (2)'!AY340</f>
        <v>0</v>
      </c>
      <c r="O340" s="431">
        <f>+'Summary Data (2)'!BC340</f>
        <v>0</v>
      </c>
      <c r="P340" s="431">
        <f>+'Summary Data (2)'!BG340</f>
        <v>0</v>
      </c>
      <c r="Q340" s="431">
        <f>+'Summary Data (2)'!BK340</f>
        <v>0</v>
      </c>
      <c r="R340" s="431">
        <f>+'Summary Data (2)'!BO340</f>
        <v>0</v>
      </c>
      <c r="S340" s="431">
        <f>+'Summary Data (2)'!BS340</f>
        <v>0</v>
      </c>
      <c r="T340" s="431">
        <f>+'Summary Data (2)'!BW340</f>
        <v>0</v>
      </c>
      <c r="U340" s="431">
        <f>+'Summary Data (2)'!BZ340</f>
        <v>0</v>
      </c>
      <c r="X340" s="432">
        <f t="shared" si="62"/>
        <v>0</v>
      </c>
      <c r="Y340" s="432">
        <f t="shared" si="62"/>
        <v>0</v>
      </c>
      <c r="Z340" s="432">
        <f t="shared" si="63"/>
        <v>0</v>
      </c>
      <c r="AA340" s="432">
        <f t="shared" si="64"/>
        <v>0</v>
      </c>
      <c r="AB340" s="432">
        <f t="shared" si="65"/>
        <v>0</v>
      </c>
      <c r="AC340" s="432">
        <f t="shared" si="66"/>
        <v>0</v>
      </c>
      <c r="AD340" s="432">
        <f t="shared" si="67"/>
        <v>0</v>
      </c>
      <c r="AG340" s="483" t="e">
        <f t="shared" si="68"/>
        <v>#DIV/0!</v>
      </c>
      <c r="AH340" s="483" t="e">
        <f t="shared" si="69"/>
        <v>#DIV/0!</v>
      </c>
      <c r="AI340" s="483" t="e">
        <f t="shared" si="70"/>
        <v>#DIV/0!</v>
      </c>
      <c r="AJ340" s="483" t="e">
        <f t="shared" si="71"/>
        <v>#DIV/0!</v>
      </c>
      <c r="AK340" s="483" t="e">
        <f t="shared" si="72"/>
        <v>#DIV/0!</v>
      </c>
      <c r="AL340" s="483" t="e">
        <f t="shared" si="73"/>
        <v>#DIV/0!</v>
      </c>
    </row>
    <row r="341" spans="2:38" x14ac:dyDescent="0.2">
      <c r="B341" s="428">
        <f>+'Summary Data (2)'!B341</f>
        <v>0</v>
      </c>
      <c r="C341" s="431">
        <f>+'Summary Data (2)'!G341</f>
        <v>0</v>
      </c>
      <c r="D341" s="431">
        <f>+'Summary Data (2)'!K341</f>
        <v>0</v>
      </c>
      <c r="E341" s="431">
        <f>+'Summary Data (2)'!O341</f>
        <v>0</v>
      </c>
      <c r="F341" s="431">
        <f>+'Summary Data (2)'!S341</f>
        <v>0</v>
      </c>
      <c r="G341" s="431">
        <f>+'Summary Data (2)'!W341</f>
        <v>0</v>
      </c>
      <c r="H341" s="431">
        <f>+'Summary Data (2)'!AA341</f>
        <v>0</v>
      </c>
      <c r="I341" s="431">
        <f>+'Summary Data (2)'!AE341</f>
        <v>0</v>
      </c>
      <c r="J341" s="431">
        <f>+'Summary Data (2)'!AI341</f>
        <v>0</v>
      </c>
      <c r="K341" s="431">
        <f>+'Summary Data (2)'!AM341</f>
        <v>0</v>
      </c>
      <c r="L341" s="431">
        <f>+'Summary Data (2)'!AQ341</f>
        <v>0</v>
      </c>
      <c r="M341" s="431">
        <f>+'Summary Data (2)'!AU341</f>
        <v>0</v>
      </c>
      <c r="N341" s="431">
        <f>+'Summary Data (2)'!AY341</f>
        <v>0</v>
      </c>
      <c r="O341" s="431">
        <f>+'Summary Data (2)'!BC341</f>
        <v>0</v>
      </c>
      <c r="P341" s="431">
        <f>+'Summary Data (2)'!BG341</f>
        <v>0</v>
      </c>
      <c r="Q341" s="431">
        <f>+'Summary Data (2)'!BK341</f>
        <v>0</v>
      </c>
      <c r="R341" s="431">
        <f>+'Summary Data (2)'!BO341</f>
        <v>0</v>
      </c>
      <c r="S341" s="431">
        <f>+'Summary Data (2)'!BS341</f>
        <v>0</v>
      </c>
      <c r="T341" s="431">
        <f>+'Summary Data (2)'!BW341</f>
        <v>0</v>
      </c>
      <c r="U341" s="431">
        <f>+'Summary Data (2)'!BZ341</f>
        <v>0</v>
      </c>
      <c r="X341" s="432">
        <f t="shared" si="62"/>
        <v>0</v>
      </c>
      <c r="Y341" s="432">
        <f t="shared" si="62"/>
        <v>0</v>
      </c>
      <c r="Z341" s="432">
        <f t="shared" si="63"/>
        <v>0</v>
      </c>
      <c r="AA341" s="432">
        <f t="shared" si="64"/>
        <v>0</v>
      </c>
      <c r="AB341" s="432">
        <f t="shared" si="65"/>
        <v>0</v>
      </c>
      <c r="AC341" s="432">
        <f t="shared" si="66"/>
        <v>0</v>
      </c>
      <c r="AD341" s="432">
        <f t="shared" si="67"/>
        <v>0</v>
      </c>
      <c r="AG341" s="483" t="e">
        <f t="shared" si="68"/>
        <v>#DIV/0!</v>
      </c>
      <c r="AH341" s="483" t="e">
        <f t="shared" si="69"/>
        <v>#DIV/0!</v>
      </c>
      <c r="AI341" s="483" t="e">
        <f t="shared" si="70"/>
        <v>#DIV/0!</v>
      </c>
      <c r="AJ341" s="483" t="e">
        <f t="shared" si="71"/>
        <v>#DIV/0!</v>
      </c>
      <c r="AK341" s="483" t="e">
        <f t="shared" si="72"/>
        <v>#DIV/0!</v>
      </c>
      <c r="AL341" s="483" t="e">
        <f t="shared" si="73"/>
        <v>#DIV/0!</v>
      </c>
    </row>
    <row r="342" spans="2:38" x14ac:dyDescent="0.2">
      <c r="B342" s="428">
        <f>+'Summary Data (2)'!B342</f>
        <v>0</v>
      </c>
      <c r="C342" s="431">
        <f>+'Summary Data (2)'!G342</f>
        <v>0</v>
      </c>
      <c r="D342" s="431">
        <f>+'Summary Data (2)'!K342</f>
        <v>0</v>
      </c>
      <c r="E342" s="431">
        <f>+'Summary Data (2)'!O342</f>
        <v>0</v>
      </c>
      <c r="F342" s="431">
        <f>+'Summary Data (2)'!S342</f>
        <v>0</v>
      </c>
      <c r="G342" s="431">
        <f>+'Summary Data (2)'!W342</f>
        <v>0</v>
      </c>
      <c r="H342" s="431">
        <f>+'Summary Data (2)'!AA342</f>
        <v>0</v>
      </c>
      <c r="I342" s="431">
        <f>+'Summary Data (2)'!AE342</f>
        <v>0</v>
      </c>
      <c r="J342" s="431">
        <f>+'Summary Data (2)'!AI342</f>
        <v>0</v>
      </c>
      <c r="K342" s="431">
        <f>+'Summary Data (2)'!AM342</f>
        <v>0</v>
      </c>
      <c r="L342" s="431">
        <f>+'Summary Data (2)'!AQ342</f>
        <v>0</v>
      </c>
      <c r="M342" s="431">
        <f>+'Summary Data (2)'!AU342</f>
        <v>0</v>
      </c>
      <c r="N342" s="431">
        <f>+'Summary Data (2)'!AY342</f>
        <v>0</v>
      </c>
      <c r="O342" s="431">
        <f>+'Summary Data (2)'!BC342</f>
        <v>0</v>
      </c>
      <c r="P342" s="431">
        <f>+'Summary Data (2)'!BG342</f>
        <v>0</v>
      </c>
      <c r="Q342" s="431">
        <f>+'Summary Data (2)'!BK342</f>
        <v>0</v>
      </c>
      <c r="R342" s="431">
        <f>+'Summary Data (2)'!BO342</f>
        <v>0</v>
      </c>
      <c r="S342" s="431">
        <f>+'Summary Data (2)'!BS342</f>
        <v>0</v>
      </c>
      <c r="T342" s="431">
        <f>+'Summary Data (2)'!BW342</f>
        <v>0</v>
      </c>
      <c r="U342" s="431">
        <f>+'Summary Data (2)'!BZ342</f>
        <v>0</v>
      </c>
      <c r="X342" s="432">
        <f t="shared" si="62"/>
        <v>0</v>
      </c>
      <c r="Y342" s="432">
        <f t="shared" si="62"/>
        <v>0</v>
      </c>
      <c r="Z342" s="432">
        <f t="shared" si="63"/>
        <v>0</v>
      </c>
      <c r="AA342" s="432">
        <f t="shared" si="64"/>
        <v>0</v>
      </c>
      <c r="AB342" s="432">
        <f t="shared" si="65"/>
        <v>0</v>
      </c>
      <c r="AC342" s="432">
        <f t="shared" si="66"/>
        <v>0</v>
      </c>
      <c r="AD342" s="432">
        <f t="shared" si="67"/>
        <v>0</v>
      </c>
      <c r="AG342" s="483" t="e">
        <f t="shared" si="68"/>
        <v>#DIV/0!</v>
      </c>
      <c r="AH342" s="483" t="e">
        <f t="shared" si="69"/>
        <v>#DIV/0!</v>
      </c>
      <c r="AI342" s="483" t="e">
        <f t="shared" si="70"/>
        <v>#DIV/0!</v>
      </c>
      <c r="AJ342" s="483" t="e">
        <f t="shared" si="71"/>
        <v>#DIV/0!</v>
      </c>
      <c r="AK342" s="483" t="e">
        <f t="shared" si="72"/>
        <v>#DIV/0!</v>
      </c>
      <c r="AL342" s="483" t="e">
        <f t="shared" si="73"/>
        <v>#DIV/0!</v>
      </c>
    </row>
    <row r="343" spans="2:38" x14ac:dyDescent="0.2">
      <c r="B343" s="428">
        <f>+'Summary Data (2)'!B343</f>
        <v>0</v>
      </c>
      <c r="C343" s="431">
        <f>+'Summary Data (2)'!G343</f>
        <v>0</v>
      </c>
      <c r="D343" s="431">
        <f>+'Summary Data (2)'!K343</f>
        <v>0</v>
      </c>
      <c r="E343" s="431">
        <f>+'Summary Data (2)'!O343</f>
        <v>0</v>
      </c>
      <c r="F343" s="431">
        <f>+'Summary Data (2)'!S343</f>
        <v>0</v>
      </c>
      <c r="G343" s="431">
        <f>+'Summary Data (2)'!W343</f>
        <v>0</v>
      </c>
      <c r="H343" s="431">
        <f>+'Summary Data (2)'!AA343</f>
        <v>0</v>
      </c>
      <c r="I343" s="431">
        <f>+'Summary Data (2)'!AE343</f>
        <v>0</v>
      </c>
      <c r="J343" s="431">
        <f>+'Summary Data (2)'!AI343</f>
        <v>0</v>
      </c>
      <c r="K343" s="431">
        <f>+'Summary Data (2)'!AM343</f>
        <v>0</v>
      </c>
      <c r="L343" s="431">
        <f>+'Summary Data (2)'!AQ343</f>
        <v>0</v>
      </c>
      <c r="M343" s="431">
        <f>+'Summary Data (2)'!AU343</f>
        <v>0</v>
      </c>
      <c r="N343" s="431">
        <f>+'Summary Data (2)'!AY343</f>
        <v>0</v>
      </c>
      <c r="O343" s="431">
        <f>+'Summary Data (2)'!BC343</f>
        <v>0</v>
      </c>
      <c r="P343" s="431">
        <f>+'Summary Data (2)'!BG343</f>
        <v>0</v>
      </c>
      <c r="Q343" s="431">
        <f>+'Summary Data (2)'!BK343</f>
        <v>0</v>
      </c>
      <c r="R343" s="431">
        <f>+'Summary Data (2)'!BO343</f>
        <v>0</v>
      </c>
      <c r="S343" s="431">
        <f>+'Summary Data (2)'!BS343</f>
        <v>0</v>
      </c>
      <c r="T343" s="431">
        <f>+'Summary Data (2)'!BW343</f>
        <v>0</v>
      </c>
      <c r="U343" s="431">
        <f>+'Summary Data (2)'!BZ343</f>
        <v>0</v>
      </c>
      <c r="X343" s="432">
        <f t="shared" si="62"/>
        <v>0</v>
      </c>
      <c r="Y343" s="432">
        <f t="shared" si="62"/>
        <v>0</v>
      </c>
      <c r="Z343" s="432">
        <f t="shared" si="63"/>
        <v>0</v>
      </c>
      <c r="AA343" s="432">
        <f t="shared" si="64"/>
        <v>0</v>
      </c>
      <c r="AB343" s="432">
        <f t="shared" si="65"/>
        <v>0</v>
      </c>
      <c r="AC343" s="432">
        <f t="shared" si="66"/>
        <v>0</v>
      </c>
      <c r="AD343" s="432">
        <f t="shared" si="67"/>
        <v>0</v>
      </c>
      <c r="AG343" s="483" t="e">
        <f t="shared" si="68"/>
        <v>#DIV/0!</v>
      </c>
      <c r="AH343" s="483" t="e">
        <f t="shared" si="69"/>
        <v>#DIV/0!</v>
      </c>
      <c r="AI343" s="483" t="e">
        <f t="shared" si="70"/>
        <v>#DIV/0!</v>
      </c>
      <c r="AJ343" s="483" t="e">
        <f t="shared" si="71"/>
        <v>#DIV/0!</v>
      </c>
      <c r="AK343" s="483" t="e">
        <f t="shared" si="72"/>
        <v>#DIV/0!</v>
      </c>
      <c r="AL343" s="483" t="e">
        <f t="shared" si="73"/>
        <v>#DIV/0!</v>
      </c>
    </row>
    <row r="344" spans="2:38" x14ac:dyDescent="0.2">
      <c r="B344" s="428">
        <f>+'Summary Data (2)'!B344</f>
        <v>0</v>
      </c>
      <c r="C344" s="431">
        <f>+'Summary Data (2)'!G344</f>
        <v>0</v>
      </c>
      <c r="D344" s="431">
        <f>+'Summary Data (2)'!K344</f>
        <v>0</v>
      </c>
      <c r="E344" s="431">
        <f>+'Summary Data (2)'!O344</f>
        <v>0</v>
      </c>
      <c r="F344" s="431">
        <f>+'Summary Data (2)'!S344</f>
        <v>0</v>
      </c>
      <c r="G344" s="431">
        <f>+'Summary Data (2)'!W344</f>
        <v>0</v>
      </c>
      <c r="H344" s="431">
        <f>+'Summary Data (2)'!AA344</f>
        <v>0</v>
      </c>
      <c r="I344" s="431">
        <f>+'Summary Data (2)'!AE344</f>
        <v>0</v>
      </c>
      <c r="J344" s="431">
        <f>+'Summary Data (2)'!AI344</f>
        <v>0</v>
      </c>
      <c r="K344" s="431">
        <f>+'Summary Data (2)'!AM344</f>
        <v>0</v>
      </c>
      <c r="L344" s="431">
        <f>+'Summary Data (2)'!AQ344</f>
        <v>0</v>
      </c>
      <c r="M344" s="431">
        <f>+'Summary Data (2)'!AU344</f>
        <v>0</v>
      </c>
      <c r="N344" s="431">
        <f>+'Summary Data (2)'!AY344</f>
        <v>0</v>
      </c>
      <c r="O344" s="431">
        <f>+'Summary Data (2)'!BC344</f>
        <v>0</v>
      </c>
      <c r="P344" s="431">
        <f>+'Summary Data (2)'!BG344</f>
        <v>0</v>
      </c>
      <c r="Q344" s="431">
        <f>+'Summary Data (2)'!BK344</f>
        <v>0</v>
      </c>
      <c r="R344" s="431">
        <f>+'Summary Data (2)'!BO344</f>
        <v>0</v>
      </c>
      <c r="S344" s="431">
        <f>+'Summary Data (2)'!BS344</f>
        <v>0</v>
      </c>
      <c r="T344" s="431">
        <f>+'Summary Data (2)'!BW344</f>
        <v>0</v>
      </c>
      <c r="U344" s="431">
        <f>+'Summary Data (2)'!BZ344</f>
        <v>0</v>
      </c>
      <c r="X344" s="432">
        <f t="shared" si="62"/>
        <v>0</v>
      </c>
      <c r="Y344" s="432">
        <f t="shared" si="62"/>
        <v>0</v>
      </c>
      <c r="Z344" s="432">
        <f t="shared" si="63"/>
        <v>0</v>
      </c>
      <c r="AA344" s="432">
        <f t="shared" si="64"/>
        <v>0</v>
      </c>
      <c r="AB344" s="432">
        <f t="shared" si="65"/>
        <v>0</v>
      </c>
      <c r="AC344" s="432">
        <f t="shared" si="66"/>
        <v>0</v>
      </c>
      <c r="AD344" s="432">
        <f t="shared" si="67"/>
        <v>0</v>
      </c>
      <c r="AG344" s="483" t="e">
        <f t="shared" si="68"/>
        <v>#DIV/0!</v>
      </c>
      <c r="AH344" s="483" t="e">
        <f t="shared" si="69"/>
        <v>#DIV/0!</v>
      </c>
      <c r="AI344" s="483" t="e">
        <f t="shared" si="70"/>
        <v>#DIV/0!</v>
      </c>
      <c r="AJ344" s="483" t="e">
        <f t="shared" si="71"/>
        <v>#DIV/0!</v>
      </c>
      <c r="AK344" s="483" t="e">
        <f t="shared" si="72"/>
        <v>#DIV/0!</v>
      </c>
      <c r="AL344" s="483" t="e">
        <f t="shared" si="73"/>
        <v>#DIV/0!</v>
      </c>
    </row>
    <row r="345" spans="2:38" x14ac:dyDescent="0.2">
      <c r="B345" s="428">
        <f>+'Summary Data (2)'!B345</f>
        <v>0</v>
      </c>
      <c r="C345" s="431">
        <f>+'Summary Data (2)'!G345</f>
        <v>0</v>
      </c>
      <c r="D345" s="431">
        <f>+'Summary Data (2)'!K345</f>
        <v>0</v>
      </c>
      <c r="E345" s="431">
        <f>+'Summary Data (2)'!O345</f>
        <v>0</v>
      </c>
      <c r="F345" s="431">
        <f>+'Summary Data (2)'!S345</f>
        <v>0</v>
      </c>
      <c r="G345" s="431">
        <f>+'Summary Data (2)'!W345</f>
        <v>0</v>
      </c>
      <c r="H345" s="431">
        <f>+'Summary Data (2)'!AA345</f>
        <v>0</v>
      </c>
      <c r="I345" s="431">
        <f>+'Summary Data (2)'!AE345</f>
        <v>0</v>
      </c>
      <c r="J345" s="431">
        <f>+'Summary Data (2)'!AI345</f>
        <v>0</v>
      </c>
      <c r="K345" s="431">
        <f>+'Summary Data (2)'!AM345</f>
        <v>0</v>
      </c>
      <c r="L345" s="431">
        <f>+'Summary Data (2)'!AQ345</f>
        <v>0</v>
      </c>
      <c r="M345" s="431">
        <f>+'Summary Data (2)'!AU345</f>
        <v>0</v>
      </c>
      <c r="N345" s="431">
        <f>+'Summary Data (2)'!AY345</f>
        <v>0</v>
      </c>
      <c r="O345" s="431">
        <f>+'Summary Data (2)'!BC345</f>
        <v>0</v>
      </c>
      <c r="P345" s="431">
        <f>+'Summary Data (2)'!BG345</f>
        <v>0</v>
      </c>
      <c r="Q345" s="431">
        <f>+'Summary Data (2)'!BK345</f>
        <v>0</v>
      </c>
      <c r="R345" s="431">
        <f>+'Summary Data (2)'!BO345</f>
        <v>0</v>
      </c>
      <c r="S345" s="431">
        <f>+'Summary Data (2)'!BS345</f>
        <v>0</v>
      </c>
      <c r="T345" s="431">
        <f>+'Summary Data (2)'!BW345</f>
        <v>0</v>
      </c>
      <c r="U345" s="431">
        <f>+'Summary Data (2)'!BZ345</f>
        <v>0</v>
      </c>
      <c r="X345" s="432">
        <f t="shared" si="62"/>
        <v>0</v>
      </c>
      <c r="Y345" s="432">
        <f t="shared" si="62"/>
        <v>0</v>
      </c>
      <c r="Z345" s="432">
        <f t="shared" si="63"/>
        <v>0</v>
      </c>
      <c r="AA345" s="432">
        <f t="shared" si="64"/>
        <v>0</v>
      </c>
      <c r="AB345" s="432">
        <f t="shared" si="65"/>
        <v>0</v>
      </c>
      <c r="AC345" s="432">
        <f t="shared" si="66"/>
        <v>0</v>
      </c>
      <c r="AD345" s="432">
        <f t="shared" si="67"/>
        <v>0</v>
      </c>
      <c r="AG345" s="483" t="e">
        <f t="shared" si="68"/>
        <v>#DIV/0!</v>
      </c>
      <c r="AH345" s="483" t="e">
        <f t="shared" si="69"/>
        <v>#DIV/0!</v>
      </c>
      <c r="AI345" s="483" t="e">
        <f t="shared" si="70"/>
        <v>#DIV/0!</v>
      </c>
      <c r="AJ345" s="483" t="e">
        <f t="shared" si="71"/>
        <v>#DIV/0!</v>
      </c>
      <c r="AK345" s="483" t="e">
        <f t="shared" si="72"/>
        <v>#DIV/0!</v>
      </c>
      <c r="AL345" s="483" t="e">
        <f t="shared" si="73"/>
        <v>#DIV/0!</v>
      </c>
    </row>
    <row r="346" spans="2:38" x14ac:dyDescent="0.2">
      <c r="B346" s="428">
        <f>+'Summary Data (2)'!B346</f>
        <v>0</v>
      </c>
      <c r="C346" s="431">
        <f>+'Summary Data (2)'!G346</f>
        <v>0</v>
      </c>
      <c r="D346" s="431">
        <f>+'Summary Data (2)'!K346</f>
        <v>0</v>
      </c>
      <c r="E346" s="431">
        <f>+'Summary Data (2)'!O346</f>
        <v>0</v>
      </c>
      <c r="F346" s="431">
        <f>+'Summary Data (2)'!S346</f>
        <v>0</v>
      </c>
      <c r="G346" s="431">
        <f>+'Summary Data (2)'!W346</f>
        <v>0</v>
      </c>
      <c r="H346" s="431">
        <f>+'Summary Data (2)'!AA346</f>
        <v>0</v>
      </c>
      <c r="I346" s="431">
        <f>+'Summary Data (2)'!AE346</f>
        <v>0</v>
      </c>
      <c r="J346" s="431">
        <f>+'Summary Data (2)'!AI346</f>
        <v>0</v>
      </c>
      <c r="K346" s="431">
        <f>+'Summary Data (2)'!AM346</f>
        <v>0</v>
      </c>
      <c r="L346" s="431">
        <f>+'Summary Data (2)'!AQ346</f>
        <v>0</v>
      </c>
      <c r="M346" s="431">
        <f>+'Summary Data (2)'!AU346</f>
        <v>0</v>
      </c>
      <c r="N346" s="431">
        <f>+'Summary Data (2)'!AY346</f>
        <v>0</v>
      </c>
      <c r="O346" s="431">
        <f>+'Summary Data (2)'!BC346</f>
        <v>0</v>
      </c>
      <c r="P346" s="431">
        <f>+'Summary Data (2)'!BG346</f>
        <v>0</v>
      </c>
      <c r="Q346" s="431">
        <f>+'Summary Data (2)'!BK346</f>
        <v>0</v>
      </c>
      <c r="R346" s="431">
        <f>+'Summary Data (2)'!BO346</f>
        <v>0</v>
      </c>
      <c r="S346" s="431">
        <f>+'Summary Data (2)'!BS346</f>
        <v>0</v>
      </c>
      <c r="T346" s="431">
        <f>+'Summary Data (2)'!BW346</f>
        <v>0</v>
      </c>
      <c r="U346" s="431">
        <f>+'Summary Data (2)'!BZ346</f>
        <v>0</v>
      </c>
      <c r="X346" s="432">
        <f t="shared" si="62"/>
        <v>0</v>
      </c>
      <c r="Y346" s="432">
        <f t="shared" si="62"/>
        <v>0</v>
      </c>
      <c r="Z346" s="432">
        <f t="shared" si="63"/>
        <v>0</v>
      </c>
      <c r="AA346" s="432">
        <f t="shared" si="64"/>
        <v>0</v>
      </c>
      <c r="AB346" s="432">
        <f t="shared" si="65"/>
        <v>0</v>
      </c>
      <c r="AC346" s="432">
        <f t="shared" si="66"/>
        <v>0</v>
      </c>
      <c r="AD346" s="432">
        <f t="shared" si="67"/>
        <v>0</v>
      </c>
      <c r="AG346" s="483" t="e">
        <f t="shared" si="68"/>
        <v>#DIV/0!</v>
      </c>
      <c r="AH346" s="483" t="e">
        <f t="shared" si="69"/>
        <v>#DIV/0!</v>
      </c>
      <c r="AI346" s="483" t="e">
        <f t="shared" si="70"/>
        <v>#DIV/0!</v>
      </c>
      <c r="AJ346" s="483" t="e">
        <f t="shared" si="71"/>
        <v>#DIV/0!</v>
      </c>
      <c r="AK346" s="483" t="e">
        <f t="shared" si="72"/>
        <v>#DIV/0!</v>
      </c>
      <c r="AL346" s="483" t="e">
        <f t="shared" si="73"/>
        <v>#DIV/0!</v>
      </c>
    </row>
    <row r="347" spans="2:38" x14ac:dyDescent="0.2">
      <c r="B347" s="428">
        <f>+'Summary Data (2)'!B347</f>
        <v>0</v>
      </c>
      <c r="C347" s="431">
        <f>+'Summary Data (2)'!G347</f>
        <v>0</v>
      </c>
      <c r="D347" s="431">
        <f>+'Summary Data (2)'!K347</f>
        <v>0</v>
      </c>
      <c r="E347" s="431">
        <f>+'Summary Data (2)'!O347</f>
        <v>0</v>
      </c>
      <c r="F347" s="431">
        <f>+'Summary Data (2)'!S347</f>
        <v>0</v>
      </c>
      <c r="G347" s="431">
        <f>+'Summary Data (2)'!W347</f>
        <v>0</v>
      </c>
      <c r="H347" s="431">
        <f>+'Summary Data (2)'!AA347</f>
        <v>0</v>
      </c>
      <c r="I347" s="431">
        <f>+'Summary Data (2)'!AE347</f>
        <v>0</v>
      </c>
      <c r="J347" s="431">
        <f>+'Summary Data (2)'!AI347</f>
        <v>0</v>
      </c>
      <c r="K347" s="431">
        <f>+'Summary Data (2)'!AM347</f>
        <v>0</v>
      </c>
      <c r="L347" s="431">
        <f>+'Summary Data (2)'!AQ347</f>
        <v>0</v>
      </c>
      <c r="M347" s="431">
        <f>+'Summary Data (2)'!AU347</f>
        <v>0</v>
      </c>
      <c r="N347" s="431">
        <f>+'Summary Data (2)'!AY347</f>
        <v>0</v>
      </c>
      <c r="O347" s="431">
        <f>+'Summary Data (2)'!BC347</f>
        <v>0</v>
      </c>
      <c r="P347" s="431">
        <f>+'Summary Data (2)'!BG347</f>
        <v>0</v>
      </c>
      <c r="Q347" s="431">
        <f>+'Summary Data (2)'!BK347</f>
        <v>0</v>
      </c>
      <c r="R347" s="431">
        <f>+'Summary Data (2)'!BO347</f>
        <v>0</v>
      </c>
      <c r="S347" s="431">
        <f>+'Summary Data (2)'!BS347</f>
        <v>0</v>
      </c>
      <c r="T347" s="431">
        <f>+'Summary Data (2)'!BW347</f>
        <v>0</v>
      </c>
      <c r="U347" s="431">
        <f>+'Summary Data (2)'!BZ347</f>
        <v>0</v>
      </c>
      <c r="X347" s="432">
        <f t="shared" si="62"/>
        <v>0</v>
      </c>
      <c r="Y347" s="432">
        <f t="shared" si="62"/>
        <v>0</v>
      </c>
      <c r="Z347" s="432">
        <f t="shared" si="63"/>
        <v>0</v>
      </c>
      <c r="AA347" s="432">
        <f t="shared" si="64"/>
        <v>0</v>
      </c>
      <c r="AB347" s="432">
        <f t="shared" si="65"/>
        <v>0</v>
      </c>
      <c r="AC347" s="432">
        <f t="shared" si="66"/>
        <v>0</v>
      </c>
      <c r="AD347" s="432">
        <f t="shared" si="67"/>
        <v>0</v>
      </c>
      <c r="AG347" s="483" t="e">
        <f t="shared" si="68"/>
        <v>#DIV/0!</v>
      </c>
      <c r="AH347" s="483" t="e">
        <f t="shared" si="69"/>
        <v>#DIV/0!</v>
      </c>
      <c r="AI347" s="483" t="e">
        <f t="shared" si="70"/>
        <v>#DIV/0!</v>
      </c>
      <c r="AJ347" s="483" t="e">
        <f t="shared" si="71"/>
        <v>#DIV/0!</v>
      </c>
      <c r="AK347" s="483" t="e">
        <f t="shared" si="72"/>
        <v>#DIV/0!</v>
      </c>
      <c r="AL347" s="483" t="e">
        <f t="shared" si="73"/>
        <v>#DIV/0!</v>
      </c>
    </row>
    <row r="348" spans="2:38" x14ac:dyDescent="0.2">
      <c r="B348" s="428">
        <f>+'Summary Data (2)'!B348</f>
        <v>0</v>
      </c>
      <c r="C348" s="431">
        <f>+'Summary Data (2)'!G348</f>
        <v>0</v>
      </c>
      <c r="D348" s="431">
        <f>+'Summary Data (2)'!K348</f>
        <v>0</v>
      </c>
      <c r="E348" s="431">
        <f>+'Summary Data (2)'!O348</f>
        <v>0</v>
      </c>
      <c r="F348" s="431">
        <f>+'Summary Data (2)'!S348</f>
        <v>0</v>
      </c>
      <c r="G348" s="431">
        <f>+'Summary Data (2)'!W348</f>
        <v>0</v>
      </c>
      <c r="H348" s="431">
        <f>+'Summary Data (2)'!AA348</f>
        <v>0</v>
      </c>
      <c r="I348" s="431">
        <f>+'Summary Data (2)'!AE348</f>
        <v>0</v>
      </c>
      <c r="J348" s="431">
        <f>+'Summary Data (2)'!AI348</f>
        <v>0</v>
      </c>
      <c r="K348" s="431">
        <f>+'Summary Data (2)'!AM348</f>
        <v>0</v>
      </c>
      <c r="L348" s="431">
        <f>+'Summary Data (2)'!AQ348</f>
        <v>0</v>
      </c>
      <c r="M348" s="431">
        <f>+'Summary Data (2)'!AU348</f>
        <v>0</v>
      </c>
      <c r="N348" s="431">
        <f>+'Summary Data (2)'!AY348</f>
        <v>0</v>
      </c>
      <c r="O348" s="431">
        <f>+'Summary Data (2)'!BC348</f>
        <v>0</v>
      </c>
      <c r="P348" s="431">
        <f>+'Summary Data (2)'!BG348</f>
        <v>0</v>
      </c>
      <c r="Q348" s="431">
        <f>+'Summary Data (2)'!BK348</f>
        <v>0</v>
      </c>
      <c r="R348" s="431">
        <f>+'Summary Data (2)'!BO348</f>
        <v>0</v>
      </c>
      <c r="S348" s="431">
        <f>+'Summary Data (2)'!BS348</f>
        <v>0</v>
      </c>
      <c r="T348" s="431">
        <f>+'Summary Data (2)'!BW348</f>
        <v>0</v>
      </c>
      <c r="U348" s="431">
        <f>+'Summary Data (2)'!BZ348</f>
        <v>0</v>
      </c>
      <c r="X348" s="432">
        <f t="shared" si="62"/>
        <v>0</v>
      </c>
      <c r="Y348" s="432">
        <f t="shared" si="62"/>
        <v>0</v>
      </c>
      <c r="Z348" s="432">
        <f t="shared" si="63"/>
        <v>0</v>
      </c>
      <c r="AA348" s="432">
        <f t="shared" si="64"/>
        <v>0</v>
      </c>
      <c r="AB348" s="432">
        <f t="shared" si="65"/>
        <v>0</v>
      </c>
      <c r="AC348" s="432">
        <f t="shared" si="66"/>
        <v>0</v>
      </c>
      <c r="AD348" s="432">
        <f t="shared" si="67"/>
        <v>0</v>
      </c>
      <c r="AG348" s="483" t="e">
        <f t="shared" si="68"/>
        <v>#DIV/0!</v>
      </c>
      <c r="AH348" s="483" t="e">
        <f t="shared" si="69"/>
        <v>#DIV/0!</v>
      </c>
      <c r="AI348" s="483" t="e">
        <f t="shared" si="70"/>
        <v>#DIV/0!</v>
      </c>
      <c r="AJ348" s="483" t="e">
        <f t="shared" si="71"/>
        <v>#DIV/0!</v>
      </c>
      <c r="AK348" s="483" t="e">
        <f t="shared" si="72"/>
        <v>#DIV/0!</v>
      </c>
      <c r="AL348" s="483" t="e">
        <f t="shared" si="73"/>
        <v>#DIV/0!</v>
      </c>
    </row>
    <row r="349" spans="2:38" x14ac:dyDescent="0.2">
      <c r="B349" s="428">
        <f>+'Summary Data (2)'!B349</f>
        <v>0</v>
      </c>
      <c r="C349" s="431">
        <f>+'Summary Data (2)'!G349</f>
        <v>0</v>
      </c>
      <c r="D349" s="431">
        <f>+'Summary Data (2)'!K349</f>
        <v>0</v>
      </c>
      <c r="E349" s="431">
        <f>+'Summary Data (2)'!O349</f>
        <v>0</v>
      </c>
      <c r="F349" s="431">
        <f>+'Summary Data (2)'!S349</f>
        <v>0</v>
      </c>
      <c r="G349" s="431">
        <f>+'Summary Data (2)'!W349</f>
        <v>0</v>
      </c>
      <c r="H349" s="431">
        <f>+'Summary Data (2)'!AA349</f>
        <v>0</v>
      </c>
      <c r="I349" s="431">
        <f>+'Summary Data (2)'!AE349</f>
        <v>0</v>
      </c>
      <c r="J349" s="431">
        <f>+'Summary Data (2)'!AI349</f>
        <v>0</v>
      </c>
      <c r="K349" s="431">
        <f>+'Summary Data (2)'!AM349</f>
        <v>0</v>
      </c>
      <c r="L349" s="431">
        <f>+'Summary Data (2)'!AQ349</f>
        <v>0</v>
      </c>
      <c r="M349" s="431">
        <f>+'Summary Data (2)'!AU349</f>
        <v>0</v>
      </c>
      <c r="N349" s="431">
        <f>+'Summary Data (2)'!AY349</f>
        <v>0</v>
      </c>
      <c r="O349" s="431">
        <f>+'Summary Data (2)'!BC349</f>
        <v>0</v>
      </c>
      <c r="P349" s="431">
        <f>+'Summary Data (2)'!BG349</f>
        <v>0</v>
      </c>
      <c r="Q349" s="431">
        <f>+'Summary Data (2)'!BK349</f>
        <v>0</v>
      </c>
      <c r="R349" s="431">
        <f>+'Summary Data (2)'!BO349</f>
        <v>0</v>
      </c>
      <c r="S349" s="431">
        <f>+'Summary Data (2)'!BS349</f>
        <v>0</v>
      </c>
      <c r="T349" s="431">
        <f>+'Summary Data (2)'!BW349</f>
        <v>0</v>
      </c>
      <c r="U349" s="431">
        <f>+'Summary Data (2)'!BZ349</f>
        <v>0</v>
      </c>
      <c r="X349" s="432">
        <f t="shared" si="62"/>
        <v>0</v>
      </c>
      <c r="Y349" s="432">
        <f t="shared" si="62"/>
        <v>0</v>
      </c>
      <c r="Z349" s="432">
        <f t="shared" si="63"/>
        <v>0</v>
      </c>
      <c r="AA349" s="432">
        <f t="shared" si="64"/>
        <v>0</v>
      </c>
      <c r="AB349" s="432">
        <f t="shared" si="65"/>
        <v>0</v>
      </c>
      <c r="AC349" s="432">
        <f t="shared" si="66"/>
        <v>0</v>
      </c>
      <c r="AD349" s="432">
        <f t="shared" si="67"/>
        <v>0</v>
      </c>
      <c r="AG349" s="483" t="e">
        <f t="shared" si="68"/>
        <v>#DIV/0!</v>
      </c>
      <c r="AH349" s="483" t="e">
        <f t="shared" si="69"/>
        <v>#DIV/0!</v>
      </c>
      <c r="AI349" s="483" t="e">
        <f t="shared" si="70"/>
        <v>#DIV/0!</v>
      </c>
      <c r="AJ349" s="483" t="e">
        <f t="shared" si="71"/>
        <v>#DIV/0!</v>
      </c>
      <c r="AK349" s="483" t="e">
        <f t="shared" si="72"/>
        <v>#DIV/0!</v>
      </c>
      <c r="AL349" s="483" t="e">
        <f t="shared" si="73"/>
        <v>#DIV/0!</v>
      </c>
    </row>
    <row r="350" spans="2:38" x14ac:dyDescent="0.2">
      <c r="B350" s="428">
        <f>+'Summary Data (2)'!B350</f>
        <v>0</v>
      </c>
      <c r="C350" s="431">
        <f>+'Summary Data (2)'!G350</f>
        <v>0</v>
      </c>
      <c r="D350" s="431">
        <f>+'Summary Data (2)'!K350</f>
        <v>0</v>
      </c>
      <c r="E350" s="431">
        <f>+'Summary Data (2)'!O350</f>
        <v>0</v>
      </c>
      <c r="F350" s="431">
        <f>+'Summary Data (2)'!S350</f>
        <v>0</v>
      </c>
      <c r="G350" s="431">
        <f>+'Summary Data (2)'!W350</f>
        <v>0</v>
      </c>
      <c r="H350" s="431">
        <f>+'Summary Data (2)'!AA350</f>
        <v>0</v>
      </c>
      <c r="I350" s="431">
        <f>+'Summary Data (2)'!AE350</f>
        <v>0</v>
      </c>
      <c r="J350" s="431">
        <f>+'Summary Data (2)'!AI350</f>
        <v>0</v>
      </c>
      <c r="K350" s="431">
        <f>+'Summary Data (2)'!AM350</f>
        <v>0</v>
      </c>
      <c r="L350" s="431">
        <f>+'Summary Data (2)'!AQ350</f>
        <v>0</v>
      </c>
      <c r="M350" s="431">
        <f>+'Summary Data (2)'!AU350</f>
        <v>0</v>
      </c>
      <c r="N350" s="431">
        <f>+'Summary Data (2)'!AY350</f>
        <v>0</v>
      </c>
      <c r="O350" s="431">
        <f>+'Summary Data (2)'!BC350</f>
        <v>0</v>
      </c>
      <c r="P350" s="431">
        <f>+'Summary Data (2)'!BG350</f>
        <v>0</v>
      </c>
      <c r="Q350" s="431">
        <f>+'Summary Data (2)'!BK350</f>
        <v>0</v>
      </c>
      <c r="R350" s="431">
        <f>+'Summary Data (2)'!BO350</f>
        <v>0</v>
      </c>
      <c r="S350" s="431">
        <f>+'Summary Data (2)'!BS350</f>
        <v>0</v>
      </c>
      <c r="T350" s="431">
        <f>+'Summary Data (2)'!BW350</f>
        <v>0</v>
      </c>
      <c r="U350" s="431">
        <f>+'Summary Data (2)'!BZ350</f>
        <v>0</v>
      </c>
      <c r="X350" s="432">
        <f t="shared" si="62"/>
        <v>0</v>
      </c>
      <c r="Y350" s="432">
        <f t="shared" si="62"/>
        <v>0</v>
      </c>
      <c r="Z350" s="432">
        <f t="shared" si="63"/>
        <v>0</v>
      </c>
      <c r="AA350" s="432">
        <f t="shared" si="64"/>
        <v>0</v>
      </c>
      <c r="AB350" s="432">
        <f t="shared" si="65"/>
        <v>0</v>
      </c>
      <c r="AC350" s="432">
        <f t="shared" si="66"/>
        <v>0</v>
      </c>
      <c r="AD350" s="432">
        <f t="shared" si="67"/>
        <v>0</v>
      </c>
      <c r="AG350" s="483" t="e">
        <f t="shared" si="68"/>
        <v>#DIV/0!</v>
      </c>
      <c r="AH350" s="483" t="e">
        <f t="shared" si="69"/>
        <v>#DIV/0!</v>
      </c>
      <c r="AI350" s="483" t="e">
        <f t="shared" si="70"/>
        <v>#DIV/0!</v>
      </c>
      <c r="AJ350" s="483" t="e">
        <f t="shared" si="71"/>
        <v>#DIV/0!</v>
      </c>
      <c r="AK350" s="483" t="e">
        <f t="shared" si="72"/>
        <v>#DIV/0!</v>
      </c>
      <c r="AL350" s="483" t="e">
        <f t="shared" si="73"/>
        <v>#DIV/0!</v>
      </c>
    </row>
    <row r="351" spans="2:38" x14ac:dyDescent="0.2">
      <c r="B351" s="428">
        <f>+'Summary Data (2)'!B351</f>
        <v>0</v>
      </c>
      <c r="C351" s="431">
        <f>+'Summary Data (2)'!G351</f>
        <v>0</v>
      </c>
      <c r="D351" s="431">
        <f>+'Summary Data (2)'!K351</f>
        <v>0</v>
      </c>
      <c r="E351" s="431">
        <f>+'Summary Data (2)'!O351</f>
        <v>0</v>
      </c>
      <c r="F351" s="431">
        <f>+'Summary Data (2)'!S351</f>
        <v>0</v>
      </c>
      <c r="G351" s="431">
        <f>+'Summary Data (2)'!W351</f>
        <v>0</v>
      </c>
      <c r="H351" s="431">
        <f>+'Summary Data (2)'!AA351</f>
        <v>0</v>
      </c>
      <c r="I351" s="431">
        <f>+'Summary Data (2)'!AE351</f>
        <v>0</v>
      </c>
      <c r="J351" s="431">
        <f>+'Summary Data (2)'!AI351</f>
        <v>0</v>
      </c>
      <c r="K351" s="431">
        <f>+'Summary Data (2)'!AM351</f>
        <v>0</v>
      </c>
      <c r="L351" s="431">
        <f>+'Summary Data (2)'!AQ351</f>
        <v>0</v>
      </c>
      <c r="M351" s="431">
        <f>+'Summary Data (2)'!AU351</f>
        <v>0</v>
      </c>
      <c r="N351" s="431">
        <f>+'Summary Data (2)'!AY351</f>
        <v>0</v>
      </c>
      <c r="O351" s="431">
        <f>+'Summary Data (2)'!BC351</f>
        <v>0</v>
      </c>
      <c r="P351" s="431">
        <f>+'Summary Data (2)'!BG351</f>
        <v>0</v>
      </c>
      <c r="Q351" s="431">
        <f>+'Summary Data (2)'!BK351</f>
        <v>0</v>
      </c>
      <c r="R351" s="431">
        <f>+'Summary Data (2)'!BO351</f>
        <v>0</v>
      </c>
      <c r="S351" s="431">
        <f>+'Summary Data (2)'!BS351</f>
        <v>0</v>
      </c>
      <c r="T351" s="431">
        <f>+'Summary Data (2)'!BW351</f>
        <v>0</v>
      </c>
      <c r="U351" s="431">
        <f>+'Summary Data (2)'!BZ351</f>
        <v>0</v>
      </c>
      <c r="X351" s="432">
        <f t="shared" si="62"/>
        <v>0</v>
      </c>
      <c r="Y351" s="432">
        <f t="shared" si="62"/>
        <v>0</v>
      </c>
      <c r="Z351" s="432">
        <f t="shared" si="63"/>
        <v>0</v>
      </c>
      <c r="AA351" s="432">
        <f t="shared" si="64"/>
        <v>0</v>
      </c>
      <c r="AB351" s="432">
        <f t="shared" si="65"/>
        <v>0</v>
      </c>
      <c r="AC351" s="432">
        <f t="shared" si="66"/>
        <v>0</v>
      </c>
      <c r="AD351" s="432">
        <f t="shared" si="67"/>
        <v>0</v>
      </c>
      <c r="AG351" s="483" t="e">
        <f t="shared" si="68"/>
        <v>#DIV/0!</v>
      </c>
      <c r="AH351" s="483" t="e">
        <f t="shared" si="69"/>
        <v>#DIV/0!</v>
      </c>
      <c r="AI351" s="483" t="e">
        <f t="shared" si="70"/>
        <v>#DIV/0!</v>
      </c>
      <c r="AJ351" s="483" t="e">
        <f t="shared" si="71"/>
        <v>#DIV/0!</v>
      </c>
      <c r="AK351" s="483" t="e">
        <f t="shared" si="72"/>
        <v>#DIV/0!</v>
      </c>
      <c r="AL351" s="483" t="e">
        <f t="shared" si="73"/>
        <v>#DIV/0!</v>
      </c>
    </row>
    <row r="352" spans="2:38" x14ac:dyDescent="0.2">
      <c r="B352" s="428">
        <f>+'Summary Data (2)'!B352</f>
        <v>0</v>
      </c>
      <c r="C352" s="431">
        <f>+'Summary Data (2)'!G352</f>
        <v>0</v>
      </c>
      <c r="D352" s="431">
        <f>+'Summary Data (2)'!K352</f>
        <v>0</v>
      </c>
      <c r="E352" s="431">
        <f>+'Summary Data (2)'!O352</f>
        <v>0</v>
      </c>
      <c r="F352" s="431">
        <f>+'Summary Data (2)'!S352</f>
        <v>0</v>
      </c>
      <c r="G352" s="431">
        <f>+'Summary Data (2)'!W352</f>
        <v>0</v>
      </c>
      <c r="H352" s="431">
        <f>+'Summary Data (2)'!AA352</f>
        <v>0</v>
      </c>
      <c r="I352" s="431">
        <f>+'Summary Data (2)'!AE352</f>
        <v>0</v>
      </c>
      <c r="J352" s="431">
        <f>+'Summary Data (2)'!AI352</f>
        <v>0</v>
      </c>
      <c r="K352" s="431">
        <f>+'Summary Data (2)'!AM352</f>
        <v>0</v>
      </c>
      <c r="L352" s="431">
        <f>+'Summary Data (2)'!AQ352</f>
        <v>0</v>
      </c>
      <c r="M352" s="431">
        <f>+'Summary Data (2)'!AU352</f>
        <v>0</v>
      </c>
      <c r="N352" s="431">
        <f>+'Summary Data (2)'!AY352</f>
        <v>0</v>
      </c>
      <c r="O352" s="431">
        <f>+'Summary Data (2)'!BC352</f>
        <v>0</v>
      </c>
      <c r="P352" s="431">
        <f>+'Summary Data (2)'!BG352</f>
        <v>0</v>
      </c>
      <c r="Q352" s="431">
        <f>+'Summary Data (2)'!BK352</f>
        <v>0</v>
      </c>
      <c r="R352" s="431">
        <f>+'Summary Data (2)'!BO352</f>
        <v>0</v>
      </c>
      <c r="S352" s="431">
        <f>+'Summary Data (2)'!BS352</f>
        <v>0</v>
      </c>
      <c r="T352" s="431">
        <f>+'Summary Data (2)'!BW352</f>
        <v>0</v>
      </c>
      <c r="U352" s="431">
        <f>+'Summary Data (2)'!BZ352</f>
        <v>0</v>
      </c>
      <c r="X352" s="432">
        <f t="shared" si="62"/>
        <v>0</v>
      </c>
      <c r="Y352" s="432">
        <f t="shared" si="62"/>
        <v>0</v>
      </c>
      <c r="Z352" s="432">
        <f t="shared" si="63"/>
        <v>0</v>
      </c>
      <c r="AA352" s="432">
        <f t="shared" si="64"/>
        <v>0</v>
      </c>
      <c r="AB352" s="432">
        <f t="shared" si="65"/>
        <v>0</v>
      </c>
      <c r="AC352" s="432">
        <f t="shared" si="66"/>
        <v>0</v>
      </c>
      <c r="AD352" s="432">
        <f t="shared" si="67"/>
        <v>0</v>
      </c>
      <c r="AG352" s="483" t="e">
        <f t="shared" si="68"/>
        <v>#DIV/0!</v>
      </c>
      <c r="AH352" s="483" t="e">
        <f t="shared" si="69"/>
        <v>#DIV/0!</v>
      </c>
      <c r="AI352" s="483" t="e">
        <f t="shared" si="70"/>
        <v>#DIV/0!</v>
      </c>
      <c r="AJ352" s="483" t="e">
        <f t="shared" si="71"/>
        <v>#DIV/0!</v>
      </c>
      <c r="AK352" s="483" t="e">
        <f t="shared" si="72"/>
        <v>#DIV/0!</v>
      </c>
      <c r="AL352" s="483" t="e">
        <f t="shared" si="73"/>
        <v>#DIV/0!</v>
      </c>
    </row>
    <row r="353" spans="2:38" x14ac:dyDescent="0.2">
      <c r="B353" s="428">
        <f>+'Summary Data (2)'!B353</f>
        <v>0</v>
      </c>
      <c r="C353" s="431">
        <f>+'Summary Data (2)'!G353</f>
        <v>0</v>
      </c>
      <c r="D353" s="431">
        <f>+'Summary Data (2)'!K353</f>
        <v>0</v>
      </c>
      <c r="E353" s="431">
        <f>+'Summary Data (2)'!O353</f>
        <v>0</v>
      </c>
      <c r="F353" s="431">
        <f>+'Summary Data (2)'!S353</f>
        <v>0</v>
      </c>
      <c r="G353" s="431">
        <f>+'Summary Data (2)'!W353</f>
        <v>0</v>
      </c>
      <c r="H353" s="431">
        <f>+'Summary Data (2)'!AA353</f>
        <v>0</v>
      </c>
      <c r="I353" s="431">
        <f>+'Summary Data (2)'!AE353</f>
        <v>0</v>
      </c>
      <c r="J353" s="431">
        <f>+'Summary Data (2)'!AI353</f>
        <v>0</v>
      </c>
      <c r="K353" s="431">
        <f>+'Summary Data (2)'!AM353</f>
        <v>0</v>
      </c>
      <c r="L353" s="431">
        <f>+'Summary Data (2)'!AQ353</f>
        <v>0</v>
      </c>
      <c r="M353" s="431">
        <f>+'Summary Data (2)'!AU353</f>
        <v>0</v>
      </c>
      <c r="N353" s="431">
        <f>+'Summary Data (2)'!AY353</f>
        <v>0</v>
      </c>
      <c r="O353" s="431">
        <f>+'Summary Data (2)'!BC353</f>
        <v>0</v>
      </c>
      <c r="P353" s="431">
        <f>+'Summary Data (2)'!BG353</f>
        <v>0</v>
      </c>
      <c r="Q353" s="431">
        <f>+'Summary Data (2)'!BK353</f>
        <v>0</v>
      </c>
      <c r="R353" s="431">
        <f>+'Summary Data (2)'!BO353</f>
        <v>0</v>
      </c>
      <c r="S353" s="431">
        <f>+'Summary Data (2)'!BS353</f>
        <v>0</v>
      </c>
      <c r="T353" s="431">
        <f>+'Summary Data (2)'!BW353</f>
        <v>0</v>
      </c>
      <c r="U353" s="431">
        <f>+'Summary Data (2)'!BZ353</f>
        <v>0</v>
      </c>
      <c r="X353" s="432">
        <f t="shared" si="62"/>
        <v>0</v>
      </c>
      <c r="Y353" s="432">
        <f t="shared" si="62"/>
        <v>0</v>
      </c>
      <c r="Z353" s="432">
        <f t="shared" si="63"/>
        <v>0</v>
      </c>
      <c r="AA353" s="432">
        <f t="shared" si="64"/>
        <v>0</v>
      </c>
      <c r="AB353" s="432">
        <f t="shared" si="65"/>
        <v>0</v>
      </c>
      <c r="AC353" s="432">
        <f t="shared" si="66"/>
        <v>0</v>
      </c>
      <c r="AD353" s="432">
        <f t="shared" si="67"/>
        <v>0</v>
      </c>
      <c r="AG353" s="483" t="e">
        <f t="shared" si="68"/>
        <v>#DIV/0!</v>
      </c>
      <c r="AH353" s="483" t="e">
        <f t="shared" si="69"/>
        <v>#DIV/0!</v>
      </c>
      <c r="AI353" s="483" t="e">
        <f t="shared" si="70"/>
        <v>#DIV/0!</v>
      </c>
      <c r="AJ353" s="483" t="e">
        <f t="shared" si="71"/>
        <v>#DIV/0!</v>
      </c>
      <c r="AK353" s="483" t="e">
        <f t="shared" si="72"/>
        <v>#DIV/0!</v>
      </c>
      <c r="AL353" s="483" t="e">
        <f t="shared" si="73"/>
        <v>#DIV/0!</v>
      </c>
    </row>
    <row r="354" spans="2:38" x14ac:dyDescent="0.2">
      <c r="B354" s="428">
        <f>+'Summary Data (2)'!B354</f>
        <v>0</v>
      </c>
      <c r="C354" s="431">
        <f>+'Summary Data (2)'!G354</f>
        <v>0</v>
      </c>
      <c r="D354" s="431">
        <f>+'Summary Data (2)'!K354</f>
        <v>0</v>
      </c>
      <c r="E354" s="431">
        <f>+'Summary Data (2)'!O354</f>
        <v>0</v>
      </c>
      <c r="F354" s="431">
        <f>+'Summary Data (2)'!S354</f>
        <v>0</v>
      </c>
      <c r="G354" s="431">
        <f>+'Summary Data (2)'!W354</f>
        <v>0</v>
      </c>
      <c r="H354" s="431">
        <f>+'Summary Data (2)'!AA354</f>
        <v>0</v>
      </c>
      <c r="I354" s="431">
        <f>+'Summary Data (2)'!AE354</f>
        <v>0</v>
      </c>
      <c r="J354" s="431">
        <f>+'Summary Data (2)'!AI354</f>
        <v>0</v>
      </c>
      <c r="K354" s="431">
        <f>+'Summary Data (2)'!AM354</f>
        <v>0</v>
      </c>
      <c r="L354" s="431">
        <f>+'Summary Data (2)'!AQ354</f>
        <v>0</v>
      </c>
      <c r="M354" s="431">
        <f>+'Summary Data (2)'!AU354</f>
        <v>0</v>
      </c>
      <c r="N354" s="431">
        <f>+'Summary Data (2)'!AY354</f>
        <v>0</v>
      </c>
      <c r="O354" s="431">
        <f>+'Summary Data (2)'!BC354</f>
        <v>0</v>
      </c>
      <c r="P354" s="431">
        <f>+'Summary Data (2)'!BG354</f>
        <v>0</v>
      </c>
      <c r="Q354" s="431">
        <f>+'Summary Data (2)'!BK354</f>
        <v>0</v>
      </c>
      <c r="R354" s="431">
        <f>+'Summary Data (2)'!BO354</f>
        <v>0</v>
      </c>
      <c r="S354" s="431">
        <f>+'Summary Data (2)'!BS354</f>
        <v>0</v>
      </c>
      <c r="T354" s="431">
        <f>+'Summary Data (2)'!BW354</f>
        <v>0</v>
      </c>
      <c r="U354" s="431">
        <f>+'Summary Data (2)'!BZ354</f>
        <v>0</v>
      </c>
      <c r="X354" s="432">
        <f t="shared" si="62"/>
        <v>0</v>
      </c>
      <c r="Y354" s="432">
        <f t="shared" si="62"/>
        <v>0</v>
      </c>
      <c r="Z354" s="432">
        <f t="shared" si="63"/>
        <v>0</v>
      </c>
      <c r="AA354" s="432">
        <f t="shared" si="64"/>
        <v>0</v>
      </c>
      <c r="AB354" s="432">
        <f t="shared" si="65"/>
        <v>0</v>
      </c>
      <c r="AC354" s="432">
        <f t="shared" si="66"/>
        <v>0</v>
      </c>
      <c r="AD354" s="432">
        <f t="shared" si="67"/>
        <v>0</v>
      </c>
      <c r="AG354" s="483" t="e">
        <f t="shared" si="68"/>
        <v>#DIV/0!</v>
      </c>
      <c r="AH354" s="483" t="e">
        <f t="shared" si="69"/>
        <v>#DIV/0!</v>
      </c>
      <c r="AI354" s="483" t="e">
        <f t="shared" si="70"/>
        <v>#DIV/0!</v>
      </c>
      <c r="AJ354" s="483" t="e">
        <f t="shared" si="71"/>
        <v>#DIV/0!</v>
      </c>
      <c r="AK354" s="483" t="e">
        <f t="shared" si="72"/>
        <v>#DIV/0!</v>
      </c>
      <c r="AL354" s="483" t="e">
        <f t="shared" si="73"/>
        <v>#DIV/0!</v>
      </c>
    </row>
    <row r="355" spans="2:38" x14ac:dyDescent="0.2">
      <c r="B355" s="428">
        <f>+'Summary Data (2)'!B355</f>
        <v>0</v>
      </c>
      <c r="C355" s="431">
        <f>+'Summary Data (2)'!G355</f>
        <v>0</v>
      </c>
      <c r="D355" s="431">
        <f>+'Summary Data (2)'!K355</f>
        <v>0</v>
      </c>
      <c r="E355" s="431">
        <f>+'Summary Data (2)'!O355</f>
        <v>0</v>
      </c>
      <c r="F355" s="431">
        <f>+'Summary Data (2)'!S355</f>
        <v>0</v>
      </c>
      <c r="G355" s="431">
        <f>+'Summary Data (2)'!W355</f>
        <v>0</v>
      </c>
      <c r="H355" s="431">
        <f>+'Summary Data (2)'!AA355</f>
        <v>0</v>
      </c>
      <c r="I355" s="431">
        <f>+'Summary Data (2)'!AE355</f>
        <v>0</v>
      </c>
      <c r="J355" s="431">
        <f>+'Summary Data (2)'!AI355</f>
        <v>0</v>
      </c>
      <c r="K355" s="431">
        <f>+'Summary Data (2)'!AM355</f>
        <v>0</v>
      </c>
      <c r="L355" s="431">
        <f>+'Summary Data (2)'!AQ355</f>
        <v>0</v>
      </c>
      <c r="M355" s="431">
        <f>+'Summary Data (2)'!AU355</f>
        <v>0</v>
      </c>
      <c r="N355" s="431">
        <f>+'Summary Data (2)'!AY355</f>
        <v>0</v>
      </c>
      <c r="O355" s="431">
        <f>+'Summary Data (2)'!BC355</f>
        <v>0</v>
      </c>
      <c r="P355" s="431">
        <f>+'Summary Data (2)'!BG355</f>
        <v>0</v>
      </c>
      <c r="Q355" s="431">
        <f>+'Summary Data (2)'!BK355</f>
        <v>0</v>
      </c>
      <c r="R355" s="431">
        <f>+'Summary Data (2)'!BO355</f>
        <v>0</v>
      </c>
      <c r="S355" s="431">
        <f>+'Summary Data (2)'!BS355</f>
        <v>0</v>
      </c>
      <c r="T355" s="431">
        <f>+'Summary Data (2)'!BW355</f>
        <v>0</v>
      </c>
      <c r="U355" s="431">
        <f>+'Summary Data (2)'!BZ355</f>
        <v>0</v>
      </c>
      <c r="X355" s="432">
        <f t="shared" si="62"/>
        <v>0</v>
      </c>
      <c r="Y355" s="432">
        <f t="shared" si="62"/>
        <v>0</v>
      </c>
      <c r="Z355" s="432">
        <f t="shared" si="63"/>
        <v>0</v>
      </c>
      <c r="AA355" s="432">
        <f t="shared" si="64"/>
        <v>0</v>
      </c>
      <c r="AB355" s="432">
        <f t="shared" si="65"/>
        <v>0</v>
      </c>
      <c r="AC355" s="432">
        <f t="shared" si="66"/>
        <v>0</v>
      </c>
      <c r="AD355" s="432">
        <f t="shared" si="67"/>
        <v>0</v>
      </c>
      <c r="AG355" s="483" t="e">
        <f t="shared" si="68"/>
        <v>#DIV/0!</v>
      </c>
      <c r="AH355" s="483" t="e">
        <f t="shared" si="69"/>
        <v>#DIV/0!</v>
      </c>
      <c r="AI355" s="483" t="e">
        <f t="shared" si="70"/>
        <v>#DIV/0!</v>
      </c>
      <c r="AJ355" s="483" t="e">
        <f t="shared" si="71"/>
        <v>#DIV/0!</v>
      </c>
      <c r="AK355" s="483" t="e">
        <f t="shared" si="72"/>
        <v>#DIV/0!</v>
      </c>
      <c r="AL355" s="483" t="e">
        <f t="shared" si="73"/>
        <v>#DIV/0!</v>
      </c>
    </row>
    <row r="356" spans="2:38" x14ac:dyDescent="0.2">
      <c r="B356" s="428">
        <f>+'Summary Data (2)'!B356</f>
        <v>0</v>
      </c>
      <c r="C356" s="431">
        <f>+'Summary Data (2)'!G356</f>
        <v>0</v>
      </c>
      <c r="D356" s="431">
        <f>+'Summary Data (2)'!K356</f>
        <v>0</v>
      </c>
      <c r="E356" s="431">
        <f>+'Summary Data (2)'!O356</f>
        <v>0</v>
      </c>
      <c r="F356" s="431">
        <f>+'Summary Data (2)'!S356</f>
        <v>0</v>
      </c>
      <c r="G356" s="431">
        <f>+'Summary Data (2)'!W356</f>
        <v>0</v>
      </c>
      <c r="H356" s="431">
        <f>+'Summary Data (2)'!AA356</f>
        <v>0</v>
      </c>
      <c r="I356" s="431">
        <f>+'Summary Data (2)'!AE356</f>
        <v>0</v>
      </c>
      <c r="J356" s="431">
        <f>+'Summary Data (2)'!AI356</f>
        <v>0</v>
      </c>
      <c r="K356" s="431">
        <f>+'Summary Data (2)'!AM356</f>
        <v>0</v>
      </c>
      <c r="L356" s="431">
        <f>+'Summary Data (2)'!AQ356</f>
        <v>0</v>
      </c>
      <c r="M356" s="431">
        <f>+'Summary Data (2)'!AU356</f>
        <v>0</v>
      </c>
      <c r="N356" s="431">
        <f>+'Summary Data (2)'!AY356</f>
        <v>0</v>
      </c>
      <c r="O356" s="431">
        <f>+'Summary Data (2)'!BC356</f>
        <v>0</v>
      </c>
      <c r="P356" s="431">
        <f>+'Summary Data (2)'!BG356</f>
        <v>0</v>
      </c>
      <c r="Q356" s="431">
        <f>+'Summary Data (2)'!BK356</f>
        <v>0</v>
      </c>
      <c r="R356" s="431">
        <f>+'Summary Data (2)'!BO356</f>
        <v>0</v>
      </c>
      <c r="S356" s="431">
        <f>+'Summary Data (2)'!BS356</f>
        <v>0</v>
      </c>
      <c r="T356" s="431">
        <f>+'Summary Data (2)'!BW356</f>
        <v>0</v>
      </c>
      <c r="U356" s="431">
        <f>+'Summary Data (2)'!BZ356</f>
        <v>0</v>
      </c>
      <c r="X356" s="432">
        <f t="shared" si="62"/>
        <v>0</v>
      </c>
      <c r="Y356" s="432">
        <f t="shared" si="62"/>
        <v>0</v>
      </c>
      <c r="Z356" s="432">
        <f t="shared" si="63"/>
        <v>0</v>
      </c>
      <c r="AA356" s="432">
        <f t="shared" si="64"/>
        <v>0</v>
      </c>
      <c r="AB356" s="432">
        <f t="shared" si="65"/>
        <v>0</v>
      </c>
      <c r="AC356" s="432">
        <f t="shared" si="66"/>
        <v>0</v>
      </c>
      <c r="AD356" s="432">
        <f t="shared" si="67"/>
        <v>0</v>
      </c>
      <c r="AG356" s="483" t="e">
        <f t="shared" si="68"/>
        <v>#DIV/0!</v>
      </c>
      <c r="AH356" s="483" t="e">
        <f t="shared" si="69"/>
        <v>#DIV/0!</v>
      </c>
      <c r="AI356" s="483" t="e">
        <f t="shared" si="70"/>
        <v>#DIV/0!</v>
      </c>
      <c r="AJ356" s="483" t="e">
        <f t="shared" si="71"/>
        <v>#DIV/0!</v>
      </c>
      <c r="AK356" s="483" t="e">
        <f t="shared" si="72"/>
        <v>#DIV/0!</v>
      </c>
      <c r="AL356" s="483" t="e">
        <f t="shared" si="73"/>
        <v>#DIV/0!</v>
      </c>
    </row>
    <row r="357" spans="2:38" x14ac:dyDescent="0.2">
      <c r="B357" s="428">
        <f>+'Summary Data (2)'!B357</f>
        <v>0</v>
      </c>
      <c r="C357" s="431">
        <f>+'Summary Data (2)'!G357</f>
        <v>0</v>
      </c>
      <c r="D357" s="431">
        <f>+'Summary Data (2)'!K357</f>
        <v>0</v>
      </c>
      <c r="E357" s="431">
        <f>+'Summary Data (2)'!O357</f>
        <v>0</v>
      </c>
      <c r="F357" s="431">
        <f>+'Summary Data (2)'!S357</f>
        <v>0</v>
      </c>
      <c r="G357" s="431">
        <f>+'Summary Data (2)'!W357</f>
        <v>0</v>
      </c>
      <c r="H357" s="431">
        <f>+'Summary Data (2)'!AA357</f>
        <v>0</v>
      </c>
      <c r="I357" s="431">
        <f>+'Summary Data (2)'!AE357</f>
        <v>0</v>
      </c>
      <c r="J357" s="431">
        <f>+'Summary Data (2)'!AI357</f>
        <v>0</v>
      </c>
      <c r="K357" s="431">
        <f>+'Summary Data (2)'!AM357</f>
        <v>0</v>
      </c>
      <c r="L357" s="431">
        <f>+'Summary Data (2)'!AQ357</f>
        <v>0</v>
      </c>
      <c r="M357" s="431">
        <f>+'Summary Data (2)'!AU357</f>
        <v>0</v>
      </c>
      <c r="N357" s="431">
        <f>+'Summary Data (2)'!AY357</f>
        <v>0</v>
      </c>
      <c r="O357" s="431">
        <f>+'Summary Data (2)'!BC357</f>
        <v>0</v>
      </c>
      <c r="P357" s="431">
        <f>+'Summary Data (2)'!BG357</f>
        <v>0</v>
      </c>
      <c r="Q357" s="431">
        <f>+'Summary Data (2)'!BK357</f>
        <v>0</v>
      </c>
      <c r="R357" s="431">
        <f>+'Summary Data (2)'!BO357</f>
        <v>0</v>
      </c>
      <c r="S357" s="431">
        <f>+'Summary Data (2)'!BS357</f>
        <v>0</v>
      </c>
      <c r="T357" s="431">
        <f>+'Summary Data (2)'!BW357</f>
        <v>0</v>
      </c>
      <c r="U357" s="431">
        <f>+'Summary Data (2)'!BZ357</f>
        <v>0</v>
      </c>
      <c r="X357" s="432">
        <f t="shared" si="62"/>
        <v>0</v>
      </c>
      <c r="Y357" s="432">
        <f t="shared" si="62"/>
        <v>0</v>
      </c>
      <c r="Z357" s="432">
        <f t="shared" si="63"/>
        <v>0</v>
      </c>
      <c r="AA357" s="432">
        <f t="shared" si="64"/>
        <v>0</v>
      </c>
      <c r="AB357" s="432">
        <f t="shared" si="65"/>
        <v>0</v>
      </c>
      <c r="AC357" s="432">
        <f t="shared" si="66"/>
        <v>0</v>
      </c>
      <c r="AD357" s="432">
        <f t="shared" si="67"/>
        <v>0</v>
      </c>
      <c r="AG357" s="483" t="e">
        <f t="shared" si="68"/>
        <v>#DIV/0!</v>
      </c>
      <c r="AH357" s="483" t="e">
        <f t="shared" si="69"/>
        <v>#DIV/0!</v>
      </c>
      <c r="AI357" s="483" t="e">
        <f t="shared" si="70"/>
        <v>#DIV/0!</v>
      </c>
      <c r="AJ357" s="483" t="e">
        <f t="shared" si="71"/>
        <v>#DIV/0!</v>
      </c>
      <c r="AK357" s="483" t="e">
        <f t="shared" si="72"/>
        <v>#DIV/0!</v>
      </c>
      <c r="AL357" s="483" t="e">
        <f t="shared" si="73"/>
        <v>#DIV/0!</v>
      </c>
    </row>
    <row r="358" spans="2:38" x14ac:dyDescent="0.2">
      <c r="B358" s="428">
        <f>+'Summary Data (2)'!B358</f>
        <v>0</v>
      </c>
      <c r="C358" s="431">
        <f>+'Summary Data (2)'!G358</f>
        <v>0</v>
      </c>
      <c r="D358" s="431">
        <f>+'Summary Data (2)'!K358</f>
        <v>0</v>
      </c>
      <c r="E358" s="431">
        <f>+'Summary Data (2)'!O358</f>
        <v>0</v>
      </c>
      <c r="F358" s="431">
        <f>+'Summary Data (2)'!S358</f>
        <v>0</v>
      </c>
      <c r="G358" s="431">
        <f>+'Summary Data (2)'!W358</f>
        <v>0</v>
      </c>
      <c r="H358" s="431">
        <f>+'Summary Data (2)'!AA358</f>
        <v>0</v>
      </c>
      <c r="I358" s="431">
        <f>+'Summary Data (2)'!AE358</f>
        <v>0</v>
      </c>
      <c r="J358" s="431">
        <f>+'Summary Data (2)'!AI358</f>
        <v>0</v>
      </c>
      <c r="K358" s="431">
        <f>+'Summary Data (2)'!AM358</f>
        <v>0</v>
      </c>
      <c r="L358" s="431">
        <f>+'Summary Data (2)'!AQ358</f>
        <v>0</v>
      </c>
      <c r="M358" s="431">
        <f>+'Summary Data (2)'!AU358</f>
        <v>0</v>
      </c>
      <c r="N358" s="431">
        <f>+'Summary Data (2)'!AY358</f>
        <v>0</v>
      </c>
      <c r="O358" s="431">
        <f>+'Summary Data (2)'!BC358</f>
        <v>0</v>
      </c>
      <c r="P358" s="431">
        <f>+'Summary Data (2)'!BG358</f>
        <v>0</v>
      </c>
      <c r="Q358" s="431">
        <f>+'Summary Data (2)'!BK358</f>
        <v>0</v>
      </c>
      <c r="R358" s="431">
        <f>+'Summary Data (2)'!BO358</f>
        <v>0</v>
      </c>
      <c r="S358" s="431">
        <f>+'Summary Data (2)'!BS358</f>
        <v>0</v>
      </c>
      <c r="T358" s="431">
        <f>+'Summary Data (2)'!BW358</f>
        <v>0</v>
      </c>
      <c r="U358" s="431">
        <f>+'Summary Data (2)'!BZ358</f>
        <v>0</v>
      </c>
      <c r="X358" s="432">
        <f t="shared" si="62"/>
        <v>0</v>
      </c>
      <c r="Y358" s="432">
        <f t="shared" si="62"/>
        <v>0</v>
      </c>
      <c r="Z358" s="432">
        <f t="shared" si="63"/>
        <v>0</v>
      </c>
      <c r="AA358" s="432">
        <f t="shared" si="64"/>
        <v>0</v>
      </c>
      <c r="AB358" s="432">
        <f t="shared" si="65"/>
        <v>0</v>
      </c>
      <c r="AC358" s="432">
        <f t="shared" si="66"/>
        <v>0</v>
      </c>
      <c r="AD358" s="432">
        <f t="shared" si="67"/>
        <v>0</v>
      </c>
      <c r="AG358" s="483" t="e">
        <f t="shared" si="68"/>
        <v>#DIV/0!</v>
      </c>
      <c r="AH358" s="483" t="e">
        <f t="shared" si="69"/>
        <v>#DIV/0!</v>
      </c>
      <c r="AI358" s="483" t="e">
        <f t="shared" si="70"/>
        <v>#DIV/0!</v>
      </c>
      <c r="AJ358" s="483" t="e">
        <f t="shared" si="71"/>
        <v>#DIV/0!</v>
      </c>
      <c r="AK358" s="483" t="e">
        <f t="shared" si="72"/>
        <v>#DIV/0!</v>
      </c>
      <c r="AL358" s="483" t="e">
        <f t="shared" si="73"/>
        <v>#DIV/0!</v>
      </c>
    </row>
    <row r="359" spans="2:38" x14ac:dyDescent="0.2">
      <c r="B359" s="428">
        <f>+'Summary Data (2)'!B359</f>
        <v>0</v>
      </c>
      <c r="C359" s="431">
        <f>+'Summary Data (2)'!G359</f>
        <v>0</v>
      </c>
      <c r="D359" s="431">
        <f>+'Summary Data (2)'!K359</f>
        <v>0</v>
      </c>
      <c r="E359" s="431">
        <f>+'Summary Data (2)'!O359</f>
        <v>0</v>
      </c>
      <c r="F359" s="431">
        <f>+'Summary Data (2)'!S359</f>
        <v>0</v>
      </c>
      <c r="G359" s="431">
        <f>+'Summary Data (2)'!W359</f>
        <v>0</v>
      </c>
      <c r="H359" s="431">
        <f>+'Summary Data (2)'!AA359</f>
        <v>0</v>
      </c>
      <c r="I359" s="431">
        <f>+'Summary Data (2)'!AE359</f>
        <v>0</v>
      </c>
      <c r="J359" s="431">
        <f>+'Summary Data (2)'!AI359</f>
        <v>0</v>
      </c>
      <c r="K359" s="431">
        <f>+'Summary Data (2)'!AM359</f>
        <v>0</v>
      </c>
      <c r="L359" s="431">
        <f>+'Summary Data (2)'!AQ359</f>
        <v>0</v>
      </c>
      <c r="M359" s="431">
        <f>+'Summary Data (2)'!AU359</f>
        <v>0</v>
      </c>
      <c r="N359" s="431">
        <f>+'Summary Data (2)'!AY359</f>
        <v>0</v>
      </c>
      <c r="O359" s="431">
        <f>+'Summary Data (2)'!BC359</f>
        <v>0</v>
      </c>
      <c r="P359" s="431">
        <f>+'Summary Data (2)'!BG359</f>
        <v>0</v>
      </c>
      <c r="Q359" s="431">
        <f>+'Summary Data (2)'!BK359</f>
        <v>0</v>
      </c>
      <c r="R359" s="431">
        <f>+'Summary Data (2)'!BO359</f>
        <v>0</v>
      </c>
      <c r="S359" s="431">
        <f>+'Summary Data (2)'!BS359</f>
        <v>0</v>
      </c>
      <c r="T359" s="431">
        <f>+'Summary Data (2)'!BW359</f>
        <v>0</v>
      </c>
      <c r="U359" s="431">
        <f>+'Summary Data (2)'!BZ359</f>
        <v>0</v>
      </c>
      <c r="X359" s="432">
        <f t="shared" si="62"/>
        <v>0</v>
      </c>
      <c r="Y359" s="432">
        <f t="shared" si="62"/>
        <v>0</v>
      </c>
      <c r="Z359" s="432">
        <f t="shared" si="63"/>
        <v>0</v>
      </c>
      <c r="AA359" s="432">
        <f t="shared" si="64"/>
        <v>0</v>
      </c>
      <c r="AB359" s="432">
        <f t="shared" si="65"/>
        <v>0</v>
      </c>
      <c r="AC359" s="432">
        <f t="shared" si="66"/>
        <v>0</v>
      </c>
      <c r="AD359" s="432">
        <f t="shared" si="67"/>
        <v>0</v>
      </c>
      <c r="AG359" s="483" t="e">
        <f t="shared" si="68"/>
        <v>#DIV/0!</v>
      </c>
      <c r="AH359" s="483" t="e">
        <f t="shared" si="69"/>
        <v>#DIV/0!</v>
      </c>
      <c r="AI359" s="483" t="e">
        <f t="shared" si="70"/>
        <v>#DIV/0!</v>
      </c>
      <c r="AJ359" s="483" t="e">
        <f t="shared" si="71"/>
        <v>#DIV/0!</v>
      </c>
      <c r="AK359" s="483" t="e">
        <f t="shared" si="72"/>
        <v>#DIV/0!</v>
      </c>
      <c r="AL359" s="483" t="e">
        <f t="shared" si="73"/>
        <v>#DIV/0!</v>
      </c>
    </row>
    <row r="360" spans="2:38" x14ac:dyDescent="0.2">
      <c r="B360" s="428">
        <f>+'Summary Data (2)'!B360</f>
        <v>0</v>
      </c>
      <c r="C360" s="431">
        <f>+'Summary Data (2)'!G360</f>
        <v>0</v>
      </c>
      <c r="D360" s="431">
        <f>+'Summary Data (2)'!K360</f>
        <v>0</v>
      </c>
      <c r="E360" s="431">
        <f>+'Summary Data (2)'!O360</f>
        <v>0</v>
      </c>
      <c r="F360" s="431">
        <f>+'Summary Data (2)'!S360</f>
        <v>0</v>
      </c>
      <c r="G360" s="431">
        <f>+'Summary Data (2)'!W360</f>
        <v>0</v>
      </c>
      <c r="H360" s="431">
        <f>+'Summary Data (2)'!AA360</f>
        <v>0</v>
      </c>
      <c r="I360" s="431">
        <f>+'Summary Data (2)'!AE360</f>
        <v>0</v>
      </c>
      <c r="J360" s="431">
        <f>+'Summary Data (2)'!AI360</f>
        <v>0</v>
      </c>
      <c r="K360" s="431">
        <f>+'Summary Data (2)'!AM360</f>
        <v>0</v>
      </c>
      <c r="L360" s="431">
        <f>+'Summary Data (2)'!AQ360</f>
        <v>0</v>
      </c>
      <c r="M360" s="431">
        <f>+'Summary Data (2)'!AU360</f>
        <v>0</v>
      </c>
      <c r="N360" s="431">
        <f>+'Summary Data (2)'!AY360</f>
        <v>0</v>
      </c>
      <c r="O360" s="431">
        <f>+'Summary Data (2)'!BC360</f>
        <v>0</v>
      </c>
      <c r="P360" s="431">
        <f>+'Summary Data (2)'!BG360</f>
        <v>0</v>
      </c>
      <c r="Q360" s="431">
        <f>+'Summary Data (2)'!BK360</f>
        <v>0</v>
      </c>
      <c r="R360" s="431">
        <f>+'Summary Data (2)'!BO360</f>
        <v>0</v>
      </c>
      <c r="S360" s="431">
        <f>+'Summary Data (2)'!BS360</f>
        <v>0</v>
      </c>
      <c r="T360" s="431">
        <f>+'Summary Data (2)'!BW360</f>
        <v>0</v>
      </c>
      <c r="U360" s="431">
        <f>+'Summary Data (2)'!BZ360</f>
        <v>0</v>
      </c>
      <c r="X360" s="432">
        <f t="shared" si="62"/>
        <v>0</v>
      </c>
      <c r="Y360" s="432">
        <f t="shared" si="62"/>
        <v>0</v>
      </c>
      <c r="Z360" s="432">
        <f t="shared" si="63"/>
        <v>0</v>
      </c>
      <c r="AA360" s="432">
        <f t="shared" si="64"/>
        <v>0</v>
      </c>
      <c r="AB360" s="432">
        <f t="shared" si="65"/>
        <v>0</v>
      </c>
      <c r="AC360" s="432">
        <f t="shared" si="66"/>
        <v>0</v>
      </c>
      <c r="AD360" s="432">
        <f t="shared" si="67"/>
        <v>0</v>
      </c>
      <c r="AG360" s="483" t="e">
        <f t="shared" si="68"/>
        <v>#DIV/0!</v>
      </c>
      <c r="AH360" s="483" t="e">
        <f t="shared" si="69"/>
        <v>#DIV/0!</v>
      </c>
      <c r="AI360" s="483" t="e">
        <f t="shared" si="70"/>
        <v>#DIV/0!</v>
      </c>
      <c r="AJ360" s="483" t="e">
        <f t="shared" si="71"/>
        <v>#DIV/0!</v>
      </c>
      <c r="AK360" s="483" t="e">
        <f t="shared" si="72"/>
        <v>#DIV/0!</v>
      </c>
      <c r="AL360" s="483" t="e">
        <f t="shared" si="73"/>
        <v>#DIV/0!</v>
      </c>
    </row>
    <row r="361" spans="2:38" x14ac:dyDescent="0.2">
      <c r="B361" s="428">
        <f>+'Summary Data (2)'!B361</f>
        <v>0</v>
      </c>
      <c r="C361" s="431">
        <f>+'Summary Data (2)'!G361</f>
        <v>0</v>
      </c>
      <c r="D361" s="431">
        <f>+'Summary Data (2)'!K361</f>
        <v>0</v>
      </c>
      <c r="E361" s="431">
        <f>+'Summary Data (2)'!O361</f>
        <v>0</v>
      </c>
      <c r="F361" s="431">
        <f>+'Summary Data (2)'!S361</f>
        <v>0</v>
      </c>
      <c r="G361" s="431">
        <f>+'Summary Data (2)'!W361</f>
        <v>0</v>
      </c>
      <c r="H361" s="431">
        <f>+'Summary Data (2)'!AA361</f>
        <v>0</v>
      </c>
      <c r="I361" s="431">
        <f>+'Summary Data (2)'!AE361</f>
        <v>0</v>
      </c>
      <c r="J361" s="431">
        <f>+'Summary Data (2)'!AI361</f>
        <v>0</v>
      </c>
      <c r="K361" s="431">
        <f>+'Summary Data (2)'!AM361</f>
        <v>0</v>
      </c>
      <c r="L361" s="431">
        <f>+'Summary Data (2)'!AQ361</f>
        <v>0</v>
      </c>
      <c r="M361" s="431">
        <f>+'Summary Data (2)'!AU361</f>
        <v>0</v>
      </c>
      <c r="N361" s="431">
        <f>+'Summary Data (2)'!AY361</f>
        <v>0</v>
      </c>
      <c r="O361" s="431">
        <f>+'Summary Data (2)'!BC361</f>
        <v>0</v>
      </c>
      <c r="P361" s="431">
        <f>+'Summary Data (2)'!BG361</f>
        <v>0</v>
      </c>
      <c r="Q361" s="431">
        <f>+'Summary Data (2)'!BK361</f>
        <v>0</v>
      </c>
      <c r="R361" s="431">
        <f>+'Summary Data (2)'!BO361</f>
        <v>0</v>
      </c>
      <c r="S361" s="431">
        <f>+'Summary Data (2)'!BS361</f>
        <v>0</v>
      </c>
      <c r="T361" s="431">
        <f>+'Summary Data (2)'!BW361</f>
        <v>0</v>
      </c>
      <c r="U361" s="431">
        <f>+'Summary Data (2)'!BZ361</f>
        <v>0</v>
      </c>
      <c r="X361" s="432">
        <f t="shared" si="62"/>
        <v>0</v>
      </c>
      <c r="Y361" s="432">
        <f t="shared" si="62"/>
        <v>0</v>
      </c>
      <c r="Z361" s="432">
        <f t="shared" si="63"/>
        <v>0</v>
      </c>
      <c r="AA361" s="432">
        <f t="shared" si="64"/>
        <v>0</v>
      </c>
      <c r="AB361" s="432">
        <f t="shared" si="65"/>
        <v>0</v>
      </c>
      <c r="AC361" s="432">
        <f t="shared" si="66"/>
        <v>0</v>
      </c>
      <c r="AD361" s="432">
        <f t="shared" si="67"/>
        <v>0</v>
      </c>
      <c r="AG361" s="483" t="e">
        <f t="shared" si="68"/>
        <v>#DIV/0!</v>
      </c>
      <c r="AH361" s="483" t="e">
        <f t="shared" si="69"/>
        <v>#DIV/0!</v>
      </c>
      <c r="AI361" s="483" t="e">
        <f t="shared" si="70"/>
        <v>#DIV/0!</v>
      </c>
      <c r="AJ361" s="483" t="e">
        <f t="shared" si="71"/>
        <v>#DIV/0!</v>
      </c>
      <c r="AK361" s="483" t="e">
        <f t="shared" si="72"/>
        <v>#DIV/0!</v>
      </c>
      <c r="AL361" s="483" t="e">
        <f t="shared" si="73"/>
        <v>#DIV/0!</v>
      </c>
    </row>
    <row r="362" spans="2:38" x14ac:dyDescent="0.2">
      <c r="B362" s="428">
        <f>+'Summary Data (2)'!B362</f>
        <v>0</v>
      </c>
      <c r="C362" s="431">
        <f>+'Summary Data (2)'!G362</f>
        <v>0</v>
      </c>
      <c r="D362" s="431">
        <f>+'Summary Data (2)'!K362</f>
        <v>0</v>
      </c>
      <c r="E362" s="431">
        <f>+'Summary Data (2)'!O362</f>
        <v>0</v>
      </c>
      <c r="F362" s="431">
        <f>+'Summary Data (2)'!S362</f>
        <v>0</v>
      </c>
      <c r="G362" s="431">
        <f>+'Summary Data (2)'!W362</f>
        <v>0</v>
      </c>
      <c r="H362" s="431">
        <f>+'Summary Data (2)'!AA362</f>
        <v>0</v>
      </c>
      <c r="I362" s="431">
        <f>+'Summary Data (2)'!AE362</f>
        <v>0</v>
      </c>
      <c r="J362" s="431">
        <f>+'Summary Data (2)'!AI362</f>
        <v>0</v>
      </c>
      <c r="K362" s="431">
        <f>+'Summary Data (2)'!AM362</f>
        <v>0</v>
      </c>
      <c r="L362" s="431">
        <f>+'Summary Data (2)'!AQ362</f>
        <v>0</v>
      </c>
      <c r="M362" s="431">
        <f>+'Summary Data (2)'!AU362</f>
        <v>0</v>
      </c>
      <c r="N362" s="431">
        <f>+'Summary Data (2)'!AY362</f>
        <v>0</v>
      </c>
      <c r="O362" s="431">
        <f>+'Summary Data (2)'!BC362</f>
        <v>0</v>
      </c>
      <c r="P362" s="431">
        <f>+'Summary Data (2)'!BG362</f>
        <v>0</v>
      </c>
      <c r="Q362" s="431">
        <f>+'Summary Data (2)'!BK362</f>
        <v>0</v>
      </c>
      <c r="R362" s="431">
        <f>+'Summary Data (2)'!BO362</f>
        <v>0</v>
      </c>
      <c r="S362" s="431">
        <f>+'Summary Data (2)'!BS362</f>
        <v>0</v>
      </c>
      <c r="T362" s="431">
        <f>+'Summary Data (2)'!BW362</f>
        <v>0</v>
      </c>
      <c r="U362" s="431">
        <f>+'Summary Data (2)'!BZ362</f>
        <v>0</v>
      </c>
      <c r="X362" s="432">
        <f t="shared" si="62"/>
        <v>0</v>
      </c>
      <c r="Y362" s="432">
        <f t="shared" si="62"/>
        <v>0</v>
      </c>
      <c r="Z362" s="432">
        <f t="shared" si="63"/>
        <v>0</v>
      </c>
      <c r="AA362" s="432">
        <f t="shared" si="64"/>
        <v>0</v>
      </c>
      <c r="AB362" s="432">
        <f t="shared" si="65"/>
        <v>0</v>
      </c>
      <c r="AC362" s="432">
        <f t="shared" si="66"/>
        <v>0</v>
      </c>
      <c r="AD362" s="432">
        <f t="shared" si="67"/>
        <v>0</v>
      </c>
      <c r="AG362" s="483" t="e">
        <f t="shared" si="68"/>
        <v>#DIV/0!</v>
      </c>
      <c r="AH362" s="483" t="e">
        <f t="shared" si="69"/>
        <v>#DIV/0!</v>
      </c>
      <c r="AI362" s="483" t="e">
        <f t="shared" si="70"/>
        <v>#DIV/0!</v>
      </c>
      <c r="AJ362" s="483" t="e">
        <f t="shared" si="71"/>
        <v>#DIV/0!</v>
      </c>
      <c r="AK362" s="483" t="e">
        <f t="shared" si="72"/>
        <v>#DIV/0!</v>
      </c>
      <c r="AL362" s="483" t="e">
        <f t="shared" si="73"/>
        <v>#DIV/0!</v>
      </c>
    </row>
    <row r="363" spans="2:38" x14ac:dyDescent="0.2">
      <c r="B363" s="428">
        <f>+'Summary Data (2)'!B363</f>
        <v>0</v>
      </c>
      <c r="C363" s="431">
        <f>+'Summary Data (2)'!G363</f>
        <v>0</v>
      </c>
      <c r="D363" s="431">
        <f>+'Summary Data (2)'!K363</f>
        <v>0</v>
      </c>
      <c r="E363" s="431">
        <f>+'Summary Data (2)'!O363</f>
        <v>0</v>
      </c>
      <c r="F363" s="431">
        <f>+'Summary Data (2)'!S363</f>
        <v>0</v>
      </c>
      <c r="G363" s="431">
        <f>+'Summary Data (2)'!W363</f>
        <v>0</v>
      </c>
      <c r="H363" s="431">
        <f>+'Summary Data (2)'!AA363</f>
        <v>0</v>
      </c>
      <c r="I363" s="431">
        <f>+'Summary Data (2)'!AE363</f>
        <v>0</v>
      </c>
      <c r="J363" s="431">
        <f>+'Summary Data (2)'!AI363</f>
        <v>0</v>
      </c>
      <c r="K363" s="431">
        <f>+'Summary Data (2)'!AM363</f>
        <v>0</v>
      </c>
      <c r="L363" s="431">
        <f>+'Summary Data (2)'!AQ363</f>
        <v>0</v>
      </c>
      <c r="M363" s="431">
        <f>+'Summary Data (2)'!AU363</f>
        <v>0</v>
      </c>
      <c r="N363" s="431">
        <f>+'Summary Data (2)'!AY363</f>
        <v>0</v>
      </c>
      <c r="O363" s="431">
        <f>+'Summary Data (2)'!BC363</f>
        <v>0</v>
      </c>
      <c r="P363" s="431">
        <f>+'Summary Data (2)'!BG363</f>
        <v>0</v>
      </c>
      <c r="Q363" s="431">
        <f>+'Summary Data (2)'!BK363</f>
        <v>0</v>
      </c>
      <c r="R363" s="431">
        <f>+'Summary Data (2)'!BO363</f>
        <v>0</v>
      </c>
      <c r="S363" s="431">
        <f>+'Summary Data (2)'!BS363</f>
        <v>0</v>
      </c>
      <c r="T363" s="431">
        <f>+'Summary Data (2)'!BW363</f>
        <v>0</v>
      </c>
      <c r="U363" s="431">
        <f>+'Summary Data (2)'!BZ363</f>
        <v>0</v>
      </c>
      <c r="X363" s="432">
        <f t="shared" si="62"/>
        <v>0</v>
      </c>
      <c r="Y363" s="432">
        <f t="shared" si="62"/>
        <v>0</v>
      </c>
      <c r="Z363" s="432">
        <f t="shared" si="63"/>
        <v>0</v>
      </c>
      <c r="AA363" s="432">
        <f t="shared" si="64"/>
        <v>0</v>
      </c>
      <c r="AB363" s="432">
        <f t="shared" si="65"/>
        <v>0</v>
      </c>
      <c r="AC363" s="432">
        <f t="shared" si="66"/>
        <v>0</v>
      </c>
      <c r="AD363" s="432">
        <f t="shared" si="67"/>
        <v>0</v>
      </c>
      <c r="AG363" s="483" t="e">
        <f t="shared" si="68"/>
        <v>#DIV/0!</v>
      </c>
      <c r="AH363" s="483" t="e">
        <f t="shared" si="69"/>
        <v>#DIV/0!</v>
      </c>
      <c r="AI363" s="483" t="e">
        <f t="shared" si="70"/>
        <v>#DIV/0!</v>
      </c>
      <c r="AJ363" s="483" t="e">
        <f t="shared" si="71"/>
        <v>#DIV/0!</v>
      </c>
      <c r="AK363" s="483" t="e">
        <f t="shared" si="72"/>
        <v>#DIV/0!</v>
      </c>
      <c r="AL363" s="483" t="e">
        <f t="shared" si="73"/>
        <v>#DIV/0!</v>
      </c>
    </row>
    <row r="364" spans="2:38" x14ac:dyDescent="0.2">
      <c r="B364" s="428">
        <f>+'Summary Data (2)'!B364</f>
        <v>0</v>
      </c>
      <c r="C364" s="431">
        <f>+'Summary Data (2)'!G364</f>
        <v>0</v>
      </c>
      <c r="D364" s="431">
        <f>+'Summary Data (2)'!K364</f>
        <v>0</v>
      </c>
      <c r="E364" s="431">
        <f>+'Summary Data (2)'!O364</f>
        <v>0</v>
      </c>
      <c r="F364" s="431">
        <f>+'Summary Data (2)'!S364</f>
        <v>0</v>
      </c>
      <c r="G364" s="431">
        <f>+'Summary Data (2)'!W364</f>
        <v>0</v>
      </c>
      <c r="H364" s="431">
        <f>+'Summary Data (2)'!AA364</f>
        <v>0</v>
      </c>
      <c r="I364" s="431">
        <f>+'Summary Data (2)'!AE364</f>
        <v>0</v>
      </c>
      <c r="J364" s="431">
        <f>+'Summary Data (2)'!AI364</f>
        <v>0</v>
      </c>
      <c r="K364" s="431">
        <f>+'Summary Data (2)'!AM364</f>
        <v>0</v>
      </c>
      <c r="L364" s="431">
        <f>+'Summary Data (2)'!AQ364</f>
        <v>0</v>
      </c>
      <c r="M364" s="431">
        <f>+'Summary Data (2)'!AU364</f>
        <v>0</v>
      </c>
      <c r="N364" s="431">
        <f>+'Summary Data (2)'!AY364</f>
        <v>0</v>
      </c>
      <c r="O364" s="431">
        <f>+'Summary Data (2)'!BC364</f>
        <v>0</v>
      </c>
      <c r="P364" s="431">
        <f>+'Summary Data (2)'!BG364</f>
        <v>0</v>
      </c>
      <c r="Q364" s="431">
        <f>+'Summary Data (2)'!BK364</f>
        <v>0</v>
      </c>
      <c r="R364" s="431">
        <f>+'Summary Data (2)'!BO364</f>
        <v>0</v>
      </c>
      <c r="S364" s="431">
        <f>+'Summary Data (2)'!BS364</f>
        <v>0</v>
      </c>
      <c r="T364" s="431">
        <f>+'Summary Data (2)'!BW364</f>
        <v>0</v>
      </c>
      <c r="U364" s="431">
        <f>+'Summary Data (2)'!BZ364</f>
        <v>0</v>
      </c>
      <c r="X364" s="432">
        <f t="shared" si="62"/>
        <v>0</v>
      </c>
      <c r="Y364" s="432">
        <f t="shared" si="62"/>
        <v>0</v>
      </c>
      <c r="Z364" s="432">
        <f t="shared" si="63"/>
        <v>0</v>
      </c>
      <c r="AA364" s="432">
        <f t="shared" si="64"/>
        <v>0</v>
      </c>
      <c r="AB364" s="432">
        <f t="shared" si="65"/>
        <v>0</v>
      </c>
      <c r="AC364" s="432">
        <f t="shared" si="66"/>
        <v>0</v>
      </c>
      <c r="AD364" s="432">
        <f t="shared" si="67"/>
        <v>0</v>
      </c>
      <c r="AG364" s="483" t="e">
        <f t="shared" si="68"/>
        <v>#DIV/0!</v>
      </c>
      <c r="AH364" s="483" t="e">
        <f t="shared" si="69"/>
        <v>#DIV/0!</v>
      </c>
      <c r="AI364" s="483" t="e">
        <f t="shared" si="70"/>
        <v>#DIV/0!</v>
      </c>
      <c r="AJ364" s="483" t="e">
        <f t="shared" si="71"/>
        <v>#DIV/0!</v>
      </c>
      <c r="AK364" s="483" t="e">
        <f t="shared" si="72"/>
        <v>#DIV/0!</v>
      </c>
      <c r="AL364" s="483" t="e">
        <f t="shared" si="73"/>
        <v>#DIV/0!</v>
      </c>
    </row>
    <row r="365" spans="2:38" x14ac:dyDescent="0.2">
      <c r="B365" s="428">
        <f>+'Summary Data (2)'!B365</f>
        <v>0</v>
      </c>
      <c r="C365" s="431">
        <f>+'Summary Data (2)'!G365</f>
        <v>0</v>
      </c>
      <c r="D365" s="431">
        <f>+'Summary Data (2)'!K365</f>
        <v>0</v>
      </c>
      <c r="E365" s="431">
        <f>+'Summary Data (2)'!O365</f>
        <v>0</v>
      </c>
      <c r="F365" s="431">
        <f>+'Summary Data (2)'!S365</f>
        <v>0</v>
      </c>
      <c r="G365" s="431">
        <f>+'Summary Data (2)'!W365</f>
        <v>0</v>
      </c>
      <c r="H365" s="431">
        <f>+'Summary Data (2)'!AA365</f>
        <v>0</v>
      </c>
      <c r="I365" s="431">
        <f>+'Summary Data (2)'!AE365</f>
        <v>0</v>
      </c>
      <c r="J365" s="431">
        <f>+'Summary Data (2)'!AI365</f>
        <v>0</v>
      </c>
      <c r="K365" s="431">
        <f>+'Summary Data (2)'!AM365</f>
        <v>0</v>
      </c>
      <c r="L365" s="431">
        <f>+'Summary Data (2)'!AQ365</f>
        <v>0</v>
      </c>
      <c r="M365" s="431">
        <f>+'Summary Data (2)'!AU365</f>
        <v>0</v>
      </c>
      <c r="N365" s="431">
        <f>+'Summary Data (2)'!AY365</f>
        <v>0</v>
      </c>
      <c r="O365" s="431">
        <f>+'Summary Data (2)'!BC365</f>
        <v>0</v>
      </c>
      <c r="P365" s="431">
        <f>+'Summary Data (2)'!BG365</f>
        <v>0</v>
      </c>
      <c r="Q365" s="431">
        <f>+'Summary Data (2)'!BK365</f>
        <v>0</v>
      </c>
      <c r="R365" s="431">
        <f>+'Summary Data (2)'!BO365</f>
        <v>0</v>
      </c>
      <c r="S365" s="431">
        <f>+'Summary Data (2)'!BS365</f>
        <v>0</v>
      </c>
      <c r="T365" s="431">
        <f>+'Summary Data (2)'!BW365</f>
        <v>0</v>
      </c>
      <c r="U365" s="431">
        <f>+'Summary Data (2)'!BZ365</f>
        <v>0</v>
      </c>
      <c r="X365" s="432">
        <f t="shared" si="62"/>
        <v>0</v>
      </c>
      <c r="Y365" s="432">
        <f t="shared" si="62"/>
        <v>0</v>
      </c>
      <c r="Z365" s="432">
        <f t="shared" si="63"/>
        <v>0</v>
      </c>
      <c r="AA365" s="432">
        <f t="shared" si="64"/>
        <v>0</v>
      </c>
      <c r="AB365" s="432">
        <f t="shared" si="65"/>
        <v>0</v>
      </c>
      <c r="AC365" s="432">
        <f t="shared" si="66"/>
        <v>0</v>
      </c>
      <c r="AD365" s="432">
        <f t="shared" si="67"/>
        <v>0</v>
      </c>
      <c r="AG365" s="483" t="e">
        <f t="shared" si="68"/>
        <v>#DIV/0!</v>
      </c>
      <c r="AH365" s="483" t="e">
        <f t="shared" si="69"/>
        <v>#DIV/0!</v>
      </c>
      <c r="AI365" s="483" t="e">
        <f t="shared" si="70"/>
        <v>#DIV/0!</v>
      </c>
      <c r="AJ365" s="483" t="e">
        <f t="shared" si="71"/>
        <v>#DIV/0!</v>
      </c>
      <c r="AK365" s="483" t="e">
        <f t="shared" si="72"/>
        <v>#DIV/0!</v>
      </c>
      <c r="AL365" s="483" t="e">
        <f t="shared" si="73"/>
        <v>#DIV/0!</v>
      </c>
    </row>
    <row r="366" spans="2:38" x14ac:dyDescent="0.2">
      <c r="B366" s="428">
        <f>+'Summary Data (2)'!B366</f>
        <v>0</v>
      </c>
      <c r="C366" s="431">
        <f>+'Summary Data (2)'!G366</f>
        <v>0</v>
      </c>
      <c r="D366" s="431">
        <f>+'Summary Data (2)'!K366</f>
        <v>0</v>
      </c>
      <c r="E366" s="431">
        <f>+'Summary Data (2)'!O366</f>
        <v>0</v>
      </c>
      <c r="F366" s="431">
        <f>+'Summary Data (2)'!S366</f>
        <v>0</v>
      </c>
      <c r="G366" s="431">
        <f>+'Summary Data (2)'!W366</f>
        <v>0</v>
      </c>
      <c r="H366" s="431">
        <f>+'Summary Data (2)'!AA366</f>
        <v>0</v>
      </c>
      <c r="I366" s="431">
        <f>+'Summary Data (2)'!AE366</f>
        <v>0</v>
      </c>
      <c r="J366" s="431">
        <f>+'Summary Data (2)'!AI366</f>
        <v>0</v>
      </c>
      <c r="K366" s="431">
        <f>+'Summary Data (2)'!AM366</f>
        <v>0</v>
      </c>
      <c r="L366" s="431">
        <f>+'Summary Data (2)'!AQ366</f>
        <v>0</v>
      </c>
      <c r="M366" s="431">
        <f>+'Summary Data (2)'!AU366</f>
        <v>0</v>
      </c>
      <c r="N366" s="431">
        <f>+'Summary Data (2)'!AY366</f>
        <v>0</v>
      </c>
      <c r="O366" s="431">
        <f>+'Summary Data (2)'!BC366</f>
        <v>0</v>
      </c>
      <c r="P366" s="431">
        <f>+'Summary Data (2)'!BG366</f>
        <v>0</v>
      </c>
      <c r="Q366" s="431">
        <f>+'Summary Data (2)'!BK366</f>
        <v>0</v>
      </c>
      <c r="R366" s="431">
        <f>+'Summary Data (2)'!BO366</f>
        <v>0</v>
      </c>
      <c r="S366" s="431">
        <f>+'Summary Data (2)'!BS366</f>
        <v>0</v>
      </c>
      <c r="T366" s="431">
        <f>+'Summary Data (2)'!BW366</f>
        <v>0</v>
      </c>
      <c r="U366" s="431">
        <f>+'Summary Data (2)'!BZ366</f>
        <v>0</v>
      </c>
      <c r="X366" s="432">
        <f t="shared" si="62"/>
        <v>0</v>
      </c>
      <c r="Y366" s="432">
        <f t="shared" si="62"/>
        <v>0</v>
      </c>
      <c r="Z366" s="432">
        <f t="shared" si="63"/>
        <v>0</v>
      </c>
      <c r="AA366" s="432">
        <f t="shared" si="64"/>
        <v>0</v>
      </c>
      <c r="AB366" s="432">
        <f t="shared" si="65"/>
        <v>0</v>
      </c>
      <c r="AC366" s="432">
        <f t="shared" si="66"/>
        <v>0</v>
      </c>
      <c r="AD366" s="432">
        <f t="shared" si="67"/>
        <v>0</v>
      </c>
      <c r="AG366" s="483" t="e">
        <f t="shared" si="68"/>
        <v>#DIV/0!</v>
      </c>
      <c r="AH366" s="483" t="e">
        <f t="shared" si="69"/>
        <v>#DIV/0!</v>
      </c>
      <c r="AI366" s="483" t="e">
        <f t="shared" si="70"/>
        <v>#DIV/0!</v>
      </c>
      <c r="AJ366" s="483" t="e">
        <f t="shared" si="71"/>
        <v>#DIV/0!</v>
      </c>
      <c r="AK366" s="483" t="e">
        <f t="shared" si="72"/>
        <v>#DIV/0!</v>
      </c>
      <c r="AL366" s="483" t="e">
        <f t="shared" si="73"/>
        <v>#DIV/0!</v>
      </c>
    </row>
    <row r="367" spans="2:38" x14ac:dyDescent="0.2">
      <c r="B367" s="428">
        <f>+'Summary Data (2)'!B367</f>
        <v>0</v>
      </c>
      <c r="C367" s="431">
        <f>+'Summary Data (2)'!G367</f>
        <v>0</v>
      </c>
      <c r="D367" s="431">
        <f>+'Summary Data (2)'!K367</f>
        <v>0</v>
      </c>
      <c r="E367" s="431">
        <f>+'Summary Data (2)'!O367</f>
        <v>0</v>
      </c>
      <c r="F367" s="431">
        <f>+'Summary Data (2)'!S367</f>
        <v>0</v>
      </c>
      <c r="G367" s="431">
        <f>+'Summary Data (2)'!W367</f>
        <v>0</v>
      </c>
      <c r="H367" s="431">
        <f>+'Summary Data (2)'!AA367</f>
        <v>0</v>
      </c>
      <c r="I367" s="431">
        <f>+'Summary Data (2)'!AE367</f>
        <v>0</v>
      </c>
      <c r="J367" s="431">
        <f>+'Summary Data (2)'!AI367</f>
        <v>0</v>
      </c>
      <c r="K367" s="431">
        <f>+'Summary Data (2)'!AM367</f>
        <v>0</v>
      </c>
      <c r="L367" s="431">
        <f>+'Summary Data (2)'!AQ367</f>
        <v>0</v>
      </c>
      <c r="M367" s="431">
        <f>+'Summary Data (2)'!AU367</f>
        <v>0</v>
      </c>
      <c r="N367" s="431">
        <f>+'Summary Data (2)'!AY367</f>
        <v>0</v>
      </c>
      <c r="O367" s="431">
        <f>+'Summary Data (2)'!BC367</f>
        <v>0</v>
      </c>
      <c r="P367" s="431">
        <f>+'Summary Data (2)'!BG367</f>
        <v>0</v>
      </c>
      <c r="Q367" s="431">
        <f>+'Summary Data (2)'!BK367</f>
        <v>0</v>
      </c>
      <c r="R367" s="431">
        <f>+'Summary Data (2)'!BO367</f>
        <v>0</v>
      </c>
      <c r="S367" s="431">
        <f>+'Summary Data (2)'!BS367</f>
        <v>0</v>
      </c>
      <c r="T367" s="431">
        <f>+'Summary Data (2)'!BW367</f>
        <v>0</v>
      </c>
      <c r="U367" s="431">
        <f>+'Summary Data (2)'!BZ367</f>
        <v>0</v>
      </c>
      <c r="X367" s="432">
        <f t="shared" si="62"/>
        <v>0</v>
      </c>
      <c r="Y367" s="432">
        <f t="shared" si="62"/>
        <v>0</v>
      </c>
      <c r="Z367" s="432">
        <f t="shared" si="63"/>
        <v>0</v>
      </c>
      <c r="AA367" s="432">
        <f t="shared" si="64"/>
        <v>0</v>
      </c>
      <c r="AB367" s="432">
        <f t="shared" si="65"/>
        <v>0</v>
      </c>
      <c r="AC367" s="432">
        <f t="shared" si="66"/>
        <v>0</v>
      </c>
      <c r="AD367" s="432">
        <f t="shared" si="67"/>
        <v>0</v>
      </c>
      <c r="AG367" s="483" t="e">
        <f t="shared" si="68"/>
        <v>#DIV/0!</v>
      </c>
      <c r="AH367" s="483" t="e">
        <f t="shared" si="69"/>
        <v>#DIV/0!</v>
      </c>
      <c r="AI367" s="483" t="e">
        <f t="shared" si="70"/>
        <v>#DIV/0!</v>
      </c>
      <c r="AJ367" s="483" t="e">
        <f t="shared" si="71"/>
        <v>#DIV/0!</v>
      </c>
      <c r="AK367" s="483" t="e">
        <f t="shared" si="72"/>
        <v>#DIV/0!</v>
      </c>
      <c r="AL367" s="483" t="e">
        <f t="shared" si="73"/>
        <v>#DIV/0!</v>
      </c>
    </row>
    <row r="368" spans="2:38" x14ac:dyDescent="0.2">
      <c r="B368" s="428">
        <f>+'Summary Data (2)'!B368</f>
        <v>0</v>
      </c>
      <c r="C368" s="431">
        <f>+'Summary Data (2)'!G368</f>
        <v>0</v>
      </c>
      <c r="D368" s="431">
        <f>+'Summary Data (2)'!K368</f>
        <v>0</v>
      </c>
      <c r="E368" s="431">
        <f>+'Summary Data (2)'!O368</f>
        <v>0</v>
      </c>
      <c r="F368" s="431">
        <f>+'Summary Data (2)'!S368</f>
        <v>0</v>
      </c>
      <c r="G368" s="431">
        <f>+'Summary Data (2)'!W368</f>
        <v>0</v>
      </c>
      <c r="H368" s="431">
        <f>+'Summary Data (2)'!AA368</f>
        <v>0</v>
      </c>
      <c r="I368" s="431">
        <f>+'Summary Data (2)'!AE368</f>
        <v>0</v>
      </c>
      <c r="J368" s="431">
        <f>+'Summary Data (2)'!AI368</f>
        <v>0</v>
      </c>
      <c r="K368" s="431">
        <f>+'Summary Data (2)'!AM368</f>
        <v>0</v>
      </c>
      <c r="L368" s="431">
        <f>+'Summary Data (2)'!AQ368</f>
        <v>0</v>
      </c>
      <c r="M368" s="431">
        <f>+'Summary Data (2)'!AU368</f>
        <v>0</v>
      </c>
      <c r="N368" s="431">
        <f>+'Summary Data (2)'!AY368</f>
        <v>0</v>
      </c>
      <c r="O368" s="431">
        <f>+'Summary Data (2)'!BC368</f>
        <v>0</v>
      </c>
      <c r="P368" s="431">
        <f>+'Summary Data (2)'!BG368</f>
        <v>0</v>
      </c>
      <c r="Q368" s="431">
        <f>+'Summary Data (2)'!BK368</f>
        <v>0</v>
      </c>
      <c r="R368" s="431">
        <f>+'Summary Data (2)'!BO368</f>
        <v>0</v>
      </c>
      <c r="S368" s="431">
        <f>+'Summary Data (2)'!BS368</f>
        <v>0</v>
      </c>
      <c r="T368" s="431">
        <f>+'Summary Data (2)'!BW368</f>
        <v>0</v>
      </c>
      <c r="U368" s="431">
        <f>+'Summary Data (2)'!BZ368</f>
        <v>0</v>
      </c>
      <c r="X368" s="432">
        <f t="shared" si="62"/>
        <v>0</v>
      </c>
      <c r="Y368" s="432">
        <f t="shared" si="62"/>
        <v>0</v>
      </c>
      <c r="Z368" s="432">
        <f t="shared" si="63"/>
        <v>0</v>
      </c>
      <c r="AA368" s="432">
        <f t="shared" si="64"/>
        <v>0</v>
      </c>
      <c r="AB368" s="432">
        <f t="shared" si="65"/>
        <v>0</v>
      </c>
      <c r="AC368" s="432">
        <f t="shared" si="66"/>
        <v>0</v>
      </c>
      <c r="AD368" s="432">
        <f t="shared" si="67"/>
        <v>0</v>
      </c>
      <c r="AG368" s="483" t="e">
        <f t="shared" si="68"/>
        <v>#DIV/0!</v>
      </c>
      <c r="AH368" s="483" t="e">
        <f t="shared" si="69"/>
        <v>#DIV/0!</v>
      </c>
      <c r="AI368" s="483" t="e">
        <f t="shared" si="70"/>
        <v>#DIV/0!</v>
      </c>
      <c r="AJ368" s="483" t="e">
        <f t="shared" si="71"/>
        <v>#DIV/0!</v>
      </c>
      <c r="AK368" s="483" t="e">
        <f t="shared" si="72"/>
        <v>#DIV/0!</v>
      </c>
      <c r="AL368" s="483" t="e">
        <f t="shared" si="73"/>
        <v>#DIV/0!</v>
      </c>
    </row>
    <row r="369" spans="2:38" x14ac:dyDescent="0.2">
      <c r="B369" s="428">
        <f>+'Summary Data (2)'!B369</f>
        <v>0</v>
      </c>
      <c r="C369" s="431">
        <f>+'Summary Data (2)'!G369</f>
        <v>0</v>
      </c>
      <c r="D369" s="431">
        <f>+'Summary Data (2)'!K369</f>
        <v>0</v>
      </c>
      <c r="E369" s="431">
        <f>+'Summary Data (2)'!O369</f>
        <v>0</v>
      </c>
      <c r="F369" s="431">
        <f>+'Summary Data (2)'!S369</f>
        <v>0</v>
      </c>
      <c r="G369" s="431">
        <f>+'Summary Data (2)'!W369</f>
        <v>0</v>
      </c>
      <c r="H369" s="431">
        <f>+'Summary Data (2)'!AA369</f>
        <v>0</v>
      </c>
      <c r="I369" s="431">
        <f>+'Summary Data (2)'!AE369</f>
        <v>0</v>
      </c>
      <c r="J369" s="431">
        <f>+'Summary Data (2)'!AI369</f>
        <v>0</v>
      </c>
      <c r="K369" s="431">
        <f>+'Summary Data (2)'!AM369</f>
        <v>0</v>
      </c>
      <c r="L369" s="431">
        <f>+'Summary Data (2)'!AQ369</f>
        <v>0</v>
      </c>
      <c r="M369" s="431">
        <f>+'Summary Data (2)'!AU369</f>
        <v>0</v>
      </c>
      <c r="N369" s="431">
        <f>+'Summary Data (2)'!AY369</f>
        <v>0</v>
      </c>
      <c r="O369" s="431">
        <f>+'Summary Data (2)'!BC369</f>
        <v>0</v>
      </c>
      <c r="P369" s="431">
        <f>+'Summary Data (2)'!BG369</f>
        <v>0</v>
      </c>
      <c r="Q369" s="431">
        <f>+'Summary Data (2)'!BK369</f>
        <v>0</v>
      </c>
      <c r="R369" s="431">
        <f>+'Summary Data (2)'!BO369</f>
        <v>0</v>
      </c>
      <c r="S369" s="431">
        <f>+'Summary Data (2)'!BS369</f>
        <v>0</v>
      </c>
      <c r="T369" s="431">
        <f>+'Summary Data (2)'!BW369</f>
        <v>0</v>
      </c>
      <c r="U369" s="431">
        <f>+'Summary Data (2)'!BZ369</f>
        <v>0</v>
      </c>
      <c r="X369" s="432">
        <f t="shared" si="62"/>
        <v>0</v>
      </c>
      <c r="Y369" s="432">
        <f t="shared" si="62"/>
        <v>0</v>
      </c>
      <c r="Z369" s="432">
        <f t="shared" si="63"/>
        <v>0</v>
      </c>
      <c r="AA369" s="432">
        <f t="shared" si="64"/>
        <v>0</v>
      </c>
      <c r="AB369" s="432">
        <f t="shared" si="65"/>
        <v>0</v>
      </c>
      <c r="AC369" s="432">
        <f t="shared" si="66"/>
        <v>0</v>
      </c>
      <c r="AD369" s="432">
        <f t="shared" si="67"/>
        <v>0</v>
      </c>
      <c r="AG369" s="483" t="e">
        <f t="shared" si="68"/>
        <v>#DIV/0!</v>
      </c>
      <c r="AH369" s="483" t="e">
        <f t="shared" si="69"/>
        <v>#DIV/0!</v>
      </c>
      <c r="AI369" s="483" t="e">
        <f t="shared" si="70"/>
        <v>#DIV/0!</v>
      </c>
      <c r="AJ369" s="483" t="e">
        <f t="shared" si="71"/>
        <v>#DIV/0!</v>
      </c>
      <c r="AK369" s="483" t="e">
        <f t="shared" si="72"/>
        <v>#DIV/0!</v>
      </c>
      <c r="AL369" s="483" t="e">
        <f t="shared" si="73"/>
        <v>#DIV/0!</v>
      </c>
    </row>
    <row r="370" spans="2:38" x14ac:dyDescent="0.2">
      <c r="B370" s="428">
        <f>+'Summary Data (2)'!B370</f>
        <v>0</v>
      </c>
      <c r="C370" s="431">
        <f>+'Summary Data (2)'!G370</f>
        <v>0</v>
      </c>
      <c r="D370" s="431">
        <f>+'Summary Data (2)'!K370</f>
        <v>0</v>
      </c>
      <c r="E370" s="431">
        <f>+'Summary Data (2)'!O370</f>
        <v>0</v>
      </c>
      <c r="F370" s="431">
        <f>+'Summary Data (2)'!S370</f>
        <v>0</v>
      </c>
      <c r="G370" s="431">
        <f>+'Summary Data (2)'!W370</f>
        <v>0</v>
      </c>
      <c r="H370" s="431">
        <f>+'Summary Data (2)'!AA370</f>
        <v>0</v>
      </c>
      <c r="I370" s="431">
        <f>+'Summary Data (2)'!AE370</f>
        <v>0</v>
      </c>
      <c r="J370" s="431">
        <f>+'Summary Data (2)'!AI370</f>
        <v>0</v>
      </c>
      <c r="K370" s="431">
        <f>+'Summary Data (2)'!AM370</f>
        <v>0</v>
      </c>
      <c r="L370" s="431">
        <f>+'Summary Data (2)'!AQ370</f>
        <v>0</v>
      </c>
      <c r="M370" s="431">
        <f>+'Summary Data (2)'!AU370</f>
        <v>0</v>
      </c>
      <c r="N370" s="431">
        <f>+'Summary Data (2)'!AY370</f>
        <v>0</v>
      </c>
      <c r="O370" s="431">
        <f>+'Summary Data (2)'!BC370</f>
        <v>0</v>
      </c>
      <c r="P370" s="431">
        <f>+'Summary Data (2)'!BG370</f>
        <v>0</v>
      </c>
      <c r="Q370" s="431">
        <f>+'Summary Data (2)'!BK370</f>
        <v>0</v>
      </c>
      <c r="R370" s="431">
        <f>+'Summary Data (2)'!BO370</f>
        <v>0</v>
      </c>
      <c r="S370" s="431">
        <f>+'Summary Data (2)'!BS370</f>
        <v>0</v>
      </c>
      <c r="T370" s="431">
        <f>+'Summary Data (2)'!BW370</f>
        <v>0</v>
      </c>
      <c r="U370" s="431">
        <f>+'Summary Data (2)'!BZ370</f>
        <v>0</v>
      </c>
      <c r="X370" s="432">
        <f t="shared" si="62"/>
        <v>0</v>
      </c>
      <c r="Y370" s="432">
        <f t="shared" si="62"/>
        <v>0</v>
      </c>
      <c r="Z370" s="432">
        <f t="shared" si="63"/>
        <v>0</v>
      </c>
      <c r="AA370" s="432">
        <f t="shared" si="64"/>
        <v>0</v>
      </c>
      <c r="AB370" s="432">
        <f t="shared" si="65"/>
        <v>0</v>
      </c>
      <c r="AC370" s="432">
        <f t="shared" si="66"/>
        <v>0</v>
      </c>
      <c r="AD370" s="432">
        <f t="shared" si="67"/>
        <v>0</v>
      </c>
      <c r="AG370" s="483" t="e">
        <f t="shared" si="68"/>
        <v>#DIV/0!</v>
      </c>
      <c r="AH370" s="483" t="e">
        <f t="shared" si="69"/>
        <v>#DIV/0!</v>
      </c>
      <c r="AI370" s="483" t="e">
        <f t="shared" si="70"/>
        <v>#DIV/0!</v>
      </c>
      <c r="AJ370" s="483" t="e">
        <f t="shared" si="71"/>
        <v>#DIV/0!</v>
      </c>
      <c r="AK370" s="483" t="e">
        <f t="shared" si="72"/>
        <v>#DIV/0!</v>
      </c>
      <c r="AL370" s="483" t="e">
        <f t="shared" si="73"/>
        <v>#DIV/0!</v>
      </c>
    </row>
    <row r="371" spans="2:38" x14ac:dyDescent="0.2">
      <c r="B371" s="428">
        <f>+'Summary Data (2)'!B371</f>
        <v>0</v>
      </c>
      <c r="C371" s="431">
        <f>+'Summary Data (2)'!G371</f>
        <v>0</v>
      </c>
      <c r="D371" s="431">
        <f>+'Summary Data (2)'!K371</f>
        <v>0</v>
      </c>
      <c r="E371" s="431">
        <f>+'Summary Data (2)'!O371</f>
        <v>0</v>
      </c>
      <c r="F371" s="431">
        <f>+'Summary Data (2)'!S371</f>
        <v>0</v>
      </c>
      <c r="G371" s="431">
        <f>+'Summary Data (2)'!W371</f>
        <v>0</v>
      </c>
      <c r="H371" s="431">
        <f>+'Summary Data (2)'!AA371</f>
        <v>0</v>
      </c>
      <c r="I371" s="431">
        <f>+'Summary Data (2)'!AE371</f>
        <v>0</v>
      </c>
      <c r="J371" s="431">
        <f>+'Summary Data (2)'!AI371</f>
        <v>0</v>
      </c>
      <c r="K371" s="431">
        <f>+'Summary Data (2)'!AM371</f>
        <v>0</v>
      </c>
      <c r="L371" s="431">
        <f>+'Summary Data (2)'!AQ371</f>
        <v>0</v>
      </c>
      <c r="M371" s="431">
        <f>+'Summary Data (2)'!AU371</f>
        <v>0</v>
      </c>
      <c r="N371" s="431">
        <f>+'Summary Data (2)'!AY371</f>
        <v>0</v>
      </c>
      <c r="O371" s="431">
        <f>+'Summary Data (2)'!BC371</f>
        <v>0</v>
      </c>
      <c r="P371" s="431">
        <f>+'Summary Data (2)'!BG371</f>
        <v>0</v>
      </c>
      <c r="Q371" s="431">
        <f>+'Summary Data (2)'!BK371</f>
        <v>0</v>
      </c>
      <c r="R371" s="431">
        <f>+'Summary Data (2)'!BO371</f>
        <v>0</v>
      </c>
      <c r="S371" s="431">
        <f>+'Summary Data (2)'!BS371</f>
        <v>0</v>
      </c>
      <c r="T371" s="431">
        <f>+'Summary Data (2)'!BW371</f>
        <v>0</v>
      </c>
      <c r="U371" s="431">
        <f>+'Summary Data (2)'!BZ371</f>
        <v>0</v>
      </c>
      <c r="X371" s="432">
        <f t="shared" si="62"/>
        <v>0</v>
      </c>
      <c r="Y371" s="432">
        <f t="shared" si="62"/>
        <v>0</v>
      </c>
      <c r="Z371" s="432">
        <f t="shared" si="63"/>
        <v>0</v>
      </c>
      <c r="AA371" s="432">
        <f t="shared" si="64"/>
        <v>0</v>
      </c>
      <c r="AB371" s="432">
        <f t="shared" si="65"/>
        <v>0</v>
      </c>
      <c r="AC371" s="432">
        <f t="shared" si="66"/>
        <v>0</v>
      </c>
      <c r="AD371" s="432">
        <f t="shared" si="67"/>
        <v>0</v>
      </c>
      <c r="AG371" s="483" t="e">
        <f t="shared" si="68"/>
        <v>#DIV/0!</v>
      </c>
      <c r="AH371" s="483" t="e">
        <f t="shared" si="69"/>
        <v>#DIV/0!</v>
      </c>
      <c r="AI371" s="483" t="e">
        <f t="shared" si="70"/>
        <v>#DIV/0!</v>
      </c>
      <c r="AJ371" s="483" t="e">
        <f t="shared" si="71"/>
        <v>#DIV/0!</v>
      </c>
      <c r="AK371" s="483" t="e">
        <f t="shared" si="72"/>
        <v>#DIV/0!</v>
      </c>
      <c r="AL371" s="483" t="e">
        <f t="shared" si="73"/>
        <v>#DIV/0!</v>
      </c>
    </row>
    <row r="372" spans="2:38" x14ac:dyDescent="0.2">
      <c r="B372" s="428">
        <f>+'Summary Data (2)'!B372</f>
        <v>0</v>
      </c>
      <c r="C372" s="431">
        <f>+'Summary Data (2)'!G372</f>
        <v>0</v>
      </c>
      <c r="D372" s="431">
        <f>+'Summary Data (2)'!K372</f>
        <v>0</v>
      </c>
      <c r="E372" s="431">
        <f>+'Summary Data (2)'!O372</f>
        <v>0</v>
      </c>
      <c r="F372" s="431">
        <f>+'Summary Data (2)'!S372</f>
        <v>0</v>
      </c>
      <c r="G372" s="431">
        <f>+'Summary Data (2)'!W372</f>
        <v>0</v>
      </c>
      <c r="H372" s="431">
        <f>+'Summary Data (2)'!AA372</f>
        <v>0</v>
      </c>
      <c r="I372" s="431">
        <f>+'Summary Data (2)'!AE372</f>
        <v>0</v>
      </c>
      <c r="J372" s="431">
        <f>+'Summary Data (2)'!AI372</f>
        <v>0</v>
      </c>
      <c r="K372" s="431">
        <f>+'Summary Data (2)'!AM372</f>
        <v>0</v>
      </c>
      <c r="L372" s="431">
        <f>+'Summary Data (2)'!AQ372</f>
        <v>0</v>
      </c>
      <c r="M372" s="431">
        <f>+'Summary Data (2)'!AU372</f>
        <v>0</v>
      </c>
      <c r="N372" s="431">
        <f>+'Summary Data (2)'!AY372</f>
        <v>0</v>
      </c>
      <c r="O372" s="431">
        <f>+'Summary Data (2)'!BC372</f>
        <v>0</v>
      </c>
      <c r="P372" s="431">
        <f>+'Summary Data (2)'!BG372</f>
        <v>0</v>
      </c>
      <c r="Q372" s="431">
        <f>+'Summary Data (2)'!BK372</f>
        <v>0</v>
      </c>
      <c r="R372" s="431">
        <f>+'Summary Data (2)'!BO372</f>
        <v>0</v>
      </c>
      <c r="S372" s="431">
        <f>+'Summary Data (2)'!BS372</f>
        <v>0</v>
      </c>
      <c r="T372" s="431">
        <f>+'Summary Data (2)'!BW372</f>
        <v>0</v>
      </c>
      <c r="U372" s="431">
        <f>+'Summary Data (2)'!BZ372</f>
        <v>0</v>
      </c>
      <c r="X372" s="432">
        <f t="shared" si="62"/>
        <v>0</v>
      </c>
      <c r="Y372" s="432">
        <f t="shared" si="62"/>
        <v>0</v>
      </c>
      <c r="Z372" s="432">
        <f t="shared" si="63"/>
        <v>0</v>
      </c>
      <c r="AA372" s="432">
        <f t="shared" si="64"/>
        <v>0</v>
      </c>
      <c r="AB372" s="432">
        <f t="shared" si="65"/>
        <v>0</v>
      </c>
      <c r="AC372" s="432">
        <f t="shared" si="66"/>
        <v>0</v>
      </c>
      <c r="AD372" s="432">
        <f t="shared" si="67"/>
        <v>0</v>
      </c>
      <c r="AG372" s="483" t="e">
        <f t="shared" si="68"/>
        <v>#DIV/0!</v>
      </c>
      <c r="AH372" s="483" t="e">
        <f t="shared" si="69"/>
        <v>#DIV/0!</v>
      </c>
      <c r="AI372" s="483" t="e">
        <f t="shared" si="70"/>
        <v>#DIV/0!</v>
      </c>
      <c r="AJ372" s="483" t="e">
        <f t="shared" si="71"/>
        <v>#DIV/0!</v>
      </c>
      <c r="AK372" s="483" t="e">
        <f t="shared" si="72"/>
        <v>#DIV/0!</v>
      </c>
      <c r="AL372" s="483" t="e">
        <f t="shared" si="73"/>
        <v>#DIV/0!</v>
      </c>
    </row>
    <row r="373" spans="2:38" x14ac:dyDescent="0.2">
      <c r="B373" s="428">
        <f>+'Summary Data (2)'!B373</f>
        <v>0</v>
      </c>
      <c r="C373" s="431">
        <f>+'Summary Data (2)'!G373</f>
        <v>0</v>
      </c>
      <c r="D373" s="431">
        <f>+'Summary Data (2)'!K373</f>
        <v>0</v>
      </c>
      <c r="E373" s="431">
        <f>+'Summary Data (2)'!O373</f>
        <v>0</v>
      </c>
      <c r="F373" s="431">
        <f>+'Summary Data (2)'!S373</f>
        <v>0</v>
      </c>
      <c r="G373" s="431">
        <f>+'Summary Data (2)'!W373</f>
        <v>0</v>
      </c>
      <c r="H373" s="431">
        <f>+'Summary Data (2)'!AA373</f>
        <v>0</v>
      </c>
      <c r="I373" s="431">
        <f>+'Summary Data (2)'!AE373</f>
        <v>0</v>
      </c>
      <c r="J373" s="431">
        <f>+'Summary Data (2)'!AI373</f>
        <v>0</v>
      </c>
      <c r="K373" s="431">
        <f>+'Summary Data (2)'!AM373</f>
        <v>0</v>
      </c>
      <c r="L373" s="431">
        <f>+'Summary Data (2)'!AQ373</f>
        <v>0</v>
      </c>
      <c r="M373" s="431">
        <f>+'Summary Data (2)'!AU373</f>
        <v>0</v>
      </c>
      <c r="N373" s="431">
        <f>+'Summary Data (2)'!AY373</f>
        <v>0</v>
      </c>
      <c r="O373" s="431">
        <f>+'Summary Data (2)'!BC373</f>
        <v>0</v>
      </c>
      <c r="P373" s="431">
        <f>+'Summary Data (2)'!BG373</f>
        <v>0</v>
      </c>
      <c r="Q373" s="431">
        <f>+'Summary Data (2)'!BK373</f>
        <v>0</v>
      </c>
      <c r="R373" s="431">
        <f>+'Summary Data (2)'!BO373</f>
        <v>0</v>
      </c>
      <c r="S373" s="431">
        <f>+'Summary Data (2)'!BS373</f>
        <v>0</v>
      </c>
      <c r="T373" s="431">
        <f>+'Summary Data (2)'!BW373</f>
        <v>0</v>
      </c>
      <c r="U373" s="431">
        <f>+'Summary Data (2)'!BZ373</f>
        <v>0</v>
      </c>
      <c r="X373" s="432">
        <f t="shared" si="62"/>
        <v>0</v>
      </c>
      <c r="Y373" s="432">
        <f t="shared" si="62"/>
        <v>0</v>
      </c>
      <c r="Z373" s="432">
        <f t="shared" si="63"/>
        <v>0</v>
      </c>
      <c r="AA373" s="432">
        <f t="shared" si="64"/>
        <v>0</v>
      </c>
      <c r="AB373" s="432">
        <f t="shared" si="65"/>
        <v>0</v>
      </c>
      <c r="AC373" s="432">
        <f t="shared" si="66"/>
        <v>0</v>
      </c>
      <c r="AD373" s="432">
        <f t="shared" si="67"/>
        <v>0</v>
      </c>
      <c r="AG373" s="483" t="e">
        <f t="shared" si="68"/>
        <v>#DIV/0!</v>
      </c>
      <c r="AH373" s="483" t="e">
        <f t="shared" si="69"/>
        <v>#DIV/0!</v>
      </c>
      <c r="AI373" s="483" t="e">
        <f t="shared" si="70"/>
        <v>#DIV/0!</v>
      </c>
      <c r="AJ373" s="483" t="e">
        <f t="shared" si="71"/>
        <v>#DIV/0!</v>
      </c>
      <c r="AK373" s="483" t="e">
        <f t="shared" si="72"/>
        <v>#DIV/0!</v>
      </c>
      <c r="AL373" s="483" t="e">
        <f t="shared" si="73"/>
        <v>#DIV/0!</v>
      </c>
    </row>
    <row r="374" spans="2:38" x14ac:dyDescent="0.2">
      <c r="B374" s="428">
        <f>+'Summary Data (2)'!B374</f>
        <v>0</v>
      </c>
      <c r="C374" s="431">
        <f>+'Summary Data (2)'!G374</f>
        <v>0</v>
      </c>
      <c r="D374" s="431">
        <f>+'Summary Data (2)'!K374</f>
        <v>0</v>
      </c>
      <c r="E374" s="431">
        <f>+'Summary Data (2)'!O374</f>
        <v>0</v>
      </c>
      <c r="F374" s="431">
        <f>+'Summary Data (2)'!S374</f>
        <v>0</v>
      </c>
      <c r="G374" s="431">
        <f>+'Summary Data (2)'!W374</f>
        <v>0</v>
      </c>
      <c r="H374" s="431">
        <f>+'Summary Data (2)'!AA374</f>
        <v>0</v>
      </c>
      <c r="I374" s="431">
        <f>+'Summary Data (2)'!AE374</f>
        <v>0</v>
      </c>
      <c r="J374" s="431">
        <f>+'Summary Data (2)'!AI374</f>
        <v>0</v>
      </c>
      <c r="K374" s="431">
        <f>+'Summary Data (2)'!AM374</f>
        <v>0</v>
      </c>
      <c r="L374" s="431">
        <f>+'Summary Data (2)'!AQ374</f>
        <v>0</v>
      </c>
      <c r="M374" s="431">
        <f>+'Summary Data (2)'!AU374</f>
        <v>0</v>
      </c>
      <c r="N374" s="431">
        <f>+'Summary Data (2)'!AY374</f>
        <v>0</v>
      </c>
      <c r="O374" s="431">
        <f>+'Summary Data (2)'!BC374</f>
        <v>0</v>
      </c>
      <c r="P374" s="431">
        <f>+'Summary Data (2)'!BG374</f>
        <v>0</v>
      </c>
      <c r="Q374" s="431">
        <f>+'Summary Data (2)'!BK374</f>
        <v>0</v>
      </c>
      <c r="R374" s="431">
        <f>+'Summary Data (2)'!BO374</f>
        <v>0</v>
      </c>
      <c r="S374" s="431">
        <f>+'Summary Data (2)'!BS374</f>
        <v>0</v>
      </c>
      <c r="T374" s="431">
        <f>+'Summary Data (2)'!BW374</f>
        <v>0</v>
      </c>
      <c r="U374" s="431">
        <f>+'Summary Data (2)'!BZ374</f>
        <v>0</v>
      </c>
      <c r="X374" s="432">
        <f t="shared" si="62"/>
        <v>0</v>
      </c>
      <c r="Y374" s="432">
        <f t="shared" si="62"/>
        <v>0</v>
      </c>
      <c r="Z374" s="432">
        <f t="shared" si="63"/>
        <v>0</v>
      </c>
      <c r="AA374" s="432">
        <f t="shared" si="64"/>
        <v>0</v>
      </c>
      <c r="AB374" s="432">
        <f t="shared" si="65"/>
        <v>0</v>
      </c>
      <c r="AC374" s="432">
        <f t="shared" si="66"/>
        <v>0</v>
      </c>
      <c r="AD374" s="432">
        <f t="shared" si="67"/>
        <v>0</v>
      </c>
      <c r="AG374" s="483" t="e">
        <f t="shared" si="68"/>
        <v>#DIV/0!</v>
      </c>
      <c r="AH374" s="483" t="e">
        <f t="shared" si="69"/>
        <v>#DIV/0!</v>
      </c>
      <c r="AI374" s="483" t="e">
        <f t="shared" si="70"/>
        <v>#DIV/0!</v>
      </c>
      <c r="AJ374" s="483" t="e">
        <f t="shared" si="71"/>
        <v>#DIV/0!</v>
      </c>
      <c r="AK374" s="483" t="e">
        <f t="shared" si="72"/>
        <v>#DIV/0!</v>
      </c>
      <c r="AL374" s="483" t="e">
        <f t="shared" si="73"/>
        <v>#DIV/0!</v>
      </c>
    </row>
    <row r="375" spans="2:38" x14ac:dyDescent="0.2">
      <c r="B375" s="428">
        <f>+'Summary Data (2)'!B375</f>
        <v>0</v>
      </c>
      <c r="C375" s="431">
        <f>+'Summary Data (2)'!G375</f>
        <v>0</v>
      </c>
      <c r="D375" s="431">
        <f>+'Summary Data (2)'!K375</f>
        <v>0</v>
      </c>
      <c r="E375" s="431">
        <f>+'Summary Data (2)'!O375</f>
        <v>0</v>
      </c>
      <c r="F375" s="431">
        <f>+'Summary Data (2)'!S375</f>
        <v>0</v>
      </c>
      <c r="G375" s="431">
        <f>+'Summary Data (2)'!W375</f>
        <v>0</v>
      </c>
      <c r="H375" s="431">
        <f>+'Summary Data (2)'!AA375</f>
        <v>0</v>
      </c>
      <c r="I375" s="431">
        <f>+'Summary Data (2)'!AE375</f>
        <v>0</v>
      </c>
      <c r="J375" s="431">
        <f>+'Summary Data (2)'!AI375</f>
        <v>0</v>
      </c>
      <c r="K375" s="431">
        <f>+'Summary Data (2)'!AM375</f>
        <v>0</v>
      </c>
      <c r="L375" s="431">
        <f>+'Summary Data (2)'!AQ375</f>
        <v>0</v>
      </c>
      <c r="M375" s="431">
        <f>+'Summary Data (2)'!AU375</f>
        <v>0</v>
      </c>
      <c r="N375" s="431">
        <f>+'Summary Data (2)'!AY375</f>
        <v>0</v>
      </c>
      <c r="O375" s="431">
        <f>+'Summary Data (2)'!BC375</f>
        <v>0</v>
      </c>
      <c r="P375" s="431">
        <f>+'Summary Data (2)'!BG375</f>
        <v>0</v>
      </c>
      <c r="Q375" s="431">
        <f>+'Summary Data (2)'!BK375</f>
        <v>0</v>
      </c>
      <c r="R375" s="431">
        <f>+'Summary Data (2)'!BO375</f>
        <v>0</v>
      </c>
      <c r="S375" s="431">
        <f>+'Summary Data (2)'!BS375</f>
        <v>0</v>
      </c>
      <c r="T375" s="431">
        <f>+'Summary Data (2)'!BW375</f>
        <v>0</v>
      </c>
      <c r="U375" s="431">
        <f>+'Summary Data (2)'!BZ375</f>
        <v>0</v>
      </c>
      <c r="X375" s="432">
        <f t="shared" si="62"/>
        <v>0</v>
      </c>
      <c r="Y375" s="432">
        <f t="shared" si="62"/>
        <v>0</v>
      </c>
      <c r="Z375" s="432">
        <f t="shared" si="63"/>
        <v>0</v>
      </c>
      <c r="AA375" s="432">
        <f t="shared" si="64"/>
        <v>0</v>
      </c>
      <c r="AB375" s="432">
        <f t="shared" si="65"/>
        <v>0</v>
      </c>
      <c r="AC375" s="432">
        <f t="shared" si="66"/>
        <v>0</v>
      </c>
      <c r="AD375" s="432">
        <f t="shared" si="67"/>
        <v>0</v>
      </c>
      <c r="AG375" s="483" t="e">
        <f t="shared" si="68"/>
        <v>#DIV/0!</v>
      </c>
      <c r="AH375" s="483" t="e">
        <f t="shared" si="69"/>
        <v>#DIV/0!</v>
      </c>
      <c r="AI375" s="483" t="e">
        <f t="shared" si="70"/>
        <v>#DIV/0!</v>
      </c>
      <c r="AJ375" s="483" t="e">
        <f t="shared" si="71"/>
        <v>#DIV/0!</v>
      </c>
      <c r="AK375" s="483" t="e">
        <f t="shared" si="72"/>
        <v>#DIV/0!</v>
      </c>
      <c r="AL375" s="483" t="e">
        <f t="shared" si="73"/>
        <v>#DIV/0!</v>
      </c>
    </row>
    <row r="376" spans="2:38" x14ac:dyDescent="0.2">
      <c r="B376" s="428">
        <f>+'Summary Data (2)'!B376</f>
        <v>0</v>
      </c>
      <c r="C376" s="431">
        <f>+'Summary Data (2)'!G376</f>
        <v>0</v>
      </c>
      <c r="D376" s="431">
        <f>+'Summary Data (2)'!K376</f>
        <v>0</v>
      </c>
      <c r="E376" s="431">
        <f>+'Summary Data (2)'!O376</f>
        <v>0</v>
      </c>
      <c r="F376" s="431">
        <f>+'Summary Data (2)'!S376</f>
        <v>0</v>
      </c>
      <c r="G376" s="431">
        <f>+'Summary Data (2)'!W376</f>
        <v>0</v>
      </c>
      <c r="H376" s="431">
        <f>+'Summary Data (2)'!AA376</f>
        <v>0</v>
      </c>
      <c r="I376" s="431">
        <f>+'Summary Data (2)'!AE376</f>
        <v>0</v>
      </c>
      <c r="J376" s="431">
        <f>+'Summary Data (2)'!AI376</f>
        <v>0</v>
      </c>
      <c r="K376" s="431">
        <f>+'Summary Data (2)'!AM376</f>
        <v>0</v>
      </c>
      <c r="L376" s="431">
        <f>+'Summary Data (2)'!AQ376</f>
        <v>0</v>
      </c>
      <c r="M376" s="431">
        <f>+'Summary Data (2)'!AU376</f>
        <v>0</v>
      </c>
      <c r="N376" s="431">
        <f>+'Summary Data (2)'!AY376</f>
        <v>0</v>
      </c>
      <c r="O376" s="431">
        <f>+'Summary Data (2)'!BC376</f>
        <v>0</v>
      </c>
      <c r="P376" s="431">
        <f>+'Summary Data (2)'!BG376</f>
        <v>0</v>
      </c>
      <c r="Q376" s="431">
        <f>+'Summary Data (2)'!BK376</f>
        <v>0</v>
      </c>
      <c r="R376" s="431">
        <f>+'Summary Data (2)'!BO376</f>
        <v>0</v>
      </c>
      <c r="S376" s="431">
        <f>+'Summary Data (2)'!BS376</f>
        <v>0</v>
      </c>
      <c r="T376" s="431">
        <f>+'Summary Data (2)'!BW376</f>
        <v>0</v>
      </c>
      <c r="U376" s="431">
        <f>+'Summary Data (2)'!BZ376</f>
        <v>0</v>
      </c>
      <c r="X376" s="432">
        <f t="shared" si="62"/>
        <v>0</v>
      </c>
      <c r="Y376" s="432">
        <f t="shared" si="62"/>
        <v>0</v>
      </c>
      <c r="Z376" s="432">
        <f t="shared" si="63"/>
        <v>0</v>
      </c>
      <c r="AA376" s="432">
        <f t="shared" si="64"/>
        <v>0</v>
      </c>
      <c r="AB376" s="432">
        <f t="shared" si="65"/>
        <v>0</v>
      </c>
      <c r="AC376" s="432">
        <f t="shared" si="66"/>
        <v>0</v>
      </c>
      <c r="AD376" s="432">
        <f t="shared" si="67"/>
        <v>0</v>
      </c>
      <c r="AG376" s="483" t="e">
        <f t="shared" si="68"/>
        <v>#DIV/0!</v>
      </c>
      <c r="AH376" s="483" t="e">
        <f t="shared" si="69"/>
        <v>#DIV/0!</v>
      </c>
      <c r="AI376" s="483" t="e">
        <f t="shared" si="70"/>
        <v>#DIV/0!</v>
      </c>
      <c r="AJ376" s="483" t="e">
        <f t="shared" si="71"/>
        <v>#DIV/0!</v>
      </c>
      <c r="AK376" s="483" t="e">
        <f t="shared" si="72"/>
        <v>#DIV/0!</v>
      </c>
      <c r="AL376" s="483" t="e">
        <f t="shared" si="73"/>
        <v>#DIV/0!</v>
      </c>
    </row>
    <row r="377" spans="2:38" x14ac:dyDescent="0.2">
      <c r="B377" s="428">
        <f>+'Summary Data (2)'!B377</f>
        <v>0</v>
      </c>
      <c r="C377" s="431">
        <f>+'Summary Data (2)'!G377</f>
        <v>0</v>
      </c>
      <c r="D377" s="431">
        <f>+'Summary Data (2)'!K377</f>
        <v>0</v>
      </c>
      <c r="E377" s="431">
        <f>+'Summary Data (2)'!O377</f>
        <v>0</v>
      </c>
      <c r="F377" s="431">
        <f>+'Summary Data (2)'!S377</f>
        <v>0</v>
      </c>
      <c r="G377" s="431">
        <f>+'Summary Data (2)'!W377</f>
        <v>0</v>
      </c>
      <c r="H377" s="431">
        <f>+'Summary Data (2)'!AA377</f>
        <v>0</v>
      </c>
      <c r="I377" s="431">
        <f>+'Summary Data (2)'!AE377</f>
        <v>0</v>
      </c>
      <c r="J377" s="431">
        <f>+'Summary Data (2)'!AI377</f>
        <v>0</v>
      </c>
      <c r="K377" s="431">
        <f>+'Summary Data (2)'!AM377</f>
        <v>0</v>
      </c>
      <c r="L377" s="431">
        <f>+'Summary Data (2)'!AQ377</f>
        <v>0</v>
      </c>
      <c r="M377" s="431">
        <f>+'Summary Data (2)'!AU377</f>
        <v>0</v>
      </c>
      <c r="N377" s="431">
        <f>+'Summary Data (2)'!AY377</f>
        <v>0</v>
      </c>
      <c r="O377" s="431">
        <f>+'Summary Data (2)'!BC377</f>
        <v>0</v>
      </c>
      <c r="P377" s="431">
        <f>+'Summary Data (2)'!BG377</f>
        <v>0</v>
      </c>
      <c r="Q377" s="431">
        <f>+'Summary Data (2)'!BK377</f>
        <v>0</v>
      </c>
      <c r="R377" s="431">
        <f>+'Summary Data (2)'!BO377</f>
        <v>0</v>
      </c>
      <c r="S377" s="431">
        <f>+'Summary Data (2)'!BS377</f>
        <v>0</v>
      </c>
      <c r="T377" s="431">
        <f>+'Summary Data (2)'!BW377</f>
        <v>0</v>
      </c>
      <c r="U377" s="431">
        <f>+'Summary Data (2)'!BZ377</f>
        <v>0</v>
      </c>
      <c r="X377" s="432">
        <f t="shared" si="62"/>
        <v>0</v>
      </c>
      <c r="Y377" s="432">
        <f t="shared" si="62"/>
        <v>0</v>
      </c>
      <c r="Z377" s="432">
        <f t="shared" si="63"/>
        <v>0</v>
      </c>
      <c r="AA377" s="432">
        <f t="shared" si="64"/>
        <v>0</v>
      </c>
      <c r="AB377" s="432">
        <f t="shared" si="65"/>
        <v>0</v>
      </c>
      <c r="AC377" s="432">
        <f t="shared" si="66"/>
        <v>0</v>
      </c>
      <c r="AD377" s="432">
        <f t="shared" si="67"/>
        <v>0</v>
      </c>
      <c r="AG377" s="483" t="e">
        <f t="shared" si="68"/>
        <v>#DIV/0!</v>
      </c>
      <c r="AH377" s="483" t="e">
        <f t="shared" si="69"/>
        <v>#DIV/0!</v>
      </c>
      <c r="AI377" s="483" t="e">
        <f t="shared" si="70"/>
        <v>#DIV/0!</v>
      </c>
      <c r="AJ377" s="483" t="e">
        <f t="shared" si="71"/>
        <v>#DIV/0!</v>
      </c>
      <c r="AK377" s="483" t="e">
        <f t="shared" si="72"/>
        <v>#DIV/0!</v>
      </c>
      <c r="AL377" s="483" t="e">
        <f t="shared" si="73"/>
        <v>#DIV/0!</v>
      </c>
    </row>
    <row r="378" spans="2:38" x14ac:dyDescent="0.2">
      <c r="B378" s="428">
        <f>+'Summary Data (2)'!B378</f>
        <v>0</v>
      </c>
      <c r="C378" s="431">
        <f>+'Summary Data (2)'!G378</f>
        <v>0</v>
      </c>
      <c r="D378" s="431">
        <f>+'Summary Data (2)'!K378</f>
        <v>0</v>
      </c>
      <c r="E378" s="431">
        <f>+'Summary Data (2)'!O378</f>
        <v>0</v>
      </c>
      <c r="F378" s="431">
        <f>+'Summary Data (2)'!S378</f>
        <v>0</v>
      </c>
      <c r="G378" s="431">
        <f>+'Summary Data (2)'!W378</f>
        <v>0</v>
      </c>
      <c r="H378" s="431">
        <f>+'Summary Data (2)'!AA378</f>
        <v>0</v>
      </c>
      <c r="I378" s="431">
        <f>+'Summary Data (2)'!AE378</f>
        <v>0</v>
      </c>
      <c r="J378" s="431">
        <f>+'Summary Data (2)'!AI378</f>
        <v>0</v>
      </c>
      <c r="K378" s="431">
        <f>+'Summary Data (2)'!AM378</f>
        <v>0</v>
      </c>
      <c r="L378" s="431">
        <f>+'Summary Data (2)'!AQ378</f>
        <v>0</v>
      </c>
      <c r="M378" s="431">
        <f>+'Summary Data (2)'!AU378</f>
        <v>0</v>
      </c>
      <c r="N378" s="431">
        <f>+'Summary Data (2)'!AY378</f>
        <v>0</v>
      </c>
      <c r="O378" s="431">
        <f>+'Summary Data (2)'!BC378</f>
        <v>0</v>
      </c>
      <c r="P378" s="431">
        <f>+'Summary Data (2)'!BG378</f>
        <v>0</v>
      </c>
      <c r="Q378" s="431">
        <f>+'Summary Data (2)'!BK378</f>
        <v>0</v>
      </c>
      <c r="R378" s="431">
        <f>+'Summary Data (2)'!BO378</f>
        <v>0</v>
      </c>
      <c r="S378" s="431">
        <f>+'Summary Data (2)'!BS378</f>
        <v>0</v>
      </c>
      <c r="T378" s="431">
        <f>+'Summary Data (2)'!BW378</f>
        <v>0</v>
      </c>
      <c r="U378" s="431">
        <f>+'Summary Data (2)'!BZ378</f>
        <v>0</v>
      </c>
      <c r="X378" s="432">
        <f t="shared" si="62"/>
        <v>0</v>
      </c>
      <c r="Y378" s="432">
        <f t="shared" si="62"/>
        <v>0</v>
      </c>
      <c r="Z378" s="432">
        <f t="shared" si="63"/>
        <v>0</v>
      </c>
      <c r="AA378" s="432">
        <f t="shared" si="64"/>
        <v>0</v>
      </c>
      <c r="AB378" s="432">
        <f t="shared" si="65"/>
        <v>0</v>
      </c>
      <c r="AC378" s="432">
        <f t="shared" si="66"/>
        <v>0</v>
      </c>
      <c r="AD378" s="432">
        <f t="shared" si="67"/>
        <v>0</v>
      </c>
      <c r="AG378" s="483" t="e">
        <f t="shared" si="68"/>
        <v>#DIV/0!</v>
      </c>
      <c r="AH378" s="483" t="e">
        <f t="shared" si="69"/>
        <v>#DIV/0!</v>
      </c>
      <c r="AI378" s="483" t="e">
        <f t="shared" si="70"/>
        <v>#DIV/0!</v>
      </c>
      <c r="AJ378" s="483" t="e">
        <f t="shared" si="71"/>
        <v>#DIV/0!</v>
      </c>
      <c r="AK378" s="483" t="e">
        <f t="shared" si="72"/>
        <v>#DIV/0!</v>
      </c>
      <c r="AL378" s="483" t="e">
        <f t="shared" si="73"/>
        <v>#DIV/0!</v>
      </c>
    </row>
    <row r="379" spans="2:38" x14ac:dyDescent="0.2">
      <c r="B379" s="428">
        <f>+'Summary Data (2)'!B379</f>
        <v>0</v>
      </c>
      <c r="C379" s="431">
        <f>+'Summary Data (2)'!G379</f>
        <v>0</v>
      </c>
      <c r="D379" s="431">
        <f>+'Summary Data (2)'!K379</f>
        <v>0</v>
      </c>
      <c r="E379" s="431">
        <f>+'Summary Data (2)'!O379</f>
        <v>0</v>
      </c>
      <c r="F379" s="431">
        <f>+'Summary Data (2)'!S379</f>
        <v>0</v>
      </c>
      <c r="G379" s="431">
        <f>+'Summary Data (2)'!W379</f>
        <v>0</v>
      </c>
      <c r="H379" s="431">
        <f>+'Summary Data (2)'!AA379</f>
        <v>0</v>
      </c>
      <c r="I379" s="431">
        <f>+'Summary Data (2)'!AE379</f>
        <v>0</v>
      </c>
      <c r="J379" s="431">
        <f>+'Summary Data (2)'!AI379</f>
        <v>0</v>
      </c>
      <c r="K379" s="431">
        <f>+'Summary Data (2)'!AM379</f>
        <v>0</v>
      </c>
      <c r="L379" s="431">
        <f>+'Summary Data (2)'!AQ379</f>
        <v>0</v>
      </c>
      <c r="M379" s="431">
        <f>+'Summary Data (2)'!AU379</f>
        <v>0</v>
      </c>
      <c r="N379" s="431">
        <f>+'Summary Data (2)'!AY379</f>
        <v>0</v>
      </c>
      <c r="O379" s="431">
        <f>+'Summary Data (2)'!BC379</f>
        <v>0</v>
      </c>
      <c r="P379" s="431">
        <f>+'Summary Data (2)'!BG379</f>
        <v>0</v>
      </c>
      <c r="Q379" s="431">
        <f>+'Summary Data (2)'!BK379</f>
        <v>0</v>
      </c>
      <c r="R379" s="431">
        <f>+'Summary Data (2)'!BO379</f>
        <v>0</v>
      </c>
      <c r="S379" s="431">
        <f>+'Summary Data (2)'!BS379</f>
        <v>0</v>
      </c>
      <c r="T379" s="431">
        <f>+'Summary Data (2)'!BW379</f>
        <v>0</v>
      </c>
      <c r="U379" s="431">
        <f>+'Summary Data (2)'!BZ379</f>
        <v>0</v>
      </c>
      <c r="X379" s="432">
        <f t="shared" si="62"/>
        <v>0</v>
      </c>
      <c r="Y379" s="432">
        <f t="shared" si="62"/>
        <v>0</v>
      </c>
      <c r="Z379" s="432">
        <f t="shared" si="63"/>
        <v>0</v>
      </c>
      <c r="AA379" s="432">
        <f t="shared" si="64"/>
        <v>0</v>
      </c>
      <c r="AB379" s="432">
        <f t="shared" si="65"/>
        <v>0</v>
      </c>
      <c r="AC379" s="432">
        <f t="shared" si="66"/>
        <v>0</v>
      </c>
      <c r="AD379" s="432">
        <f t="shared" si="67"/>
        <v>0</v>
      </c>
      <c r="AG379" s="483" t="e">
        <f t="shared" si="68"/>
        <v>#DIV/0!</v>
      </c>
      <c r="AH379" s="483" t="e">
        <f t="shared" si="69"/>
        <v>#DIV/0!</v>
      </c>
      <c r="AI379" s="483" t="e">
        <f t="shared" si="70"/>
        <v>#DIV/0!</v>
      </c>
      <c r="AJ379" s="483" t="e">
        <f t="shared" si="71"/>
        <v>#DIV/0!</v>
      </c>
      <c r="AK379" s="483" t="e">
        <f t="shared" si="72"/>
        <v>#DIV/0!</v>
      </c>
      <c r="AL379" s="483" t="e">
        <f t="shared" si="73"/>
        <v>#DIV/0!</v>
      </c>
    </row>
    <row r="380" spans="2:38" x14ac:dyDescent="0.2">
      <c r="B380" s="428">
        <f>+'Summary Data (2)'!B380</f>
        <v>0</v>
      </c>
      <c r="C380" s="431">
        <f>+'Summary Data (2)'!G380</f>
        <v>0</v>
      </c>
      <c r="D380" s="431">
        <f>+'Summary Data (2)'!K380</f>
        <v>0</v>
      </c>
      <c r="E380" s="431">
        <f>+'Summary Data (2)'!O380</f>
        <v>0</v>
      </c>
      <c r="F380" s="431">
        <f>+'Summary Data (2)'!S380</f>
        <v>0</v>
      </c>
      <c r="G380" s="431">
        <f>+'Summary Data (2)'!W380</f>
        <v>0</v>
      </c>
      <c r="H380" s="431">
        <f>+'Summary Data (2)'!AA380</f>
        <v>0</v>
      </c>
      <c r="I380" s="431">
        <f>+'Summary Data (2)'!AE380</f>
        <v>0</v>
      </c>
      <c r="J380" s="431">
        <f>+'Summary Data (2)'!AI380</f>
        <v>0</v>
      </c>
      <c r="K380" s="431">
        <f>+'Summary Data (2)'!AM380</f>
        <v>0</v>
      </c>
      <c r="L380" s="431">
        <f>+'Summary Data (2)'!AQ380</f>
        <v>0</v>
      </c>
      <c r="M380" s="431">
        <f>+'Summary Data (2)'!AU380</f>
        <v>0</v>
      </c>
      <c r="N380" s="431">
        <f>+'Summary Data (2)'!AY380</f>
        <v>0</v>
      </c>
      <c r="O380" s="431">
        <f>+'Summary Data (2)'!BC380</f>
        <v>0</v>
      </c>
      <c r="P380" s="431">
        <f>+'Summary Data (2)'!BG380</f>
        <v>0</v>
      </c>
      <c r="Q380" s="431">
        <f>+'Summary Data (2)'!BK380</f>
        <v>0</v>
      </c>
      <c r="R380" s="431">
        <f>+'Summary Data (2)'!BO380</f>
        <v>0</v>
      </c>
      <c r="S380" s="431">
        <f>+'Summary Data (2)'!BS380</f>
        <v>0</v>
      </c>
      <c r="T380" s="431">
        <f>+'Summary Data (2)'!BW380</f>
        <v>0</v>
      </c>
      <c r="U380" s="431">
        <f>+'Summary Data (2)'!BZ380</f>
        <v>0</v>
      </c>
      <c r="X380" s="432">
        <f t="shared" si="62"/>
        <v>0</v>
      </c>
      <c r="Y380" s="432">
        <f t="shared" si="62"/>
        <v>0</v>
      </c>
      <c r="Z380" s="432">
        <f t="shared" si="63"/>
        <v>0</v>
      </c>
      <c r="AA380" s="432">
        <f t="shared" si="64"/>
        <v>0</v>
      </c>
      <c r="AB380" s="432">
        <f t="shared" si="65"/>
        <v>0</v>
      </c>
      <c r="AC380" s="432">
        <f t="shared" si="66"/>
        <v>0</v>
      </c>
      <c r="AD380" s="432">
        <f t="shared" si="67"/>
        <v>0</v>
      </c>
      <c r="AG380" s="483" t="e">
        <f t="shared" si="68"/>
        <v>#DIV/0!</v>
      </c>
      <c r="AH380" s="483" t="e">
        <f t="shared" si="69"/>
        <v>#DIV/0!</v>
      </c>
      <c r="AI380" s="483" t="e">
        <f t="shared" si="70"/>
        <v>#DIV/0!</v>
      </c>
      <c r="AJ380" s="483" t="e">
        <f t="shared" si="71"/>
        <v>#DIV/0!</v>
      </c>
      <c r="AK380" s="483" t="e">
        <f t="shared" si="72"/>
        <v>#DIV/0!</v>
      </c>
      <c r="AL380" s="483" t="e">
        <f t="shared" si="73"/>
        <v>#DIV/0!</v>
      </c>
    </row>
    <row r="381" spans="2:38" x14ac:dyDescent="0.2">
      <c r="B381" s="428">
        <f>+'Summary Data (2)'!B381</f>
        <v>0</v>
      </c>
      <c r="C381" s="431">
        <f>+'Summary Data (2)'!G381</f>
        <v>0</v>
      </c>
      <c r="D381" s="431">
        <f>+'Summary Data (2)'!K381</f>
        <v>0</v>
      </c>
      <c r="E381" s="431">
        <f>+'Summary Data (2)'!O381</f>
        <v>0</v>
      </c>
      <c r="F381" s="431">
        <f>+'Summary Data (2)'!S381</f>
        <v>0</v>
      </c>
      <c r="G381" s="431">
        <f>+'Summary Data (2)'!W381</f>
        <v>0</v>
      </c>
      <c r="H381" s="431">
        <f>+'Summary Data (2)'!AA381</f>
        <v>0</v>
      </c>
      <c r="I381" s="431">
        <f>+'Summary Data (2)'!AE381</f>
        <v>0</v>
      </c>
      <c r="J381" s="431">
        <f>+'Summary Data (2)'!AI381</f>
        <v>0</v>
      </c>
      <c r="K381" s="431">
        <f>+'Summary Data (2)'!AM381</f>
        <v>0</v>
      </c>
      <c r="L381" s="431">
        <f>+'Summary Data (2)'!AQ381</f>
        <v>0</v>
      </c>
      <c r="M381" s="431">
        <f>+'Summary Data (2)'!AU381</f>
        <v>0</v>
      </c>
      <c r="N381" s="431">
        <f>+'Summary Data (2)'!AY381</f>
        <v>0</v>
      </c>
      <c r="O381" s="431">
        <f>+'Summary Data (2)'!BC381</f>
        <v>0</v>
      </c>
      <c r="P381" s="431">
        <f>+'Summary Data (2)'!BG381</f>
        <v>0</v>
      </c>
      <c r="Q381" s="431">
        <f>+'Summary Data (2)'!BK381</f>
        <v>0</v>
      </c>
      <c r="R381" s="431">
        <f>+'Summary Data (2)'!BO381</f>
        <v>0</v>
      </c>
      <c r="S381" s="431">
        <f>+'Summary Data (2)'!BS381</f>
        <v>0</v>
      </c>
      <c r="T381" s="431">
        <f>+'Summary Data (2)'!BW381</f>
        <v>0</v>
      </c>
      <c r="U381" s="431">
        <f>+'Summary Data (2)'!BZ381</f>
        <v>0</v>
      </c>
      <c r="X381" s="432">
        <f t="shared" si="62"/>
        <v>0</v>
      </c>
      <c r="Y381" s="432">
        <f t="shared" si="62"/>
        <v>0</v>
      </c>
      <c r="Z381" s="432">
        <f t="shared" si="63"/>
        <v>0</v>
      </c>
      <c r="AA381" s="432">
        <f t="shared" si="64"/>
        <v>0</v>
      </c>
      <c r="AB381" s="432">
        <f t="shared" si="65"/>
        <v>0</v>
      </c>
      <c r="AC381" s="432">
        <f t="shared" si="66"/>
        <v>0</v>
      </c>
      <c r="AD381" s="432">
        <f t="shared" si="67"/>
        <v>0</v>
      </c>
      <c r="AG381" s="483" t="e">
        <f t="shared" si="68"/>
        <v>#DIV/0!</v>
      </c>
      <c r="AH381" s="483" t="e">
        <f t="shared" si="69"/>
        <v>#DIV/0!</v>
      </c>
      <c r="AI381" s="483" t="e">
        <f t="shared" si="70"/>
        <v>#DIV/0!</v>
      </c>
      <c r="AJ381" s="483" t="e">
        <f t="shared" si="71"/>
        <v>#DIV/0!</v>
      </c>
      <c r="AK381" s="483" t="e">
        <f t="shared" si="72"/>
        <v>#DIV/0!</v>
      </c>
      <c r="AL381" s="483" t="e">
        <f t="shared" si="73"/>
        <v>#DIV/0!</v>
      </c>
    </row>
    <row r="382" spans="2:38" x14ac:dyDescent="0.2">
      <c r="B382" s="428">
        <f>+'Summary Data (2)'!B382</f>
        <v>0</v>
      </c>
      <c r="C382" s="431">
        <f>+'Summary Data (2)'!G382</f>
        <v>0</v>
      </c>
      <c r="D382" s="431">
        <f>+'Summary Data (2)'!K382</f>
        <v>0</v>
      </c>
      <c r="E382" s="431">
        <f>+'Summary Data (2)'!O382</f>
        <v>0</v>
      </c>
      <c r="F382" s="431">
        <f>+'Summary Data (2)'!S382</f>
        <v>0</v>
      </c>
      <c r="G382" s="431">
        <f>+'Summary Data (2)'!W382</f>
        <v>0</v>
      </c>
      <c r="H382" s="431">
        <f>+'Summary Data (2)'!AA382</f>
        <v>0</v>
      </c>
      <c r="I382" s="431">
        <f>+'Summary Data (2)'!AE382</f>
        <v>0</v>
      </c>
      <c r="J382" s="431">
        <f>+'Summary Data (2)'!AI382</f>
        <v>0</v>
      </c>
      <c r="K382" s="431">
        <f>+'Summary Data (2)'!AM382</f>
        <v>0</v>
      </c>
      <c r="L382" s="431">
        <f>+'Summary Data (2)'!AQ382</f>
        <v>0</v>
      </c>
      <c r="M382" s="431">
        <f>+'Summary Data (2)'!AU382</f>
        <v>0</v>
      </c>
      <c r="N382" s="431">
        <f>+'Summary Data (2)'!AY382</f>
        <v>0</v>
      </c>
      <c r="O382" s="431">
        <f>+'Summary Data (2)'!BC382</f>
        <v>0</v>
      </c>
      <c r="P382" s="431">
        <f>+'Summary Data (2)'!BG382</f>
        <v>0</v>
      </c>
      <c r="Q382" s="431">
        <f>+'Summary Data (2)'!BK382</f>
        <v>0</v>
      </c>
      <c r="R382" s="431">
        <f>+'Summary Data (2)'!BO382</f>
        <v>0</v>
      </c>
      <c r="S382" s="431">
        <f>+'Summary Data (2)'!BS382</f>
        <v>0</v>
      </c>
      <c r="T382" s="431">
        <f>+'Summary Data (2)'!BW382</f>
        <v>0</v>
      </c>
      <c r="U382" s="431">
        <f>+'Summary Data (2)'!BZ382</f>
        <v>0</v>
      </c>
      <c r="X382" s="432">
        <f t="shared" si="62"/>
        <v>0</v>
      </c>
      <c r="Y382" s="432">
        <f t="shared" si="62"/>
        <v>0</v>
      </c>
      <c r="Z382" s="432">
        <f t="shared" si="63"/>
        <v>0</v>
      </c>
      <c r="AA382" s="432">
        <f t="shared" si="64"/>
        <v>0</v>
      </c>
      <c r="AB382" s="432">
        <f t="shared" si="65"/>
        <v>0</v>
      </c>
      <c r="AC382" s="432">
        <f t="shared" si="66"/>
        <v>0</v>
      </c>
      <c r="AD382" s="432">
        <f t="shared" si="67"/>
        <v>0</v>
      </c>
      <c r="AG382" s="483" t="e">
        <f t="shared" si="68"/>
        <v>#DIV/0!</v>
      </c>
      <c r="AH382" s="483" t="e">
        <f t="shared" si="69"/>
        <v>#DIV/0!</v>
      </c>
      <c r="AI382" s="483" t="e">
        <f t="shared" si="70"/>
        <v>#DIV/0!</v>
      </c>
      <c r="AJ382" s="483" t="e">
        <f t="shared" si="71"/>
        <v>#DIV/0!</v>
      </c>
      <c r="AK382" s="483" t="e">
        <f t="shared" si="72"/>
        <v>#DIV/0!</v>
      </c>
      <c r="AL382" s="483" t="e">
        <f t="shared" si="73"/>
        <v>#DIV/0!</v>
      </c>
    </row>
    <row r="383" spans="2:38" x14ac:dyDescent="0.2">
      <c r="B383" s="428">
        <f>+'Summary Data (2)'!B383</f>
        <v>0</v>
      </c>
      <c r="C383" s="431">
        <f>+'Summary Data (2)'!G383</f>
        <v>0</v>
      </c>
      <c r="D383" s="431">
        <f>+'Summary Data (2)'!K383</f>
        <v>0</v>
      </c>
      <c r="E383" s="431">
        <f>+'Summary Data (2)'!O383</f>
        <v>0</v>
      </c>
      <c r="F383" s="431">
        <f>+'Summary Data (2)'!S383</f>
        <v>0</v>
      </c>
      <c r="G383" s="431">
        <f>+'Summary Data (2)'!W383</f>
        <v>0</v>
      </c>
      <c r="H383" s="431">
        <f>+'Summary Data (2)'!AA383</f>
        <v>0</v>
      </c>
      <c r="I383" s="431">
        <f>+'Summary Data (2)'!AE383</f>
        <v>0</v>
      </c>
      <c r="J383" s="431">
        <f>+'Summary Data (2)'!AI383</f>
        <v>0</v>
      </c>
      <c r="K383" s="431">
        <f>+'Summary Data (2)'!AM383</f>
        <v>0</v>
      </c>
      <c r="L383" s="431">
        <f>+'Summary Data (2)'!AQ383</f>
        <v>0</v>
      </c>
      <c r="M383" s="431">
        <f>+'Summary Data (2)'!AU383</f>
        <v>0</v>
      </c>
      <c r="N383" s="431">
        <f>+'Summary Data (2)'!AY383</f>
        <v>0</v>
      </c>
      <c r="O383" s="431">
        <f>+'Summary Data (2)'!BC383</f>
        <v>0</v>
      </c>
      <c r="P383" s="431">
        <f>+'Summary Data (2)'!BG383</f>
        <v>0</v>
      </c>
      <c r="Q383" s="431">
        <f>+'Summary Data (2)'!BK383</f>
        <v>0</v>
      </c>
      <c r="R383" s="431">
        <f>+'Summary Data (2)'!BO383</f>
        <v>0</v>
      </c>
      <c r="S383" s="431">
        <f>+'Summary Data (2)'!BS383</f>
        <v>0</v>
      </c>
      <c r="T383" s="431">
        <f>+'Summary Data (2)'!BW383</f>
        <v>0</v>
      </c>
      <c r="U383" s="431">
        <f>+'Summary Data (2)'!BZ383</f>
        <v>0</v>
      </c>
      <c r="X383" s="432">
        <f t="shared" si="62"/>
        <v>0</v>
      </c>
      <c r="Y383" s="432">
        <f t="shared" si="62"/>
        <v>0</v>
      </c>
      <c r="Z383" s="432">
        <f t="shared" si="63"/>
        <v>0</v>
      </c>
      <c r="AA383" s="432">
        <f t="shared" si="64"/>
        <v>0</v>
      </c>
      <c r="AB383" s="432">
        <f t="shared" si="65"/>
        <v>0</v>
      </c>
      <c r="AC383" s="432">
        <f t="shared" si="66"/>
        <v>0</v>
      </c>
      <c r="AD383" s="432">
        <f t="shared" si="67"/>
        <v>0</v>
      </c>
      <c r="AG383" s="483" t="e">
        <f t="shared" si="68"/>
        <v>#DIV/0!</v>
      </c>
      <c r="AH383" s="483" t="e">
        <f t="shared" si="69"/>
        <v>#DIV/0!</v>
      </c>
      <c r="AI383" s="483" t="e">
        <f t="shared" si="70"/>
        <v>#DIV/0!</v>
      </c>
      <c r="AJ383" s="483" t="e">
        <f t="shared" si="71"/>
        <v>#DIV/0!</v>
      </c>
      <c r="AK383" s="483" t="e">
        <f t="shared" si="72"/>
        <v>#DIV/0!</v>
      </c>
      <c r="AL383" s="483" t="e">
        <f t="shared" si="73"/>
        <v>#DIV/0!</v>
      </c>
    </row>
    <row r="384" spans="2:38" x14ac:dyDescent="0.2">
      <c r="B384" s="428">
        <f>+'Summary Data (2)'!B384</f>
        <v>0</v>
      </c>
      <c r="C384" s="431">
        <f>+'Summary Data (2)'!G384</f>
        <v>0</v>
      </c>
      <c r="D384" s="431">
        <f>+'Summary Data (2)'!K384</f>
        <v>0</v>
      </c>
      <c r="E384" s="431">
        <f>+'Summary Data (2)'!O384</f>
        <v>0</v>
      </c>
      <c r="F384" s="431">
        <f>+'Summary Data (2)'!S384</f>
        <v>0</v>
      </c>
      <c r="G384" s="431">
        <f>+'Summary Data (2)'!W384</f>
        <v>0</v>
      </c>
      <c r="H384" s="431">
        <f>+'Summary Data (2)'!AA384</f>
        <v>0</v>
      </c>
      <c r="I384" s="431">
        <f>+'Summary Data (2)'!AE384</f>
        <v>0</v>
      </c>
      <c r="J384" s="431">
        <f>+'Summary Data (2)'!AI384</f>
        <v>0</v>
      </c>
      <c r="K384" s="431">
        <f>+'Summary Data (2)'!AM384</f>
        <v>0</v>
      </c>
      <c r="L384" s="431">
        <f>+'Summary Data (2)'!AQ384</f>
        <v>0</v>
      </c>
      <c r="M384" s="431">
        <f>+'Summary Data (2)'!AU384</f>
        <v>0</v>
      </c>
      <c r="N384" s="431">
        <f>+'Summary Data (2)'!AY384</f>
        <v>0</v>
      </c>
      <c r="O384" s="431">
        <f>+'Summary Data (2)'!BC384</f>
        <v>0</v>
      </c>
      <c r="P384" s="431">
        <f>+'Summary Data (2)'!BG384</f>
        <v>0</v>
      </c>
      <c r="Q384" s="431">
        <f>+'Summary Data (2)'!BK384</f>
        <v>0</v>
      </c>
      <c r="R384" s="431">
        <f>+'Summary Data (2)'!BO384</f>
        <v>0</v>
      </c>
      <c r="S384" s="431">
        <f>+'Summary Data (2)'!BS384</f>
        <v>0</v>
      </c>
      <c r="T384" s="431">
        <f>+'Summary Data (2)'!BW384</f>
        <v>0</v>
      </c>
      <c r="U384" s="431">
        <f>+'Summary Data (2)'!BZ384</f>
        <v>0</v>
      </c>
      <c r="X384" s="432">
        <f t="shared" si="62"/>
        <v>0</v>
      </c>
      <c r="Y384" s="432">
        <f t="shared" si="62"/>
        <v>0</v>
      </c>
      <c r="Z384" s="432">
        <f t="shared" si="63"/>
        <v>0</v>
      </c>
      <c r="AA384" s="432">
        <f t="shared" si="64"/>
        <v>0</v>
      </c>
      <c r="AB384" s="432">
        <f t="shared" si="65"/>
        <v>0</v>
      </c>
      <c r="AC384" s="432">
        <f t="shared" si="66"/>
        <v>0</v>
      </c>
      <c r="AD384" s="432">
        <f t="shared" si="67"/>
        <v>0</v>
      </c>
      <c r="AG384" s="483" t="e">
        <f t="shared" si="68"/>
        <v>#DIV/0!</v>
      </c>
      <c r="AH384" s="483" t="e">
        <f t="shared" si="69"/>
        <v>#DIV/0!</v>
      </c>
      <c r="AI384" s="483" t="e">
        <f t="shared" si="70"/>
        <v>#DIV/0!</v>
      </c>
      <c r="AJ384" s="483" t="e">
        <f t="shared" si="71"/>
        <v>#DIV/0!</v>
      </c>
      <c r="AK384" s="483" t="e">
        <f t="shared" si="72"/>
        <v>#DIV/0!</v>
      </c>
      <c r="AL384" s="483" t="e">
        <f t="shared" si="73"/>
        <v>#DIV/0!</v>
      </c>
    </row>
    <row r="385" spans="2:38" x14ac:dyDescent="0.2">
      <c r="B385" s="428">
        <f>+'Summary Data (2)'!B385</f>
        <v>0</v>
      </c>
      <c r="C385" s="431">
        <f>+'Summary Data (2)'!G385</f>
        <v>0</v>
      </c>
      <c r="D385" s="431">
        <f>+'Summary Data (2)'!K385</f>
        <v>0</v>
      </c>
      <c r="E385" s="431">
        <f>+'Summary Data (2)'!O385</f>
        <v>0</v>
      </c>
      <c r="F385" s="431">
        <f>+'Summary Data (2)'!S385</f>
        <v>0</v>
      </c>
      <c r="G385" s="431">
        <f>+'Summary Data (2)'!W385</f>
        <v>0</v>
      </c>
      <c r="H385" s="431">
        <f>+'Summary Data (2)'!AA385</f>
        <v>0</v>
      </c>
      <c r="I385" s="431">
        <f>+'Summary Data (2)'!AE385</f>
        <v>0</v>
      </c>
      <c r="J385" s="431">
        <f>+'Summary Data (2)'!AI385</f>
        <v>0</v>
      </c>
      <c r="K385" s="431">
        <f>+'Summary Data (2)'!AM385</f>
        <v>0</v>
      </c>
      <c r="L385" s="431">
        <f>+'Summary Data (2)'!AQ385</f>
        <v>0</v>
      </c>
      <c r="M385" s="431">
        <f>+'Summary Data (2)'!AU385</f>
        <v>0</v>
      </c>
      <c r="N385" s="431">
        <f>+'Summary Data (2)'!AY385</f>
        <v>0</v>
      </c>
      <c r="O385" s="431">
        <f>+'Summary Data (2)'!BC385</f>
        <v>0</v>
      </c>
      <c r="P385" s="431">
        <f>+'Summary Data (2)'!BG385</f>
        <v>0</v>
      </c>
      <c r="Q385" s="431">
        <f>+'Summary Data (2)'!BK385</f>
        <v>0</v>
      </c>
      <c r="R385" s="431">
        <f>+'Summary Data (2)'!BO385</f>
        <v>0</v>
      </c>
      <c r="S385" s="431">
        <f>+'Summary Data (2)'!BS385</f>
        <v>0</v>
      </c>
      <c r="T385" s="431">
        <f>+'Summary Data (2)'!BW385</f>
        <v>0</v>
      </c>
      <c r="U385" s="431">
        <f>+'Summary Data (2)'!BZ385</f>
        <v>0</v>
      </c>
      <c r="X385" s="432">
        <f t="shared" si="62"/>
        <v>0</v>
      </c>
      <c r="Y385" s="432">
        <f t="shared" si="62"/>
        <v>0</v>
      </c>
      <c r="Z385" s="432">
        <f t="shared" si="63"/>
        <v>0</v>
      </c>
      <c r="AA385" s="432">
        <f t="shared" si="64"/>
        <v>0</v>
      </c>
      <c r="AB385" s="432">
        <f t="shared" si="65"/>
        <v>0</v>
      </c>
      <c r="AC385" s="432">
        <f t="shared" si="66"/>
        <v>0</v>
      </c>
      <c r="AD385" s="432">
        <f t="shared" si="67"/>
        <v>0</v>
      </c>
      <c r="AG385" s="483" t="e">
        <f t="shared" si="68"/>
        <v>#DIV/0!</v>
      </c>
      <c r="AH385" s="483" t="e">
        <f t="shared" si="69"/>
        <v>#DIV/0!</v>
      </c>
      <c r="AI385" s="483" t="e">
        <f t="shared" si="70"/>
        <v>#DIV/0!</v>
      </c>
      <c r="AJ385" s="483" t="e">
        <f t="shared" si="71"/>
        <v>#DIV/0!</v>
      </c>
      <c r="AK385" s="483" t="e">
        <f t="shared" si="72"/>
        <v>#DIV/0!</v>
      </c>
      <c r="AL385" s="483" t="e">
        <f t="shared" si="73"/>
        <v>#DIV/0!</v>
      </c>
    </row>
    <row r="386" spans="2:38" x14ac:dyDescent="0.2">
      <c r="B386" s="428">
        <f>+'Summary Data (2)'!B386</f>
        <v>0</v>
      </c>
      <c r="C386" s="431">
        <f>+'Summary Data (2)'!G386</f>
        <v>0</v>
      </c>
      <c r="D386" s="431">
        <f>+'Summary Data (2)'!K386</f>
        <v>0</v>
      </c>
      <c r="E386" s="431">
        <f>+'Summary Data (2)'!O386</f>
        <v>0</v>
      </c>
      <c r="F386" s="431">
        <f>+'Summary Data (2)'!S386</f>
        <v>0</v>
      </c>
      <c r="G386" s="431">
        <f>+'Summary Data (2)'!W386</f>
        <v>0</v>
      </c>
      <c r="H386" s="431">
        <f>+'Summary Data (2)'!AA386</f>
        <v>0</v>
      </c>
      <c r="I386" s="431">
        <f>+'Summary Data (2)'!AE386</f>
        <v>0</v>
      </c>
      <c r="J386" s="431">
        <f>+'Summary Data (2)'!AI386</f>
        <v>0</v>
      </c>
      <c r="K386" s="431">
        <f>+'Summary Data (2)'!AM386</f>
        <v>0</v>
      </c>
      <c r="L386" s="431">
        <f>+'Summary Data (2)'!AQ386</f>
        <v>0</v>
      </c>
      <c r="M386" s="431">
        <f>+'Summary Data (2)'!AU386</f>
        <v>0</v>
      </c>
      <c r="N386" s="431">
        <f>+'Summary Data (2)'!AY386</f>
        <v>0</v>
      </c>
      <c r="O386" s="431">
        <f>+'Summary Data (2)'!BC386</f>
        <v>0</v>
      </c>
      <c r="P386" s="431">
        <f>+'Summary Data (2)'!BG386</f>
        <v>0</v>
      </c>
      <c r="Q386" s="431">
        <f>+'Summary Data (2)'!BK386</f>
        <v>0</v>
      </c>
      <c r="R386" s="431">
        <f>+'Summary Data (2)'!BO386</f>
        <v>0</v>
      </c>
      <c r="S386" s="431">
        <f>+'Summary Data (2)'!BS386</f>
        <v>0</v>
      </c>
      <c r="T386" s="431">
        <f>+'Summary Data (2)'!BW386</f>
        <v>0</v>
      </c>
      <c r="U386" s="431">
        <f>+'Summary Data (2)'!BZ386</f>
        <v>0</v>
      </c>
      <c r="X386" s="432">
        <f t="shared" si="62"/>
        <v>0</v>
      </c>
      <c r="Y386" s="432">
        <f t="shared" si="62"/>
        <v>0</v>
      </c>
      <c r="Z386" s="432">
        <f t="shared" si="63"/>
        <v>0</v>
      </c>
      <c r="AA386" s="432">
        <f t="shared" si="64"/>
        <v>0</v>
      </c>
      <c r="AB386" s="432">
        <f t="shared" si="65"/>
        <v>0</v>
      </c>
      <c r="AC386" s="432">
        <f t="shared" si="66"/>
        <v>0</v>
      </c>
      <c r="AD386" s="432">
        <f t="shared" si="67"/>
        <v>0</v>
      </c>
      <c r="AG386" s="483" t="e">
        <f t="shared" si="68"/>
        <v>#DIV/0!</v>
      </c>
      <c r="AH386" s="483" t="e">
        <f t="shared" si="69"/>
        <v>#DIV/0!</v>
      </c>
      <c r="AI386" s="483" t="e">
        <f t="shared" si="70"/>
        <v>#DIV/0!</v>
      </c>
      <c r="AJ386" s="483" t="e">
        <f t="shared" si="71"/>
        <v>#DIV/0!</v>
      </c>
      <c r="AK386" s="483" t="e">
        <f t="shared" si="72"/>
        <v>#DIV/0!</v>
      </c>
      <c r="AL386" s="483" t="e">
        <f t="shared" si="73"/>
        <v>#DIV/0!</v>
      </c>
    </row>
    <row r="387" spans="2:38" x14ac:dyDescent="0.2">
      <c r="B387" s="428">
        <f>+'Summary Data (2)'!B387</f>
        <v>0</v>
      </c>
      <c r="C387" s="431">
        <f>+'Summary Data (2)'!G387</f>
        <v>0</v>
      </c>
      <c r="D387" s="431">
        <f>+'Summary Data (2)'!K387</f>
        <v>0</v>
      </c>
      <c r="E387" s="431">
        <f>+'Summary Data (2)'!O387</f>
        <v>0</v>
      </c>
      <c r="F387" s="431">
        <f>+'Summary Data (2)'!S387</f>
        <v>0</v>
      </c>
      <c r="G387" s="431">
        <f>+'Summary Data (2)'!W387</f>
        <v>0</v>
      </c>
      <c r="H387" s="431">
        <f>+'Summary Data (2)'!AA387</f>
        <v>0</v>
      </c>
      <c r="I387" s="431">
        <f>+'Summary Data (2)'!AE387</f>
        <v>0</v>
      </c>
      <c r="J387" s="431">
        <f>+'Summary Data (2)'!AI387</f>
        <v>0</v>
      </c>
      <c r="K387" s="431">
        <f>+'Summary Data (2)'!AM387</f>
        <v>0</v>
      </c>
      <c r="L387" s="431">
        <f>+'Summary Data (2)'!AQ387</f>
        <v>0</v>
      </c>
      <c r="M387" s="431">
        <f>+'Summary Data (2)'!AU387</f>
        <v>0</v>
      </c>
      <c r="N387" s="431">
        <f>+'Summary Data (2)'!AY387</f>
        <v>0</v>
      </c>
      <c r="O387" s="431">
        <f>+'Summary Data (2)'!BC387</f>
        <v>0</v>
      </c>
      <c r="P387" s="431">
        <f>+'Summary Data (2)'!BG387</f>
        <v>0</v>
      </c>
      <c r="Q387" s="431">
        <f>+'Summary Data (2)'!BK387</f>
        <v>0</v>
      </c>
      <c r="R387" s="431">
        <f>+'Summary Data (2)'!BO387</f>
        <v>0</v>
      </c>
      <c r="S387" s="431">
        <f>+'Summary Data (2)'!BS387</f>
        <v>0</v>
      </c>
      <c r="T387" s="431">
        <f>+'Summary Data (2)'!BW387</f>
        <v>0</v>
      </c>
      <c r="U387" s="431">
        <f>+'Summary Data (2)'!BZ387</f>
        <v>0</v>
      </c>
      <c r="X387" s="432">
        <f t="shared" si="62"/>
        <v>0</v>
      </c>
      <c r="Y387" s="432">
        <f t="shared" si="62"/>
        <v>0</v>
      </c>
      <c r="Z387" s="432">
        <f t="shared" si="63"/>
        <v>0</v>
      </c>
      <c r="AA387" s="432">
        <f t="shared" si="64"/>
        <v>0</v>
      </c>
      <c r="AB387" s="432">
        <f t="shared" si="65"/>
        <v>0</v>
      </c>
      <c r="AC387" s="432">
        <f t="shared" si="66"/>
        <v>0</v>
      </c>
      <c r="AD387" s="432">
        <f t="shared" si="67"/>
        <v>0</v>
      </c>
      <c r="AG387" s="483" t="e">
        <f t="shared" si="68"/>
        <v>#DIV/0!</v>
      </c>
      <c r="AH387" s="483" t="e">
        <f t="shared" si="69"/>
        <v>#DIV/0!</v>
      </c>
      <c r="AI387" s="483" t="e">
        <f t="shared" si="70"/>
        <v>#DIV/0!</v>
      </c>
      <c r="AJ387" s="483" t="e">
        <f t="shared" si="71"/>
        <v>#DIV/0!</v>
      </c>
      <c r="AK387" s="483" t="e">
        <f t="shared" si="72"/>
        <v>#DIV/0!</v>
      </c>
      <c r="AL387" s="483" t="e">
        <f t="shared" si="73"/>
        <v>#DIV/0!</v>
      </c>
    </row>
    <row r="388" spans="2:38" x14ac:dyDescent="0.2">
      <c r="B388" s="428">
        <f>+'Summary Data (2)'!B388</f>
        <v>0</v>
      </c>
      <c r="C388" s="431">
        <f>+'Summary Data (2)'!G388</f>
        <v>0</v>
      </c>
      <c r="D388" s="431">
        <f>+'Summary Data (2)'!K388</f>
        <v>0</v>
      </c>
      <c r="E388" s="431">
        <f>+'Summary Data (2)'!O388</f>
        <v>0</v>
      </c>
      <c r="F388" s="431">
        <f>+'Summary Data (2)'!S388</f>
        <v>0</v>
      </c>
      <c r="G388" s="431">
        <f>+'Summary Data (2)'!W388</f>
        <v>0</v>
      </c>
      <c r="H388" s="431">
        <f>+'Summary Data (2)'!AA388</f>
        <v>0</v>
      </c>
      <c r="I388" s="431">
        <f>+'Summary Data (2)'!AE388</f>
        <v>0</v>
      </c>
      <c r="J388" s="431">
        <f>+'Summary Data (2)'!AI388</f>
        <v>0</v>
      </c>
      <c r="K388" s="431">
        <f>+'Summary Data (2)'!AM388</f>
        <v>0</v>
      </c>
      <c r="L388" s="431">
        <f>+'Summary Data (2)'!AQ388</f>
        <v>0</v>
      </c>
      <c r="M388" s="431">
        <f>+'Summary Data (2)'!AU388</f>
        <v>0</v>
      </c>
      <c r="N388" s="431">
        <f>+'Summary Data (2)'!AY388</f>
        <v>0</v>
      </c>
      <c r="O388" s="431">
        <f>+'Summary Data (2)'!BC388</f>
        <v>0</v>
      </c>
      <c r="P388" s="431">
        <f>+'Summary Data (2)'!BG388</f>
        <v>0</v>
      </c>
      <c r="Q388" s="431">
        <f>+'Summary Data (2)'!BK388</f>
        <v>0</v>
      </c>
      <c r="R388" s="431">
        <f>+'Summary Data (2)'!BO388</f>
        <v>0</v>
      </c>
      <c r="S388" s="431">
        <f>+'Summary Data (2)'!BS388</f>
        <v>0</v>
      </c>
      <c r="T388" s="431">
        <f>+'Summary Data (2)'!BW388</f>
        <v>0</v>
      </c>
      <c r="U388" s="431">
        <f>+'Summary Data (2)'!BZ388</f>
        <v>0</v>
      </c>
      <c r="X388" s="432">
        <f t="shared" ref="X388:Y451" si="74">+C388</f>
        <v>0</v>
      </c>
      <c r="Y388" s="432">
        <f t="shared" si="74"/>
        <v>0</v>
      </c>
      <c r="Z388" s="432">
        <f t="shared" ref="Z388:Z451" si="75">+Q388</f>
        <v>0</v>
      </c>
      <c r="AA388" s="432">
        <f t="shared" ref="AA388:AA451" si="76">+E388+F388+G388+H388+I388+J388</f>
        <v>0</v>
      </c>
      <c r="AB388" s="432">
        <f t="shared" ref="AB388:AB451" si="77">+R388+S388+T388</f>
        <v>0</v>
      </c>
      <c r="AC388" s="432">
        <f t="shared" ref="AC388:AC451" si="78">+K388+L388+M388+N388+O388+P388</f>
        <v>0</v>
      </c>
      <c r="AD388" s="432">
        <f t="shared" ref="AD388:AD451" si="79">+SUM(X388:AC388)-U388</f>
        <v>0</v>
      </c>
      <c r="AG388" s="483" t="e">
        <f t="shared" ref="AG388:AG451" si="80">+X388/$U388</f>
        <v>#DIV/0!</v>
      </c>
      <c r="AH388" s="483" t="e">
        <f t="shared" ref="AH388:AH451" si="81">+Y388/$U388</f>
        <v>#DIV/0!</v>
      </c>
      <c r="AI388" s="483" t="e">
        <f t="shared" ref="AI388:AI451" si="82">+Z388/$U388</f>
        <v>#DIV/0!</v>
      </c>
      <c r="AJ388" s="483" t="e">
        <f t="shared" ref="AJ388:AJ451" si="83">+AA388/$U388</f>
        <v>#DIV/0!</v>
      </c>
      <c r="AK388" s="483" t="e">
        <f t="shared" ref="AK388:AK451" si="84">+AB388/$U388</f>
        <v>#DIV/0!</v>
      </c>
      <c r="AL388" s="483" t="e">
        <f t="shared" ref="AL388:AL451" si="85">+AC388/$U388</f>
        <v>#DIV/0!</v>
      </c>
    </row>
    <row r="389" spans="2:38" x14ac:dyDescent="0.2">
      <c r="B389" s="428">
        <f>+'Summary Data (2)'!B389</f>
        <v>0</v>
      </c>
      <c r="C389" s="431">
        <f>+'Summary Data (2)'!G389</f>
        <v>0</v>
      </c>
      <c r="D389" s="431">
        <f>+'Summary Data (2)'!K389</f>
        <v>0</v>
      </c>
      <c r="E389" s="431">
        <f>+'Summary Data (2)'!O389</f>
        <v>0</v>
      </c>
      <c r="F389" s="431">
        <f>+'Summary Data (2)'!S389</f>
        <v>0</v>
      </c>
      <c r="G389" s="431">
        <f>+'Summary Data (2)'!W389</f>
        <v>0</v>
      </c>
      <c r="H389" s="431">
        <f>+'Summary Data (2)'!AA389</f>
        <v>0</v>
      </c>
      <c r="I389" s="431">
        <f>+'Summary Data (2)'!AE389</f>
        <v>0</v>
      </c>
      <c r="J389" s="431">
        <f>+'Summary Data (2)'!AI389</f>
        <v>0</v>
      </c>
      <c r="K389" s="431">
        <f>+'Summary Data (2)'!AM389</f>
        <v>0</v>
      </c>
      <c r="L389" s="431">
        <f>+'Summary Data (2)'!AQ389</f>
        <v>0</v>
      </c>
      <c r="M389" s="431">
        <f>+'Summary Data (2)'!AU389</f>
        <v>0</v>
      </c>
      <c r="N389" s="431">
        <f>+'Summary Data (2)'!AY389</f>
        <v>0</v>
      </c>
      <c r="O389" s="431">
        <f>+'Summary Data (2)'!BC389</f>
        <v>0</v>
      </c>
      <c r="P389" s="431">
        <f>+'Summary Data (2)'!BG389</f>
        <v>0</v>
      </c>
      <c r="Q389" s="431">
        <f>+'Summary Data (2)'!BK389</f>
        <v>0</v>
      </c>
      <c r="R389" s="431">
        <f>+'Summary Data (2)'!BO389</f>
        <v>0</v>
      </c>
      <c r="S389" s="431">
        <f>+'Summary Data (2)'!BS389</f>
        <v>0</v>
      </c>
      <c r="T389" s="431">
        <f>+'Summary Data (2)'!BW389</f>
        <v>0</v>
      </c>
      <c r="U389" s="431">
        <f>+'Summary Data (2)'!BZ389</f>
        <v>0</v>
      </c>
      <c r="X389" s="432">
        <f t="shared" si="74"/>
        <v>0</v>
      </c>
      <c r="Y389" s="432">
        <f t="shared" si="74"/>
        <v>0</v>
      </c>
      <c r="Z389" s="432">
        <f t="shared" si="75"/>
        <v>0</v>
      </c>
      <c r="AA389" s="432">
        <f t="shared" si="76"/>
        <v>0</v>
      </c>
      <c r="AB389" s="432">
        <f t="shared" si="77"/>
        <v>0</v>
      </c>
      <c r="AC389" s="432">
        <f t="shared" si="78"/>
        <v>0</v>
      </c>
      <c r="AD389" s="432">
        <f t="shared" si="79"/>
        <v>0</v>
      </c>
      <c r="AG389" s="483" t="e">
        <f t="shared" si="80"/>
        <v>#DIV/0!</v>
      </c>
      <c r="AH389" s="483" t="e">
        <f t="shared" si="81"/>
        <v>#DIV/0!</v>
      </c>
      <c r="AI389" s="483" t="e">
        <f t="shared" si="82"/>
        <v>#DIV/0!</v>
      </c>
      <c r="AJ389" s="483" t="e">
        <f t="shared" si="83"/>
        <v>#DIV/0!</v>
      </c>
      <c r="AK389" s="483" t="e">
        <f t="shared" si="84"/>
        <v>#DIV/0!</v>
      </c>
      <c r="AL389" s="483" t="e">
        <f t="shared" si="85"/>
        <v>#DIV/0!</v>
      </c>
    </row>
    <row r="390" spans="2:38" x14ac:dyDescent="0.2">
      <c r="B390" s="428">
        <f>+'Summary Data (2)'!B390</f>
        <v>0</v>
      </c>
      <c r="C390" s="431">
        <f>+'Summary Data (2)'!G390</f>
        <v>0</v>
      </c>
      <c r="D390" s="431">
        <f>+'Summary Data (2)'!K390</f>
        <v>0</v>
      </c>
      <c r="E390" s="431">
        <f>+'Summary Data (2)'!O390</f>
        <v>0</v>
      </c>
      <c r="F390" s="431">
        <f>+'Summary Data (2)'!S390</f>
        <v>0</v>
      </c>
      <c r="G390" s="431">
        <f>+'Summary Data (2)'!W390</f>
        <v>0</v>
      </c>
      <c r="H390" s="431">
        <f>+'Summary Data (2)'!AA390</f>
        <v>0</v>
      </c>
      <c r="I390" s="431">
        <f>+'Summary Data (2)'!AE390</f>
        <v>0</v>
      </c>
      <c r="J390" s="431">
        <f>+'Summary Data (2)'!AI390</f>
        <v>0</v>
      </c>
      <c r="K390" s="431">
        <f>+'Summary Data (2)'!AM390</f>
        <v>0</v>
      </c>
      <c r="L390" s="431">
        <f>+'Summary Data (2)'!AQ390</f>
        <v>0</v>
      </c>
      <c r="M390" s="431">
        <f>+'Summary Data (2)'!AU390</f>
        <v>0</v>
      </c>
      <c r="N390" s="431">
        <f>+'Summary Data (2)'!AY390</f>
        <v>0</v>
      </c>
      <c r="O390" s="431">
        <f>+'Summary Data (2)'!BC390</f>
        <v>0</v>
      </c>
      <c r="P390" s="431">
        <f>+'Summary Data (2)'!BG390</f>
        <v>0</v>
      </c>
      <c r="Q390" s="431">
        <f>+'Summary Data (2)'!BK390</f>
        <v>0</v>
      </c>
      <c r="R390" s="431">
        <f>+'Summary Data (2)'!BO390</f>
        <v>0</v>
      </c>
      <c r="S390" s="431">
        <f>+'Summary Data (2)'!BS390</f>
        <v>0</v>
      </c>
      <c r="T390" s="431">
        <f>+'Summary Data (2)'!BW390</f>
        <v>0</v>
      </c>
      <c r="U390" s="431">
        <f>+'Summary Data (2)'!BZ390</f>
        <v>0</v>
      </c>
      <c r="X390" s="432">
        <f t="shared" si="74"/>
        <v>0</v>
      </c>
      <c r="Y390" s="432">
        <f t="shared" si="74"/>
        <v>0</v>
      </c>
      <c r="Z390" s="432">
        <f t="shared" si="75"/>
        <v>0</v>
      </c>
      <c r="AA390" s="432">
        <f t="shared" si="76"/>
        <v>0</v>
      </c>
      <c r="AB390" s="432">
        <f t="shared" si="77"/>
        <v>0</v>
      </c>
      <c r="AC390" s="432">
        <f t="shared" si="78"/>
        <v>0</v>
      </c>
      <c r="AD390" s="432">
        <f t="shared" si="79"/>
        <v>0</v>
      </c>
      <c r="AG390" s="483" t="e">
        <f t="shared" si="80"/>
        <v>#DIV/0!</v>
      </c>
      <c r="AH390" s="483" t="e">
        <f t="shared" si="81"/>
        <v>#DIV/0!</v>
      </c>
      <c r="AI390" s="483" t="e">
        <f t="shared" si="82"/>
        <v>#DIV/0!</v>
      </c>
      <c r="AJ390" s="483" t="e">
        <f t="shared" si="83"/>
        <v>#DIV/0!</v>
      </c>
      <c r="AK390" s="483" t="e">
        <f t="shared" si="84"/>
        <v>#DIV/0!</v>
      </c>
      <c r="AL390" s="483" t="e">
        <f t="shared" si="85"/>
        <v>#DIV/0!</v>
      </c>
    </row>
    <row r="391" spans="2:38" x14ac:dyDescent="0.2">
      <c r="B391" s="428">
        <f>+'Summary Data (2)'!B391</f>
        <v>0</v>
      </c>
      <c r="C391" s="431">
        <f>+'Summary Data (2)'!G391</f>
        <v>0</v>
      </c>
      <c r="D391" s="431">
        <f>+'Summary Data (2)'!K391</f>
        <v>0</v>
      </c>
      <c r="E391" s="431">
        <f>+'Summary Data (2)'!O391</f>
        <v>0</v>
      </c>
      <c r="F391" s="431">
        <f>+'Summary Data (2)'!S391</f>
        <v>0</v>
      </c>
      <c r="G391" s="431">
        <f>+'Summary Data (2)'!W391</f>
        <v>0</v>
      </c>
      <c r="H391" s="431">
        <f>+'Summary Data (2)'!AA391</f>
        <v>0</v>
      </c>
      <c r="I391" s="431">
        <f>+'Summary Data (2)'!AE391</f>
        <v>0</v>
      </c>
      <c r="J391" s="431">
        <f>+'Summary Data (2)'!AI391</f>
        <v>0</v>
      </c>
      <c r="K391" s="431">
        <f>+'Summary Data (2)'!AM391</f>
        <v>0</v>
      </c>
      <c r="L391" s="431">
        <f>+'Summary Data (2)'!AQ391</f>
        <v>0</v>
      </c>
      <c r="M391" s="431">
        <f>+'Summary Data (2)'!AU391</f>
        <v>0</v>
      </c>
      <c r="N391" s="431">
        <f>+'Summary Data (2)'!AY391</f>
        <v>0</v>
      </c>
      <c r="O391" s="431">
        <f>+'Summary Data (2)'!BC391</f>
        <v>0</v>
      </c>
      <c r="P391" s="431">
        <f>+'Summary Data (2)'!BG391</f>
        <v>0</v>
      </c>
      <c r="Q391" s="431">
        <f>+'Summary Data (2)'!BK391</f>
        <v>0</v>
      </c>
      <c r="R391" s="431">
        <f>+'Summary Data (2)'!BO391</f>
        <v>0</v>
      </c>
      <c r="S391" s="431">
        <f>+'Summary Data (2)'!BS391</f>
        <v>0</v>
      </c>
      <c r="T391" s="431">
        <f>+'Summary Data (2)'!BW391</f>
        <v>0</v>
      </c>
      <c r="U391" s="431">
        <f>+'Summary Data (2)'!BZ391</f>
        <v>0</v>
      </c>
      <c r="X391" s="432">
        <f t="shared" si="74"/>
        <v>0</v>
      </c>
      <c r="Y391" s="432">
        <f t="shared" si="74"/>
        <v>0</v>
      </c>
      <c r="Z391" s="432">
        <f t="shared" si="75"/>
        <v>0</v>
      </c>
      <c r="AA391" s="432">
        <f t="shared" si="76"/>
        <v>0</v>
      </c>
      <c r="AB391" s="432">
        <f t="shared" si="77"/>
        <v>0</v>
      </c>
      <c r="AC391" s="432">
        <f t="shared" si="78"/>
        <v>0</v>
      </c>
      <c r="AD391" s="432">
        <f t="shared" si="79"/>
        <v>0</v>
      </c>
      <c r="AG391" s="483" t="e">
        <f t="shared" si="80"/>
        <v>#DIV/0!</v>
      </c>
      <c r="AH391" s="483" t="e">
        <f t="shared" si="81"/>
        <v>#DIV/0!</v>
      </c>
      <c r="AI391" s="483" t="e">
        <f t="shared" si="82"/>
        <v>#DIV/0!</v>
      </c>
      <c r="AJ391" s="483" t="e">
        <f t="shared" si="83"/>
        <v>#DIV/0!</v>
      </c>
      <c r="AK391" s="483" t="e">
        <f t="shared" si="84"/>
        <v>#DIV/0!</v>
      </c>
      <c r="AL391" s="483" t="e">
        <f t="shared" si="85"/>
        <v>#DIV/0!</v>
      </c>
    </row>
    <row r="392" spans="2:38" x14ac:dyDescent="0.2">
      <c r="B392" s="428">
        <f>+'Summary Data (2)'!B392</f>
        <v>0</v>
      </c>
      <c r="C392" s="431">
        <f>+'Summary Data (2)'!G392</f>
        <v>0</v>
      </c>
      <c r="D392" s="431">
        <f>+'Summary Data (2)'!K392</f>
        <v>0</v>
      </c>
      <c r="E392" s="431">
        <f>+'Summary Data (2)'!O392</f>
        <v>0</v>
      </c>
      <c r="F392" s="431">
        <f>+'Summary Data (2)'!S392</f>
        <v>0</v>
      </c>
      <c r="G392" s="431">
        <f>+'Summary Data (2)'!W392</f>
        <v>0</v>
      </c>
      <c r="H392" s="431">
        <f>+'Summary Data (2)'!AA392</f>
        <v>0</v>
      </c>
      <c r="I392" s="431">
        <f>+'Summary Data (2)'!AE392</f>
        <v>0</v>
      </c>
      <c r="J392" s="431">
        <f>+'Summary Data (2)'!AI392</f>
        <v>0</v>
      </c>
      <c r="K392" s="431">
        <f>+'Summary Data (2)'!AM392</f>
        <v>0</v>
      </c>
      <c r="L392" s="431">
        <f>+'Summary Data (2)'!AQ392</f>
        <v>0</v>
      </c>
      <c r="M392" s="431">
        <f>+'Summary Data (2)'!AU392</f>
        <v>0</v>
      </c>
      <c r="N392" s="431">
        <f>+'Summary Data (2)'!AY392</f>
        <v>0</v>
      </c>
      <c r="O392" s="431">
        <f>+'Summary Data (2)'!BC392</f>
        <v>0</v>
      </c>
      <c r="P392" s="431">
        <f>+'Summary Data (2)'!BG392</f>
        <v>0</v>
      </c>
      <c r="Q392" s="431">
        <f>+'Summary Data (2)'!BK392</f>
        <v>0</v>
      </c>
      <c r="R392" s="431">
        <f>+'Summary Data (2)'!BO392</f>
        <v>0</v>
      </c>
      <c r="S392" s="431">
        <f>+'Summary Data (2)'!BS392</f>
        <v>0</v>
      </c>
      <c r="T392" s="431">
        <f>+'Summary Data (2)'!BW392</f>
        <v>0</v>
      </c>
      <c r="U392" s="431">
        <f>+'Summary Data (2)'!BZ392</f>
        <v>0</v>
      </c>
      <c r="X392" s="432">
        <f t="shared" si="74"/>
        <v>0</v>
      </c>
      <c r="Y392" s="432">
        <f t="shared" si="74"/>
        <v>0</v>
      </c>
      <c r="Z392" s="432">
        <f t="shared" si="75"/>
        <v>0</v>
      </c>
      <c r="AA392" s="432">
        <f t="shared" si="76"/>
        <v>0</v>
      </c>
      <c r="AB392" s="432">
        <f t="shared" si="77"/>
        <v>0</v>
      </c>
      <c r="AC392" s="432">
        <f t="shared" si="78"/>
        <v>0</v>
      </c>
      <c r="AD392" s="432">
        <f t="shared" si="79"/>
        <v>0</v>
      </c>
      <c r="AG392" s="483" t="e">
        <f t="shared" si="80"/>
        <v>#DIV/0!</v>
      </c>
      <c r="AH392" s="483" t="e">
        <f t="shared" si="81"/>
        <v>#DIV/0!</v>
      </c>
      <c r="AI392" s="483" t="e">
        <f t="shared" si="82"/>
        <v>#DIV/0!</v>
      </c>
      <c r="AJ392" s="483" t="e">
        <f t="shared" si="83"/>
        <v>#DIV/0!</v>
      </c>
      <c r="AK392" s="483" t="e">
        <f t="shared" si="84"/>
        <v>#DIV/0!</v>
      </c>
      <c r="AL392" s="483" t="e">
        <f t="shared" si="85"/>
        <v>#DIV/0!</v>
      </c>
    </row>
    <row r="393" spans="2:38" x14ac:dyDescent="0.2">
      <c r="B393" s="428">
        <f>+'Summary Data (2)'!B393</f>
        <v>0</v>
      </c>
      <c r="C393" s="431">
        <f>+'Summary Data (2)'!G393</f>
        <v>0</v>
      </c>
      <c r="D393" s="431">
        <f>+'Summary Data (2)'!K393</f>
        <v>0</v>
      </c>
      <c r="E393" s="431">
        <f>+'Summary Data (2)'!O393</f>
        <v>0</v>
      </c>
      <c r="F393" s="431">
        <f>+'Summary Data (2)'!S393</f>
        <v>0</v>
      </c>
      <c r="G393" s="431">
        <f>+'Summary Data (2)'!W393</f>
        <v>0</v>
      </c>
      <c r="H393" s="431">
        <f>+'Summary Data (2)'!AA393</f>
        <v>0</v>
      </c>
      <c r="I393" s="431">
        <f>+'Summary Data (2)'!AE393</f>
        <v>0</v>
      </c>
      <c r="J393" s="431">
        <f>+'Summary Data (2)'!AI393</f>
        <v>0</v>
      </c>
      <c r="K393" s="431">
        <f>+'Summary Data (2)'!AM393</f>
        <v>0</v>
      </c>
      <c r="L393" s="431">
        <f>+'Summary Data (2)'!AQ393</f>
        <v>0</v>
      </c>
      <c r="M393" s="431">
        <f>+'Summary Data (2)'!AU393</f>
        <v>0</v>
      </c>
      <c r="N393" s="431">
        <f>+'Summary Data (2)'!AY393</f>
        <v>0</v>
      </c>
      <c r="O393" s="431">
        <f>+'Summary Data (2)'!BC393</f>
        <v>0</v>
      </c>
      <c r="P393" s="431">
        <f>+'Summary Data (2)'!BG393</f>
        <v>0</v>
      </c>
      <c r="Q393" s="431">
        <f>+'Summary Data (2)'!BK393</f>
        <v>0</v>
      </c>
      <c r="R393" s="431">
        <f>+'Summary Data (2)'!BO393</f>
        <v>0</v>
      </c>
      <c r="S393" s="431">
        <f>+'Summary Data (2)'!BS393</f>
        <v>0</v>
      </c>
      <c r="T393" s="431">
        <f>+'Summary Data (2)'!BW393</f>
        <v>0</v>
      </c>
      <c r="U393" s="431">
        <f>+'Summary Data (2)'!BZ393</f>
        <v>0</v>
      </c>
      <c r="X393" s="432">
        <f t="shared" si="74"/>
        <v>0</v>
      </c>
      <c r="Y393" s="432">
        <f t="shared" si="74"/>
        <v>0</v>
      </c>
      <c r="Z393" s="432">
        <f t="shared" si="75"/>
        <v>0</v>
      </c>
      <c r="AA393" s="432">
        <f t="shared" si="76"/>
        <v>0</v>
      </c>
      <c r="AB393" s="432">
        <f t="shared" si="77"/>
        <v>0</v>
      </c>
      <c r="AC393" s="432">
        <f t="shared" si="78"/>
        <v>0</v>
      </c>
      <c r="AD393" s="432">
        <f t="shared" si="79"/>
        <v>0</v>
      </c>
      <c r="AG393" s="483" t="e">
        <f t="shared" si="80"/>
        <v>#DIV/0!</v>
      </c>
      <c r="AH393" s="483" t="e">
        <f t="shared" si="81"/>
        <v>#DIV/0!</v>
      </c>
      <c r="AI393" s="483" t="e">
        <f t="shared" si="82"/>
        <v>#DIV/0!</v>
      </c>
      <c r="AJ393" s="483" t="e">
        <f t="shared" si="83"/>
        <v>#DIV/0!</v>
      </c>
      <c r="AK393" s="483" t="e">
        <f t="shared" si="84"/>
        <v>#DIV/0!</v>
      </c>
      <c r="AL393" s="483" t="e">
        <f t="shared" si="85"/>
        <v>#DIV/0!</v>
      </c>
    </row>
    <row r="394" spans="2:38" x14ac:dyDescent="0.2">
      <c r="B394" s="428">
        <f>+'Summary Data (2)'!B394</f>
        <v>0</v>
      </c>
      <c r="C394" s="431">
        <f>+'Summary Data (2)'!G394</f>
        <v>0</v>
      </c>
      <c r="D394" s="431">
        <f>+'Summary Data (2)'!K394</f>
        <v>0</v>
      </c>
      <c r="E394" s="431">
        <f>+'Summary Data (2)'!O394</f>
        <v>0</v>
      </c>
      <c r="F394" s="431">
        <f>+'Summary Data (2)'!S394</f>
        <v>0</v>
      </c>
      <c r="G394" s="431">
        <f>+'Summary Data (2)'!W394</f>
        <v>0</v>
      </c>
      <c r="H394" s="431">
        <f>+'Summary Data (2)'!AA394</f>
        <v>0</v>
      </c>
      <c r="I394" s="431">
        <f>+'Summary Data (2)'!AE394</f>
        <v>0</v>
      </c>
      <c r="J394" s="431">
        <f>+'Summary Data (2)'!AI394</f>
        <v>0</v>
      </c>
      <c r="K394" s="431">
        <f>+'Summary Data (2)'!AM394</f>
        <v>0</v>
      </c>
      <c r="L394" s="431">
        <f>+'Summary Data (2)'!AQ394</f>
        <v>0</v>
      </c>
      <c r="M394" s="431">
        <f>+'Summary Data (2)'!AU394</f>
        <v>0</v>
      </c>
      <c r="N394" s="431">
        <f>+'Summary Data (2)'!AY394</f>
        <v>0</v>
      </c>
      <c r="O394" s="431">
        <f>+'Summary Data (2)'!BC394</f>
        <v>0</v>
      </c>
      <c r="P394" s="431">
        <f>+'Summary Data (2)'!BG394</f>
        <v>0</v>
      </c>
      <c r="Q394" s="431">
        <f>+'Summary Data (2)'!BK394</f>
        <v>0</v>
      </c>
      <c r="R394" s="431">
        <f>+'Summary Data (2)'!BO394</f>
        <v>0</v>
      </c>
      <c r="S394" s="431">
        <f>+'Summary Data (2)'!BS394</f>
        <v>0</v>
      </c>
      <c r="T394" s="431">
        <f>+'Summary Data (2)'!BW394</f>
        <v>0</v>
      </c>
      <c r="U394" s="431">
        <f>+'Summary Data (2)'!BZ394</f>
        <v>0</v>
      </c>
      <c r="X394" s="432">
        <f t="shared" si="74"/>
        <v>0</v>
      </c>
      <c r="Y394" s="432">
        <f t="shared" si="74"/>
        <v>0</v>
      </c>
      <c r="Z394" s="432">
        <f t="shared" si="75"/>
        <v>0</v>
      </c>
      <c r="AA394" s="432">
        <f t="shared" si="76"/>
        <v>0</v>
      </c>
      <c r="AB394" s="432">
        <f t="shared" si="77"/>
        <v>0</v>
      </c>
      <c r="AC394" s="432">
        <f t="shared" si="78"/>
        <v>0</v>
      </c>
      <c r="AD394" s="432">
        <f t="shared" si="79"/>
        <v>0</v>
      </c>
      <c r="AG394" s="483" t="e">
        <f t="shared" si="80"/>
        <v>#DIV/0!</v>
      </c>
      <c r="AH394" s="483" t="e">
        <f t="shared" si="81"/>
        <v>#DIV/0!</v>
      </c>
      <c r="AI394" s="483" t="e">
        <f t="shared" si="82"/>
        <v>#DIV/0!</v>
      </c>
      <c r="AJ394" s="483" t="e">
        <f t="shared" si="83"/>
        <v>#DIV/0!</v>
      </c>
      <c r="AK394" s="483" t="e">
        <f t="shared" si="84"/>
        <v>#DIV/0!</v>
      </c>
      <c r="AL394" s="483" t="e">
        <f t="shared" si="85"/>
        <v>#DIV/0!</v>
      </c>
    </row>
    <row r="395" spans="2:38" x14ac:dyDescent="0.2">
      <c r="B395" s="428">
        <f>+'Summary Data (2)'!B395</f>
        <v>0</v>
      </c>
      <c r="C395" s="431">
        <f>+'Summary Data (2)'!G395</f>
        <v>0</v>
      </c>
      <c r="D395" s="431">
        <f>+'Summary Data (2)'!K395</f>
        <v>0</v>
      </c>
      <c r="E395" s="431">
        <f>+'Summary Data (2)'!O395</f>
        <v>0</v>
      </c>
      <c r="F395" s="431">
        <f>+'Summary Data (2)'!S395</f>
        <v>0</v>
      </c>
      <c r="G395" s="431">
        <f>+'Summary Data (2)'!W395</f>
        <v>0</v>
      </c>
      <c r="H395" s="431">
        <f>+'Summary Data (2)'!AA395</f>
        <v>0</v>
      </c>
      <c r="I395" s="431">
        <f>+'Summary Data (2)'!AE395</f>
        <v>0</v>
      </c>
      <c r="J395" s="431">
        <f>+'Summary Data (2)'!AI395</f>
        <v>0</v>
      </c>
      <c r="K395" s="431">
        <f>+'Summary Data (2)'!AM395</f>
        <v>0</v>
      </c>
      <c r="L395" s="431">
        <f>+'Summary Data (2)'!AQ395</f>
        <v>0</v>
      </c>
      <c r="M395" s="431">
        <f>+'Summary Data (2)'!AU395</f>
        <v>0</v>
      </c>
      <c r="N395" s="431">
        <f>+'Summary Data (2)'!AY395</f>
        <v>0</v>
      </c>
      <c r="O395" s="431">
        <f>+'Summary Data (2)'!BC395</f>
        <v>0</v>
      </c>
      <c r="P395" s="431">
        <f>+'Summary Data (2)'!BG395</f>
        <v>0</v>
      </c>
      <c r="Q395" s="431">
        <f>+'Summary Data (2)'!BK395</f>
        <v>0</v>
      </c>
      <c r="R395" s="431">
        <f>+'Summary Data (2)'!BO395</f>
        <v>0</v>
      </c>
      <c r="S395" s="431">
        <f>+'Summary Data (2)'!BS395</f>
        <v>0</v>
      </c>
      <c r="T395" s="431">
        <f>+'Summary Data (2)'!BW395</f>
        <v>0</v>
      </c>
      <c r="U395" s="431">
        <f>+'Summary Data (2)'!BZ395</f>
        <v>0</v>
      </c>
      <c r="X395" s="432">
        <f t="shared" si="74"/>
        <v>0</v>
      </c>
      <c r="Y395" s="432">
        <f t="shared" si="74"/>
        <v>0</v>
      </c>
      <c r="Z395" s="432">
        <f t="shared" si="75"/>
        <v>0</v>
      </c>
      <c r="AA395" s="432">
        <f t="shared" si="76"/>
        <v>0</v>
      </c>
      <c r="AB395" s="432">
        <f t="shared" si="77"/>
        <v>0</v>
      </c>
      <c r="AC395" s="432">
        <f t="shared" si="78"/>
        <v>0</v>
      </c>
      <c r="AD395" s="432">
        <f t="shared" si="79"/>
        <v>0</v>
      </c>
      <c r="AG395" s="483" t="e">
        <f t="shared" si="80"/>
        <v>#DIV/0!</v>
      </c>
      <c r="AH395" s="483" t="e">
        <f t="shared" si="81"/>
        <v>#DIV/0!</v>
      </c>
      <c r="AI395" s="483" t="e">
        <f t="shared" si="82"/>
        <v>#DIV/0!</v>
      </c>
      <c r="AJ395" s="483" t="e">
        <f t="shared" si="83"/>
        <v>#DIV/0!</v>
      </c>
      <c r="AK395" s="483" t="e">
        <f t="shared" si="84"/>
        <v>#DIV/0!</v>
      </c>
      <c r="AL395" s="483" t="e">
        <f t="shared" si="85"/>
        <v>#DIV/0!</v>
      </c>
    </row>
    <row r="396" spans="2:38" x14ac:dyDescent="0.2">
      <c r="B396" s="428">
        <f>+'Summary Data (2)'!B396</f>
        <v>0</v>
      </c>
      <c r="C396" s="431">
        <f>+'Summary Data (2)'!G396</f>
        <v>0</v>
      </c>
      <c r="D396" s="431">
        <f>+'Summary Data (2)'!K396</f>
        <v>0</v>
      </c>
      <c r="E396" s="431">
        <f>+'Summary Data (2)'!O396</f>
        <v>0</v>
      </c>
      <c r="F396" s="431">
        <f>+'Summary Data (2)'!S396</f>
        <v>0</v>
      </c>
      <c r="G396" s="431">
        <f>+'Summary Data (2)'!W396</f>
        <v>0</v>
      </c>
      <c r="H396" s="431">
        <f>+'Summary Data (2)'!AA396</f>
        <v>0</v>
      </c>
      <c r="I396" s="431">
        <f>+'Summary Data (2)'!AE396</f>
        <v>0</v>
      </c>
      <c r="J396" s="431">
        <f>+'Summary Data (2)'!AI396</f>
        <v>0</v>
      </c>
      <c r="K396" s="431">
        <f>+'Summary Data (2)'!AM396</f>
        <v>0</v>
      </c>
      <c r="L396" s="431">
        <f>+'Summary Data (2)'!AQ396</f>
        <v>0</v>
      </c>
      <c r="M396" s="431">
        <f>+'Summary Data (2)'!AU396</f>
        <v>0</v>
      </c>
      <c r="N396" s="431">
        <f>+'Summary Data (2)'!AY396</f>
        <v>0</v>
      </c>
      <c r="O396" s="431">
        <f>+'Summary Data (2)'!BC396</f>
        <v>0</v>
      </c>
      <c r="P396" s="431">
        <f>+'Summary Data (2)'!BG396</f>
        <v>0</v>
      </c>
      <c r="Q396" s="431">
        <f>+'Summary Data (2)'!BK396</f>
        <v>0</v>
      </c>
      <c r="R396" s="431">
        <f>+'Summary Data (2)'!BO396</f>
        <v>0</v>
      </c>
      <c r="S396" s="431">
        <f>+'Summary Data (2)'!BS396</f>
        <v>0</v>
      </c>
      <c r="T396" s="431">
        <f>+'Summary Data (2)'!BW396</f>
        <v>0</v>
      </c>
      <c r="U396" s="431">
        <f>+'Summary Data (2)'!BZ396</f>
        <v>0</v>
      </c>
      <c r="X396" s="432">
        <f t="shared" si="74"/>
        <v>0</v>
      </c>
      <c r="Y396" s="432">
        <f t="shared" si="74"/>
        <v>0</v>
      </c>
      <c r="Z396" s="432">
        <f t="shared" si="75"/>
        <v>0</v>
      </c>
      <c r="AA396" s="432">
        <f t="shared" si="76"/>
        <v>0</v>
      </c>
      <c r="AB396" s="432">
        <f t="shared" si="77"/>
        <v>0</v>
      </c>
      <c r="AC396" s="432">
        <f t="shared" si="78"/>
        <v>0</v>
      </c>
      <c r="AD396" s="432">
        <f t="shared" si="79"/>
        <v>0</v>
      </c>
      <c r="AG396" s="483" t="e">
        <f t="shared" si="80"/>
        <v>#DIV/0!</v>
      </c>
      <c r="AH396" s="483" t="e">
        <f t="shared" si="81"/>
        <v>#DIV/0!</v>
      </c>
      <c r="AI396" s="483" t="e">
        <f t="shared" si="82"/>
        <v>#DIV/0!</v>
      </c>
      <c r="AJ396" s="483" t="e">
        <f t="shared" si="83"/>
        <v>#DIV/0!</v>
      </c>
      <c r="AK396" s="483" t="e">
        <f t="shared" si="84"/>
        <v>#DIV/0!</v>
      </c>
      <c r="AL396" s="483" t="e">
        <f t="shared" si="85"/>
        <v>#DIV/0!</v>
      </c>
    </row>
    <row r="397" spans="2:38" x14ac:dyDescent="0.2">
      <c r="B397" s="428">
        <f>+'Summary Data (2)'!B397</f>
        <v>0</v>
      </c>
      <c r="C397" s="431">
        <f>+'Summary Data (2)'!G397</f>
        <v>0</v>
      </c>
      <c r="D397" s="431">
        <f>+'Summary Data (2)'!K397</f>
        <v>0</v>
      </c>
      <c r="E397" s="431">
        <f>+'Summary Data (2)'!O397</f>
        <v>0</v>
      </c>
      <c r="F397" s="431">
        <f>+'Summary Data (2)'!S397</f>
        <v>0</v>
      </c>
      <c r="G397" s="431">
        <f>+'Summary Data (2)'!W397</f>
        <v>0</v>
      </c>
      <c r="H397" s="431">
        <f>+'Summary Data (2)'!AA397</f>
        <v>0</v>
      </c>
      <c r="I397" s="431">
        <f>+'Summary Data (2)'!AE397</f>
        <v>0</v>
      </c>
      <c r="J397" s="431">
        <f>+'Summary Data (2)'!AI397</f>
        <v>0</v>
      </c>
      <c r="K397" s="431">
        <f>+'Summary Data (2)'!AM397</f>
        <v>0</v>
      </c>
      <c r="L397" s="431">
        <f>+'Summary Data (2)'!AQ397</f>
        <v>0</v>
      </c>
      <c r="M397" s="431">
        <f>+'Summary Data (2)'!AU397</f>
        <v>0</v>
      </c>
      <c r="N397" s="431">
        <f>+'Summary Data (2)'!AY397</f>
        <v>0</v>
      </c>
      <c r="O397" s="431">
        <f>+'Summary Data (2)'!BC397</f>
        <v>0</v>
      </c>
      <c r="P397" s="431">
        <f>+'Summary Data (2)'!BG397</f>
        <v>0</v>
      </c>
      <c r="Q397" s="431">
        <f>+'Summary Data (2)'!BK397</f>
        <v>0</v>
      </c>
      <c r="R397" s="431">
        <f>+'Summary Data (2)'!BO397</f>
        <v>0</v>
      </c>
      <c r="S397" s="431">
        <f>+'Summary Data (2)'!BS397</f>
        <v>0</v>
      </c>
      <c r="T397" s="431">
        <f>+'Summary Data (2)'!BW397</f>
        <v>0</v>
      </c>
      <c r="U397" s="431">
        <f>+'Summary Data (2)'!BZ397</f>
        <v>0</v>
      </c>
      <c r="X397" s="432">
        <f t="shared" si="74"/>
        <v>0</v>
      </c>
      <c r="Y397" s="432">
        <f t="shared" si="74"/>
        <v>0</v>
      </c>
      <c r="Z397" s="432">
        <f t="shared" si="75"/>
        <v>0</v>
      </c>
      <c r="AA397" s="432">
        <f t="shared" si="76"/>
        <v>0</v>
      </c>
      <c r="AB397" s="432">
        <f t="shared" si="77"/>
        <v>0</v>
      </c>
      <c r="AC397" s="432">
        <f t="shared" si="78"/>
        <v>0</v>
      </c>
      <c r="AD397" s="432">
        <f t="shared" si="79"/>
        <v>0</v>
      </c>
      <c r="AG397" s="483" t="e">
        <f t="shared" si="80"/>
        <v>#DIV/0!</v>
      </c>
      <c r="AH397" s="483" t="e">
        <f t="shared" si="81"/>
        <v>#DIV/0!</v>
      </c>
      <c r="AI397" s="483" t="e">
        <f t="shared" si="82"/>
        <v>#DIV/0!</v>
      </c>
      <c r="AJ397" s="483" t="e">
        <f t="shared" si="83"/>
        <v>#DIV/0!</v>
      </c>
      <c r="AK397" s="483" t="e">
        <f t="shared" si="84"/>
        <v>#DIV/0!</v>
      </c>
      <c r="AL397" s="483" t="e">
        <f t="shared" si="85"/>
        <v>#DIV/0!</v>
      </c>
    </row>
    <row r="398" spans="2:38" x14ac:dyDescent="0.2">
      <c r="B398" s="428">
        <f>+'Summary Data (2)'!B398</f>
        <v>0</v>
      </c>
      <c r="C398" s="431">
        <f>+'Summary Data (2)'!G398</f>
        <v>0</v>
      </c>
      <c r="D398" s="431">
        <f>+'Summary Data (2)'!K398</f>
        <v>0</v>
      </c>
      <c r="E398" s="431">
        <f>+'Summary Data (2)'!O398</f>
        <v>0</v>
      </c>
      <c r="F398" s="431">
        <f>+'Summary Data (2)'!S398</f>
        <v>0</v>
      </c>
      <c r="G398" s="431">
        <f>+'Summary Data (2)'!W398</f>
        <v>0</v>
      </c>
      <c r="H398" s="431">
        <f>+'Summary Data (2)'!AA398</f>
        <v>0</v>
      </c>
      <c r="I398" s="431">
        <f>+'Summary Data (2)'!AE398</f>
        <v>0</v>
      </c>
      <c r="J398" s="431">
        <f>+'Summary Data (2)'!AI398</f>
        <v>0</v>
      </c>
      <c r="K398" s="431">
        <f>+'Summary Data (2)'!AM398</f>
        <v>0</v>
      </c>
      <c r="L398" s="431">
        <f>+'Summary Data (2)'!AQ398</f>
        <v>0</v>
      </c>
      <c r="M398" s="431">
        <f>+'Summary Data (2)'!AU398</f>
        <v>0</v>
      </c>
      <c r="N398" s="431">
        <f>+'Summary Data (2)'!AY398</f>
        <v>0</v>
      </c>
      <c r="O398" s="431">
        <f>+'Summary Data (2)'!BC398</f>
        <v>0</v>
      </c>
      <c r="P398" s="431">
        <f>+'Summary Data (2)'!BG398</f>
        <v>0</v>
      </c>
      <c r="Q398" s="431">
        <f>+'Summary Data (2)'!BK398</f>
        <v>0</v>
      </c>
      <c r="R398" s="431">
        <f>+'Summary Data (2)'!BO398</f>
        <v>0</v>
      </c>
      <c r="S398" s="431">
        <f>+'Summary Data (2)'!BS398</f>
        <v>0</v>
      </c>
      <c r="T398" s="431">
        <f>+'Summary Data (2)'!BW398</f>
        <v>0</v>
      </c>
      <c r="U398" s="431">
        <f>+'Summary Data (2)'!BZ398</f>
        <v>0</v>
      </c>
      <c r="X398" s="432">
        <f t="shared" si="74"/>
        <v>0</v>
      </c>
      <c r="Y398" s="432">
        <f t="shared" si="74"/>
        <v>0</v>
      </c>
      <c r="Z398" s="432">
        <f t="shared" si="75"/>
        <v>0</v>
      </c>
      <c r="AA398" s="432">
        <f t="shared" si="76"/>
        <v>0</v>
      </c>
      <c r="AB398" s="432">
        <f t="shared" si="77"/>
        <v>0</v>
      </c>
      <c r="AC398" s="432">
        <f t="shared" si="78"/>
        <v>0</v>
      </c>
      <c r="AD398" s="432">
        <f t="shared" si="79"/>
        <v>0</v>
      </c>
      <c r="AG398" s="483" t="e">
        <f t="shared" si="80"/>
        <v>#DIV/0!</v>
      </c>
      <c r="AH398" s="483" t="e">
        <f t="shared" si="81"/>
        <v>#DIV/0!</v>
      </c>
      <c r="AI398" s="483" t="e">
        <f t="shared" si="82"/>
        <v>#DIV/0!</v>
      </c>
      <c r="AJ398" s="483" t="e">
        <f t="shared" si="83"/>
        <v>#DIV/0!</v>
      </c>
      <c r="AK398" s="483" t="e">
        <f t="shared" si="84"/>
        <v>#DIV/0!</v>
      </c>
      <c r="AL398" s="483" t="e">
        <f t="shared" si="85"/>
        <v>#DIV/0!</v>
      </c>
    </row>
    <row r="399" spans="2:38" x14ac:dyDescent="0.2">
      <c r="B399" s="428">
        <f>+'Summary Data (2)'!B399</f>
        <v>0</v>
      </c>
      <c r="C399" s="431">
        <f>+'Summary Data (2)'!G399</f>
        <v>0</v>
      </c>
      <c r="D399" s="431">
        <f>+'Summary Data (2)'!K399</f>
        <v>0</v>
      </c>
      <c r="E399" s="431">
        <f>+'Summary Data (2)'!O399</f>
        <v>0</v>
      </c>
      <c r="F399" s="431">
        <f>+'Summary Data (2)'!S399</f>
        <v>0</v>
      </c>
      <c r="G399" s="431">
        <f>+'Summary Data (2)'!W399</f>
        <v>0</v>
      </c>
      <c r="H399" s="431">
        <f>+'Summary Data (2)'!AA399</f>
        <v>0</v>
      </c>
      <c r="I399" s="431">
        <f>+'Summary Data (2)'!AE399</f>
        <v>0</v>
      </c>
      <c r="J399" s="431">
        <f>+'Summary Data (2)'!AI399</f>
        <v>0</v>
      </c>
      <c r="K399" s="431">
        <f>+'Summary Data (2)'!AM399</f>
        <v>0</v>
      </c>
      <c r="L399" s="431">
        <f>+'Summary Data (2)'!AQ399</f>
        <v>0</v>
      </c>
      <c r="M399" s="431">
        <f>+'Summary Data (2)'!AU399</f>
        <v>0</v>
      </c>
      <c r="N399" s="431">
        <f>+'Summary Data (2)'!AY399</f>
        <v>0</v>
      </c>
      <c r="O399" s="431">
        <f>+'Summary Data (2)'!BC399</f>
        <v>0</v>
      </c>
      <c r="P399" s="431">
        <f>+'Summary Data (2)'!BG399</f>
        <v>0</v>
      </c>
      <c r="Q399" s="431">
        <f>+'Summary Data (2)'!BK399</f>
        <v>0</v>
      </c>
      <c r="R399" s="431">
        <f>+'Summary Data (2)'!BO399</f>
        <v>0</v>
      </c>
      <c r="S399" s="431">
        <f>+'Summary Data (2)'!BS399</f>
        <v>0</v>
      </c>
      <c r="T399" s="431">
        <f>+'Summary Data (2)'!BW399</f>
        <v>0</v>
      </c>
      <c r="U399" s="431">
        <f>+'Summary Data (2)'!BZ399</f>
        <v>0</v>
      </c>
      <c r="X399" s="432">
        <f t="shared" si="74"/>
        <v>0</v>
      </c>
      <c r="Y399" s="432">
        <f t="shared" si="74"/>
        <v>0</v>
      </c>
      <c r="Z399" s="432">
        <f t="shared" si="75"/>
        <v>0</v>
      </c>
      <c r="AA399" s="432">
        <f t="shared" si="76"/>
        <v>0</v>
      </c>
      <c r="AB399" s="432">
        <f t="shared" si="77"/>
        <v>0</v>
      </c>
      <c r="AC399" s="432">
        <f t="shared" si="78"/>
        <v>0</v>
      </c>
      <c r="AD399" s="432">
        <f t="shared" si="79"/>
        <v>0</v>
      </c>
      <c r="AG399" s="483" t="e">
        <f t="shared" si="80"/>
        <v>#DIV/0!</v>
      </c>
      <c r="AH399" s="483" t="e">
        <f t="shared" si="81"/>
        <v>#DIV/0!</v>
      </c>
      <c r="AI399" s="483" t="e">
        <f t="shared" si="82"/>
        <v>#DIV/0!</v>
      </c>
      <c r="AJ399" s="483" t="e">
        <f t="shared" si="83"/>
        <v>#DIV/0!</v>
      </c>
      <c r="AK399" s="483" t="e">
        <f t="shared" si="84"/>
        <v>#DIV/0!</v>
      </c>
      <c r="AL399" s="483" t="e">
        <f t="shared" si="85"/>
        <v>#DIV/0!</v>
      </c>
    </row>
    <row r="400" spans="2:38" x14ac:dyDescent="0.2">
      <c r="B400" s="428">
        <f>+'Summary Data (2)'!B400</f>
        <v>0</v>
      </c>
      <c r="C400" s="431">
        <f>+'Summary Data (2)'!G400</f>
        <v>0</v>
      </c>
      <c r="D400" s="431">
        <f>+'Summary Data (2)'!K400</f>
        <v>0</v>
      </c>
      <c r="E400" s="431">
        <f>+'Summary Data (2)'!O400</f>
        <v>0</v>
      </c>
      <c r="F400" s="431">
        <f>+'Summary Data (2)'!S400</f>
        <v>0</v>
      </c>
      <c r="G400" s="431">
        <f>+'Summary Data (2)'!W400</f>
        <v>0</v>
      </c>
      <c r="H400" s="431">
        <f>+'Summary Data (2)'!AA400</f>
        <v>0</v>
      </c>
      <c r="I400" s="431">
        <f>+'Summary Data (2)'!AE400</f>
        <v>0</v>
      </c>
      <c r="J400" s="431">
        <f>+'Summary Data (2)'!AI400</f>
        <v>0</v>
      </c>
      <c r="K400" s="431">
        <f>+'Summary Data (2)'!AM400</f>
        <v>0</v>
      </c>
      <c r="L400" s="431">
        <f>+'Summary Data (2)'!AQ400</f>
        <v>0</v>
      </c>
      <c r="M400" s="431">
        <f>+'Summary Data (2)'!AU400</f>
        <v>0</v>
      </c>
      <c r="N400" s="431">
        <f>+'Summary Data (2)'!AY400</f>
        <v>0</v>
      </c>
      <c r="O400" s="431">
        <f>+'Summary Data (2)'!BC400</f>
        <v>0</v>
      </c>
      <c r="P400" s="431">
        <f>+'Summary Data (2)'!BG400</f>
        <v>0</v>
      </c>
      <c r="Q400" s="431">
        <f>+'Summary Data (2)'!BK400</f>
        <v>0</v>
      </c>
      <c r="R400" s="431">
        <f>+'Summary Data (2)'!BO400</f>
        <v>0</v>
      </c>
      <c r="S400" s="431">
        <f>+'Summary Data (2)'!BS400</f>
        <v>0</v>
      </c>
      <c r="T400" s="431">
        <f>+'Summary Data (2)'!BW400</f>
        <v>0</v>
      </c>
      <c r="U400" s="431">
        <f>+'Summary Data (2)'!BZ400</f>
        <v>0</v>
      </c>
      <c r="X400" s="432">
        <f t="shared" si="74"/>
        <v>0</v>
      </c>
      <c r="Y400" s="432">
        <f t="shared" si="74"/>
        <v>0</v>
      </c>
      <c r="Z400" s="432">
        <f t="shared" si="75"/>
        <v>0</v>
      </c>
      <c r="AA400" s="432">
        <f t="shared" si="76"/>
        <v>0</v>
      </c>
      <c r="AB400" s="432">
        <f t="shared" si="77"/>
        <v>0</v>
      </c>
      <c r="AC400" s="432">
        <f t="shared" si="78"/>
        <v>0</v>
      </c>
      <c r="AD400" s="432">
        <f t="shared" si="79"/>
        <v>0</v>
      </c>
      <c r="AG400" s="483" t="e">
        <f t="shared" si="80"/>
        <v>#DIV/0!</v>
      </c>
      <c r="AH400" s="483" t="e">
        <f t="shared" si="81"/>
        <v>#DIV/0!</v>
      </c>
      <c r="AI400" s="483" t="e">
        <f t="shared" si="82"/>
        <v>#DIV/0!</v>
      </c>
      <c r="AJ400" s="483" t="e">
        <f t="shared" si="83"/>
        <v>#DIV/0!</v>
      </c>
      <c r="AK400" s="483" t="e">
        <f t="shared" si="84"/>
        <v>#DIV/0!</v>
      </c>
      <c r="AL400" s="483" t="e">
        <f t="shared" si="85"/>
        <v>#DIV/0!</v>
      </c>
    </row>
    <row r="401" spans="2:38" x14ac:dyDescent="0.2">
      <c r="B401" s="428">
        <f>+'Summary Data (2)'!B401</f>
        <v>0</v>
      </c>
      <c r="C401" s="431">
        <f>+'Summary Data (2)'!G401</f>
        <v>0</v>
      </c>
      <c r="D401" s="431">
        <f>+'Summary Data (2)'!K401</f>
        <v>0</v>
      </c>
      <c r="E401" s="431">
        <f>+'Summary Data (2)'!O401</f>
        <v>0</v>
      </c>
      <c r="F401" s="431">
        <f>+'Summary Data (2)'!S401</f>
        <v>0</v>
      </c>
      <c r="G401" s="431">
        <f>+'Summary Data (2)'!W401</f>
        <v>0</v>
      </c>
      <c r="H401" s="431">
        <f>+'Summary Data (2)'!AA401</f>
        <v>0</v>
      </c>
      <c r="I401" s="431">
        <f>+'Summary Data (2)'!AE401</f>
        <v>0</v>
      </c>
      <c r="J401" s="431">
        <f>+'Summary Data (2)'!AI401</f>
        <v>0</v>
      </c>
      <c r="K401" s="431">
        <f>+'Summary Data (2)'!AM401</f>
        <v>0</v>
      </c>
      <c r="L401" s="431">
        <f>+'Summary Data (2)'!AQ401</f>
        <v>0</v>
      </c>
      <c r="M401" s="431">
        <f>+'Summary Data (2)'!AU401</f>
        <v>0</v>
      </c>
      <c r="N401" s="431">
        <f>+'Summary Data (2)'!AY401</f>
        <v>0</v>
      </c>
      <c r="O401" s="431">
        <f>+'Summary Data (2)'!BC401</f>
        <v>0</v>
      </c>
      <c r="P401" s="431">
        <f>+'Summary Data (2)'!BG401</f>
        <v>0</v>
      </c>
      <c r="Q401" s="431">
        <f>+'Summary Data (2)'!BK401</f>
        <v>0</v>
      </c>
      <c r="R401" s="431">
        <f>+'Summary Data (2)'!BO401</f>
        <v>0</v>
      </c>
      <c r="S401" s="431">
        <f>+'Summary Data (2)'!BS401</f>
        <v>0</v>
      </c>
      <c r="T401" s="431">
        <f>+'Summary Data (2)'!BW401</f>
        <v>0</v>
      </c>
      <c r="U401" s="431">
        <f>+'Summary Data (2)'!BZ401</f>
        <v>0</v>
      </c>
      <c r="X401" s="432">
        <f t="shared" si="74"/>
        <v>0</v>
      </c>
      <c r="Y401" s="432">
        <f t="shared" si="74"/>
        <v>0</v>
      </c>
      <c r="Z401" s="432">
        <f t="shared" si="75"/>
        <v>0</v>
      </c>
      <c r="AA401" s="432">
        <f t="shared" si="76"/>
        <v>0</v>
      </c>
      <c r="AB401" s="432">
        <f t="shared" si="77"/>
        <v>0</v>
      </c>
      <c r="AC401" s="432">
        <f t="shared" si="78"/>
        <v>0</v>
      </c>
      <c r="AD401" s="432">
        <f t="shared" si="79"/>
        <v>0</v>
      </c>
      <c r="AG401" s="483" t="e">
        <f t="shared" si="80"/>
        <v>#DIV/0!</v>
      </c>
      <c r="AH401" s="483" t="e">
        <f t="shared" si="81"/>
        <v>#DIV/0!</v>
      </c>
      <c r="AI401" s="483" t="e">
        <f t="shared" si="82"/>
        <v>#DIV/0!</v>
      </c>
      <c r="AJ401" s="483" t="e">
        <f t="shared" si="83"/>
        <v>#DIV/0!</v>
      </c>
      <c r="AK401" s="483" t="e">
        <f t="shared" si="84"/>
        <v>#DIV/0!</v>
      </c>
      <c r="AL401" s="483" t="e">
        <f t="shared" si="85"/>
        <v>#DIV/0!</v>
      </c>
    </row>
    <row r="402" spans="2:38" x14ac:dyDescent="0.2">
      <c r="B402" s="428">
        <f>+'Summary Data (2)'!B402</f>
        <v>0</v>
      </c>
      <c r="C402" s="431">
        <f>+'Summary Data (2)'!G402</f>
        <v>0</v>
      </c>
      <c r="D402" s="431">
        <f>+'Summary Data (2)'!K402</f>
        <v>0</v>
      </c>
      <c r="E402" s="431">
        <f>+'Summary Data (2)'!O402</f>
        <v>0</v>
      </c>
      <c r="F402" s="431">
        <f>+'Summary Data (2)'!S402</f>
        <v>0</v>
      </c>
      <c r="G402" s="431">
        <f>+'Summary Data (2)'!W402</f>
        <v>0</v>
      </c>
      <c r="H402" s="431">
        <f>+'Summary Data (2)'!AA402</f>
        <v>0</v>
      </c>
      <c r="I402" s="431">
        <f>+'Summary Data (2)'!AE402</f>
        <v>0</v>
      </c>
      <c r="J402" s="431">
        <f>+'Summary Data (2)'!AI402</f>
        <v>0</v>
      </c>
      <c r="K402" s="431">
        <f>+'Summary Data (2)'!AM402</f>
        <v>0</v>
      </c>
      <c r="L402" s="431">
        <f>+'Summary Data (2)'!AQ402</f>
        <v>0</v>
      </c>
      <c r="M402" s="431">
        <f>+'Summary Data (2)'!AU402</f>
        <v>0</v>
      </c>
      <c r="N402" s="431">
        <f>+'Summary Data (2)'!AY402</f>
        <v>0</v>
      </c>
      <c r="O402" s="431">
        <f>+'Summary Data (2)'!BC402</f>
        <v>0</v>
      </c>
      <c r="P402" s="431">
        <f>+'Summary Data (2)'!BG402</f>
        <v>0</v>
      </c>
      <c r="Q402" s="431">
        <f>+'Summary Data (2)'!BK402</f>
        <v>0</v>
      </c>
      <c r="R402" s="431">
        <f>+'Summary Data (2)'!BO402</f>
        <v>0</v>
      </c>
      <c r="S402" s="431">
        <f>+'Summary Data (2)'!BS402</f>
        <v>0</v>
      </c>
      <c r="T402" s="431">
        <f>+'Summary Data (2)'!BW402</f>
        <v>0</v>
      </c>
      <c r="U402" s="431">
        <f>+'Summary Data (2)'!BZ402</f>
        <v>0</v>
      </c>
      <c r="X402" s="432">
        <f t="shared" si="74"/>
        <v>0</v>
      </c>
      <c r="Y402" s="432">
        <f t="shared" si="74"/>
        <v>0</v>
      </c>
      <c r="Z402" s="432">
        <f t="shared" si="75"/>
        <v>0</v>
      </c>
      <c r="AA402" s="432">
        <f t="shared" si="76"/>
        <v>0</v>
      </c>
      <c r="AB402" s="432">
        <f t="shared" si="77"/>
        <v>0</v>
      </c>
      <c r="AC402" s="432">
        <f t="shared" si="78"/>
        <v>0</v>
      </c>
      <c r="AD402" s="432">
        <f t="shared" si="79"/>
        <v>0</v>
      </c>
      <c r="AG402" s="483" t="e">
        <f t="shared" si="80"/>
        <v>#DIV/0!</v>
      </c>
      <c r="AH402" s="483" t="e">
        <f t="shared" si="81"/>
        <v>#DIV/0!</v>
      </c>
      <c r="AI402" s="483" t="e">
        <f t="shared" si="82"/>
        <v>#DIV/0!</v>
      </c>
      <c r="AJ402" s="483" t="e">
        <f t="shared" si="83"/>
        <v>#DIV/0!</v>
      </c>
      <c r="AK402" s="483" t="e">
        <f t="shared" si="84"/>
        <v>#DIV/0!</v>
      </c>
      <c r="AL402" s="483" t="e">
        <f t="shared" si="85"/>
        <v>#DIV/0!</v>
      </c>
    </row>
    <row r="403" spans="2:38" x14ac:dyDescent="0.2">
      <c r="B403" s="428">
        <f>+'Summary Data (2)'!B403</f>
        <v>0</v>
      </c>
      <c r="C403" s="431">
        <f>+'Summary Data (2)'!G403</f>
        <v>0</v>
      </c>
      <c r="D403" s="431">
        <f>+'Summary Data (2)'!K403</f>
        <v>0</v>
      </c>
      <c r="E403" s="431">
        <f>+'Summary Data (2)'!O403</f>
        <v>0</v>
      </c>
      <c r="F403" s="431">
        <f>+'Summary Data (2)'!S403</f>
        <v>0</v>
      </c>
      <c r="G403" s="431">
        <f>+'Summary Data (2)'!W403</f>
        <v>0</v>
      </c>
      <c r="H403" s="431">
        <f>+'Summary Data (2)'!AA403</f>
        <v>0</v>
      </c>
      <c r="I403" s="431">
        <f>+'Summary Data (2)'!AE403</f>
        <v>0</v>
      </c>
      <c r="J403" s="431">
        <f>+'Summary Data (2)'!AI403</f>
        <v>0</v>
      </c>
      <c r="K403" s="431">
        <f>+'Summary Data (2)'!AM403</f>
        <v>0</v>
      </c>
      <c r="L403" s="431">
        <f>+'Summary Data (2)'!AQ403</f>
        <v>0</v>
      </c>
      <c r="M403" s="431">
        <f>+'Summary Data (2)'!AU403</f>
        <v>0</v>
      </c>
      <c r="N403" s="431">
        <f>+'Summary Data (2)'!AY403</f>
        <v>0</v>
      </c>
      <c r="O403" s="431">
        <f>+'Summary Data (2)'!BC403</f>
        <v>0</v>
      </c>
      <c r="P403" s="431">
        <f>+'Summary Data (2)'!BG403</f>
        <v>0</v>
      </c>
      <c r="Q403" s="431">
        <f>+'Summary Data (2)'!BK403</f>
        <v>0</v>
      </c>
      <c r="R403" s="431">
        <f>+'Summary Data (2)'!BO403</f>
        <v>0</v>
      </c>
      <c r="S403" s="431">
        <f>+'Summary Data (2)'!BS403</f>
        <v>0</v>
      </c>
      <c r="T403" s="431">
        <f>+'Summary Data (2)'!BW403</f>
        <v>0</v>
      </c>
      <c r="U403" s="431">
        <f>+'Summary Data (2)'!BZ403</f>
        <v>0</v>
      </c>
      <c r="X403" s="432">
        <f t="shared" si="74"/>
        <v>0</v>
      </c>
      <c r="Y403" s="432">
        <f t="shared" si="74"/>
        <v>0</v>
      </c>
      <c r="Z403" s="432">
        <f t="shared" si="75"/>
        <v>0</v>
      </c>
      <c r="AA403" s="432">
        <f t="shared" si="76"/>
        <v>0</v>
      </c>
      <c r="AB403" s="432">
        <f t="shared" si="77"/>
        <v>0</v>
      </c>
      <c r="AC403" s="432">
        <f t="shared" si="78"/>
        <v>0</v>
      </c>
      <c r="AD403" s="432">
        <f t="shared" si="79"/>
        <v>0</v>
      </c>
      <c r="AG403" s="483" t="e">
        <f t="shared" si="80"/>
        <v>#DIV/0!</v>
      </c>
      <c r="AH403" s="483" t="e">
        <f t="shared" si="81"/>
        <v>#DIV/0!</v>
      </c>
      <c r="AI403" s="483" t="e">
        <f t="shared" si="82"/>
        <v>#DIV/0!</v>
      </c>
      <c r="AJ403" s="483" t="e">
        <f t="shared" si="83"/>
        <v>#DIV/0!</v>
      </c>
      <c r="AK403" s="483" t="e">
        <f t="shared" si="84"/>
        <v>#DIV/0!</v>
      </c>
      <c r="AL403" s="483" t="e">
        <f t="shared" si="85"/>
        <v>#DIV/0!</v>
      </c>
    </row>
    <row r="404" spans="2:38" x14ac:dyDescent="0.2">
      <c r="B404" s="428">
        <f>+'Summary Data (2)'!B404</f>
        <v>0</v>
      </c>
      <c r="C404" s="431">
        <f>+'Summary Data (2)'!G404</f>
        <v>0</v>
      </c>
      <c r="D404" s="431">
        <f>+'Summary Data (2)'!K404</f>
        <v>0</v>
      </c>
      <c r="E404" s="431">
        <f>+'Summary Data (2)'!O404</f>
        <v>0</v>
      </c>
      <c r="F404" s="431">
        <f>+'Summary Data (2)'!S404</f>
        <v>0</v>
      </c>
      <c r="G404" s="431">
        <f>+'Summary Data (2)'!W404</f>
        <v>0</v>
      </c>
      <c r="H404" s="431">
        <f>+'Summary Data (2)'!AA404</f>
        <v>0</v>
      </c>
      <c r="I404" s="431">
        <f>+'Summary Data (2)'!AE404</f>
        <v>0</v>
      </c>
      <c r="J404" s="431">
        <f>+'Summary Data (2)'!AI404</f>
        <v>0</v>
      </c>
      <c r="K404" s="431">
        <f>+'Summary Data (2)'!AM404</f>
        <v>0</v>
      </c>
      <c r="L404" s="431">
        <f>+'Summary Data (2)'!AQ404</f>
        <v>0</v>
      </c>
      <c r="M404" s="431">
        <f>+'Summary Data (2)'!AU404</f>
        <v>0</v>
      </c>
      <c r="N404" s="431">
        <f>+'Summary Data (2)'!AY404</f>
        <v>0</v>
      </c>
      <c r="O404" s="431">
        <f>+'Summary Data (2)'!BC404</f>
        <v>0</v>
      </c>
      <c r="P404" s="431">
        <f>+'Summary Data (2)'!BG404</f>
        <v>0</v>
      </c>
      <c r="Q404" s="431">
        <f>+'Summary Data (2)'!BK404</f>
        <v>0</v>
      </c>
      <c r="R404" s="431">
        <f>+'Summary Data (2)'!BO404</f>
        <v>0</v>
      </c>
      <c r="S404" s="431">
        <f>+'Summary Data (2)'!BS404</f>
        <v>0</v>
      </c>
      <c r="T404" s="431">
        <f>+'Summary Data (2)'!BW404</f>
        <v>0</v>
      </c>
      <c r="U404" s="431">
        <f>+'Summary Data (2)'!BZ404</f>
        <v>0</v>
      </c>
      <c r="X404" s="432">
        <f t="shared" si="74"/>
        <v>0</v>
      </c>
      <c r="Y404" s="432">
        <f t="shared" si="74"/>
        <v>0</v>
      </c>
      <c r="Z404" s="432">
        <f t="shared" si="75"/>
        <v>0</v>
      </c>
      <c r="AA404" s="432">
        <f t="shared" si="76"/>
        <v>0</v>
      </c>
      <c r="AB404" s="432">
        <f t="shared" si="77"/>
        <v>0</v>
      </c>
      <c r="AC404" s="432">
        <f t="shared" si="78"/>
        <v>0</v>
      </c>
      <c r="AD404" s="432">
        <f t="shared" si="79"/>
        <v>0</v>
      </c>
      <c r="AG404" s="483" t="e">
        <f t="shared" si="80"/>
        <v>#DIV/0!</v>
      </c>
      <c r="AH404" s="483" t="e">
        <f t="shared" si="81"/>
        <v>#DIV/0!</v>
      </c>
      <c r="AI404" s="483" t="e">
        <f t="shared" si="82"/>
        <v>#DIV/0!</v>
      </c>
      <c r="AJ404" s="483" t="e">
        <f t="shared" si="83"/>
        <v>#DIV/0!</v>
      </c>
      <c r="AK404" s="483" t="e">
        <f t="shared" si="84"/>
        <v>#DIV/0!</v>
      </c>
      <c r="AL404" s="483" t="e">
        <f t="shared" si="85"/>
        <v>#DIV/0!</v>
      </c>
    </row>
    <row r="405" spans="2:38" x14ac:dyDescent="0.2">
      <c r="B405" s="428">
        <f>+'Summary Data (2)'!B405</f>
        <v>0</v>
      </c>
      <c r="C405" s="431">
        <f>+'Summary Data (2)'!G405</f>
        <v>0</v>
      </c>
      <c r="D405" s="431">
        <f>+'Summary Data (2)'!K405</f>
        <v>0</v>
      </c>
      <c r="E405" s="431">
        <f>+'Summary Data (2)'!O405</f>
        <v>0</v>
      </c>
      <c r="F405" s="431">
        <f>+'Summary Data (2)'!S405</f>
        <v>0</v>
      </c>
      <c r="G405" s="431">
        <f>+'Summary Data (2)'!W405</f>
        <v>0</v>
      </c>
      <c r="H405" s="431">
        <f>+'Summary Data (2)'!AA405</f>
        <v>0</v>
      </c>
      <c r="I405" s="431">
        <f>+'Summary Data (2)'!AE405</f>
        <v>0</v>
      </c>
      <c r="J405" s="431">
        <f>+'Summary Data (2)'!AI405</f>
        <v>0</v>
      </c>
      <c r="K405" s="431">
        <f>+'Summary Data (2)'!AM405</f>
        <v>0</v>
      </c>
      <c r="L405" s="431">
        <f>+'Summary Data (2)'!AQ405</f>
        <v>0</v>
      </c>
      <c r="M405" s="431">
        <f>+'Summary Data (2)'!AU405</f>
        <v>0</v>
      </c>
      <c r="N405" s="431">
        <f>+'Summary Data (2)'!AY405</f>
        <v>0</v>
      </c>
      <c r="O405" s="431">
        <f>+'Summary Data (2)'!BC405</f>
        <v>0</v>
      </c>
      <c r="P405" s="431">
        <f>+'Summary Data (2)'!BG405</f>
        <v>0</v>
      </c>
      <c r="Q405" s="431">
        <f>+'Summary Data (2)'!BK405</f>
        <v>0</v>
      </c>
      <c r="R405" s="431">
        <f>+'Summary Data (2)'!BO405</f>
        <v>0</v>
      </c>
      <c r="S405" s="431">
        <f>+'Summary Data (2)'!BS405</f>
        <v>0</v>
      </c>
      <c r="T405" s="431">
        <f>+'Summary Data (2)'!BW405</f>
        <v>0</v>
      </c>
      <c r="U405" s="431">
        <f>+'Summary Data (2)'!BZ405</f>
        <v>0</v>
      </c>
      <c r="X405" s="432">
        <f t="shared" si="74"/>
        <v>0</v>
      </c>
      <c r="Y405" s="432">
        <f t="shared" si="74"/>
        <v>0</v>
      </c>
      <c r="Z405" s="432">
        <f t="shared" si="75"/>
        <v>0</v>
      </c>
      <c r="AA405" s="432">
        <f t="shared" si="76"/>
        <v>0</v>
      </c>
      <c r="AB405" s="432">
        <f t="shared" si="77"/>
        <v>0</v>
      </c>
      <c r="AC405" s="432">
        <f t="shared" si="78"/>
        <v>0</v>
      </c>
      <c r="AD405" s="432">
        <f t="shared" si="79"/>
        <v>0</v>
      </c>
      <c r="AG405" s="483" t="e">
        <f t="shared" si="80"/>
        <v>#DIV/0!</v>
      </c>
      <c r="AH405" s="483" t="e">
        <f t="shared" si="81"/>
        <v>#DIV/0!</v>
      </c>
      <c r="AI405" s="483" t="e">
        <f t="shared" si="82"/>
        <v>#DIV/0!</v>
      </c>
      <c r="AJ405" s="483" t="e">
        <f t="shared" si="83"/>
        <v>#DIV/0!</v>
      </c>
      <c r="AK405" s="483" t="e">
        <f t="shared" si="84"/>
        <v>#DIV/0!</v>
      </c>
      <c r="AL405" s="483" t="e">
        <f t="shared" si="85"/>
        <v>#DIV/0!</v>
      </c>
    </row>
    <row r="406" spans="2:38" x14ac:dyDescent="0.2">
      <c r="B406" s="428">
        <f>+'Summary Data (2)'!B406</f>
        <v>0</v>
      </c>
      <c r="C406" s="431">
        <f>+'Summary Data (2)'!G406</f>
        <v>0</v>
      </c>
      <c r="D406" s="431">
        <f>+'Summary Data (2)'!K406</f>
        <v>0</v>
      </c>
      <c r="E406" s="431">
        <f>+'Summary Data (2)'!O406</f>
        <v>0</v>
      </c>
      <c r="F406" s="431">
        <f>+'Summary Data (2)'!S406</f>
        <v>0</v>
      </c>
      <c r="G406" s="431">
        <f>+'Summary Data (2)'!W406</f>
        <v>0</v>
      </c>
      <c r="H406" s="431">
        <f>+'Summary Data (2)'!AA406</f>
        <v>0</v>
      </c>
      <c r="I406" s="431">
        <f>+'Summary Data (2)'!AE406</f>
        <v>0</v>
      </c>
      <c r="J406" s="431">
        <f>+'Summary Data (2)'!AI406</f>
        <v>0</v>
      </c>
      <c r="K406" s="431">
        <f>+'Summary Data (2)'!AM406</f>
        <v>0</v>
      </c>
      <c r="L406" s="431">
        <f>+'Summary Data (2)'!AQ406</f>
        <v>0</v>
      </c>
      <c r="M406" s="431">
        <f>+'Summary Data (2)'!AU406</f>
        <v>0</v>
      </c>
      <c r="N406" s="431">
        <f>+'Summary Data (2)'!AY406</f>
        <v>0</v>
      </c>
      <c r="O406" s="431">
        <f>+'Summary Data (2)'!BC406</f>
        <v>0</v>
      </c>
      <c r="P406" s="431">
        <f>+'Summary Data (2)'!BG406</f>
        <v>0</v>
      </c>
      <c r="Q406" s="431">
        <f>+'Summary Data (2)'!BK406</f>
        <v>0</v>
      </c>
      <c r="R406" s="431">
        <f>+'Summary Data (2)'!BO406</f>
        <v>0</v>
      </c>
      <c r="S406" s="431">
        <f>+'Summary Data (2)'!BS406</f>
        <v>0</v>
      </c>
      <c r="T406" s="431">
        <f>+'Summary Data (2)'!BW406</f>
        <v>0</v>
      </c>
      <c r="U406" s="431">
        <f>+'Summary Data (2)'!BZ406</f>
        <v>0</v>
      </c>
      <c r="X406" s="432">
        <f t="shared" si="74"/>
        <v>0</v>
      </c>
      <c r="Y406" s="432">
        <f t="shared" si="74"/>
        <v>0</v>
      </c>
      <c r="Z406" s="432">
        <f t="shared" si="75"/>
        <v>0</v>
      </c>
      <c r="AA406" s="432">
        <f t="shared" si="76"/>
        <v>0</v>
      </c>
      <c r="AB406" s="432">
        <f t="shared" si="77"/>
        <v>0</v>
      </c>
      <c r="AC406" s="432">
        <f t="shared" si="78"/>
        <v>0</v>
      </c>
      <c r="AD406" s="432">
        <f t="shared" si="79"/>
        <v>0</v>
      </c>
      <c r="AG406" s="483" t="e">
        <f t="shared" si="80"/>
        <v>#DIV/0!</v>
      </c>
      <c r="AH406" s="483" t="e">
        <f t="shared" si="81"/>
        <v>#DIV/0!</v>
      </c>
      <c r="AI406" s="483" t="e">
        <f t="shared" si="82"/>
        <v>#DIV/0!</v>
      </c>
      <c r="AJ406" s="483" t="e">
        <f t="shared" si="83"/>
        <v>#DIV/0!</v>
      </c>
      <c r="AK406" s="483" t="e">
        <f t="shared" si="84"/>
        <v>#DIV/0!</v>
      </c>
      <c r="AL406" s="483" t="e">
        <f t="shared" si="85"/>
        <v>#DIV/0!</v>
      </c>
    </row>
    <row r="407" spans="2:38" x14ac:dyDescent="0.2">
      <c r="B407" s="428">
        <f>+'Summary Data (2)'!B407</f>
        <v>0</v>
      </c>
      <c r="C407" s="431">
        <f>+'Summary Data (2)'!G407</f>
        <v>0</v>
      </c>
      <c r="D407" s="431">
        <f>+'Summary Data (2)'!K407</f>
        <v>0</v>
      </c>
      <c r="E407" s="431">
        <f>+'Summary Data (2)'!O407</f>
        <v>0</v>
      </c>
      <c r="F407" s="431">
        <f>+'Summary Data (2)'!S407</f>
        <v>0</v>
      </c>
      <c r="G407" s="431">
        <f>+'Summary Data (2)'!W407</f>
        <v>0</v>
      </c>
      <c r="H407" s="431">
        <f>+'Summary Data (2)'!AA407</f>
        <v>0</v>
      </c>
      <c r="I407" s="431">
        <f>+'Summary Data (2)'!AE407</f>
        <v>0</v>
      </c>
      <c r="J407" s="431">
        <f>+'Summary Data (2)'!AI407</f>
        <v>0</v>
      </c>
      <c r="K407" s="431">
        <f>+'Summary Data (2)'!AM407</f>
        <v>0</v>
      </c>
      <c r="L407" s="431">
        <f>+'Summary Data (2)'!AQ407</f>
        <v>0</v>
      </c>
      <c r="M407" s="431">
        <f>+'Summary Data (2)'!AU407</f>
        <v>0</v>
      </c>
      <c r="N407" s="431">
        <f>+'Summary Data (2)'!AY407</f>
        <v>0</v>
      </c>
      <c r="O407" s="431">
        <f>+'Summary Data (2)'!BC407</f>
        <v>0</v>
      </c>
      <c r="P407" s="431">
        <f>+'Summary Data (2)'!BG407</f>
        <v>0</v>
      </c>
      <c r="Q407" s="431">
        <f>+'Summary Data (2)'!BK407</f>
        <v>0</v>
      </c>
      <c r="R407" s="431">
        <f>+'Summary Data (2)'!BO407</f>
        <v>0</v>
      </c>
      <c r="S407" s="431">
        <f>+'Summary Data (2)'!BS407</f>
        <v>0</v>
      </c>
      <c r="T407" s="431">
        <f>+'Summary Data (2)'!BW407</f>
        <v>0</v>
      </c>
      <c r="U407" s="431">
        <f>+'Summary Data (2)'!BZ407</f>
        <v>0</v>
      </c>
      <c r="X407" s="432">
        <f t="shared" si="74"/>
        <v>0</v>
      </c>
      <c r="Y407" s="432">
        <f t="shared" si="74"/>
        <v>0</v>
      </c>
      <c r="Z407" s="432">
        <f t="shared" si="75"/>
        <v>0</v>
      </c>
      <c r="AA407" s="432">
        <f t="shared" si="76"/>
        <v>0</v>
      </c>
      <c r="AB407" s="432">
        <f t="shared" si="77"/>
        <v>0</v>
      </c>
      <c r="AC407" s="432">
        <f t="shared" si="78"/>
        <v>0</v>
      </c>
      <c r="AD407" s="432">
        <f t="shared" si="79"/>
        <v>0</v>
      </c>
      <c r="AG407" s="483" t="e">
        <f t="shared" si="80"/>
        <v>#DIV/0!</v>
      </c>
      <c r="AH407" s="483" t="e">
        <f t="shared" si="81"/>
        <v>#DIV/0!</v>
      </c>
      <c r="AI407" s="483" t="e">
        <f t="shared" si="82"/>
        <v>#DIV/0!</v>
      </c>
      <c r="AJ407" s="483" t="e">
        <f t="shared" si="83"/>
        <v>#DIV/0!</v>
      </c>
      <c r="AK407" s="483" t="e">
        <f t="shared" si="84"/>
        <v>#DIV/0!</v>
      </c>
      <c r="AL407" s="483" t="e">
        <f t="shared" si="85"/>
        <v>#DIV/0!</v>
      </c>
    </row>
    <row r="408" spans="2:38" x14ac:dyDescent="0.2">
      <c r="B408" s="428">
        <f>+'Summary Data (2)'!B408</f>
        <v>0</v>
      </c>
      <c r="C408" s="431">
        <f>+'Summary Data (2)'!G408</f>
        <v>0</v>
      </c>
      <c r="D408" s="431">
        <f>+'Summary Data (2)'!K408</f>
        <v>0</v>
      </c>
      <c r="E408" s="431">
        <f>+'Summary Data (2)'!O408</f>
        <v>0</v>
      </c>
      <c r="F408" s="431">
        <f>+'Summary Data (2)'!S408</f>
        <v>0</v>
      </c>
      <c r="G408" s="431">
        <f>+'Summary Data (2)'!W408</f>
        <v>0</v>
      </c>
      <c r="H408" s="431">
        <f>+'Summary Data (2)'!AA408</f>
        <v>0</v>
      </c>
      <c r="I408" s="431">
        <f>+'Summary Data (2)'!AE408</f>
        <v>0</v>
      </c>
      <c r="J408" s="431">
        <f>+'Summary Data (2)'!AI408</f>
        <v>0</v>
      </c>
      <c r="K408" s="431">
        <f>+'Summary Data (2)'!AM408</f>
        <v>0</v>
      </c>
      <c r="L408" s="431">
        <f>+'Summary Data (2)'!AQ408</f>
        <v>0</v>
      </c>
      <c r="M408" s="431">
        <f>+'Summary Data (2)'!AU408</f>
        <v>0</v>
      </c>
      <c r="N408" s="431">
        <f>+'Summary Data (2)'!AY408</f>
        <v>0</v>
      </c>
      <c r="O408" s="431">
        <f>+'Summary Data (2)'!BC408</f>
        <v>0</v>
      </c>
      <c r="P408" s="431">
        <f>+'Summary Data (2)'!BG408</f>
        <v>0</v>
      </c>
      <c r="Q408" s="431">
        <f>+'Summary Data (2)'!BK408</f>
        <v>0</v>
      </c>
      <c r="R408" s="431">
        <f>+'Summary Data (2)'!BO408</f>
        <v>0</v>
      </c>
      <c r="S408" s="431">
        <f>+'Summary Data (2)'!BS408</f>
        <v>0</v>
      </c>
      <c r="T408" s="431">
        <f>+'Summary Data (2)'!BW408</f>
        <v>0</v>
      </c>
      <c r="U408" s="431">
        <f>+'Summary Data (2)'!BZ408</f>
        <v>0</v>
      </c>
      <c r="X408" s="432">
        <f t="shared" si="74"/>
        <v>0</v>
      </c>
      <c r="Y408" s="432">
        <f t="shared" si="74"/>
        <v>0</v>
      </c>
      <c r="Z408" s="432">
        <f t="shared" si="75"/>
        <v>0</v>
      </c>
      <c r="AA408" s="432">
        <f t="shared" si="76"/>
        <v>0</v>
      </c>
      <c r="AB408" s="432">
        <f t="shared" si="77"/>
        <v>0</v>
      </c>
      <c r="AC408" s="432">
        <f t="shared" si="78"/>
        <v>0</v>
      </c>
      <c r="AD408" s="432">
        <f t="shared" si="79"/>
        <v>0</v>
      </c>
      <c r="AG408" s="483" t="e">
        <f t="shared" si="80"/>
        <v>#DIV/0!</v>
      </c>
      <c r="AH408" s="483" t="e">
        <f t="shared" si="81"/>
        <v>#DIV/0!</v>
      </c>
      <c r="AI408" s="483" t="e">
        <f t="shared" si="82"/>
        <v>#DIV/0!</v>
      </c>
      <c r="AJ408" s="483" t="e">
        <f t="shared" si="83"/>
        <v>#DIV/0!</v>
      </c>
      <c r="AK408" s="483" t="e">
        <f t="shared" si="84"/>
        <v>#DIV/0!</v>
      </c>
      <c r="AL408" s="483" t="e">
        <f t="shared" si="85"/>
        <v>#DIV/0!</v>
      </c>
    </row>
    <row r="409" spans="2:38" x14ac:dyDescent="0.2">
      <c r="B409" s="428">
        <f>+'Summary Data (2)'!B409</f>
        <v>0</v>
      </c>
      <c r="C409" s="431">
        <f>+'Summary Data (2)'!G409</f>
        <v>0</v>
      </c>
      <c r="D409" s="431">
        <f>+'Summary Data (2)'!K409</f>
        <v>0</v>
      </c>
      <c r="E409" s="431">
        <f>+'Summary Data (2)'!O409</f>
        <v>0</v>
      </c>
      <c r="F409" s="431">
        <f>+'Summary Data (2)'!S409</f>
        <v>0</v>
      </c>
      <c r="G409" s="431">
        <f>+'Summary Data (2)'!W409</f>
        <v>0</v>
      </c>
      <c r="H409" s="431">
        <f>+'Summary Data (2)'!AA409</f>
        <v>0</v>
      </c>
      <c r="I409" s="431">
        <f>+'Summary Data (2)'!AE409</f>
        <v>0</v>
      </c>
      <c r="J409" s="431">
        <f>+'Summary Data (2)'!AI409</f>
        <v>0</v>
      </c>
      <c r="K409" s="431">
        <f>+'Summary Data (2)'!AM409</f>
        <v>0</v>
      </c>
      <c r="L409" s="431">
        <f>+'Summary Data (2)'!AQ409</f>
        <v>0</v>
      </c>
      <c r="M409" s="431">
        <f>+'Summary Data (2)'!AU409</f>
        <v>0</v>
      </c>
      <c r="N409" s="431">
        <f>+'Summary Data (2)'!AY409</f>
        <v>0</v>
      </c>
      <c r="O409" s="431">
        <f>+'Summary Data (2)'!BC409</f>
        <v>0</v>
      </c>
      <c r="P409" s="431">
        <f>+'Summary Data (2)'!BG409</f>
        <v>0</v>
      </c>
      <c r="Q409" s="431">
        <f>+'Summary Data (2)'!BK409</f>
        <v>0</v>
      </c>
      <c r="R409" s="431">
        <f>+'Summary Data (2)'!BO409</f>
        <v>0</v>
      </c>
      <c r="S409" s="431">
        <f>+'Summary Data (2)'!BS409</f>
        <v>0</v>
      </c>
      <c r="T409" s="431">
        <f>+'Summary Data (2)'!BW409</f>
        <v>0</v>
      </c>
      <c r="U409" s="431">
        <f>+'Summary Data (2)'!BZ409</f>
        <v>0</v>
      </c>
      <c r="X409" s="432">
        <f t="shared" si="74"/>
        <v>0</v>
      </c>
      <c r="Y409" s="432">
        <f t="shared" si="74"/>
        <v>0</v>
      </c>
      <c r="Z409" s="432">
        <f t="shared" si="75"/>
        <v>0</v>
      </c>
      <c r="AA409" s="432">
        <f t="shared" si="76"/>
        <v>0</v>
      </c>
      <c r="AB409" s="432">
        <f t="shared" si="77"/>
        <v>0</v>
      </c>
      <c r="AC409" s="432">
        <f t="shared" si="78"/>
        <v>0</v>
      </c>
      <c r="AD409" s="432">
        <f t="shared" si="79"/>
        <v>0</v>
      </c>
      <c r="AG409" s="483" t="e">
        <f t="shared" si="80"/>
        <v>#DIV/0!</v>
      </c>
      <c r="AH409" s="483" t="e">
        <f t="shared" si="81"/>
        <v>#DIV/0!</v>
      </c>
      <c r="AI409" s="483" t="e">
        <f t="shared" si="82"/>
        <v>#DIV/0!</v>
      </c>
      <c r="AJ409" s="483" t="e">
        <f t="shared" si="83"/>
        <v>#DIV/0!</v>
      </c>
      <c r="AK409" s="483" t="e">
        <f t="shared" si="84"/>
        <v>#DIV/0!</v>
      </c>
      <c r="AL409" s="483" t="e">
        <f t="shared" si="85"/>
        <v>#DIV/0!</v>
      </c>
    </row>
    <row r="410" spans="2:38" x14ac:dyDescent="0.2">
      <c r="B410" s="428">
        <f>+'Summary Data (2)'!B410</f>
        <v>0</v>
      </c>
      <c r="C410" s="431">
        <f>+'Summary Data (2)'!G410</f>
        <v>0</v>
      </c>
      <c r="D410" s="431">
        <f>+'Summary Data (2)'!K410</f>
        <v>0</v>
      </c>
      <c r="E410" s="431">
        <f>+'Summary Data (2)'!O410</f>
        <v>0</v>
      </c>
      <c r="F410" s="431">
        <f>+'Summary Data (2)'!S410</f>
        <v>0</v>
      </c>
      <c r="G410" s="431">
        <f>+'Summary Data (2)'!W410</f>
        <v>0</v>
      </c>
      <c r="H410" s="431">
        <f>+'Summary Data (2)'!AA410</f>
        <v>0</v>
      </c>
      <c r="I410" s="431">
        <f>+'Summary Data (2)'!AE410</f>
        <v>0</v>
      </c>
      <c r="J410" s="431">
        <f>+'Summary Data (2)'!AI410</f>
        <v>0</v>
      </c>
      <c r="K410" s="431">
        <f>+'Summary Data (2)'!AM410</f>
        <v>0</v>
      </c>
      <c r="L410" s="431">
        <f>+'Summary Data (2)'!AQ410</f>
        <v>0</v>
      </c>
      <c r="M410" s="431">
        <f>+'Summary Data (2)'!AU410</f>
        <v>0</v>
      </c>
      <c r="N410" s="431">
        <f>+'Summary Data (2)'!AY410</f>
        <v>0</v>
      </c>
      <c r="O410" s="431">
        <f>+'Summary Data (2)'!BC410</f>
        <v>0</v>
      </c>
      <c r="P410" s="431">
        <f>+'Summary Data (2)'!BG410</f>
        <v>0</v>
      </c>
      <c r="Q410" s="431">
        <f>+'Summary Data (2)'!BK410</f>
        <v>0</v>
      </c>
      <c r="R410" s="431">
        <f>+'Summary Data (2)'!BO410</f>
        <v>0</v>
      </c>
      <c r="S410" s="431">
        <f>+'Summary Data (2)'!BS410</f>
        <v>0</v>
      </c>
      <c r="T410" s="431">
        <f>+'Summary Data (2)'!BW410</f>
        <v>0</v>
      </c>
      <c r="U410" s="431">
        <f>+'Summary Data (2)'!BZ410</f>
        <v>0</v>
      </c>
      <c r="X410" s="432">
        <f t="shared" si="74"/>
        <v>0</v>
      </c>
      <c r="Y410" s="432">
        <f t="shared" si="74"/>
        <v>0</v>
      </c>
      <c r="Z410" s="432">
        <f t="shared" si="75"/>
        <v>0</v>
      </c>
      <c r="AA410" s="432">
        <f t="shared" si="76"/>
        <v>0</v>
      </c>
      <c r="AB410" s="432">
        <f t="shared" si="77"/>
        <v>0</v>
      </c>
      <c r="AC410" s="432">
        <f t="shared" si="78"/>
        <v>0</v>
      </c>
      <c r="AD410" s="432">
        <f t="shared" si="79"/>
        <v>0</v>
      </c>
      <c r="AG410" s="483" t="e">
        <f t="shared" si="80"/>
        <v>#DIV/0!</v>
      </c>
      <c r="AH410" s="483" t="e">
        <f t="shared" si="81"/>
        <v>#DIV/0!</v>
      </c>
      <c r="AI410" s="483" t="e">
        <f t="shared" si="82"/>
        <v>#DIV/0!</v>
      </c>
      <c r="AJ410" s="483" t="e">
        <f t="shared" si="83"/>
        <v>#DIV/0!</v>
      </c>
      <c r="AK410" s="483" t="e">
        <f t="shared" si="84"/>
        <v>#DIV/0!</v>
      </c>
      <c r="AL410" s="483" t="e">
        <f t="shared" si="85"/>
        <v>#DIV/0!</v>
      </c>
    </row>
    <row r="411" spans="2:38" x14ac:dyDescent="0.2">
      <c r="B411" s="428">
        <f>+'Summary Data (2)'!B411</f>
        <v>0</v>
      </c>
      <c r="C411" s="431">
        <f>+'Summary Data (2)'!G411</f>
        <v>0</v>
      </c>
      <c r="D411" s="431">
        <f>+'Summary Data (2)'!K411</f>
        <v>0</v>
      </c>
      <c r="E411" s="431">
        <f>+'Summary Data (2)'!O411</f>
        <v>0</v>
      </c>
      <c r="F411" s="431">
        <f>+'Summary Data (2)'!S411</f>
        <v>0</v>
      </c>
      <c r="G411" s="431">
        <f>+'Summary Data (2)'!W411</f>
        <v>0</v>
      </c>
      <c r="H411" s="431">
        <f>+'Summary Data (2)'!AA411</f>
        <v>0</v>
      </c>
      <c r="I411" s="431">
        <f>+'Summary Data (2)'!AE411</f>
        <v>0</v>
      </c>
      <c r="J411" s="431">
        <f>+'Summary Data (2)'!AI411</f>
        <v>0</v>
      </c>
      <c r="K411" s="431">
        <f>+'Summary Data (2)'!AM411</f>
        <v>0</v>
      </c>
      <c r="L411" s="431">
        <f>+'Summary Data (2)'!AQ411</f>
        <v>0</v>
      </c>
      <c r="M411" s="431">
        <f>+'Summary Data (2)'!AU411</f>
        <v>0</v>
      </c>
      <c r="N411" s="431">
        <f>+'Summary Data (2)'!AY411</f>
        <v>0</v>
      </c>
      <c r="O411" s="431">
        <f>+'Summary Data (2)'!BC411</f>
        <v>0</v>
      </c>
      <c r="P411" s="431">
        <f>+'Summary Data (2)'!BG411</f>
        <v>0</v>
      </c>
      <c r="Q411" s="431">
        <f>+'Summary Data (2)'!BK411</f>
        <v>0</v>
      </c>
      <c r="R411" s="431">
        <f>+'Summary Data (2)'!BO411</f>
        <v>0</v>
      </c>
      <c r="S411" s="431">
        <f>+'Summary Data (2)'!BS411</f>
        <v>0</v>
      </c>
      <c r="T411" s="431">
        <f>+'Summary Data (2)'!BW411</f>
        <v>0</v>
      </c>
      <c r="U411" s="431">
        <f>+'Summary Data (2)'!BZ411</f>
        <v>0</v>
      </c>
      <c r="X411" s="432">
        <f t="shared" si="74"/>
        <v>0</v>
      </c>
      <c r="Y411" s="432">
        <f t="shared" si="74"/>
        <v>0</v>
      </c>
      <c r="Z411" s="432">
        <f t="shared" si="75"/>
        <v>0</v>
      </c>
      <c r="AA411" s="432">
        <f t="shared" si="76"/>
        <v>0</v>
      </c>
      <c r="AB411" s="432">
        <f t="shared" si="77"/>
        <v>0</v>
      </c>
      <c r="AC411" s="432">
        <f t="shared" si="78"/>
        <v>0</v>
      </c>
      <c r="AD411" s="432">
        <f t="shared" si="79"/>
        <v>0</v>
      </c>
      <c r="AG411" s="483" t="e">
        <f t="shared" si="80"/>
        <v>#DIV/0!</v>
      </c>
      <c r="AH411" s="483" t="e">
        <f t="shared" si="81"/>
        <v>#DIV/0!</v>
      </c>
      <c r="AI411" s="483" t="e">
        <f t="shared" si="82"/>
        <v>#DIV/0!</v>
      </c>
      <c r="AJ411" s="483" t="e">
        <f t="shared" si="83"/>
        <v>#DIV/0!</v>
      </c>
      <c r="AK411" s="483" t="e">
        <f t="shared" si="84"/>
        <v>#DIV/0!</v>
      </c>
      <c r="AL411" s="483" t="e">
        <f t="shared" si="85"/>
        <v>#DIV/0!</v>
      </c>
    </row>
    <row r="412" spans="2:38" x14ac:dyDescent="0.2">
      <c r="B412" s="428">
        <f>+'Summary Data (2)'!B412</f>
        <v>0</v>
      </c>
      <c r="C412" s="431">
        <f>+'Summary Data (2)'!G412</f>
        <v>0</v>
      </c>
      <c r="D412" s="431">
        <f>+'Summary Data (2)'!K412</f>
        <v>0</v>
      </c>
      <c r="E412" s="431">
        <f>+'Summary Data (2)'!O412</f>
        <v>0</v>
      </c>
      <c r="F412" s="431">
        <f>+'Summary Data (2)'!S412</f>
        <v>0</v>
      </c>
      <c r="G412" s="431">
        <f>+'Summary Data (2)'!W412</f>
        <v>0</v>
      </c>
      <c r="H412" s="431">
        <f>+'Summary Data (2)'!AA412</f>
        <v>0</v>
      </c>
      <c r="I412" s="431">
        <f>+'Summary Data (2)'!AE412</f>
        <v>0</v>
      </c>
      <c r="J412" s="431">
        <f>+'Summary Data (2)'!AI412</f>
        <v>0</v>
      </c>
      <c r="K412" s="431">
        <f>+'Summary Data (2)'!AM412</f>
        <v>0</v>
      </c>
      <c r="L412" s="431">
        <f>+'Summary Data (2)'!AQ412</f>
        <v>0</v>
      </c>
      <c r="M412" s="431">
        <f>+'Summary Data (2)'!AU412</f>
        <v>0</v>
      </c>
      <c r="N412" s="431">
        <f>+'Summary Data (2)'!AY412</f>
        <v>0</v>
      </c>
      <c r="O412" s="431">
        <f>+'Summary Data (2)'!BC412</f>
        <v>0</v>
      </c>
      <c r="P412" s="431">
        <f>+'Summary Data (2)'!BG412</f>
        <v>0</v>
      </c>
      <c r="Q412" s="431">
        <f>+'Summary Data (2)'!BK412</f>
        <v>0</v>
      </c>
      <c r="R412" s="431">
        <f>+'Summary Data (2)'!BO412</f>
        <v>0</v>
      </c>
      <c r="S412" s="431">
        <f>+'Summary Data (2)'!BS412</f>
        <v>0</v>
      </c>
      <c r="T412" s="431">
        <f>+'Summary Data (2)'!BW412</f>
        <v>0</v>
      </c>
      <c r="U412" s="431">
        <f>+'Summary Data (2)'!BZ412</f>
        <v>0</v>
      </c>
      <c r="X412" s="432">
        <f t="shared" si="74"/>
        <v>0</v>
      </c>
      <c r="Y412" s="432">
        <f t="shared" si="74"/>
        <v>0</v>
      </c>
      <c r="Z412" s="432">
        <f t="shared" si="75"/>
        <v>0</v>
      </c>
      <c r="AA412" s="432">
        <f t="shared" si="76"/>
        <v>0</v>
      </c>
      <c r="AB412" s="432">
        <f t="shared" si="77"/>
        <v>0</v>
      </c>
      <c r="AC412" s="432">
        <f t="shared" si="78"/>
        <v>0</v>
      </c>
      <c r="AD412" s="432">
        <f t="shared" si="79"/>
        <v>0</v>
      </c>
      <c r="AG412" s="483" t="e">
        <f t="shared" si="80"/>
        <v>#DIV/0!</v>
      </c>
      <c r="AH412" s="483" t="e">
        <f t="shared" si="81"/>
        <v>#DIV/0!</v>
      </c>
      <c r="AI412" s="483" t="e">
        <f t="shared" si="82"/>
        <v>#DIV/0!</v>
      </c>
      <c r="AJ412" s="483" t="e">
        <f t="shared" si="83"/>
        <v>#DIV/0!</v>
      </c>
      <c r="AK412" s="483" t="e">
        <f t="shared" si="84"/>
        <v>#DIV/0!</v>
      </c>
      <c r="AL412" s="483" t="e">
        <f t="shared" si="85"/>
        <v>#DIV/0!</v>
      </c>
    </row>
    <row r="413" spans="2:38" x14ac:dyDescent="0.2">
      <c r="B413" s="428">
        <f>+'Summary Data (2)'!B413</f>
        <v>0</v>
      </c>
      <c r="C413" s="431">
        <f>+'Summary Data (2)'!G413</f>
        <v>0</v>
      </c>
      <c r="D413" s="431">
        <f>+'Summary Data (2)'!K413</f>
        <v>0</v>
      </c>
      <c r="E413" s="431">
        <f>+'Summary Data (2)'!O413</f>
        <v>0</v>
      </c>
      <c r="F413" s="431">
        <f>+'Summary Data (2)'!S413</f>
        <v>0</v>
      </c>
      <c r="G413" s="431">
        <f>+'Summary Data (2)'!W413</f>
        <v>0</v>
      </c>
      <c r="H413" s="431">
        <f>+'Summary Data (2)'!AA413</f>
        <v>0</v>
      </c>
      <c r="I413" s="431">
        <f>+'Summary Data (2)'!AE413</f>
        <v>0</v>
      </c>
      <c r="J413" s="431">
        <f>+'Summary Data (2)'!AI413</f>
        <v>0</v>
      </c>
      <c r="K413" s="431">
        <f>+'Summary Data (2)'!AM413</f>
        <v>0</v>
      </c>
      <c r="L413" s="431">
        <f>+'Summary Data (2)'!AQ413</f>
        <v>0</v>
      </c>
      <c r="M413" s="431">
        <f>+'Summary Data (2)'!AU413</f>
        <v>0</v>
      </c>
      <c r="N413" s="431">
        <f>+'Summary Data (2)'!AY413</f>
        <v>0</v>
      </c>
      <c r="O413" s="431">
        <f>+'Summary Data (2)'!BC413</f>
        <v>0</v>
      </c>
      <c r="P413" s="431">
        <f>+'Summary Data (2)'!BG413</f>
        <v>0</v>
      </c>
      <c r="Q413" s="431">
        <f>+'Summary Data (2)'!BK413</f>
        <v>0</v>
      </c>
      <c r="R413" s="431">
        <f>+'Summary Data (2)'!BO413</f>
        <v>0</v>
      </c>
      <c r="S413" s="431">
        <f>+'Summary Data (2)'!BS413</f>
        <v>0</v>
      </c>
      <c r="T413" s="431">
        <f>+'Summary Data (2)'!BW413</f>
        <v>0</v>
      </c>
      <c r="U413" s="431">
        <f>+'Summary Data (2)'!BZ413</f>
        <v>0</v>
      </c>
      <c r="X413" s="432">
        <f t="shared" si="74"/>
        <v>0</v>
      </c>
      <c r="Y413" s="432">
        <f t="shared" si="74"/>
        <v>0</v>
      </c>
      <c r="Z413" s="432">
        <f t="shared" si="75"/>
        <v>0</v>
      </c>
      <c r="AA413" s="432">
        <f t="shared" si="76"/>
        <v>0</v>
      </c>
      <c r="AB413" s="432">
        <f t="shared" si="77"/>
        <v>0</v>
      </c>
      <c r="AC413" s="432">
        <f t="shared" si="78"/>
        <v>0</v>
      </c>
      <c r="AD413" s="432">
        <f t="shared" si="79"/>
        <v>0</v>
      </c>
      <c r="AG413" s="483" t="e">
        <f t="shared" si="80"/>
        <v>#DIV/0!</v>
      </c>
      <c r="AH413" s="483" t="e">
        <f t="shared" si="81"/>
        <v>#DIV/0!</v>
      </c>
      <c r="AI413" s="483" t="e">
        <f t="shared" si="82"/>
        <v>#DIV/0!</v>
      </c>
      <c r="AJ413" s="483" t="e">
        <f t="shared" si="83"/>
        <v>#DIV/0!</v>
      </c>
      <c r="AK413" s="483" t="e">
        <f t="shared" si="84"/>
        <v>#DIV/0!</v>
      </c>
      <c r="AL413" s="483" t="e">
        <f t="shared" si="85"/>
        <v>#DIV/0!</v>
      </c>
    </row>
    <row r="414" spans="2:38" x14ac:dyDescent="0.2">
      <c r="B414" s="428">
        <f>+'Summary Data (2)'!B414</f>
        <v>0</v>
      </c>
      <c r="C414" s="431">
        <f>+'Summary Data (2)'!G414</f>
        <v>0</v>
      </c>
      <c r="D414" s="431">
        <f>+'Summary Data (2)'!K414</f>
        <v>0</v>
      </c>
      <c r="E414" s="431">
        <f>+'Summary Data (2)'!O414</f>
        <v>0</v>
      </c>
      <c r="F414" s="431">
        <f>+'Summary Data (2)'!S414</f>
        <v>0</v>
      </c>
      <c r="G414" s="431">
        <f>+'Summary Data (2)'!W414</f>
        <v>0</v>
      </c>
      <c r="H414" s="431">
        <f>+'Summary Data (2)'!AA414</f>
        <v>0</v>
      </c>
      <c r="I414" s="431">
        <f>+'Summary Data (2)'!AE414</f>
        <v>0</v>
      </c>
      <c r="J414" s="431">
        <f>+'Summary Data (2)'!AI414</f>
        <v>0</v>
      </c>
      <c r="K414" s="431">
        <f>+'Summary Data (2)'!AM414</f>
        <v>0</v>
      </c>
      <c r="L414" s="431">
        <f>+'Summary Data (2)'!AQ414</f>
        <v>0</v>
      </c>
      <c r="M414" s="431">
        <f>+'Summary Data (2)'!AU414</f>
        <v>0</v>
      </c>
      <c r="N414" s="431">
        <f>+'Summary Data (2)'!AY414</f>
        <v>0</v>
      </c>
      <c r="O414" s="431">
        <f>+'Summary Data (2)'!BC414</f>
        <v>0</v>
      </c>
      <c r="P414" s="431">
        <f>+'Summary Data (2)'!BG414</f>
        <v>0</v>
      </c>
      <c r="Q414" s="431">
        <f>+'Summary Data (2)'!BK414</f>
        <v>0</v>
      </c>
      <c r="R414" s="431">
        <f>+'Summary Data (2)'!BO414</f>
        <v>0</v>
      </c>
      <c r="S414" s="431">
        <f>+'Summary Data (2)'!BS414</f>
        <v>0</v>
      </c>
      <c r="T414" s="431">
        <f>+'Summary Data (2)'!BW414</f>
        <v>0</v>
      </c>
      <c r="U414" s="431">
        <f>+'Summary Data (2)'!BZ414</f>
        <v>0</v>
      </c>
      <c r="X414" s="432">
        <f t="shared" si="74"/>
        <v>0</v>
      </c>
      <c r="Y414" s="432">
        <f t="shared" si="74"/>
        <v>0</v>
      </c>
      <c r="Z414" s="432">
        <f t="shared" si="75"/>
        <v>0</v>
      </c>
      <c r="AA414" s="432">
        <f t="shared" si="76"/>
        <v>0</v>
      </c>
      <c r="AB414" s="432">
        <f t="shared" si="77"/>
        <v>0</v>
      </c>
      <c r="AC414" s="432">
        <f t="shared" si="78"/>
        <v>0</v>
      </c>
      <c r="AD414" s="432">
        <f t="shared" si="79"/>
        <v>0</v>
      </c>
      <c r="AG414" s="483" t="e">
        <f t="shared" si="80"/>
        <v>#DIV/0!</v>
      </c>
      <c r="AH414" s="483" t="e">
        <f t="shared" si="81"/>
        <v>#DIV/0!</v>
      </c>
      <c r="AI414" s="483" t="e">
        <f t="shared" si="82"/>
        <v>#DIV/0!</v>
      </c>
      <c r="AJ414" s="483" t="e">
        <f t="shared" si="83"/>
        <v>#DIV/0!</v>
      </c>
      <c r="AK414" s="483" t="e">
        <f t="shared" si="84"/>
        <v>#DIV/0!</v>
      </c>
      <c r="AL414" s="483" t="e">
        <f t="shared" si="85"/>
        <v>#DIV/0!</v>
      </c>
    </row>
    <row r="415" spans="2:38" x14ac:dyDescent="0.2">
      <c r="B415" s="428">
        <f>+'Summary Data (2)'!B415</f>
        <v>0</v>
      </c>
      <c r="C415" s="431">
        <f>+'Summary Data (2)'!G415</f>
        <v>0</v>
      </c>
      <c r="D415" s="431">
        <f>+'Summary Data (2)'!K415</f>
        <v>0</v>
      </c>
      <c r="E415" s="431">
        <f>+'Summary Data (2)'!O415</f>
        <v>0</v>
      </c>
      <c r="F415" s="431">
        <f>+'Summary Data (2)'!S415</f>
        <v>0</v>
      </c>
      <c r="G415" s="431">
        <f>+'Summary Data (2)'!W415</f>
        <v>0</v>
      </c>
      <c r="H415" s="431">
        <f>+'Summary Data (2)'!AA415</f>
        <v>0</v>
      </c>
      <c r="I415" s="431">
        <f>+'Summary Data (2)'!AE415</f>
        <v>0</v>
      </c>
      <c r="J415" s="431">
        <f>+'Summary Data (2)'!AI415</f>
        <v>0</v>
      </c>
      <c r="K415" s="431">
        <f>+'Summary Data (2)'!AM415</f>
        <v>0</v>
      </c>
      <c r="L415" s="431">
        <f>+'Summary Data (2)'!AQ415</f>
        <v>0</v>
      </c>
      <c r="M415" s="431">
        <f>+'Summary Data (2)'!AU415</f>
        <v>0</v>
      </c>
      <c r="N415" s="431">
        <f>+'Summary Data (2)'!AY415</f>
        <v>0</v>
      </c>
      <c r="O415" s="431">
        <f>+'Summary Data (2)'!BC415</f>
        <v>0</v>
      </c>
      <c r="P415" s="431">
        <f>+'Summary Data (2)'!BG415</f>
        <v>0</v>
      </c>
      <c r="Q415" s="431">
        <f>+'Summary Data (2)'!BK415</f>
        <v>0</v>
      </c>
      <c r="R415" s="431">
        <f>+'Summary Data (2)'!BO415</f>
        <v>0</v>
      </c>
      <c r="S415" s="431">
        <f>+'Summary Data (2)'!BS415</f>
        <v>0</v>
      </c>
      <c r="T415" s="431">
        <f>+'Summary Data (2)'!BW415</f>
        <v>0</v>
      </c>
      <c r="U415" s="431">
        <f>+'Summary Data (2)'!BZ415</f>
        <v>0</v>
      </c>
      <c r="X415" s="432">
        <f t="shared" si="74"/>
        <v>0</v>
      </c>
      <c r="Y415" s="432">
        <f t="shared" si="74"/>
        <v>0</v>
      </c>
      <c r="Z415" s="432">
        <f t="shared" si="75"/>
        <v>0</v>
      </c>
      <c r="AA415" s="432">
        <f t="shared" si="76"/>
        <v>0</v>
      </c>
      <c r="AB415" s="432">
        <f t="shared" si="77"/>
        <v>0</v>
      </c>
      <c r="AC415" s="432">
        <f t="shared" si="78"/>
        <v>0</v>
      </c>
      <c r="AD415" s="432">
        <f t="shared" si="79"/>
        <v>0</v>
      </c>
      <c r="AG415" s="483" t="e">
        <f t="shared" si="80"/>
        <v>#DIV/0!</v>
      </c>
      <c r="AH415" s="483" t="e">
        <f t="shared" si="81"/>
        <v>#DIV/0!</v>
      </c>
      <c r="AI415" s="483" t="e">
        <f t="shared" si="82"/>
        <v>#DIV/0!</v>
      </c>
      <c r="AJ415" s="483" t="e">
        <f t="shared" si="83"/>
        <v>#DIV/0!</v>
      </c>
      <c r="AK415" s="483" t="e">
        <f t="shared" si="84"/>
        <v>#DIV/0!</v>
      </c>
      <c r="AL415" s="483" t="e">
        <f t="shared" si="85"/>
        <v>#DIV/0!</v>
      </c>
    </row>
    <row r="416" spans="2:38" x14ac:dyDescent="0.2">
      <c r="B416" s="428">
        <f>+'Summary Data (2)'!B416</f>
        <v>0</v>
      </c>
      <c r="C416" s="431">
        <f>+'Summary Data (2)'!G416</f>
        <v>0</v>
      </c>
      <c r="D416" s="431">
        <f>+'Summary Data (2)'!K416</f>
        <v>0</v>
      </c>
      <c r="E416" s="431">
        <f>+'Summary Data (2)'!O416</f>
        <v>0</v>
      </c>
      <c r="F416" s="431">
        <f>+'Summary Data (2)'!S416</f>
        <v>0</v>
      </c>
      <c r="G416" s="431">
        <f>+'Summary Data (2)'!W416</f>
        <v>0</v>
      </c>
      <c r="H416" s="431">
        <f>+'Summary Data (2)'!AA416</f>
        <v>0</v>
      </c>
      <c r="I416" s="431">
        <f>+'Summary Data (2)'!AE416</f>
        <v>0</v>
      </c>
      <c r="J416" s="431">
        <f>+'Summary Data (2)'!AI416</f>
        <v>0</v>
      </c>
      <c r="K416" s="431">
        <f>+'Summary Data (2)'!AM416</f>
        <v>0</v>
      </c>
      <c r="L416" s="431">
        <f>+'Summary Data (2)'!AQ416</f>
        <v>0</v>
      </c>
      <c r="M416" s="431">
        <f>+'Summary Data (2)'!AU416</f>
        <v>0</v>
      </c>
      <c r="N416" s="431">
        <f>+'Summary Data (2)'!AY416</f>
        <v>0</v>
      </c>
      <c r="O416" s="431">
        <f>+'Summary Data (2)'!BC416</f>
        <v>0</v>
      </c>
      <c r="P416" s="431">
        <f>+'Summary Data (2)'!BG416</f>
        <v>0</v>
      </c>
      <c r="Q416" s="431">
        <f>+'Summary Data (2)'!BK416</f>
        <v>0</v>
      </c>
      <c r="R416" s="431">
        <f>+'Summary Data (2)'!BO416</f>
        <v>0</v>
      </c>
      <c r="S416" s="431">
        <f>+'Summary Data (2)'!BS416</f>
        <v>0</v>
      </c>
      <c r="T416" s="431">
        <f>+'Summary Data (2)'!BW416</f>
        <v>0</v>
      </c>
      <c r="U416" s="431">
        <f>+'Summary Data (2)'!BZ416</f>
        <v>0</v>
      </c>
      <c r="X416" s="432">
        <f t="shared" si="74"/>
        <v>0</v>
      </c>
      <c r="Y416" s="432">
        <f t="shared" si="74"/>
        <v>0</v>
      </c>
      <c r="Z416" s="432">
        <f t="shared" si="75"/>
        <v>0</v>
      </c>
      <c r="AA416" s="432">
        <f t="shared" si="76"/>
        <v>0</v>
      </c>
      <c r="AB416" s="432">
        <f t="shared" si="77"/>
        <v>0</v>
      </c>
      <c r="AC416" s="432">
        <f t="shared" si="78"/>
        <v>0</v>
      </c>
      <c r="AD416" s="432">
        <f t="shared" si="79"/>
        <v>0</v>
      </c>
      <c r="AG416" s="483" t="e">
        <f t="shared" si="80"/>
        <v>#DIV/0!</v>
      </c>
      <c r="AH416" s="483" t="e">
        <f t="shared" si="81"/>
        <v>#DIV/0!</v>
      </c>
      <c r="AI416" s="483" t="e">
        <f t="shared" si="82"/>
        <v>#DIV/0!</v>
      </c>
      <c r="AJ416" s="483" t="e">
        <f t="shared" si="83"/>
        <v>#DIV/0!</v>
      </c>
      <c r="AK416" s="483" t="e">
        <f t="shared" si="84"/>
        <v>#DIV/0!</v>
      </c>
      <c r="AL416" s="483" t="e">
        <f t="shared" si="85"/>
        <v>#DIV/0!</v>
      </c>
    </row>
    <row r="417" spans="2:38" x14ac:dyDescent="0.2">
      <c r="B417" s="428">
        <f>+'Summary Data (2)'!B417</f>
        <v>0</v>
      </c>
      <c r="C417" s="431">
        <f>+'Summary Data (2)'!G417</f>
        <v>0</v>
      </c>
      <c r="D417" s="431">
        <f>+'Summary Data (2)'!K417</f>
        <v>0</v>
      </c>
      <c r="E417" s="431">
        <f>+'Summary Data (2)'!O417</f>
        <v>0</v>
      </c>
      <c r="F417" s="431">
        <f>+'Summary Data (2)'!S417</f>
        <v>0</v>
      </c>
      <c r="G417" s="431">
        <f>+'Summary Data (2)'!W417</f>
        <v>0</v>
      </c>
      <c r="H417" s="431">
        <f>+'Summary Data (2)'!AA417</f>
        <v>0</v>
      </c>
      <c r="I417" s="431">
        <f>+'Summary Data (2)'!AE417</f>
        <v>0</v>
      </c>
      <c r="J417" s="431">
        <f>+'Summary Data (2)'!AI417</f>
        <v>0</v>
      </c>
      <c r="K417" s="431">
        <f>+'Summary Data (2)'!AM417</f>
        <v>0</v>
      </c>
      <c r="L417" s="431">
        <f>+'Summary Data (2)'!AQ417</f>
        <v>0</v>
      </c>
      <c r="M417" s="431">
        <f>+'Summary Data (2)'!AU417</f>
        <v>0</v>
      </c>
      <c r="N417" s="431">
        <f>+'Summary Data (2)'!AY417</f>
        <v>0</v>
      </c>
      <c r="O417" s="431">
        <f>+'Summary Data (2)'!BC417</f>
        <v>0</v>
      </c>
      <c r="P417" s="431">
        <f>+'Summary Data (2)'!BG417</f>
        <v>0</v>
      </c>
      <c r="Q417" s="431">
        <f>+'Summary Data (2)'!BK417</f>
        <v>0</v>
      </c>
      <c r="R417" s="431">
        <f>+'Summary Data (2)'!BO417</f>
        <v>0</v>
      </c>
      <c r="S417" s="431">
        <f>+'Summary Data (2)'!BS417</f>
        <v>0</v>
      </c>
      <c r="T417" s="431">
        <f>+'Summary Data (2)'!BW417</f>
        <v>0</v>
      </c>
      <c r="U417" s="431">
        <f>+'Summary Data (2)'!BZ417</f>
        <v>0</v>
      </c>
      <c r="X417" s="432">
        <f t="shared" si="74"/>
        <v>0</v>
      </c>
      <c r="Y417" s="432">
        <f t="shared" si="74"/>
        <v>0</v>
      </c>
      <c r="Z417" s="432">
        <f t="shared" si="75"/>
        <v>0</v>
      </c>
      <c r="AA417" s="432">
        <f t="shared" si="76"/>
        <v>0</v>
      </c>
      <c r="AB417" s="432">
        <f t="shared" si="77"/>
        <v>0</v>
      </c>
      <c r="AC417" s="432">
        <f t="shared" si="78"/>
        <v>0</v>
      </c>
      <c r="AD417" s="432">
        <f t="shared" si="79"/>
        <v>0</v>
      </c>
      <c r="AG417" s="483" t="e">
        <f t="shared" si="80"/>
        <v>#DIV/0!</v>
      </c>
      <c r="AH417" s="483" t="e">
        <f t="shared" si="81"/>
        <v>#DIV/0!</v>
      </c>
      <c r="AI417" s="483" t="e">
        <f t="shared" si="82"/>
        <v>#DIV/0!</v>
      </c>
      <c r="AJ417" s="483" t="e">
        <f t="shared" si="83"/>
        <v>#DIV/0!</v>
      </c>
      <c r="AK417" s="483" t="e">
        <f t="shared" si="84"/>
        <v>#DIV/0!</v>
      </c>
      <c r="AL417" s="483" t="e">
        <f t="shared" si="85"/>
        <v>#DIV/0!</v>
      </c>
    </row>
    <row r="418" spans="2:38" x14ac:dyDescent="0.2">
      <c r="B418" s="428">
        <f>+'Summary Data (2)'!B418</f>
        <v>0</v>
      </c>
      <c r="C418" s="431">
        <f>+'Summary Data (2)'!G418</f>
        <v>0</v>
      </c>
      <c r="D418" s="431">
        <f>+'Summary Data (2)'!K418</f>
        <v>0</v>
      </c>
      <c r="E418" s="431">
        <f>+'Summary Data (2)'!O418</f>
        <v>0</v>
      </c>
      <c r="F418" s="431">
        <f>+'Summary Data (2)'!S418</f>
        <v>0</v>
      </c>
      <c r="G418" s="431">
        <f>+'Summary Data (2)'!W418</f>
        <v>0</v>
      </c>
      <c r="H418" s="431">
        <f>+'Summary Data (2)'!AA418</f>
        <v>0</v>
      </c>
      <c r="I418" s="431">
        <f>+'Summary Data (2)'!AE418</f>
        <v>0</v>
      </c>
      <c r="J418" s="431">
        <f>+'Summary Data (2)'!AI418</f>
        <v>0</v>
      </c>
      <c r="K418" s="431">
        <f>+'Summary Data (2)'!AM418</f>
        <v>0</v>
      </c>
      <c r="L418" s="431">
        <f>+'Summary Data (2)'!AQ418</f>
        <v>0</v>
      </c>
      <c r="M418" s="431">
        <f>+'Summary Data (2)'!AU418</f>
        <v>0</v>
      </c>
      <c r="N418" s="431">
        <f>+'Summary Data (2)'!AY418</f>
        <v>0</v>
      </c>
      <c r="O418" s="431">
        <f>+'Summary Data (2)'!BC418</f>
        <v>0</v>
      </c>
      <c r="P418" s="431">
        <f>+'Summary Data (2)'!BG418</f>
        <v>0</v>
      </c>
      <c r="Q418" s="431">
        <f>+'Summary Data (2)'!BK418</f>
        <v>0</v>
      </c>
      <c r="R418" s="431">
        <f>+'Summary Data (2)'!BO418</f>
        <v>0</v>
      </c>
      <c r="S418" s="431">
        <f>+'Summary Data (2)'!BS418</f>
        <v>0</v>
      </c>
      <c r="T418" s="431">
        <f>+'Summary Data (2)'!BW418</f>
        <v>0</v>
      </c>
      <c r="U418" s="431">
        <f>+'Summary Data (2)'!BZ418</f>
        <v>0</v>
      </c>
      <c r="X418" s="432">
        <f t="shared" si="74"/>
        <v>0</v>
      </c>
      <c r="Y418" s="432">
        <f t="shared" si="74"/>
        <v>0</v>
      </c>
      <c r="Z418" s="432">
        <f t="shared" si="75"/>
        <v>0</v>
      </c>
      <c r="AA418" s="432">
        <f t="shared" si="76"/>
        <v>0</v>
      </c>
      <c r="AB418" s="432">
        <f t="shared" si="77"/>
        <v>0</v>
      </c>
      <c r="AC418" s="432">
        <f t="shared" si="78"/>
        <v>0</v>
      </c>
      <c r="AD418" s="432">
        <f t="shared" si="79"/>
        <v>0</v>
      </c>
      <c r="AG418" s="483" t="e">
        <f t="shared" si="80"/>
        <v>#DIV/0!</v>
      </c>
      <c r="AH418" s="483" t="e">
        <f t="shared" si="81"/>
        <v>#DIV/0!</v>
      </c>
      <c r="AI418" s="483" t="e">
        <f t="shared" si="82"/>
        <v>#DIV/0!</v>
      </c>
      <c r="AJ418" s="483" t="e">
        <f t="shared" si="83"/>
        <v>#DIV/0!</v>
      </c>
      <c r="AK418" s="483" t="e">
        <f t="shared" si="84"/>
        <v>#DIV/0!</v>
      </c>
      <c r="AL418" s="483" t="e">
        <f t="shared" si="85"/>
        <v>#DIV/0!</v>
      </c>
    </row>
    <row r="419" spans="2:38" x14ac:dyDescent="0.2">
      <c r="B419" s="428">
        <f>+'Summary Data (2)'!B419</f>
        <v>0</v>
      </c>
      <c r="C419" s="431">
        <f>+'Summary Data (2)'!G419</f>
        <v>0</v>
      </c>
      <c r="D419" s="431">
        <f>+'Summary Data (2)'!K419</f>
        <v>0</v>
      </c>
      <c r="E419" s="431">
        <f>+'Summary Data (2)'!O419</f>
        <v>0</v>
      </c>
      <c r="F419" s="431">
        <f>+'Summary Data (2)'!S419</f>
        <v>0</v>
      </c>
      <c r="G419" s="431">
        <f>+'Summary Data (2)'!W419</f>
        <v>0</v>
      </c>
      <c r="H419" s="431">
        <f>+'Summary Data (2)'!AA419</f>
        <v>0</v>
      </c>
      <c r="I419" s="431">
        <f>+'Summary Data (2)'!AE419</f>
        <v>0</v>
      </c>
      <c r="J419" s="431">
        <f>+'Summary Data (2)'!AI419</f>
        <v>0</v>
      </c>
      <c r="K419" s="431">
        <f>+'Summary Data (2)'!AM419</f>
        <v>0</v>
      </c>
      <c r="L419" s="431">
        <f>+'Summary Data (2)'!AQ419</f>
        <v>0</v>
      </c>
      <c r="M419" s="431">
        <f>+'Summary Data (2)'!AU419</f>
        <v>0</v>
      </c>
      <c r="N419" s="431">
        <f>+'Summary Data (2)'!AY419</f>
        <v>0</v>
      </c>
      <c r="O419" s="431">
        <f>+'Summary Data (2)'!BC419</f>
        <v>0</v>
      </c>
      <c r="P419" s="431">
        <f>+'Summary Data (2)'!BG419</f>
        <v>0</v>
      </c>
      <c r="Q419" s="431">
        <f>+'Summary Data (2)'!BK419</f>
        <v>0</v>
      </c>
      <c r="R419" s="431">
        <f>+'Summary Data (2)'!BO419</f>
        <v>0</v>
      </c>
      <c r="S419" s="431">
        <f>+'Summary Data (2)'!BS419</f>
        <v>0</v>
      </c>
      <c r="T419" s="431">
        <f>+'Summary Data (2)'!BW419</f>
        <v>0</v>
      </c>
      <c r="U419" s="431">
        <f>+'Summary Data (2)'!BZ419</f>
        <v>0</v>
      </c>
      <c r="X419" s="432">
        <f t="shared" si="74"/>
        <v>0</v>
      </c>
      <c r="Y419" s="432">
        <f t="shared" si="74"/>
        <v>0</v>
      </c>
      <c r="Z419" s="432">
        <f t="shared" si="75"/>
        <v>0</v>
      </c>
      <c r="AA419" s="432">
        <f t="shared" si="76"/>
        <v>0</v>
      </c>
      <c r="AB419" s="432">
        <f t="shared" si="77"/>
        <v>0</v>
      </c>
      <c r="AC419" s="432">
        <f t="shared" si="78"/>
        <v>0</v>
      </c>
      <c r="AD419" s="432">
        <f t="shared" si="79"/>
        <v>0</v>
      </c>
      <c r="AG419" s="483" t="e">
        <f t="shared" si="80"/>
        <v>#DIV/0!</v>
      </c>
      <c r="AH419" s="483" t="e">
        <f t="shared" si="81"/>
        <v>#DIV/0!</v>
      </c>
      <c r="AI419" s="483" t="e">
        <f t="shared" si="82"/>
        <v>#DIV/0!</v>
      </c>
      <c r="AJ419" s="483" t="e">
        <f t="shared" si="83"/>
        <v>#DIV/0!</v>
      </c>
      <c r="AK419" s="483" t="e">
        <f t="shared" si="84"/>
        <v>#DIV/0!</v>
      </c>
      <c r="AL419" s="483" t="e">
        <f t="shared" si="85"/>
        <v>#DIV/0!</v>
      </c>
    </row>
    <row r="420" spans="2:38" x14ac:dyDescent="0.2">
      <c r="B420" s="428">
        <f>+'Summary Data (2)'!B420</f>
        <v>0</v>
      </c>
      <c r="C420" s="431">
        <f>+'Summary Data (2)'!G420</f>
        <v>0</v>
      </c>
      <c r="D420" s="431">
        <f>+'Summary Data (2)'!K420</f>
        <v>0</v>
      </c>
      <c r="E420" s="431">
        <f>+'Summary Data (2)'!O420</f>
        <v>0</v>
      </c>
      <c r="F420" s="431">
        <f>+'Summary Data (2)'!S420</f>
        <v>0</v>
      </c>
      <c r="G420" s="431">
        <f>+'Summary Data (2)'!W420</f>
        <v>0</v>
      </c>
      <c r="H420" s="431">
        <f>+'Summary Data (2)'!AA420</f>
        <v>0</v>
      </c>
      <c r="I420" s="431">
        <f>+'Summary Data (2)'!AE420</f>
        <v>0</v>
      </c>
      <c r="J420" s="431">
        <f>+'Summary Data (2)'!AI420</f>
        <v>0</v>
      </c>
      <c r="K420" s="431">
        <f>+'Summary Data (2)'!AM420</f>
        <v>0</v>
      </c>
      <c r="L420" s="431">
        <f>+'Summary Data (2)'!AQ420</f>
        <v>0</v>
      </c>
      <c r="M420" s="431">
        <f>+'Summary Data (2)'!AU420</f>
        <v>0</v>
      </c>
      <c r="N420" s="431">
        <f>+'Summary Data (2)'!AY420</f>
        <v>0</v>
      </c>
      <c r="O420" s="431">
        <f>+'Summary Data (2)'!BC420</f>
        <v>0</v>
      </c>
      <c r="P420" s="431">
        <f>+'Summary Data (2)'!BG420</f>
        <v>0</v>
      </c>
      <c r="Q420" s="431">
        <f>+'Summary Data (2)'!BK420</f>
        <v>0</v>
      </c>
      <c r="R420" s="431">
        <f>+'Summary Data (2)'!BO420</f>
        <v>0</v>
      </c>
      <c r="S420" s="431">
        <f>+'Summary Data (2)'!BS420</f>
        <v>0</v>
      </c>
      <c r="T420" s="431">
        <f>+'Summary Data (2)'!BW420</f>
        <v>0</v>
      </c>
      <c r="U420" s="431">
        <f>+'Summary Data (2)'!BZ420</f>
        <v>0</v>
      </c>
      <c r="X420" s="432">
        <f t="shared" si="74"/>
        <v>0</v>
      </c>
      <c r="Y420" s="432">
        <f t="shared" si="74"/>
        <v>0</v>
      </c>
      <c r="Z420" s="432">
        <f t="shared" si="75"/>
        <v>0</v>
      </c>
      <c r="AA420" s="432">
        <f t="shared" si="76"/>
        <v>0</v>
      </c>
      <c r="AB420" s="432">
        <f t="shared" si="77"/>
        <v>0</v>
      </c>
      <c r="AC420" s="432">
        <f t="shared" si="78"/>
        <v>0</v>
      </c>
      <c r="AD420" s="432">
        <f t="shared" si="79"/>
        <v>0</v>
      </c>
      <c r="AG420" s="483" t="e">
        <f t="shared" si="80"/>
        <v>#DIV/0!</v>
      </c>
      <c r="AH420" s="483" t="e">
        <f t="shared" si="81"/>
        <v>#DIV/0!</v>
      </c>
      <c r="AI420" s="483" t="e">
        <f t="shared" si="82"/>
        <v>#DIV/0!</v>
      </c>
      <c r="AJ420" s="483" t="e">
        <f t="shared" si="83"/>
        <v>#DIV/0!</v>
      </c>
      <c r="AK420" s="483" t="e">
        <f t="shared" si="84"/>
        <v>#DIV/0!</v>
      </c>
      <c r="AL420" s="483" t="e">
        <f t="shared" si="85"/>
        <v>#DIV/0!</v>
      </c>
    </row>
    <row r="421" spans="2:38" x14ac:dyDescent="0.2">
      <c r="B421" s="428">
        <f>+'Summary Data (2)'!B421</f>
        <v>0</v>
      </c>
      <c r="C421" s="431">
        <f>+'Summary Data (2)'!G421</f>
        <v>0</v>
      </c>
      <c r="D421" s="431">
        <f>+'Summary Data (2)'!K421</f>
        <v>0</v>
      </c>
      <c r="E421" s="431">
        <f>+'Summary Data (2)'!O421</f>
        <v>0</v>
      </c>
      <c r="F421" s="431">
        <f>+'Summary Data (2)'!S421</f>
        <v>0</v>
      </c>
      <c r="G421" s="431">
        <f>+'Summary Data (2)'!W421</f>
        <v>0</v>
      </c>
      <c r="H421" s="431">
        <f>+'Summary Data (2)'!AA421</f>
        <v>0</v>
      </c>
      <c r="I421" s="431">
        <f>+'Summary Data (2)'!AE421</f>
        <v>0</v>
      </c>
      <c r="J421" s="431">
        <f>+'Summary Data (2)'!AI421</f>
        <v>0</v>
      </c>
      <c r="K421" s="431">
        <f>+'Summary Data (2)'!AM421</f>
        <v>0</v>
      </c>
      <c r="L421" s="431">
        <f>+'Summary Data (2)'!AQ421</f>
        <v>0</v>
      </c>
      <c r="M421" s="431">
        <f>+'Summary Data (2)'!AU421</f>
        <v>0</v>
      </c>
      <c r="N421" s="431">
        <f>+'Summary Data (2)'!AY421</f>
        <v>0</v>
      </c>
      <c r="O421" s="431">
        <f>+'Summary Data (2)'!BC421</f>
        <v>0</v>
      </c>
      <c r="P421" s="431">
        <f>+'Summary Data (2)'!BG421</f>
        <v>0</v>
      </c>
      <c r="Q421" s="431">
        <f>+'Summary Data (2)'!BK421</f>
        <v>0</v>
      </c>
      <c r="R421" s="431">
        <f>+'Summary Data (2)'!BO421</f>
        <v>0</v>
      </c>
      <c r="S421" s="431">
        <f>+'Summary Data (2)'!BS421</f>
        <v>0</v>
      </c>
      <c r="T421" s="431">
        <f>+'Summary Data (2)'!BW421</f>
        <v>0</v>
      </c>
      <c r="U421" s="431">
        <f>+'Summary Data (2)'!BZ421</f>
        <v>0</v>
      </c>
      <c r="X421" s="432">
        <f t="shared" si="74"/>
        <v>0</v>
      </c>
      <c r="Y421" s="432">
        <f t="shared" si="74"/>
        <v>0</v>
      </c>
      <c r="Z421" s="432">
        <f t="shared" si="75"/>
        <v>0</v>
      </c>
      <c r="AA421" s="432">
        <f t="shared" si="76"/>
        <v>0</v>
      </c>
      <c r="AB421" s="432">
        <f t="shared" si="77"/>
        <v>0</v>
      </c>
      <c r="AC421" s="432">
        <f t="shared" si="78"/>
        <v>0</v>
      </c>
      <c r="AD421" s="432">
        <f t="shared" si="79"/>
        <v>0</v>
      </c>
      <c r="AG421" s="483" t="e">
        <f t="shared" si="80"/>
        <v>#DIV/0!</v>
      </c>
      <c r="AH421" s="483" t="e">
        <f t="shared" si="81"/>
        <v>#DIV/0!</v>
      </c>
      <c r="AI421" s="483" t="e">
        <f t="shared" si="82"/>
        <v>#DIV/0!</v>
      </c>
      <c r="AJ421" s="483" t="e">
        <f t="shared" si="83"/>
        <v>#DIV/0!</v>
      </c>
      <c r="AK421" s="483" t="e">
        <f t="shared" si="84"/>
        <v>#DIV/0!</v>
      </c>
      <c r="AL421" s="483" t="e">
        <f t="shared" si="85"/>
        <v>#DIV/0!</v>
      </c>
    </row>
    <row r="422" spans="2:38" x14ac:dyDescent="0.2">
      <c r="B422" s="428">
        <f>+'Summary Data (2)'!B422</f>
        <v>0</v>
      </c>
      <c r="C422" s="431">
        <f>+'Summary Data (2)'!G422</f>
        <v>0</v>
      </c>
      <c r="D422" s="431">
        <f>+'Summary Data (2)'!K422</f>
        <v>0</v>
      </c>
      <c r="E422" s="431">
        <f>+'Summary Data (2)'!O422</f>
        <v>0</v>
      </c>
      <c r="F422" s="431">
        <f>+'Summary Data (2)'!S422</f>
        <v>0</v>
      </c>
      <c r="G422" s="431">
        <f>+'Summary Data (2)'!W422</f>
        <v>0</v>
      </c>
      <c r="H422" s="431">
        <f>+'Summary Data (2)'!AA422</f>
        <v>0</v>
      </c>
      <c r="I422" s="431">
        <f>+'Summary Data (2)'!AE422</f>
        <v>0</v>
      </c>
      <c r="J422" s="431">
        <f>+'Summary Data (2)'!AI422</f>
        <v>0</v>
      </c>
      <c r="K422" s="431">
        <f>+'Summary Data (2)'!AM422</f>
        <v>0</v>
      </c>
      <c r="L422" s="431">
        <f>+'Summary Data (2)'!AQ422</f>
        <v>0</v>
      </c>
      <c r="M422" s="431">
        <f>+'Summary Data (2)'!AU422</f>
        <v>0</v>
      </c>
      <c r="N422" s="431">
        <f>+'Summary Data (2)'!AY422</f>
        <v>0</v>
      </c>
      <c r="O422" s="431">
        <f>+'Summary Data (2)'!BC422</f>
        <v>0</v>
      </c>
      <c r="P422" s="431">
        <f>+'Summary Data (2)'!BG422</f>
        <v>0</v>
      </c>
      <c r="Q422" s="431">
        <f>+'Summary Data (2)'!BK422</f>
        <v>0</v>
      </c>
      <c r="R422" s="431">
        <f>+'Summary Data (2)'!BO422</f>
        <v>0</v>
      </c>
      <c r="S422" s="431">
        <f>+'Summary Data (2)'!BS422</f>
        <v>0</v>
      </c>
      <c r="T422" s="431">
        <f>+'Summary Data (2)'!BW422</f>
        <v>0</v>
      </c>
      <c r="U422" s="431">
        <f>+'Summary Data (2)'!BZ422</f>
        <v>0</v>
      </c>
      <c r="X422" s="432">
        <f t="shared" si="74"/>
        <v>0</v>
      </c>
      <c r="Y422" s="432">
        <f t="shared" si="74"/>
        <v>0</v>
      </c>
      <c r="Z422" s="432">
        <f t="shared" si="75"/>
        <v>0</v>
      </c>
      <c r="AA422" s="432">
        <f t="shared" si="76"/>
        <v>0</v>
      </c>
      <c r="AB422" s="432">
        <f t="shared" si="77"/>
        <v>0</v>
      </c>
      <c r="AC422" s="432">
        <f t="shared" si="78"/>
        <v>0</v>
      </c>
      <c r="AD422" s="432">
        <f t="shared" si="79"/>
        <v>0</v>
      </c>
      <c r="AG422" s="483" t="e">
        <f t="shared" si="80"/>
        <v>#DIV/0!</v>
      </c>
      <c r="AH422" s="483" t="e">
        <f t="shared" si="81"/>
        <v>#DIV/0!</v>
      </c>
      <c r="AI422" s="483" t="e">
        <f t="shared" si="82"/>
        <v>#DIV/0!</v>
      </c>
      <c r="AJ422" s="483" t="e">
        <f t="shared" si="83"/>
        <v>#DIV/0!</v>
      </c>
      <c r="AK422" s="483" t="e">
        <f t="shared" si="84"/>
        <v>#DIV/0!</v>
      </c>
      <c r="AL422" s="483" t="e">
        <f t="shared" si="85"/>
        <v>#DIV/0!</v>
      </c>
    </row>
    <row r="423" spans="2:38" x14ac:dyDescent="0.2">
      <c r="B423" s="428">
        <f>+'Summary Data (2)'!B423</f>
        <v>0</v>
      </c>
      <c r="C423" s="431">
        <f>+'Summary Data (2)'!G423</f>
        <v>0</v>
      </c>
      <c r="D423" s="431">
        <f>+'Summary Data (2)'!K423</f>
        <v>0</v>
      </c>
      <c r="E423" s="431">
        <f>+'Summary Data (2)'!O423</f>
        <v>0</v>
      </c>
      <c r="F423" s="431">
        <f>+'Summary Data (2)'!S423</f>
        <v>0</v>
      </c>
      <c r="G423" s="431">
        <f>+'Summary Data (2)'!W423</f>
        <v>0</v>
      </c>
      <c r="H423" s="431">
        <f>+'Summary Data (2)'!AA423</f>
        <v>0</v>
      </c>
      <c r="I423" s="431">
        <f>+'Summary Data (2)'!AE423</f>
        <v>0</v>
      </c>
      <c r="J423" s="431">
        <f>+'Summary Data (2)'!AI423</f>
        <v>0</v>
      </c>
      <c r="K423" s="431">
        <f>+'Summary Data (2)'!AM423</f>
        <v>0</v>
      </c>
      <c r="L423" s="431">
        <f>+'Summary Data (2)'!AQ423</f>
        <v>0</v>
      </c>
      <c r="M423" s="431">
        <f>+'Summary Data (2)'!AU423</f>
        <v>0</v>
      </c>
      <c r="N423" s="431">
        <f>+'Summary Data (2)'!AY423</f>
        <v>0</v>
      </c>
      <c r="O423" s="431">
        <f>+'Summary Data (2)'!BC423</f>
        <v>0</v>
      </c>
      <c r="P423" s="431">
        <f>+'Summary Data (2)'!BG423</f>
        <v>0</v>
      </c>
      <c r="Q423" s="431">
        <f>+'Summary Data (2)'!BK423</f>
        <v>0</v>
      </c>
      <c r="R423" s="431">
        <f>+'Summary Data (2)'!BO423</f>
        <v>0</v>
      </c>
      <c r="S423" s="431">
        <f>+'Summary Data (2)'!BS423</f>
        <v>0</v>
      </c>
      <c r="T423" s="431">
        <f>+'Summary Data (2)'!BW423</f>
        <v>0</v>
      </c>
      <c r="U423" s="431">
        <f>+'Summary Data (2)'!BZ423</f>
        <v>0</v>
      </c>
      <c r="X423" s="432">
        <f t="shared" si="74"/>
        <v>0</v>
      </c>
      <c r="Y423" s="432">
        <f t="shared" si="74"/>
        <v>0</v>
      </c>
      <c r="Z423" s="432">
        <f t="shared" si="75"/>
        <v>0</v>
      </c>
      <c r="AA423" s="432">
        <f t="shared" si="76"/>
        <v>0</v>
      </c>
      <c r="AB423" s="432">
        <f t="shared" si="77"/>
        <v>0</v>
      </c>
      <c r="AC423" s="432">
        <f t="shared" si="78"/>
        <v>0</v>
      </c>
      <c r="AD423" s="432">
        <f t="shared" si="79"/>
        <v>0</v>
      </c>
      <c r="AG423" s="483" t="e">
        <f t="shared" si="80"/>
        <v>#DIV/0!</v>
      </c>
      <c r="AH423" s="483" t="e">
        <f t="shared" si="81"/>
        <v>#DIV/0!</v>
      </c>
      <c r="AI423" s="483" t="e">
        <f t="shared" si="82"/>
        <v>#DIV/0!</v>
      </c>
      <c r="AJ423" s="483" t="e">
        <f t="shared" si="83"/>
        <v>#DIV/0!</v>
      </c>
      <c r="AK423" s="483" t="e">
        <f t="shared" si="84"/>
        <v>#DIV/0!</v>
      </c>
      <c r="AL423" s="483" t="e">
        <f t="shared" si="85"/>
        <v>#DIV/0!</v>
      </c>
    </row>
    <row r="424" spans="2:38" x14ac:dyDescent="0.2">
      <c r="B424" s="428">
        <f>+'Summary Data (2)'!B424</f>
        <v>0</v>
      </c>
      <c r="C424" s="431">
        <f>+'Summary Data (2)'!G424</f>
        <v>0</v>
      </c>
      <c r="D424" s="431">
        <f>+'Summary Data (2)'!K424</f>
        <v>0</v>
      </c>
      <c r="E424" s="431">
        <f>+'Summary Data (2)'!O424</f>
        <v>0</v>
      </c>
      <c r="F424" s="431">
        <f>+'Summary Data (2)'!S424</f>
        <v>0</v>
      </c>
      <c r="G424" s="431">
        <f>+'Summary Data (2)'!W424</f>
        <v>0</v>
      </c>
      <c r="H424" s="431">
        <f>+'Summary Data (2)'!AA424</f>
        <v>0</v>
      </c>
      <c r="I424" s="431">
        <f>+'Summary Data (2)'!AE424</f>
        <v>0</v>
      </c>
      <c r="J424" s="431">
        <f>+'Summary Data (2)'!AI424</f>
        <v>0</v>
      </c>
      <c r="K424" s="431">
        <f>+'Summary Data (2)'!AM424</f>
        <v>0</v>
      </c>
      <c r="L424" s="431">
        <f>+'Summary Data (2)'!AQ424</f>
        <v>0</v>
      </c>
      <c r="M424" s="431">
        <f>+'Summary Data (2)'!AU424</f>
        <v>0</v>
      </c>
      <c r="N424" s="431">
        <f>+'Summary Data (2)'!AY424</f>
        <v>0</v>
      </c>
      <c r="O424" s="431">
        <f>+'Summary Data (2)'!BC424</f>
        <v>0</v>
      </c>
      <c r="P424" s="431">
        <f>+'Summary Data (2)'!BG424</f>
        <v>0</v>
      </c>
      <c r="Q424" s="431">
        <f>+'Summary Data (2)'!BK424</f>
        <v>0</v>
      </c>
      <c r="R424" s="431">
        <f>+'Summary Data (2)'!BO424</f>
        <v>0</v>
      </c>
      <c r="S424" s="431">
        <f>+'Summary Data (2)'!BS424</f>
        <v>0</v>
      </c>
      <c r="T424" s="431">
        <f>+'Summary Data (2)'!BW424</f>
        <v>0</v>
      </c>
      <c r="U424" s="431">
        <f>+'Summary Data (2)'!BZ424</f>
        <v>0</v>
      </c>
      <c r="X424" s="432">
        <f t="shared" si="74"/>
        <v>0</v>
      </c>
      <c r="Y424" s="432">
        <f t="shared" si="74"/>
        <v>0</v>
      </c>
      <c r="Z424" s="432">
        <f t="shared" si="75"/>
        <v>0</v>
      </c>
      <c r="AA424" s="432">
        <f t="shared" si="76"/>
        <v>0</v>
      </c>
      <c r="AB424" s="432">
        <f t="shared" si="77"/>
        <v>0</v>
      </c>
      <c r="AC424" s="432">
        <f t="shared" si="78"/>
        <v>0</v>
      </c>
      <c r="AD424" s="432">
        <f t="shared" si="79"/>
        <v>0</v>
      </c>
      <c r="AG424" s="483" t="e">
        <f t="shared" si="80"/>
        <v>#DIV/0!</v>
      </c>
      <c r="AH424" s="483" t="e">
        <f t="shared" si="81"/>
        <v>#DIV/0!</v>
      </c>
      <c r="AI424" s="483" t="e">
        <f t="shared" si="82"/>
        <v>#DIV/0!</v>
      </c>
      <c r="AJ424" s="483" t="e">
        <f t="shared" si="83"/>
        <v>#DIV/0!</v>
      </c>
      <c r="AK424" s="483" t="e">
        <f t="shared" si="84"/>
        <v>#DIV/0!</v>
      </c>
      <c r="AL424" s="483" t="e">
        <f t="shared" si="85"/>
        <v>#DIV/0!</v>
      </c>
    </row>
    <row r="425" spans="2:38" x14ac:dyDescent="0.2">
      <c r="B425" s="428">
        <f>+'Summary Data (2)'!B425</f>
        <v>0</v>
      </c>
      <c r="C425" s="431">
        <f>+'Summary Data (2)'!G425</f>
        <v>0</v>
      </c>
      <c r="D425" s="431">
        <f>+'Summary Data (2)'!K425</f>
        <v>0</v>
      </c>
      <c r="E425" s="431">
        <f>+'Summary Data (2)'!O425</f>
        <v>0</v>
      </c>
      <c r="F425" s="431">
        <f>+'Summary Data (2)'!S425</f>
        <v>0</v>
      </c>
      <c r="G425" s="431">
        <f>+'Summary Data (2)'!W425</f>
        <v>0</v>
      </c>
      <c r="H425" s="431">
        <f>+'Summary Data (2)'!AA425</f>
        <v>0</v>
      </c>
      <c r="I425" s="431">
        <f>+'Summary Data (2)'!AE425</f>
        <v>0</v>
      </c>
      <c r="J425" s="431">
        <f>+'Summary Data (2)'!AI425</f>
        <v>0</v>
      </c>
      <c r="K425" s="431">
        <f>+'Summary Data (2)'!AM425</f>
        <v>0</v>
      </c>
      <c r="L425" s="431">
        <f>+'Summary Data (2)'!AQ425</f>
        <v>0</v>
      </c>
      <c r="M425" s="431">
        <f>+'Summary Data (2)'!AU425</f>
        <v>0</v>
      </c>
      <c r="N425" s="431">
        <f>+'Summary Data (2)'!AY425</f>
        <v>0</v>
      </c>
      <c r="O425" s="431">
        <f>+'Summary Data (2)'!BC425</f>
        <v>0</v>
      </c>
      <c r="P425" s="431">
        <f>+'Summary Data (2)'!BG425</f>
        <v>0</v>
      </c>
      <c r="Q425" s="431">
        <f>+'Summary Data (2)'!BK425</f>
        <v>0</v>
      </c>
      <c r="R425" s="431">
        <f>+'Summary Data (2)'!BO425</f>
        <v>0</v>
      </c>
      <c r="S425" s="431">
        <f>+'Summary Data (2)'!BS425</f>
        <v>0</v>
      </c>
      <c r="T425" s="431">
        <f>+'Summary Data (2)'!BW425</f>
        <v>0</v>
      </c>
      <c r="U425" s="431">
        <f>+'Summary Data (2)'!BZ425</f>
        <v>0</v>
      </c>
      <c r="X425" s="432">
        <f t="shared" si="74"/>
        <v>0</v>
      </c>
      <c r="Y425" s="432">
        <f t="shared" si="74"/>
        <v>0</v>
      </c>
      <c r="Z425" s="432">
        <f t="shared" si="75"/>
        <v>0</v>
      </c>
      <c r="AA425" s="432">
        <f t="shared" si="76"/>
        <v>0</v>
      </c>
      <c r="AB425" s="432">
        <f t="shared" si="77"/>
        <v>0</v>
      </c>
      <c r="AC425" s="432">
        <f t="shared" si="78"/>
        <v>0</v>
      </c>
      <c r="AD425" s="432">
        <f t="shared" si="79"/>
        <v>0</v>
      </c>
      <c r="AG425" s="483" t="e">
        <f t="shared" si="80"/>
        <v>#DIV/0!</v>
      </c>
      <c r="AH425" s="483" t="e">
        <f t="shared" si="81"/>
        <v>#DIV/0!</v>
      </c>
      <c r="AI425" s="483" t="e">
        <f t="shared" si="82"/>
        <v>#DIV/0!</v>
      </c>
      <c r="AJ425" s="483" t="e">
        <f t="shared" si="83"/>
        <v>#DIV/0!</v>
      </c>
      <c r="AK425" s="483" t="e">
        <f t="shared" si="84"/>
        <v>#DIV/0!</v>
      </c>
      <c r="AL425" s="483" t="e">
        <f t="shared" si="85"/>
        <v>#DIV/0!</v>
      </c>
    </row>
    <row r="426" spans="2:38" x14ac:dyDescent="0.2">
      <c r="B426" s="428">
        <f>+'Summary Data (2)'!B426</f>
        <v>0</v>
      </c>
      <c r="C426" s="431">
        <f>+'Summary Data (2)'!G426</f>
        <v>0</v>
      </c>
      <c r="D426" s="431">
        <f>+'Summary Data (2)'!K426</f>
        <v>0</v>
      </c>
      <c r="E426" s="431">
        <f>+'Summary Data (2)'!O426</f>
        <v>0</v>
      </c>
      <c r="F426" s="431">
        <f>+'Summary Data (2)'!S426</f>
        <v>0</v>
      </c>
      <c r="G426" s="431">
        <f>+'Summary Data (2)'!W426</f>
        <v>0</v>
      </c>
      <c r="H426" s="431">
        <f>+'Summary Data (2)'!AA426</f>
        <v>0</v>
      </c>
      <c r="I426" s="431">
        <f>+'Summary Data (2)'!AE426</f>
        <v>0</v>
      </c>
      <c r="J426" s="431">
        <f>+'Summary Data (2)'!AI426</f>
        <v>0</v>
      </c>
      <c r="K426" s="431">
        <f>+'Summary Data (2)'!AM426</f>
        <v>0</v>
      </c>
      <c r="L426" s="431">
        <f>+'Summary Data (2)'!AQ426</f>
        <v>0</v>
      </c>
      <c r="M426" s="431">
        <f>+'Summary Data (2)'!AU426</f>
        <v>0</v>
      </c>
      <c r="N426" s="431">
        <f>+'Summary Data (2)'!AY426</f>
        <v>0</v>
      </c>
      <c r="O426" s="431">
        <f>+'Summary Data (2)'!BC426</f>
        <v>0</v>
      </c>
      <c r="P426" s="431">
        <f>+'Summary Data (2)'!BG426</f>
        <v>0</v>
      </c>
      <c r="Q426" s="431">
        <f>+'Summary Data (2)'!BK426</f>
        <v>0</v>
      </c>
      <c r="R426" s="431">
        <f>+'Summary Data (2)'!BO426</f>
        <v>0</v>
      </c>
      <c r="S426" s="431">
        <f>+'Summary Data (2)'!BS426</f>
        <v>0</v>
      </c>
      <c r="T426" s="431">
        <f>+'Summary Data (2)'!BW426</f>
        <v>0</v>
      </c>
      <c r="U426" s="431">
        <f>+'Summary Data (2)'!BZ426</f>
        <v>0</v>
      </c>
      <c r="X426" s="432">
        <f t="shared" si="74"/>
        <v>0</v>
      </c>
      <c r="Y426" s="432">
        <f t="shared" si="74"/>
        <v>0</v>
      </c>
      <c r="Z426" s="432">
        <f t="shared" si="75"/>
        <v>0</v>
      </c>
      <c r="AA426" s="432">
        <f t="shared" si="76"/>
        <v>0</v>
      </c>
      <c r="AB426" s="432">
        <f t="shared" si="77"/>
        <v>0</v>
      </c>
      <c r="AC426" s="432">
        <f t="shared" si="78"/>
        <v>0</v>
      </c>
      <c r="AD426" s="432">
        <f t="shared" si="79"/>
        <v>0</v>
      </c>
      <c r="AG426" s="483" t="e">
        <f t="shared" si="80"/>
        <v>#DIV/0!</v>
      </c>
      <c r="AH426" s="483" t="e">
        <f t="shared" si="81"/>
        <v>#DIV/0!</v>
      </c>
      <c r="AI426" s="483" t="e">
        <f t="shared" si="82"/>
        <v>#DIV/0!</v>
      </c>
      <c r="AJ426" s="483" t="e">
        <f t="shared" si="83"/>
        <v>#DIV/0!</v>
      </c>
      <c r="AK426" s="483" t="e">
        <f t="shared" si="84"/>
        <v>#DIV/0!</v>
      </c>
      <c r="AL426" s="483" t="e">
        <f t="shared" si="85"/>
        <v>#DIV/0!</v>
      </c>
    </row>
    <row r="427" spans="2:38" x14ac:dyDescent="0.2">
      <c r="B427" s="428">
        <f>+'Summary Data (2)'!B427</f>
        <v>0</v>
      </c>
      <c r="C427" s="431">
        <f>+'Summary Data (2)'!G427</f>
        <v>0</v>
      </c>
      <c r="D427" s="431">
        <f>+'Summary Data (2)'!K427</f>
        <v>0</v>
      </c>
      <c r="E427" s="431">
        <f>+'Summary Data (2)'!O427</f>
        <v>0</v>
      </c>
      <c r="F427" s="431">
        <f>+'Summary Data (2)'!S427</f>
        <v>0</v>
      </c>
      <c r="G427" s="431">
        <f>+'Summary Data (2)'!W427</f>
        <v>0</v>
      </c>
      <c r="H427" s="431">
        <f>+'Summary Data (2)'!AA427</f>
        <v>0</v>
      </c>
      <c r="I427" s="431">
        <f>+'Summary Data (2)'!AE427</f>
        <v>0</v>
      </c>
      <c r="J427" s="431">
        <f>+'Summary Data (2)'!AI427</f>
        <v>0</v>
      </c>
      <c r="K427" s="431">
        <f>+'Summary Data (2)'!AM427</f>
        <v>0</v>
      </c>
      <c r="L427" s="431">
        <f>+'Summary Data (2)'!AQ427</f>
        <v>0</v>
      </c>
      <c r="M427" s="431">
        <f>+'Summary Data (2)'!AU427</f>
        <v>0</v>
      </c>
      <c r="N427" s="431">
        <f>+'Summary Data (2)'!AY427</f>
        <v>0</v>
      </c>
      <c r="O427" s="431">
        <f>+'Summary Data (2)'!BC427</f>
        <v>0</v>
      </c>
      <c r="P427" s="431">
        <f>+'Summary Data (2)'!BG427</f>
        <v>0</v>
      </c>
      <c r="Q427" s="431">
        <f>+'Summary Data (2)'!BK427</f>
        <v>0</v>
      </c>
      <c r="R427" s="431">
        <f>+'Summary Data (2)'!BO427</f>
        <v>0</v>
      </c>
      <c r="S427" s="431">
        <f>+'Summary Data (2)'!BS427</f>
        <v>0</v>
      </c>
      <c r="T427" s="431">
        <f>+'Summary Data (2)'!BW427</f>
        <v>0</v>
      </c>
      <c r="U427" s="431">
        <f>+'Summary Data (2)'!BZ427</f>
        <v>0</v>
      </c>
      <c r="X427" s="432">
        <f t="shared" si="74"/>
        <v>0</v>
      </c>
      <c r="Y427" s="432">
        <f t="shared" si="74"/>
        <v>0</v>
      </c>
      <c r="Z427" s="432">
        <f t="shared" si="75"/>
        <v>0</v>
      </c>
      <c r="AA427" s="432">
        <f t="shared" si="76"/>
        <v>0</v>
      </c>
      <c r="AB427" s="432">
        <f t="shared" si="77"/>
        <v>0</v>
      </c>
      <c r="AC427" s="432">
        <f t="shared" si="78"/>
        <v>0</v>
      </c>
      <c r="AD427" s="432">
        <f t="shared" si="79"/>
        <v>0</v>
      </c>
      <c r="AG427" s="483" t="e">
        <f t="shared" si="80"/>
        <v>#DIV/0!</v>
      </c>
      <c r="AH427" s="483" t="e">
        <f t="shared" si="81"/>
        <v>#DIV/0!</v>
      </c>
      <c r="AI427" s="483" t="e">
        <f t="shared" si="82"/>
        <v>#DIV/0!</v>
      </c>
      <c r="AJ427" s="483" t="e">
        <f t="shared" si="83"/>
        <v>#DIV/0!</v>
      </c>
      <c r="AK427" s="483" t="e">
        <f t="shared" si="84"/>
        <v>#DIV/0!</v>
      </c>
      <c r="AL427" s="483" t="e">
        <f t="shared" si="85"/>
        <v>#DIV/0!</v>
      </c>
    </row>
    <row r="428" spans="2:38" x14ac:dyDescent="0.2">
      <c r="B428" s="428">
        <f>+'Summary Data (2)'!B428</f>
        <v>0</v>
      </c>
      <c r="C428" s="431">
        <f>+'Summary Data (2)'!G428</f>
        <v>0</v>
      </c>
      <c r="D428" s="431">
        <f>+'Summary Data (2)'!K428</f>
        <v>0</v>
      </c>
      <c r="E428" s="431">
        <f>+'Summary Data (2)'!O428</f>
        <v>0</v>
      </c>
      <c r="F428" s="431">
        <f>+'Summary Data (2)'!S428</f>
        <v>0</v>
      </c>
      <c r="G428" s="431">
        <f>+'Summary Data (2)'!W428</f>
        <v>0</v>
      </c>
      <c r="H428" s="431">
        <f>+'Summary Data (2)'!AA428</f>
        <v>0</v>
      </c>
      <c r="I428" s="431">
        <f>+'Summary Data (2)'!AE428</f>
        <v>0</v>
      </c>
      <c r="J428" s="431">
        <f>+'Summary Data (2)'!AI428</f>
        <v>0</v>
      </c>
      <c r="K428" s="431">
        <f>+'Summary Data (2)'!AM428</f>
        <v>0</v>
      </c>
      <c r="L428" s="431">
        <f>+'Summary Data (2)'!AQ428</f>
        <v>0</v>
      </c>
      <c r="M428" s="431">
        <f>+'Summary Data (2)'!AU428</f>
        <v>0</v>
      </c>
      <c r="N428" s="431">
        <f>+'Summary Data (2)'!AY428</f>
        <v>0</v>
      </c>
      <c r="O428" s="431">
        <f>+'Summary Data (2)'!BC428</f>
        <v>0</v>
      </c>
      <c r="P428" s="431">
        <f>+'Summary Data (2)'!BG428</f>
        <v>0</v>
      </c>
      <c r="Q428" s="431">
        <f>+'Summary Data (2)'!BK428</f>
        <v>0</v>
      </c>
      <c r="R428" s="431">
        <f>+'Summary Data (2)'!BO428</f>
        <v>0</v>
      </c>
      <c r="S428" s="431">
        <f>+'Summary Data (2)'!BS428</f>
        <v>0</v>
      </c>
      <c r="T428" s="431">
        <f>+'Summary Data (2)'!BW428</f>
        <v>0</v>
      </c>
      <c r="U428" s="431">
        <f>+'Summary Data (2)'!BZ428</f>
        <v>0</v>
      </c>
      <c r="X428" s="432">
        <f t="shared" si="74"/>
        <v>0</v>
      </c>
      <c r="Y428" s="432">
        <f t="shared" si="74"/>
        <v>0</v>
      </c>
      <c r="Z428" s="432">
        <f t="shared" si="75"/>
        <v>0</v>
      </c>
      <c r="AA428" s="432">
        <f t="shared" si="76"/>
        <v>0</v>
      </c>
      <c r="AB428" s="432">
        <f t="shared" si="77"/>
        <v>0</v>
      </c>
      <c r="AC428" s="432">
        <f t="shared" si="78"/>
        <v>0</v>
      </c>
      <c r="AD428" s="432">
        <f t="shared" si="79"/>
        <v>0</v>
      </c>
      <c r="AG428" s="483" t="e">
        <f t="shared" si="80"/>
        <v>#DIV/0!</v>
      </c>
      <c r="AH428" s="483" t="e">
        <f t="shared" si="81"/>
        <v>#DIV/0!</v>
      </c>
      <c r="AI428" s="483" t="e">
        <f t="shared" si="82"/>
        <v>#DIV/0!</v>
      </c>
      <c r="AJ428" s="483" t="e">
        <f t="shared" si="83"/>
        <v>#DIV/0!</v>
      </c>
      <c r="AK428" s="483" t="e">
        <f t="shared" si="84"/>
        <v>#DIV/0!</v>
      </c>
      <c r="AL428" s="483" t="e">
        <f t="shared" si="85"/>
        <v>#DIV/0!</v>
      </c>
    </row>
    <row r="429" spans="2:38" x14ac:dyDescent="0.2">
      <c r="B429" s="428">
        <f>+'Summary Data (2)'!B429</f>
        <v>0</v>
      </c>
      <c r="C429" s="431">
        <f>+'Summary Data (2)'!G429</f>
        <v>0</v>
      </c>
      <c r="D429" s="431">
        <f>+'Summary Data (2)'!K429</f>
        <v>0</v>
      </c>
      <c r="E429" s="431">
        <f>+'Summary Data (2)'!O429</f>
        <v>0</v>
      </c>
      <c r="F429" s="431">
        <f>+'Summary Data (2)'!S429</f>
        <v>0</v>
      </c>
      <c r="G429" s="431">
        <f>+'Summary Data (2)'!W429</f>
        <v>0</v>
      </c>
      <c r="H429" s="431">
        <f>+'Summary Data (2)'!AA429</f>
        <v>0</v>
      </c>
      <c r="I429" s="431">
        <f>+'Summary Data (2)'!AE429</f>
        <v>0</v>
      </c>
      <c r="J429" s="431">
        <f>+'Summary Data (2)'!AI429</f>
        <v>0</v>
      </c>
      <c r="K429" s="431">
        <f>+'Summary Data (2)'!AM429</f>
        <v>0</v>
      </c>
      <c r="L429" s="431">
        <f>+'Summary Data (2)'!AQ429</f>
        <v>0</v>
      </c>
      <c r="M429" s="431">
        <f>+'Summary Data (2)'!AU429</f>
        <v>0</v>
      </c>
      <c r="N429" s="431">
        <f>+'Summary Data (2)'!AY429</f>
        <v>0</v>
      </c>
      <c r="O429" s="431">
        <f>+'Summary Data (2)'!BC429</f>
        <v>0</v>
      </c>
      <c r="P429" s="431">
        <f>+'Summary Data (2)'!BG429</f>
        <v>0</v>
      </c>
      <c r="Q429" s="431">
        <f>+'Summary Data (2)'!BK429</f>
        <v>0</v>
      </c>
      <c r="R429" s="431">
        <f>+'Summary Data (2)'!BO429</f>
        <v>0</v>
      </c>
      <c r="S429" s="431">
        <f>+'Summary Data (2)'!BS429</f>
        <v>0</v>
      </c>
      <c r="T429" s="431">
        <f>+'Summary Data (2)'!BW429</f>
        <v>0</v>
      </c>
      <c r="U429" s="431">
        <f>+'Summary Data (2)'!BZ429</f>
        <v>0</v>
      </c>
      <c r="X429" s="432">
        <f t="shared" si="74"/>
        <v>0</v>
      </c>
      <c r="Y429" s="432">
        <f t="shared" si="74"/>
        <v>0</v>
      </c>
      <c r="Z429" s="432">
        <f t="shared" si="75"/>
        <v>0</v>
      </c>
      <c r="AA429" s="432">
        <f t="shared" si="76"/>
        <v>0</v>
      </c>
      <c r="AB429" s="432">
        <f t="shared" si="77"/>
        <v>0</v>
      </c>
      <c r="AC429" s="432">
        <f t="shared" si="78"/>
        <v>0</v>
      </c>
      <c r="AD429" s="432">
        <f t="shared" si="79"/>
        <v>0</v>
      </c>
      <c r="AG429" s="483" t="e">
        <f t="shared" si="80"/>
        <v>#DIV/0!</v>
      </c>
      <c r="AH429" s="483" t="e">
        <f t="shared" si="81"/>
        <v>#DIV/0!</v>
      </c>
      <c r="AI429" s="483" t="e">
        <f t="shared" si="82"/>
        <v>#DIV/0!</v>
      </c>
      <c r="AJ429" s="483" t="e">
        <f t="shared" si="83"/>
        <v>#DIV/0!</v>
      </c>
      <c r="AK429" s="483" t="e">
        <f t="shared" si="84"/>
        <v>#DIV/0!</v>
      </c>
      <c r="AL429" s="483" t="e">
        <f t="shared" si="85"/>
        <v>#DIV/0!</v>
      </c>
    </row>
    <row r="430" spans="2:38" x14ac:dyDescent="0.2">
      <c r="B430" s="428">
        <f>+'Summary Data (2)'!B430</f>
        <v>0</v>
      </c>
      <c r="C430" s="431">
        <f>+'Summary Data (2)'!G430</f>
        <v>0</v>
      </c>
      <c r="D430" s="431">
        <f>+'Summary Data (2)'!K430</f>
        <v>0</v>
      </c>
      <c r="E430" s="431">
        <f>+'Summary Data (2)'!O430</f>
        <v>0</v>
      </c>
      <c r="F430" s="431">
        <f>+'Summary Data (2)'!S430</f>
        <v>0</v>
      </c>
      <c r="G430" s="431">
        <f>+'Summary Data (2)'!W430</f>
        <v>0</v>
      </c>
      <c r="H430" s="431">
        <f>+'Summary Data (2)'!AA430</f>
        <v>0</v>
      </c>
      <c r="I430" s="431">
        <f>+'Summary Data (2)'!AE430</f>
        <v>0</v>
      </c>
      <c r="J430" s="431">
        <f>+'Summary Data (2)'!AI430</f>
        <v>0</v>
      </c>
      <c r="K430" s="431">
        <f>+'Summary Data (2)'!AM430</f>
        <v>0</v>
      </c>
      <c r="L430" s="431">
        <f>+'Summary Data (2)'!AQ430</f>
        <v>0</v>
      </c>
      <c r="M430" s="431">
        <f>+'Summary Data (2)'!AU430</f>
        <v>0</v>
      </c>
      <c r="N430" s="431">
        <f>+'Summary Data (2)'!AY430</f>
        <v>0</v>
      </c>
      <c r="O430" s="431">
        <f>+'Summary Data (2)'!BC430</f>
        <v>0</v>
      </c>
      <c r="P430" s="431">
        <f>+'Summary Data (2)'!BG430</f>
        <v>0</v>
      </c>
      <c r="Q430" s="431">
        <f>+'Summary Data (2)'!BK430</f>
        <v>0</v>
      </c>
      <c r="R430" s="431">
        <f>+'Summary Data (2)'!BO430</f>
        <v>0</v>
      </c>
      <c r="S430" s="431">
        <f>+'Summary Data (2)'!BS430</f>
        <v>0</v>
      </c>
      <c r="T430" s="431">
        <f>+'Summary Data (2)'!BW430</f>
        <v>0</v>
      </c>
      <c r="U430" s="431">
        <f>+'Summary Data (2)'!BZ430</f>
        <v>0</v>
      </c>
      <c r="X430" s="432">
        <f t="shared" si="74"/>
        <v>0</v>
      </c>
      <c r="Y430" s="432">
        <f t="shared" si="74"/>
        <v>0</v>
      </c>
      <c r="Z430" s="432">
        <f t="shared" si="75"/>
        <v>0</v>
      </c>
      <c r="AA430" s="432">
        <f t="shared" si="76"/>
        <v>0</v>
      </c>
      <c r="AB430" s="432">
        <f t="shared" si="77"/>
        <v>0</v>
      </c>
      <c r="AC430" s="432">
        <f t="shared" si="78"/>
        <v>0</v>
      </c>
      <c r="AD430" s="432">
        <f t="shared" si="79"/>
        <v>0</v>
      </c>
      <c r="AG430" s="483" t="e">
        <f t="shared" si="80"/>
        <v>#DIV/0!</v>
      </c>
      <c r="AH430" s="483" t="e">
        <f t="shared" si="81"/>
        <v>#DIV/0!</v>
      </c>
      <c r="AI430" s="483" t="e">
        <f t="shared" si="82"/>
        <v>#DIV/0!</v>
      </c>
      <c r="AJ430" s="483" t="e">
        <f t="shared" si="83"/>
        <v>#DIV/0!</v>
      </c>
      <c r="AK430" s="483" t="e">
        <f t="shared" si="84"/>
        <v>#DIV/0!</v>
      </c>
      <c r="AL430" s="483" t="e">
        <f t="shared" si="85"/>
        <v>#DIV/0!</v>
      </c>
    </row>
    <row r="431" spans="2:38" x14ac:dyDescent="0.2">
      <c r="B431" s="428">
        <f>+'Summary Data (2)'!B431</f>
        <v>0</v>
      </c>
      <c r="C431" s="431">
        <f>+'Summary Data (2)'!G431</f>
        <v>0</v>
      </c>
      <c r="D431" s="431">
        <f>+'Summary Data (2)'!K431</f>
        <v>0</v>
      </c>
      <c r="E431" s="431">
        <f>+'Summary Data (2)'!O431</f>
        <v>0</v>
      </c>
      <c r="F431" s="431">
        <f>+'Summary Data (2)'!S431</f>
        <v>0</v>
      </c>
      <c r="G431" s="431">
        <f>+'Summary Data (2)'!W431</f>
        <v>0</v>
      </c>
      <c r="H431" s="431">
        <f>+'Summary Data (2)'!AA431</f>
        <v>0</v>
      </c>
      <c r="I431" s="431">
        <f>+'Summary Data (2)'!AE431</f>
        <v>0</v>
      </c>
      <c r="J431" s="431">
        <f>+'Summary Data (2)'!AI431</f>
        <v>0</v>
      </c>
      <c r="K431" s="431">
        <f>+'Summary Data (2)'!AM431</f>
        <v>0</v>
      </c>
      <c r="L431" s="431">
        <f>+'Summary Data (2)'!AQ431</f>
        <v>0</v>
      </c>
      <c r="M431" s="431">
        <f>+'Summary Data (2)'!AU431</f>
        <v>0</v>
      </c>
      <c r="N431" s="431">
        <f>+'Summary Data (2)'!AY431</f>
        <v>0</v>
      </c>
      <c r="O431" s="431">
        <f>+'Summary Data (2)'!BC431</f>
        <v>0</v>
      </c>
      <c r="P431" s="431">
        <f>+'Summary Data (2)'!BG431</f>
        <v>0</v>
      </c>
      <c r="Q431" s="431">
        <f>+'Summary Data (2)'!BK431</f>
        <v>0</v>
      </c>
      <c r="R431" s="431">
        <f>+'Summary Data (2)'!BO431</f>
        <v>0</v>
      </c>
      <c r="S431" s="431">
        <f>+'Summary Data (2)'!BS431</f>
        <v>0</v>
      </c>
      <c r="T431" s="431">
        <f>+'Summary Data (2)'!BW431</f>
        <v>0</v>
      </c>
      <c r="U431" s="431">
        <f>+'Summary Data (2)'!BZ431</f>
        <v>0</v>
      </c>
      <c r="X431" s="432">
        <f t="shared" si="74"/>
        <v>0</v>
      </c>
      <c r="Y431" s="432">
        <f t="shared" si="74"/>
        <v>0</v>
      </c>
      <c r="Z431" s="432">
        <f t="shared" si="75"/>
        <v>0</v>
      </c>
      <c r="AA431" s="432">
        <f t="shared" si="76"/>
        <v>0</v>
      </c>
      <c r="AB431" s="432">
        <f t="shared" si="77"/>
        <v>0</v>
      </c>
      <c r="AC431" s="432">
        <f t="shared" si="78"/>
        <v>0</v>
      </c>
      <c r="AD431" s="432">
        <f t="shared" si="79"/>
        <v>0</v>
      </c>
      <c r="AG431" s="483" t="e">
        <f t="shared" si="80"/>
        <v>#DIV/0!</v>
      </c>
      <c r="AH431" s="483" t="e">
        <f t="shared" si="81"/>
        <v>#DIV/0!</v>
      </c>
      <c r="AI431" s="483" t="e">
        <f t="shared" si="82"/>
        <v>#DIV/0!</v>
      </c>
      <c r="AJ431" s="483" t="e">
        <f t="shared" si="83"/>
        <v>#DIV/0!</v>
      </c>
      <c r="AK431" s="483" t="e">
        <f t="shared" si="84"/>
        <v>#DIV/0!</v>
      </c>
      <c r="AL431" s="483" t="e">
        <f t="shared" si="85"/>
        <v>#DIV/0!</v>
      </c>
    </row>
    <row r="432" spans="2:38" x14ac:dyDescent="0.2">
      <c r="B432" s="428">
        <f>+'Summary Data (2)'!B432</f>
        <v>0</v>
      </c>
      <c r="C432" s="431">
        <f>+'Summary Data (2)'!G432</f>
        <v>0</v>
      </c>
      <c r="D432" s="431">
        <f>+'Summary Data (2)'!K432</f>
        <v>0</v>
      </c>
      <c r="E432" s="431">
        <f>+'Summary Data (2)'!O432</f>
        <v>0</v>
      </c>
      <c r="F432" s="431">
        <f>+'Summary Data (2)'!S432</f>
        <v>0</v>
      </c>
      <c r="G432" s="431">
        <f>+'Summary Data (2)'!W432</f>
        <v>0</v>
      </c>
      <c r="H432" s="431">
        <f>+'Summary Data (2)'!AA432</f>
        <v>0</v>
      </c>
      <c r="I432" s="431">
        <f>+'Summary Data (2)'!AE432</f>
        <v>0</v>
      </c>
      <c r="J432" s="431">
        <f>+'Summary Data (2)'!AI432</f>
        <v>0</v>
      </c>
      <c r="K432" s="431">
        <f>+'Summary Data (2)'!AM432</f>
        <v>0</v>
      </c>
      <c r="L432" s="431">
        <f>+'Summary Data (2)'!AQ432</f>
        <v>0</v>
      </c>
      <c r="M432" s="431">
        <f>+'Summary Data (2)'!AU432</f>
        <v>0</v>
      </c>
      <c r="N432" s="431">
        <f>+'Summary Data (2)'!AY432</f>
        <v>0</v>
      </c>
      <c r="O432" s="431">
        <f>+'Summary Data (2)'!BC432</f>
        <v>0</v>
      </c>
      <c r="P432" s="431">
        <f>+'Summary Data (2)'!BG432</f>
        <v>0</v>
      </c>
      <c r="Q432" s="431">
        <f>+'Summary Data (2)'!BK432</f>
        <v>0</v>
      </c>
      <c r="R432" s="431">
        <f>+'Summary Data (2)'!BO432</f>
        <v>0</v>
      </c>
      <c r="S432" s="431">
        <f>+'Summary Data (2)'!BS432</f>
        <v>0</v>
      </c>
      <c r="T432" s="431">
        <f>+'Summary Data (2)'!BW432</f>
        <v>0</v>
      </c>
      <c r="U432" s="431">
        <f>+'Summary Data (2)'!BZ432</f>
        <v>0</v>
      </c>
      <c r="X432" s="432">
        <f t="shared" si="74"/>
        <v>0</v>
      </c>
      <c r="Y432" s="432">
        <f t="shared" si="74"/>
        <v>0</v>
      </c>
      <c r="Z432" s="432">
        <f t="shared" si="75"/>
        <v>0</v>
      </c>
      <c r="AA432" s="432">
        <f t="shared" si="76"/>
        <v>0</v>
      </c>
      <c r="AB432" s="432">
        <f t="shared" si="77"/>
        <v>0</v>
      </c>
      <c r="AC432" s="432">
        <f t="shared" si="78"/>
        <v>0</v>
      </c>
      <c r="AD432" s="432">
        <f t="shared" si="79"/>
        <v>0</v>
      </c>
      <c r="AG432" s="483" t="e">
        <f t="shared" si="80"/>
        <v>#DIV/0!</v>
      </c>
      <c r="AH432" s="483" t="e">
        <f t="shared" si="81"/>
        <v>#DIV/0!</v>
      </c>
      <c r="AI432" s="483" t="e">
        <f t="shared" si="82"/>
        <v>#DIV/0!</v>
      </c>
      <c r="AJ432" s="483" t="e">
        <f t="shared" si="83"/>
        <v>#DIV/0!</v>
      </c>
      <c r="AK432" s="483" t="e">
        <f t="shared" si="84"/>
        <v>#DIV/0!</v>
      </c>
      <c r="AL432" s="483" t="e">
        <f t="shared" si="85"/>
        <v>#DIV/0!</v>
      </c>
    </row>
    <row r="433" spans="2:38" x14ac:dyDescent="0.2">
      <c r="B433" s="428">
        <f>+'Summary Data (2)'!B433</f>
        <v>0</v>
      </c>
      <c r="C433" s="431">
        <f>+'Summary Data (2)'!G433</f>
        <v>0</v>
      </c>
      <c r="D433" s="431">
        <f>+'Summary Data (2)'!K433</f>
        <v>0</v>
      </c>
      <c r="E433" s="431">
        <f>+'Summary Data (2)'!O433</f>
        <v>0</v>
      </c>
      <c r="F433" s="431">
        <f>+'Summary Data (2)'!S433</f>
        <v>0</v>
      </c>
      <c r="G433" s="431">
        <f>+'Summary Data (2)'!W433</f>
        <v>0</v>
      </c>
      <c r="H433" s="431">
        <f>+'Summary Data (2)'!AA433</f>
        <v>0</v>
      </c>
      <c r="I433" s="431">
        <f>+'Summary Data (2)'!AE433</f>
        <v>0</v>
      </c>
      <c r="J433" s="431">
        <f>+'Summary Data (2)'!AI433</f>
        <v>0</v>
      </c>
      <c r="K433" s="431">
        <f>+'Summary Data (2)'!AM433</f>
        <v>0</v>
      </c>
      <c r="L433" s="431">
        <f>+'Summary Data (2)'!AQ433</f>
        <v>0</v>
      </c>
      <c r="M433" s="431">
        <f>+'Summary Data (2)'!AU433</f>
        <v>0</v>
      </c>
      <c r="N433" s="431">
        <f>+'Summary Data (2)'!AY433</f>
        <v>0</v>
      </c>
      <c r="O433" s="431">
        <f>+'Summary Data (2)'!BC433</f>
        <v>0</v>
      </c>
      <c r="P433" s="431">
        <f>+'Summary Data (2)'!BG433</f>
        <v>0</v>
      </c>
      <c r="Q433" s="431">
        <f>+'Summary Data (2)'!BK433</f>
        <v>0</v>
      </c>
      <c r="R433" s="431">
        <f>+'Summary Data (2)'!BO433</f>
        <v>0</v>
      </c>
      <c r="S433" s="431">
        <f>+'Summary Data (2)'!BS433</f>
        <v>0</v>
      </c>
      <c r="T433" s="431">
        <f>+'Summary Data (2)'!BW433</f>
        <v>0</v>
      </c>
      <c r="U433" s="431">
        <f>+'Summary Data (2)'!BZ433</f>
        <v>0</v>
      </c>
      <c r="X433" s="432">
        <f t="shared" si="74"/>
        <v>0</v>
      </c>
      <c r="Y433" s="432">
        <f t="shared" si="74"/>
        <v>0</v>
      </c>
      <c r="Z433" s="432">
        <f t="shared" si="75"/>
        <v>0</v>
      </c>
      <c r="AA433" s="432">
        <f t="shared" si="76"/>
        <v>0</v>
      </c>
      <c r="AB433" s="432">
        <f t="shared" si="77"/>
        <v>0</v>
      </c>
      <c r="AC433" s="432">
        <f t="shared" si="78"/>
        <v>0</v>
      </c>
      <c r="AD433" s="432">
        <f t="shared" si="79"/>
        <v>0</v>
      </c>
      <c r="AG433" s="483" t="e">
        <f t="shared" si="80"/>
        <v>#DIV/0!</v>
      </c>
      <c r="AH433" s="483" t="e">
        <f t="shared" si="81"/>
        <v>#DIV/0!</v>
      </c>
      <c r="AI433" s="483" t="e">
        <f t="shared" si="82"/>
        <v>#DIV/0!</v>
      </c>
      <c r="AJ433" s="483" t="e">
        <f t="shared" si="83"/>
        <v>#DIV/0!</v>
      </c>
      <c r="AK433" s="483" t="e">
        <f t="shared" si="84"/>
        <v>#DIV/0!</v>
      </c>
      <c r="AL433" s="483" t="e">
        <f t="shared" si="85"/>
        <v>#DIV/0!</v>
      </c>
    </row>
    <row r="434" spans="2:38" x14ac:dyDescent="0.2">
      <c r="B434" s="428">
        <f>+'Summary Data (2)'!B434</f>
        <v>0</v>
      </c>
      <c r="C434" s="431">
        <f>+'Summary Data (2)'!G434</f>
        <v>0</v>
      </c>
      <c r="D434" s="431">
        <f>+'Summary Data (2)'!K434</f>
        <v>0</v>
      </c>
      <c r="E434" s="431">
        <f>+'Summary Data (2)'!O434</f>
        <v>0</v>
      </c>
      <c r="F434" s="431">
        <f>+'Summary Data (2)'!S434</f>
        <v>0</v>
      </c>
      <c r="G434" s="431">
        <f>+'Summary Data (2)'!W434</f>
        <v>0</v>
      </c>
      <c r="H434" s="431">
        <f>+'Summary Data (2)'!AA434</f>
        <v>0</v>
      </c>
      <c r="I434" s="431">
        <f>+'Summary Data (2)'!AE434</f>
        <v>0</v>
      </c>
      <c r="J434" s="431">
        <f>+'Summary Data (2)'!AI434</f>
        <v>0</v>
      </c>
      <c r="K434" s="431">
        <f>+'Summary Data (2)'!AM434</f>
        <v>0</v>
      </c>
      <c r="L434" s="431">
        <f>+'Summary Data (2)'!AQ434</f>
        <v>0</v>
      </c>
      <c r="M434" s="431">
        <f>+'Summary Data (2)'!AU434</f>
        <v>0</v>
      </c>
      <c r="N434" s="431">
        <f>+'Summary Data (2)'!AY434</f>
        <v>0</v>
      </c>
      <c r="O434" s="431">
        <f>+'Summary Data (2)'!BC434</f>
        <v>0</v>
      </c>
      <c r="P434" s="431">
        <f>+'Summary Data (2)'!BG434</f>
        <v>0</v>
      </c>
      <c r="Q434" s="431">
        <f>+'Summary Data (2)'!BK434</f>
        <v>0</v>
      </c>
      <c r="R434" s="431">
        <f>+'Summary Data (2)'!BO434</f>
        <v>0</v>
      </c>
      <c r="S434" s="431">
        <f>+'Summary Data (2)'!BS434</f>
        <v>0</v>
      </c>
      <c r="T434" s="431">
        <f>+'Summary Data (2)'!BW434</f>
        <v>0</v>
      </c>
      <c r="U434" s="431">
        <f>+'Summary Data (2)'!BZ434</f>
        <v>0</v>
      </c>
      <c r="X434" s="432">
        <f t="shared" si="74"/>
        <v>0</v>
      </c>
      <c r="Y434" s="432">
        <f t="shared" si="74"/>
        <v>0</v>
      </c>
      <c r="Z434" s="432">
        <f t="shared" si="75"/>
        <v>0</v>
      </c>
      <c r="AA434" s="432">
        <f t="shared" si="76"/>
        <v>0</v>
      </c>
      <c r="AB434" s="432">
        <f t="shared" si="77"/>
        <v>0</v>
      </c>
      <c r="AC434" s="432">
        <f t="shared" si="78"/>
        <v>0</v>
      </c>
      <c r="AD434" s="432">
        <f t="shared" si="79"/>
        <v>0</v>
      </c>
      <c r="AG434" s="483" t="e">
        <f t="shared" si="80"/>
        <v>#DIV/0!</v>
      </c>
      <c r="AH434" s="483" t="e">
        <f t="shared" si="81"/>
        <v>#DIV/0!</v>
      </c>
      <c r="AI434" s="483" t="e">
        <f t="shared" si="82"/>
        <v>#DIV/0!</v>
      </c>
      <c r="AJ434" s="483" t="e">
        <f t="shared" si="83"/>
        <v>#DIV/0!</v>
      </c>
      <c r="AK434" s="483" t="e">
        <f t="shared" si="84"/>
        <v>#DIV/0!</v>
      </c>
      <c r="AL434" s="483" t="e">
        <f t="shared" si="85"/>
        <v>#DIV/0!</v>
      </c>
    </row>
    <row r="435" spans="2:38" x14ac:dyDescent="0.2">
      <c r="B435" s="428">
        <f>+'Summary Data (2)'!B435</f>
        <v>0</v>
      </c>
      <c r="C435" s="431">
        <f>+'Summary Data (2)'!G435</f>
        <v>0</v>
      </c>
      <c r="D435" s="431">
        <f>+'Summary Data (2)'!K435</f>
        <v>0</v>
      </c>
      <c r="E435" s="431">
        <f>+'Summary Data (2)'!O435</f>
        <v>0</v>
      </c>
      <c r="F435" s="431">
        <f>+'Summary Data (2)'!S435</f>
        <v>0</v>
      </c>
      <c r="G435" s="431">
        <f>+'Summary Data (2)'!W435</f>
        <v>0</v>
      </c>
      <c r="H435" s="431">
        <f>+'Summary Data (2)'!AA435</f>
        <v>0</v>
      </c>
      <c r="I435" s="431">
        <f>+'Summary Data (2)'!AE435</f>
        <v>0</v>
      </c>
      <c r="J435" s="431">
        <f>+'Summary Data (2)'!AI435</f>
        <v>0</v>
      </c>
      <c r="K435" s="431">
        <f>+'Summary Data (2)'!AM435</f>
        <v>0</v>
      </c>
      <c r="L435" s="431">
        <f>+'Summary Data (2)'!AQ435</f>
        <v>0</v>
      </c>
      <c r="M435" s="431">
        <f>+'Summary Data (2)'!AU435</f>
        <v>0</v>
      </c>
      <c r="N435" s="431">
        <f>+'Summary Data (2)'!AY435</f>
        <v>0</v>
      </c>
      <c r="O435" s="431">
        <f>+'Summary Data (2)'!BC435</f>
        <v>0</v>
      </c>
      <c r="P435" s="431">
        <f>+'Summary Data (2)'!BG435</f>
        <v>0</v>
      </c>
      <c r="Q435" s="431">
        <f>+'Summary Data (2)'!BK435</f>
        <v>0</v>
      </c>
      <c r="R435" s="431">
        <f>+'Summary Data (2)'!BO435</f>
        <v>0</v>
      </c>
      <c r="S435" s="431">
        <f>+'Summary Data (2)'!BS435</f>
        <v>0</v>
      </c>
      <c r="T435" s="431">
        <f>+'Summary Data (2)'!BW435</f>
        <v>0</v>
      </c>
      <c r="U435" s="431">
        <f>+'Summary Data (2)'!BZ435</f>
        <v>0</v>
      </c>
      <c r="X435" s="432">
        <f t="shared" si="74"/>
        <v>0</v>
      </c>
      <c r="Y435" s="432">
        <f t="shared" si="74"/>
        <v>0</v>
      </c>
      <c r="Z435" s="432">
        <f t="shared" si="75"/>
        <v>0</v>
      </c>
      <c r="AA435" s="432">
        <f t="shared" si="76"/>
        <v>0</v>
      </c>
      <c r="AB435" s="432">
        <f t="shared" si="77"/>
        <v>0</v>
      </c>
      <c r="AC435" s="432">
        <f t="shared" si="78"/>
        <v>0</v>
      </c>
      <c r="AD435" s="432">
        <f t="shared" si="79"/>
        <v>0</v>
      </c>
      <c r="AG435" s="483" t="e">
        <f t="shared" si="80"/>
        <v>#DIV/0!</v>
      </c>
      <c r="AH435" s="483" t="e">
        <f t="shared" si="81"/>
        <v>#DIV/0!</v>
      </c>
      <c r="AI435" s="483" t="e">
        <f t="shared" si="82"/>
        <v>#DIV/0!</v>
      </c>
      <c r="AJ435" s="483" t="e">
        <f t="shared" si="83"/>
        <v>#DIV/0!</v>
      </c>
      <c r="AK435" s="483" t="e">
        <f t="shared" si="84"/>
        <v>#DIV/0!</v>
      </c>
      <c r="AL435" s="483" t="e">
        <f t="shared" si="85"/>
        <v>#DIV/0!</v>
      </c>
    </row>
    <row r="436" spans="2:38" x14ac:dyDescent="0.2">
      <c r="B436" s="428">
        <f>+'Summary Data (2)'!B436</f>
        <v>0</v>
      </c>
      <c r="C436" s="431">
        <f>+'Summary Data (2)'!G436</f>
        <v>0</v>
      </c>
      <c r="D436" s="431">
        <f>+'Summary Data (2)'!K436</f>
        <v>0</v>
      </c>
      <c r="E436" s="431">
        <f>+'Summary Data (2)'!O436</f>
        <v>0</v>
      </c>
      <c r="F436" s="431">
        <f>+'Summary Data (2)'!S436</f>
        <v>0</v>
      </c>
      <c r="G436" s="431">
        <f>+'Summary Data (2)'!W436</f>
        <v>0</v>
      </c>
      <c r="H436" s="431">
        <f>+'Summary Data (2)'!AA436</f>
        <v>0</v>
      </c>
      <c r="I436" s="431">
        <f>+'Summary Data (2)'!AE436</f>
        <v>0</v>
      </c>
      <c r="J436" s="431">
        <f>+'Summary Data (2)'!AI436</f>
        <v>0</v>
      </c>
      <c r="K436" s="431">
        <f>+'Summary Data (2)'!AM436</f>
        <v>0</v>
      </c>
      <c r="L436" s="431">
        <f>+'Summary Data (2)'!AQ436</f>
        <v>0</v>
      </c>
      <c r="M436" s="431">
        <f>+'Summary Data (2)'!AU436</f>
        <v>0</v>
      </c>
      <c r="N436" s="431">
        <f>+'Summary Data (2)'!AY436</f>
        <v>0</v>
      </c>
      <c r="O436" s="431">
        <f>+'Summary Data (2)'!BC436</f>
        <v>0</v>
      </c>
      <c r="P436" s="431">
        <f>+'Summary Data (2)'!BG436</f>
        <v>0</v>
      </c>
      <c r="Q436" s="431">
        <f>+'Summary Data (2)'!BK436</f>
        <v>0</v>
      </c>
      <c r="R436" s="431">
        <f>+'Summary Data (2)'!BO436</f>
        <v>0</v>
      </c>
      <c r="S436" s="431">
        <f>+'Summary Data (2)'!BS436</f>
        <v>0</v>
      </c>
      <c r="T436" s="431">
        <f>+'Summary Data (2)'!BW436</f>
        <v>0</v>
      </c>
      <c r="U436" s="431">
        <f>+'Summary Data (2)'!BZ436</f>
        <v>0</v>
      </c>
      <c r="X436" s="432">
        <f t="shared" si="74"/>
        <v>0</v>
      </c>
      <c r="Y436" s="432">
        <f t="shared" si="74"/>
        <v>0</v>
      </c>
      <c r="Z436" s="432">
        <f t="shared" si="75"/>
        <v>0</v>
      </c>
      <c r="AA436" s="432">
        <f t="shared" si="76"/>
        <v>0</v>
      </c>
      <c r="AB436" s="432">
        <f t="shared" si="77"/>
        <v>0</v>
      </c>
      <c r="AC436" s="432">
        <f t="shared" si="78"/>
        <v>0</v>
      </c>
      <c r="AD436" s="432">
        <f t="shared" si="79"/>
        <v>0</v>
      </c>
      <c r="AG436" s="483" t="e">
        <f t="shared" si="80"/>
        <v>#DIV/0!</v>
      </c>
      <c r="AH436" s="483" t="e">
        <f t="shared" si="81"/>
        <v>#DIV/0!</v>
      </c>
      <c r="AI436" s="483" t="e">
        <f t="shared" si="82"/>
        <v>#DIV/0!</v>
      </c>
      <c r="AJ436" s="483" t="e">
        <f t="shared" si="83"/>
        <v>#DIV/0!</v>
      </c>
      <c r="AK436" s="483" t="e">
        <f t="shared" si="84"/>
        <v>#DIV/0!</v>
      </c>
      <c r="AL436" s="483" t="e">
        <f t="shared" si="85"/>
        <v>#DIV/0!</v>
      </c>
    </row>
    <row r="437" spans="2:38" x14ac:dyDescent="0.2">
      <c r="B437" s="428">
        <f>+'Summary Data (2)'!B437</f>
        <v>0</v>
      </c>
      <c r="C437" s="431">
        <f>+'Summary Data (2)'!G437</f>
        <v>0</v>
      </c>
      <c r="D437" s="431">
        <f>+'Summary Data (2)'!K437</f>
        <v>0</v>
      </c>
      <c r="E437" s="431">
        <f>+'Summary Data (2)'!O437</f>
        <v>0</v>
      </c>
      <c r="F437" s="431">
        <f>+'Summary Data (2)'!S437</f>
        <v>0</v>
      </c>
      <c r="G437" s="431">
        <f>+'Summary Data (2)'!W437</f>
        <v>0</v>
      </c>
      <c r="H437" s="431">
        <f>+'Summary Data (2)'!AA437</f>
        <v>0</v>
      </c>
      <c r="I437" s="431">
        <f>+'Summary Data (2)'!AE437</f>
        <v>0</v>
      </c>
      <c r="J437" s="431">
        <f>+'Summary Data (2)'!AI437</f>
        <v>0</v>
      </c>
      <c r="K437" s="431">
        <f>+'Summary Data (2)'!AM437</f>
        <v>0</v>
      </c>
      <c r="L437" s="431">
        <f>+'Summary Data (2)'!AQ437</f>
        <v>0</v>
      </c>
      <c r="M437" s="431">
        <f>+'Summary Data (2)'!AU437</f>
        <v>0</v>
      </c>
      <c r="N437" s="431">
        <f>+'Summary Data (2)'!AY437</f>
        <v>0</v>
      </c>
      <c r="O437" s="431">
        <f>+'Summary Data (2)'!BC437</f>
        <v>0</v>
      </c>
      <c r="P437" s="431">
        <f>+'Summary Data (2)'!BG437</f>
        <v>0</v>
      </c>
      <c r="Q437" s="431">
        <f>+'Summary Data (2)'!BK437</f>
        <v>0</v>
      </c>
      <c r="R437" s="431">
        <f>+'Summary Data (2)'!BO437</f>
        <v>0</v>
      </c>
      <c r="S437" s="431">
        <f>+'Summary Data (2)'!BS437</f>
        <v>0</v>
      </c>
      <c r="T437" s="431">
        <f>+'Summary Data (2)'!BW437</f>
        <v>0</v>
      </c>
      <c r="U437" s="431">
        <f>+'Summary Data (2)'!BZ437</f>
        <v>0</v>
      </c>
      <c r="X437" s="432">
        <f t="shared" si="74"/>
        <v>0</v>
      </c>
      <c r="Y437" s="432">
        <f t="shared" si="74"/>
        <v>0</v>
      </c>
      <c r="Z437" s="432">
        <f t="shared" si="75"/>
        <v>0</v>
      </c>
      <c r="AA437" s="432">
        <f t="shared" si="76"/>
        <v>0</v>
      </c>
      <c r="AB437" s="432">
        <f t="shared" si="77"/>
        <v>0</v>
      </c>
      <c r="AC437" s="432">
        <f t="shared" si="78"/>
        <v>0</v>
      </c>
      <c r="AD437" s="432">
        <f t="shared" si="79"/>
        <v>0</v>
      </c>
      <c r="AG437" s="483" t="e">
        <f t="shared" si="80"/>
        <v>#DIV/0!</v>
      </c>
      <c r="AH437" s="483" t="e">
        <f t="shared" si="81"/>
        <v>#DIV/0!</v>
      </c>
      <c r="AI437" s="483" t="e">
        <f t="shared" si="82"/>
        <v>#DIV/0!</v>
      </c>
      <c r="AJ437" s="483" t="e">
        <f t="shared" si="83"/>
        <v>#DIV/0!</v>
      </c>
      <c r="AK437" s="483" t="e">
        <f t="shared" si="84"/>
        <v>#DIV/0!</v>
      </c>
      <c r="AL437" s="483" t="e">
        <f t="shared" si="85"/>
        <v>#DIV/0!</v>
      </c>
    </row>
    <row r="438" spans="2:38" x14ac:dyDescent="0.2">
      <c r="B438" s="428">
        <f>+'Summary Data (2)'!B438</f>
        <v>0</v>
      </c>
      <c r="C438" s="431">
        <f>+'Summary Data (2)'!G438</f>
        <v>0</v>
      </c>
      <c r="D438" s="431">
        <f>+'Summary Data (2)'!K438</f>
        <v>0</v>
      </c>
      <c r="E438" s="431">
        <f>+'Summary Data (2)'!O438</f>
        <v>0</v>
      </c>
      <c r="F438" s="431">
        <f>+'Summary Data (2)'!S438</f>
        <v>0</v>
      </c>
      <c r="G438" s="431">
        <f>+'Summary Data (2)'!W438</f>
        <v>0</v>
      </c>
      <c r="H438" s="431">
        <f>+'Summary Data (2)'!AA438</f>
        <v>0</v>
      </c>
      <c r="I438" s="431">
        <f>+'Summary Data (2)'!AE438</f>
        <v>0</v>
      </c>
      <c r="J438" s="431">
        <f>+'Summary Data (2)'!AI438</f>
        <v>0</v>
      </c>
      <c r="K438" s="431">
        <f>+'Summary Data (2)'!AM438</f>
        <v>0</v>
      </c>
      <c r="L438" s="431">
        <f>+'Summary Data (2)'!AQ438</f>
        <v>0</v>
      </c>
      <c r="M438" s="431">
        <f>+'Summary Data (2)'!AU438</f>
        <v>0</v>
      </c>
      <c r="N438" s="431">
        <f>+'Summary Data (2)'!AY438</f>
        <v>0</v>
      </c>
      <c r="O438" s="431">
        <f>+'Summary Data (2)'!BC438</f>
        <v>0</v>
      </c>
      <c r="P438" s="431">
        <f>+'Summary Data (2)'!BG438</f>
        <v>0</v>
      </c>
      <c r="Q438" s="431">
        <f>+'Summary Data (2)'!BK438</f>
        <v>0</v>
      </c>
      <c r="R438" s="431">
        <f>+'Summary Data (2)'!BO438</f>
        <v>0</v>
      </c>
      <c r="S438" s="431">
        <f>+'Summary Data (2)'!BS438</f>
        <v>0</v>
      </c>
      <c r="T438" s="431">
        <f>+'Summary Data (2)'!BW438</f>
        <v>0</v>
      </c>
      <c r="U438" s="431">
        <f>+'Summary Data (2)'!BZ438</f>
        <v>0</v>
      </c>
      <c r="X438" s="432">
        <f t="shared" si="74"/>
        <v>0</v>
      </c>
      <c r="Y438" s="432">
        <f t="shared" si="74"/>
        <v>0</v>
      </c>
      <c r="Z438" s="432">
        <f t="shared" si="75"/>
        <v>0</v>
      </c>
      <c r="AA438" s="432">
        <f t="shared" si="76"/>
        <v>0</v>
      </c>
      <c r="AB438" s="432">
        <f t="shared" si="77"/>
        <v>0</v>
      </c>
      <c r="AC438" s="432">
        <f t="shared" si="78"/>
        <v>0</v>
      </c>
      <c r="AD438" s="432">
        <f t="shared" si="79"/>
        <v>0</v>
      </c>
      <c r="AG438" s="483" t="e">
        <f t="shared" si="80"/>
        <v>#DIV/0!</v>
      </c>
      <c r="AH438" s="483" t="e">
        <f t="shared" si="81"/>
        <v>#DIV/0!</v>
      </c>
      <c r="AI438" s="483" t="e">
        <f t="shared" si="82"/>
        <v>#DIV/0!</v>
      </c>
      <c r="AJ438" s="483" t="e">
        <f t="shared" si="83"/>
        <v>#DIV/0!</v>
      </c>
      <c r="AK438" s="483" t="e">
        <f t="shared" si="84"/>
        <v>#DIV/0!</v>
      </c>
      <c r="AL438" s="483" t="e">
        <f t="shared" si="85"/>
        <v>#DIV/0!</v>
      </c>
    </row>
    <row r="439" spans="2:38" x14ac:dyDescent="0.2">
      <c r="B439" s="428">
        <f>+'Summary Data (2)'!B439</f>
        <v>0</v>
      </c>
      <c r="C439" s="431">
        <f>+'Summary Data (2)'!G439</f>
        <v>0</v>
      </c>
      <c r="D439" s="431">
        <f>+'Summary Data (2)'!K439</f>
        <v>0</v>
      </c>
      <c r="E439" s="431">
        <f>+'Summary Data (2)'!O439</f>
        <v>0</v>
      </c>
      <c r="F439" s="431">
        <f>+'Summary Data (2)'!S439</f>
        <v>0</v>
      </c>
      <c r="G439" s="431">
        <f>+'Summary Data (2)'!W439</f>
        <v>0</v>
      </c>
      <c r="H439" s="431">
        <f>+'Summary Data (2)'!AA439</f>
        <v>0</v>
      </c>
      <c r="I439" s="431">
        <f>+'Summary Data (2)'!AE439</f>
        <v>0</v>
      </c>
      <c r="J439" s="431">
        <f>+'Summary Data (2)'!AI439</f>
        <v>0</v>
      </c>
      <c r="K439" s="431">
        <f>+'Summary Data (2)'!AM439</f>
        <v>0</v>
      </c>
      <c r="L439" s="431">
        <f>+'Summary Data (2)'!AQ439</f>
        <v>0</v>
      </c>
      <c r="M439" s="431">
        <f>+'Summary Data (2)'!AU439</f>
        <v>0</v>
      </c>
      <c r="N439" s="431">
        <f>+'Summary Data (2)'!AY439</f>
        <v>0</v>
      </c>
      <c r="O439" s="431">
        <f>+'Summary Data (2)'!BC439</f>
        <v>0</v>
      </c>
      <c r="P439" s="431">
        <f>+'Summary Data (2)'!BG439</f>
        <v>0</v>
      </c>
      <c r="Q439" s="431">
        <f>+'Summary Data (2)'!BK439</f>
        <v>0</v>
      </c>
      <c r="R439" s="431">
        <f>+'Summary Data (2)'!BO439</f>
        <v>0</v>
      </c>
      <c r="S439" s="431">
        <f>+'Summary Data (2)'!BS439</f>
        <v>0</v>
      </c>
      <c r="T439" s="431">
        <f>+'Summary Data (2)'!BW439</f>
        <v>0</v>
      </c>
      <c r="U439" s="431">
        <f>+'Summary Data (2)'!BZ439</f>
        <v>0</v>
      </c>
      <c r="X439" s="432">
        <f t="shared" si="74"/>
        <v>0</v>
      </c>
      <c r="Y439" s="432">
        <f t="shared" si="74"/>
        <v>0</v>
      </c>
      <c r="Z439" s="432">
        <f t="shared" si="75"/>
        <v>0</v>
      </c>
      <c r="AA439" s="432">
        <f t="shared" si="76"/>
        <v>0</v>
      </c>
      <c r="AB439" s="432">
        <f t="shared" si="77"/>
        <v>0</v>
      </c>
      <c r="AC439" s="432">
        <f t="shared" si="78"/>
        <v>0</v>
      </c>
      <c r="AD439" s="432">
        <f t="shared" si="79"/>
        <v>0</v>
      </c>
      <c r="AG439" s="483" t="e">
        <f t="shared" si="80"/>
        <v>#DIV/0!</v>
      </c>
      <c r="AH439" s="483" t="e">
        <f t="shared" si="81"/>
        <v>#DIV/0!</v>
      </c>
      <c r="AI439" s="483" t="e">
        <f t="shared" si="82"/>
        <v>#DIV/0!</v>
      </c>
      <c r="AJ439" s="483" t="e">
        <f t="shared" si="83"/>
        <v>#DIV/0!</v>
      </c>
      <c r="AK439" s="483" t="e">
        <f t="shared" si="84"/>
        <v>#DIV/0!</v>
      </c>
      <c r="AL439" s="483" t="e">
        <f t="shared" si="85"/>
        <v>#DIV/0!</v>
      </c>
    </row>
    <row r="440" spans="2:38" x14ac:dyDescent="0.2">
      <c r="B440" s="428">
        <f>+'Summary Data (2)'!B440</f>
        <v>0</v>
      </c>
      <c r="C440" s="431">
        <f>+'Summary Data (2)'!G440</f>
        <v>0</v>
      </c>
      <c r="D440" s="431">
        <f>+'Summary Data (2)'!K440</f>
        <v>0</v>
      </c>
      <c r="E440" s="431">
        <f>+'Summary Data (2)'!O440</f>
        <v>0</v>
      </c>
      <c r="F440" s="431">
        <f>+'Summary Data (2)'!S440</f>
        <v>0</v>
      </c>
      <c r="G440" s="431">
        <f>+'Summary Data (2)'!W440</f>
        <v>0</v>
      </c>
      <c r="H440" s="431">
        <f>+'Summary Data (2)'!AA440</f>
        <v>0</v>
      </c>
      <c r="I440" s="431">
        <f>+'Summary Data (2)'!AE440</f>
        <v>0</v>
      </c>
      <c r="J440" s="431">
        <f>+'Summary Data (2)'!AI440</f>
        <v>0</v>
      </c>
      <c r="K440" s="431">
        <f>+'Summary Data (2)'!AM440</f>
        <v>0</v>
      </c>
      <c r="L440" s="431">
        <f>+'Summary Data (2)'!AQ440</f>
        <v>0</v>
      </c>
      <c r="M440" s="431">
        <f>+'Summary Data (2)'!AU440</f>
        <v>0</v>
      </c>
      <c r="N440" s="431">
        <f>+'Summary Data (2)'!AY440</f>
        <v>0</v>
      </c>
      <c r="O440" s="431">
        <f>+'Summary Data (2)'!BC440</f>
        <v>0</v>
      </c>
      <c r="P440" s="431">
        <f>+'Summary Data (2)'!BG440</f>
        <v>0</v>
      </c>
      <c r="Q440" s="431">
        <f>+'Summary Data (2)'!BK440</f>
        <v>0</v>
      </c>
      <c r="R440" s="431">
        <f>+'Summary Data (2)'!BO440</f>
        <v>0</v>
      </c>
      <c r="S440" s="431">
        <f>+'Summary Data (2)'!BS440</f>
        <v>0</v>
      </c>
      <c r="T440" s="431">
        <f>+'Summary Data (2)'!BW440</f>
        <v>0</v>
      </c>
      <c r="U440" s="431">
        <f>+'Summary Data (2)'!BZ440</f>
        <v>0</v>
      </c>
      <c r="X440" s="432">
        <f t="shared" si="74"/>
        <v>0</v>
      </c>
      <c r="Y440" s="432">
        <f t="shared" si="74"/>
        <v>0</v>
      </c>
      <c r="Z440" s="432">
        <f t="shared" si="75"/>
        <v>0</v>
      </c>
      <c r="AA440" s="432">
        <f t="shared" si="76"/>
        <v>0</v>
      </c>
      <c r="AB440" s="432">
        <f t="shared" si="77"/>
        <v>0</v>
      </c>
      <c r="AC440" s="432">
        <f t="shared" si="78"/>
        <v>0</v>
      </c>
      <c r="AD440" s="432">
        <f t="shared" si="79"/>
        <v>0</v>
      </c>
      <c r="AG440" s="483" t="e">
        <f t="shared" si="80"/>
        <v>#DIV/0!</v>
      </c>
      <c r="AH440" s="483" t="e">
        <f t="shared" si="81"/>
        <v>#DIV/0!</v>
      </c>
      <c r="AI440" s="483" t="e">
        <f t="shared" si="82"/>
        <v>#DIV/0!</v>
      </c>
      <c r="AJ440" s="483" t="e">
        <f t="shared" si="83"/>
        <v>#DIV/0!</v>
      </c>
      <c r="AK440" s="483" t="e">
        <f t="shared" si="84"/>
        <v>#DIV/0!</v>
      </c>
      <c r="AL440" s="483" t="e">
        <f t="shared" si="85"/>
        <v>#DIV/0!</v>
      </c>
    </row>
    <row r="441" spans="2:38" x14ac:dyDescent="0.2">
      <c r="B441" s="428">
        <f>+'Summary Data (2)'!B441</f>
        <v>0</v>
      </c>
      <c r="C441" s="431">
        <f>+'Summary Data (2)'!G441</f>
        <v>0</v>
      </c>
      <c r="D441" s="431">
        <f>+'Summary Data (2)'!K441</f>
        <v>0</v>
      </c>
      <c r="E441" s="431">
        <f>+'Summary Data (2)'!O441</f>
        <v>0</v>
      </c>
      <c r="F441" s="431">
        <f>+'Summary Data (2)'!S441</f>
        <v>0</v>
      </c>
      <c r="G441" s="431">
        <f>+'Summary Data (2)'!W441</f>
        <v>0</v>
      </c>
      <c r="H441" s="431">
        <f>+'Summary Data (2)'!AA441</f>
        <v>0</v>
      </c>
      <c r="I441" s="431">
        <f>+'Summary Data (2)'!AE441</f>
        <v>0</v>
      </c>
      <c r="J441" s="431">
        <f>+'Summary Data (2)'!AI441</f>
        <v>0</v>
      </c>
      <c r="K441" s="431">
        <f>+'Summary Data (2)'!AM441</f>
        <v>0</v>
      </c>
      <c r="L441" s="431">
        <f>+'Summary Data (2)'!AQ441</f>
        <v>0</v>
      </c>
      <c r="M441" s="431">
        <f>+'Summary Data (2)'!AU441</f>
        <v>0</v>
      </c>
      <c r="N441" s="431">
        <f>+'Summary Data (2)'!AY441</f>
        <v>0</v>
      </c>
      <c r="O441" s="431">
        <f>+'Summary Data (2)'!BC441</f>
        <v>0</v>
      </c>
      <c r="P441" s="431">
        <f>+'Summary Data (2)'!BG441</f>
        <v>0</v>
      </c>
      <c r="Q441" s="431">
        <f>+'Summary Data (2)'!BK441</f>
        <v>0</v>
      </c>
      <c r="R441" s="431">
        <f>+'Summary Data (2)'!BO441</f>
        <v>0</v>
      </c>
      <c r="S441" s="431">
        <f>+'Summary Data (2)'!BS441</f>
        <v>0</v>
      </c>
      <c r="T441" s="431">
        <f>+'Summary Data (2)'!BW441</f>
        <v>0</v>
      </c>
      <c r="U441" s="431">
        <f>+'Summary Data (2)'!BZ441</f>
        <v>0</v>
      </c>
      <c r="X441" s="432">
        <f t="shared" si="74"/>
        <v>0</v>
      </c>
      <c r="Y441" s="432">
        <f t="shared" si="74"/>
        <v>0</v>
      </c>
      <c r="Z441" s="432">
        <f t="shared" si="75"/>
        <v>0</v>
      </c>
      <c r="AA441" s="432">
        <f t="shared" si="76"/>
        <v>0</v>
      </c>
      <c r="AB441" s="432">
        <f t="shared" si="77"/>
        <v>0</v>
      </c>
      <c r="AC441" s="432">
        <f t="shared" si="78"/>
        <v>0</v>
      </c>
      <c r="AD441" s="432">
        <f t="shared" si="79"/>
        <v>0</v>
      </c>
      <c r="AG441" s="483" t="e">
        <f t="shared" si="80"/>
        <v>#DIV/0!</v>
      </c>
      <c r="AH441" s="483" t="e">
        <f t="shared" si="81"/>
        <v>#DIV/0!</v>
      </c>
      <c r="AI441" s="483" t="e">
        <f t="shared" si="82"/>
        <v>#DIV/0!</v>
      </c>
      <c r="AJ441" s="483" t="e">
        <f t="shared" si="83"/>
        <v>#DIV/0!</v>
      </c>
      <c r="AK441" s="483" t="e">
        <f t="shared" si="84"/>
        <v>#DIV/0!</v>
      </c>
      <c r="AL441" s="483" t="e">
        <f t="shared" si="85"/>
        <v>#DIV/0!</v>
      </c>
    </row>
    <row r="442" spans="2:38" x14ac:dyDescent="0.2">
      <c r="B442" s="428">
        <f>+'Summary Data (2)'!B442</f>
        <v>0</v>
      </c>
      <c r="C442" s="431">
        <f>+'Summary Data (2)'!G442</f>
        <v>0</v>
      </c>
      <c r="D442" s="431">
        <f>+'Summary Data (2)'!K442</f>
        <v>0</v>
      </c>
      <c r="E442" s="431">
        <f>+'Summary Data (2)'!O442</f>
        <v>0</v>
      </c>
      <c r="F442" s="431">
        <f>+'Summary Data (2)'!S442</f>
        <v>0</v>
      </c>
      <c r="G442" s="431">
        <f>+'Summary Data (2)'!W442</f>
        <v>0</v>
      </c>
      <c r="H442" s="431">
        <f>+'Summary Data (2)'!AA442</f>
        <v>0</v>
      </c>
      <c r="I442" s="431">
        <f>+'Summary Data (2)'!AE442</f>
        <v>0</v>
      </c>
      <c r="J442" s="431">
        <f>+'Summary Data (2)'!AI442</f>
        <v>0</v>
      </c>
      <c r="K442" s="431">
        <f>+'Summary Data (2)'!AM442</f>
        <v>0</v>
      </c>
      <c r="L442" s="431">
        <f>+'Summary Data (2)'!AQ442</f>
        <v>0</v>
      </c>
      <c r="M442" s="431">
        <f>+'Summary Data (2)'!AU442</f>
        <v>0</v>
      </c>
      <c r="N442" s="431">
        <f>+'Summary Data (2)'!AY442</f>
        <v>0</v>
      </c>
      <c r="O442" s="431">
        <f>+'Summary Data (2)'!BC442</f>
        <v>0</v>
      </c>
      <c r="P442" s="431">
        <f>+'Summary Data (2)'!BG442</f>
        <v>0</v>
      </c>
      <c r="Q442" s="431">
        <f>+'Summary Data (2)'!BK442</f>
        <v>0</v>
      </c>
      <c r="R442" s="431">
        <f>+'Summary Data (2)'!BO442</f>
        <v>0</v>
      </c>
      <c r="S442" s="431">
        <f>+'Summary Data (2)'!BS442</f>
        <v>0</v>
      </c>
      <c r="T442" s="431">
        <f>+'Summary Data (2)'!BW442</f>
        <v>0</v>
      </c>
      <c r="U442" s="431">
        <f>+'Summary Data (2)'!BZ442</f>
        <v>0</v>
      </c>
      <c r="X442" s="432">
        <f t="shared" si="74"/>
        <v>0</v>
      </c>
      <c r="Y442" s="432">
        <f t="shared" si="74"/>
        <v>0</v>
      </c>
      <c r="Z442" s="432">
        <f t="shared" si="75"/>
        <v>0</v>
      </c>
      <c r="AA442" s="432">
        <f t="shared" si="76"/>
        <v>0</v>
      </c>
      <c r="AB442" s="432">
        <f t="shared" si="77"/>
        <v>0</v>
      </c>
      <c r="AC442" s="432">
        <f t="shared" si="78"/>
        <v>0</v>
      </c>
      <c r="AD442" s="432">
        <f t="shared" si="79"/>
        <v>0</v>
      </c>
      <c r="AG442" s="483" t="e">
        <f t="shared" si="80"/>
        <v>#DIV/0!</v>
      </c>
      <c r="AH442" s="483" t="e">
        <f t="shared" si="81"/>
        <v>#DIV/0!</v>
      </c>
      <c r="AI442" s="483" t="e">
        <f t="shared" si="82"/>
        <v>#DIV/0!</v>
      </c>
      <c r="AJ442" s="483" t="e">
        <f t="shared" si="83"/>
        <v>#DIV/0!</v>
      </c>
      <c r="AK442" s="483" t="e">
        <f t="shared" si="84"/>
        <v>#DIV/0!</v>
      </c>
      <c r="AL442" s="483" t="e">
        <f t="shared" si="85"/>
        <v>#DIV/0!</v>
      </c>
    </row>
    <row r="443" spans="2:38" x14ac:dyDescent="0.2">
      <c r="B443" s="428">
        <f>+'Summary Data (2)'!B443</f>
        <v>0</v>
      </c>
      <c r="C443" s="431">
        <f>+'Summary Data (2)'!G443</f>
        <v>0</v>
      </c>
      <c r="D443" s="431">
        <f>+'Summary Data (2)'!K443</f>
        <v>0</v>
      </c>
      <c r="E443" s="431">
        <f>+'Summary Data (2)'!O443</f>
        <v>0</v>
      </c>
      <c r="F443" s="431">
        <f>+'Summary Data (2)'!S443</f>
        <v>0</v>
      </c>
      <c r="G443" s="431">
        <f>+'Summary Data (2)'!W443</f>
        <v>0</v>
      </c>
      <c r="H443" s="431">
        <f>+'Summary Data (2)'!AA443</f>
        <v>0</v>
      </c>
      <c r="I443" s="431">
        <f>+'Summary Data (2)'!AE443</f>
        <v>0</v>
      </c>
      <c r="J443" s="431">
        <f>+'Summary Data (2)'!AI443</f>
        <v>0</v>
      </c>
      <c r="K443" s="431">
        <f>+'Summary Data (2)'!AM443</f>
        <v>0</v>
      </c>
      <c r="L443" s="431">
        <f>+'Summary Data (2)'!AQ443</f>
        <v>0</v>
      </c>
      <c r="M443" s="431">
        <f>+'Summary Data (2)'!AU443</f>
        <v>0</v>
      </c>
      <c r="N443" s="431">
        <f>+'Summary Data (2)'!AY443</f>
        <v>0</v>
      </c>
      <c r="O443" s="431">
        <f>+'Summary Data (2)'!BC443</f>
        <v>0</v>
      </c>
      <c r="P443" s="431">
        <f>+'Summary Data (2)'!BG443</f>
        <v>0</v>
      </c>
      <c r="Q443" s="431">
        <f>+'Summary Data (2)'!BK443</f>
        <v>0</v>
      </c>
      <c r="R443" s="431">
        <f>+'Summary Data (2)'!BO443</f>
        <v>0</v>
      </c>
      <c r="S443" s="431">
        <f>+'Summary Data (2)'!BS443</f>
        <v>0</v>
      </c>
      <c r="T443" s="431">
        <f>+'Summary Data (2)'!BW443</f>
        <v>0</v>
      </c>
      <c r="U443" s="431">
        <f>+'Summary Data (2)'!BZ443</f>
        <v>0</v>
      </c>
      <c r="X443" s="432">
        <f t="shared" si="74"/>
        <v>0</v>
      </c>
      <c r="Y443" s="432">
        <f t="shared" si="74"/>
        <v>0</v>
      </c>
      <c r="Z443" s="432">
        <f t="shared" si="75"/>
        <v>0</v>
      </c>
      <c r="AA443" s="432">
        <f t="shared" si="76"/>
        <v>0</v>
      </c>
      <c r="AB443" s="432">
        <f t="shared" si="77"/>
        <v>0</v>
      </c>
      <c r="AC443" s="432">
        <f t="shared" si="78"/>
        <v>0</v>
      </c>
      <c r="AD443" s="432">
        <f t="shared" si="79"/>
        <v>0</v>
      </c>
      <c r="AG443" s="483" t="e">
        <f t="shared" si="80"/>
        <v>#DIV/0!</v>
      </c>
      <c r="AH443" s="483" t="e">
        <f t="shared" si="81"/>
        <v>#DIV/0!</v>
      </c>
      <c r="AI443" s="483" t="e">
        <f t="shared" si="82"/>
        <v>#DIV/0!</v>
      </c>
      <c r="AJ443" s="483" t="e">
        <f t="shared" si="83"/>
        <v>#DIV/0!</v>
      </c>
      <c r="AK443" s="483" t="e">
        <f t="shared" si="84"/>
        <v>#DIV/0!</v>
      </c>
      <c r="AL443" s="483" t="e">
        <f t="shared" si="85"/>
        <v>#DIV/0!</v>
      </c>
    </row>
    <row r="444" spans="2:38" x14ac:dyDescent="0.2">
      <c r="B444" s="428">
        <f>+'Summary Data (2)'!B444</f>
        <v>0</v>
      </c>
      <c r="C444" s="431">
        <f>+'Summary Data (2)'!G444</f>
        <v>0</v>
      </c>
      <c r="D444" s="431">
        <f>+'Summary Data (2)'!K444</f>
        <v>0</v>
      </c>
      <c r="E444" s="431">
        <f>+'Summary Data (2)'!O444</f>
        <v>0</v>
      </c>
      <c r="F444" s="431">
        <f>+'Summary Data (2)'!S444</f>
        <v>0</v>
      </c>
      <c r="G444" s="431">
        <f>+'Summary Data (2)'!W444</f>
        <v>0</v>
      </c>
      <c r="H444" s="431">
        <f>+'Summary Data (2)'!AA444</f>
        <v>0</v>
      </c>
      <c r="I444" s="431">
        <f>+'Summary Data (2)'!AE444</f>
        <v>0</v>
      </c>
      <c r="J444" s="431">
        <f>+'Summary Data (2)'!AI444</f>
        <v>0</v>
      </c>
      <c r="K444" s="431">
        <f>+'Summary Data (2)'!AM444</f>
        <v>0</v>
      </c>
      <c r="L444" s="431">
        <f>+'Summary Data (2)'!AQ444</f>
        <v>0</v>
      </c>
      <c r="M444" s="431">
        <f>+'Summary Data (2)'!AU444</f>
        <v>0</v>
      </c>
      <c r="N444" s="431">
        <f>+'Summary Data (2)'!AY444</f>
        <v>0</v>
      </c>
      <c r="O444" s="431">
        <f>+'Summary Data (2)'!BC444</f>
        <v>0</v>
      </c>
      <c r="P444" s="431">
        <f>+'Summary Data (2)'!BG444</f>
        <v>0</v>
      </c>
      <c r="Q444" s="431">
        <f>+'Summary Data (2)'!BK444</f>
        <v>0</v>
      </c>
      <c r="R444" s="431">
        <f>+'Summary Data (2)'!BO444</f>
        <v>0</v>
      </c>
      <c r="S444" s="431">
        <f>+'Summary Data (2)'!BS444</f>
        <v>0</v>
      </c>
      <c r="T444" s="431">
        <f>+'Summary Data (2)'!BW444</f>
        <v>0</v>
      </c>
      <c r="U444" s="431">
        <f>+'Summary Data (2)'!BZ444</f>
        <v>0</v>
      </c>
      <c r="X444" s="432">
        <f t="shared" si="74"/>
        <v>0</v>
      </c>
      <c r="Y444" s="432">
        <f t="shared" si="74"/>
        <v>0</v>
      </c>
      <c r="Z444" s="432">
        <f t="shared" si="75"/>
        <v>0</v>
      </c>
      <c r="AA444" s="432">
        <f t="shared" si="76"/>
        <v>0</v>
      </c>
      <c r="AB444" s="432">
        <f t="shared" si="77"/>
        <v>0</v>
      </c>
      <c r="AC444" s="432">
        <f t="shared" si="78"/>
        <v>0</v>
      </c>
      <c r="AD444" s="432">
        <f t="shared" si="79"/>
        <v>0</v>
      </c>
      <c r="AG444" s="483" t="e">
        <f t="shared" si="80"/>
        <v>#DIV/0!</v>
      </c>
      <c r="AH444" s="483" t="e">
        <f t="shared" si="81"/>
        <v>#DIV/0!</v>
      </c>
      <c r="AI444" s="483" t="e">
        <f t="shared" si="82"/>
        <v>#DIV/0!</v>
      </c>
      <c r="AJ444" s="483" t="e">
        <f t="shared" si="83"/>
        <v>#DIV/0!</v>
      </c>
      <c r="AK444" s="483" t="e">
        <f t="shared" si="84"/>
        <v>#DIV/0!</v>
      </c>
      <c r="AL444" s="483" t="e">
        <f t="shared" si="85"/>
        <v>#DIV/0!</v>
      </c>
    </row>
    <row r="445" spans="2:38" x14ac:dyDescent="0.2">
      <c r="B445" s="428">
        <f>+'Summary Data (2)'!B445</f>
        <v>0</v>
      </c>
      <c r="C445" s="431">
        <f>+'Summary Data (2)'!G445</f>
        <v>0</v>
      </c>
      <c r="D445" s="431">
        <f>+'Summary Data (2)'!K445</f>
        <v>0</v>
      </c>
      <c r="E445" s="431">
        <f>+'Summary Data (2)'!O445</f>
        <v>0</v>
      </c>
      <c r="F445" s="431">
        <f>+'Summary Data (2)'!S445</f>
        <v>0</v>
      </c>
      <c r="G445" s="431">
        <f>+'Summary Data (2)'!W445</f>
        <v>0</v>
      </c>
      <c r="H445" s="431">
        <f>+'Summary Data (2)'!AA445</f>
        <v>0</v>
      </c>
      <c r="I445" s="431">
        <f>+'Summary Data (2)'!AE445</f>
        <v>0</v>
      </c>
      <c r="J445" s="431">
        <f>+'Summary Data (2)'!AI445</f>
        <v>0</v>
      </c>
      <c r="K445" s="431">
        <f>+'Summary Data (2)'!AM445</f>
        <v>0</v>
      </c>
      <c r="L445" s="431">
        <f>+'Summary Data (2)'!AQ445</f>
        <v>0</v>
      </c>
      <c r="M445" s="431">
        <f>+'Summary Data (2)'!AU445</f>
        <v>0</v>
      </c>
      <c r="N445" s="431">
        <f>+'Summary Data (2)'!AY445</f>
        <v>0</v>
      </c>
      <c r="O445" s="431">
        <f>+'Summary Data (2)'!BC445</f>
        <v>0</v>
      </c>
      <c r="P445" s="431">
        <f>+'Summary Data (2)'!BG445</f>
        <v>0</v>
      </c>
      <c r="Q445" s="431">
        <f>+'Summary Data (2)'!BK445</f>
        <v>0</v>
      </c>
      <c r="R445" s="431">
        <f>+'Summary Data (2)'!BO445</f>
        <v>0</v>
      </c>
      <c r="S445" s="431">
        <f>+'Summary Data (2)'!BS445</f>
        <v>0</v>
      </c>
      <c r="T445" s="431">
        <f>+'Summary Data (2)'!BW445</f>
        <v>0</v>
      </c>
      <c r="U445" s="431">
        <f>+'Summary Data (2)'!BZ445</f>
        <v>0</v>
      </c>
      <c r="X445" s="432">
        <f t="shared" si="74"/>
        <v>0</v>
      </c>
      <c r="Y445" s="432">
        <f t="shared" si="74"/>
        <v>0</v>
      </c>
      <c r="Z445" s="432">
        <f t="shared" si="75"/>
        <v>0</v>
      </c>
      <c r="AA445" s="432">
        <f t="shared" si="76"/>
        <v>0</v>
      </c>
      <c r="AB445" s="432">
        <f t="shared" si="77"/>
        <v>0</v>
      </c>
      <c r="AC445" s="432">
        <f t="shared" si="78"/>
        <v>0</v>
      </c>
      <c r="AD445" s="432">
        <f t="shared" si="79"/>
        <v>0</v>
      </c>
      <c r="AG445" s="483" t="e">
        <f t="shared" si="80"/>
        <v>#DIV/0!</v>
      </c>
      <c r="AH445" s="483" t="e">
        <f t="shared" si="81"/>
        <v>#DIV/0!</v>
      </c>
      <c r="AI445" s="483" t="e">
        <f t="shared" si="82"/>
        <v>#DIV/0!</v>
      </c>
      <c r="AJ445" s="483" t="e">
        <f t="shared" si="83"/>
        <v>#DIV/0!</v>
      </c>
      <c r="AK445" s="483" t="e">
        <f t="shared" si="84"/>
        <v>#DIV/0!</v>
      </c>
      <c r="AL445" s="483" t="e">
        <f t="shared" si="85"/>
        <v>#DIV/0!</v>
      </c>
    </row>
    <row r="446" spans="2:38" x14ac:dyDescent="0.2">
      <c r="B446" s="428">
        <f>+'Summary Data (2)'!B446</f>
        <v>0</v>
      </c>
      <c r="C446" s="431">
        <f>+'Summary Data (2)'!G446</f>
        <v>0</v>
      </c>
      <c r="D446" s="431">
        <f>+'Summary Data (2)'!K446</f>
        <v>0</v>
      </c>
      <c r="E446" s="431">
        <f>+'Summary Data (2)'!O446</f>
        <v>0</v>
      </c>
      <c r="F446" s="431">
        <f>+'Summary Data (2)'!S446</f>
        <v>0</v>
      </c>
      <c r="G446" s="431">
        <f>+'Summary Data (2)'!W446</f>
        <v>0</v>
      </c>
      <c r="H446" s="431">
        <f>+'Summary Data (2)'!AA446</f>
        <v>0</v>
      </c>
      <c r="I446" s="431">
        <f>+'Summary Data (2)'!AE446</f>
        <v>0</v>
      </c>
      <c r="J446" s="431">
        <f>+'Summary Data (2)'!AI446</f>
        <v>0</v>
      </c>
      <c r="K446" s="431">
        <f>+'Summary Data (2)'!AM446</f>
        <v>0</v>
      </c>
      <c r="L446" s="431">
        <f>+'Summary Data (2)'!AQ446</f>
        <v>0</v>
      </c>
      <c r="M446" s="431">
        <f>+'Summary Data (2)'!AU446</f>
        <v>0</v>
      </c>
      <c r="N446" s="431">
        <f>+'Summary Data (2)'!AY446</f>
        <v>0</v>
      </c>
      <c r="O446" s="431">
        <f>+'Summary Data (2)'!BC446</f>
        <v>0</v>
      </c>
      <c r="P446" s="431">
        <f>+'Summary Data (2)'!BG446</f>
        <v>0</v>
      </c>
      <c r="Q446" s="431">
        <f>+'Summary Data (2)'!BK446</f>
        <v>0</v>
      </c>
      <c r="R446" s="431">
        <f>+'Summary Data (2)'!BO446</f>
        <v>0</v>
      </c>
      <c r="S446" s="431">
        <f>+'Summary Data (2)'!BS446</f>
        <v>0</v>
      </c>
      <c r="T446" s="431">
        <f>+'Summary Data (2)'!BW446</f>
        <v>0</v>
      </c>
      <c r="U446" s="431">
        <f>+'Summary Data (2)'!BZ446</f>
        <v>0</v>
      </c>
      <c r="X446" s="432">
        <f t="shared" si="74"/>
        <v>0</v>
      </c>
      <c r="Y446" s="432">
        <f t="shared" si="74"/>
        <v>0</v>
      </c>
      <c r="Z446" s="432">
        <f t="shared" si="75"/>
        <v>0</v>
      </c>
      <c r="AA446" s="432">
        <f t="shared" si="76"/>
        <v>0</v>
      </c>
      <c r="AB446" s="432">
        <f t="shared" si="77"/>
        <v>0</v>
      </c>
      <c r="AC446" s="432">
        <f t="shared" si="78"/>
        <v>0</v>
      </c>
      <c r="AD446" s="432">
        <f t="shared" si="79"/>
        <v>0</v>
      </c>
      <c r="AG446" s="483" t="e">
        <f t="shared" si="80"/>
        <v>#DIV/0!</v>
      </c>
      <c r="AH446" s="483" t="e">
        <f t="shared" si="81"/>
        <v>#DIV/0!</v>
      </c>
      <c r="AI446" s="483" t="e">
        <f t="shared" si="82"/>
        <v>#DIV/0!</v>
      </c>
      <c r="AJ446" s="483" t="e">
        <f t="shared" si="83"/>
        <v>#DIV/0!</v>
      </c>
      <c r="AK446" s="483" t="e">
        <f t="shared" si="84"/>
        <v>#DIV/0!</v>
      </c>
      <c r="AL446" s="483" t="e">
        <f t="shared" si="85"/>
        <v>#DIV/0!</v>
      </c>
    </row>
    <row r="447" spans="2:38" x14ac:dyDescent="0.2">
      <c r="B447" s="428">
        <f>+'Summary Data (2)'!B447</f>
        <v>0</v>
      </c>
      <c r="C447" s="431">
        <f>+'Summary Data (2)'!G447</f>
        <v>0</v>
      </c>
      <c r="D447" s="431">
        <f>+'Summary Data (2)'!K447</f>
        <v>0</v>
      </c>
      <c r="E447" s="431">
        <f>+'Summary Data (2)'!O447</f>
        <v>0</v>
      </c>
      <c r="F447" s="431">
        <f>+'Summary Data (2)'!S447</f>
        <v>0</v>
      </c>
      <c r="G447" s="431">
        <f>+'Summary Data (2)'!W447</f>
        <v>0</v>
      </c>
      <c r="H447" s="431">
        <f>+'Summary Data (2)'!AA447</f>
        <v>0</v>
      </c>
      <c r="I447" s="431">
        <f>+'Summary Data (2)'!AE447</f>
        <v>0</v>
      </c>
      <c r="J447" s="431">
        <f>+'Summary Data (2)'!AI447</f>
        <v>0</v>
      </c>
      <c r="K447" s="431">
        <f>+'Summary Data (2)'!AM447</f>
        <v>0</v>
      </c>
      <c r="L447" s="431">
        <f>+'Summary Data (2)'!AQ447</f>
        <v>0</v>
      </c>
      <c r="M447" s="431">
        <f>+'Summary Data (2)'!AU447</f>
        <v>0</v>
      </c>
      <c r="N447" s="431">
        <f>+'Summary Data (2)'!AY447</f>
        <v>0</v>
      </c>
      <c r="O447" s="431">
        <f>+'Summary Data (2)'!BC447</f>
        <v>0</v>
      </c>
      <c r="P447" s="431">
        <f>+'Summary Data (2)'!BG447</f>
        <v>0</v>
      </c>
      <c r="Q447" s="431">
        <f>+'Summary Data (2)'!BK447</f>
        <v>0</v>
      </c>
      <c r="R447" s="431">
        <f>+'Summary Data (2)'!BO447</f>
        <v>0</v>
      </c>
      <c r="S447" s="431">
        <f>+'Summary Data (2)'!BS447</f>
        <v>0</v>
      </c>
      <c r="T447" s="431">
        <f>+'Summary Data (2)'!BW447</f>
        <v>0</v>
      </c>
      <c r="U447" s="431">
        <f>+'Summary Data (2)'!BZ447</f>
        <v>0</v>
      </c>
      <c r="X447" s="432">
        <f t="shared" si="74"/>
        <v>0</v>
      </c>
      <c r="Y447" s="432">
        <f t="shared" si="74"/>
        <v>0</v>
      </c>
      <c r="Z447" s="432">
        <f t="shared" si="75"/>
        <v>0</v>
      </c>
      <c r="AA447" s="432">
        <f t="shared" si="76"/>
        <v>0</v>
      </c>
      <c r="AB447" s="432">
        <f t="shared" si="77"/>
        <v>0</v>
      </c>
      <c r="AC447" s="432">
        <f t="shared" si="78"/>
        <v>0</v>
      </c>
      <c r="AD447" s="432">
        <f t="shared" si="79"/>
        <v>0</v>
      </c>
      <c r="AG447" s="483" t="e">
        <f t="shared" si="80"/>
        <v>#DIV/0!</v>
      </c>
      <c r="AH447" s="483" t="e">
        <f t="shared" si="81"/>
        <v>#DIV/0!</v>
      </c>
      <c r="AI447" s="483" t="e">
        <f t="shared" si="82"/>
        <v>#DIV/0!</v>
      </c>
      <c r="AJ447" s="483" t="e">
        <f t="shared" si="83"/>
        <v>#DIV/0!</v>
      </c>
      <c r="AK447" s="483" t="e">
        <f t="shared" si="84"/>
        <v>#DIV/0!</v>
      </c>
      <c r="AL447" s="483" t="e">
        <f t="shared" si="85"/>
        <v>#DIV/0!</v>
      </c>
    </row>
    <row r="448" spans="2:38" x14ac:dyDescent="0.2">
      <c r="B448" s="428">
        <f>+'Summary Data (2)'!B448</f>
        <v>0</v>
      </c>
      <c r="C448" s="431">
        <f>+'Summary Data (2)'!G448</f>
        <v>0</v>
      </c>
      <c r="D448" s="431">
        <f>+'Summary Data (2)'!K448</f>
        <v>0</v>
      </c>
      <c r="E448" s="431">
        <f>+'Summary Data (2)'!O448</f>
        <v>0</v>
      </c>
      <c r="F448" s="431">
        <f>+'Summary Data (2)'!S448</f>
        <v>0</v>
      </c>
      <c r="G448" s="431">
        <f>+'Summary Data (2)'!W448</f>
        <v>0</v>
      </c>
      <c r="H448" s="431">
        <f>+'Summary Data (2)'!AA448</f>
        <v>0</v>
      </c>
      <c r="I448" s="431">
        <f>+'Summary Data (2)'!AE448</f>
        <v>0</v>
      </c>
      <c r="J448" s="431">
        <f>+'Summary Data (2)'!AI448</f>
        <v>0</v>
      </c>
      <c r="K448" s="431">
        <f>+'Summary Data (2)'!AM448</f>
        <v>0</v>
      </c>
      <c r="L448" s="431">
        <f>+'Summary Data (2)'!AQ448</f>
        <v>0</v>
      </c>
      <c r="M448" s="431">
        <f>+'Summary Data (2)'!AU448</f>
        <v>0</v>
      </c>
      <c r="N448" s="431">
        <f>+'Summary Data (2)'!AY448</f>
        <v>0</v>
      </c>
      <c r="O448" s="431">
        <f>+'Summary Data (2)'!BC448</f>
        <v>0</v>
      </c>
      <c r="P448" s="431">
        <f>+'Summary Data (2)'!BG448</f>
        <v>0</v>
      </c>
      <c r="Q448" s="431">
        <f>+'Summary Data (2)'!BK448</f>
        <v>0</v>
      </c>
      <c r="R448" s="431">
        <f>+'Summary Data (2)'!BO448</f>
        <v>0</v>
      </c>
      <c r="S448" s="431">
        <f>+'Summary Data (2)'!BS448</f>
        <v>0</v>
      </c>
      <c r="T448" s="431">
        <f>+'Summary Data (2)'!BW448</f>
        <v>0</v>
      </c>
      <c r="U448" s="431">
        <f>+'Summary Data (2)'!BZ448</f>
        <v>0</v>
      </c>
      <c r="X448" s="432">
        <f t="shared" si="74"/>
        <v>0</v>
      </c>
      <c r="Y448" s="432">
        <f t="shared" si="74"/>
        <v>0</v>
      </c>
      <c r="Z448" s="432">
        <f t="shared" si="75"/>
        <v>0</v>
      </c>
      <c r="AA448" s="432">
        <f t="shared" si="76"/>
        <v>0</v>
      </c>
      <c r="AB448" s="432">
        <f t="shared" si="77"/>
        <v>0</v>
      </c>
      <c r="AC448" s="432">
        <f t="shared" si="78"/>
        <v>0</v>
      </c>
      <c r="AD448" s="432">
        <f t="shared" si="79"/>
        <v>0</v>
      </c>
      <c r="AG448" s="483" t="e">
        <f t="shared" si="80"/>
        <v>#DIV/0!</v>
      </c>
      <c r="AH448" s="483" t="e">
        <f t="shared" si="81"/>
        <v>#DIV/0!</v>
      </c>
      <c r="AI448" s="483" t="e">
        <f t="shared" si="82"/>
        <v>#DIV/0!</v>
      </c>
      <c r="AJ448" s="483" t="e">
        <f t="shared" si="83"/>
        <v>#DIV/0!</v>
      </c>
      <c r="AK448" s="483" t="e">
        <f t="shared" si="84"/>
        <v>#DIV/0!</v>
      </c>
      <c r="AL448" s="483" t="e">
        <f t="shared" si="85"/>
        <v>#DIV/0!</v>
      </c>
    </row>
    <row r="449" spans="2:38" x14ac:dyDescent="0.2">
      <c r="B449" s="428">
        <f>+'Summary Data (2)'!B449</f>
        <v>0</v>
      </c>
      <c r="C449" s="431">
        <f>+'Summary Data (2)'!G449</f>
        <v>0</v>
      </c>
      <c r="D449" s="431">
        <f>+'Summary Data (2)'!K449</f>
        <v>0</v>
      </c>
      <c r="E449" s="431">
        <f>+'Summary Data (2)'!O449</f>
        <v>0</v>
      </c>
      <c r="F449" s="431">
        <f>+'Summary Data (2)'!S449</f>
        <v>0</v>
      </c>
      <c r="G449" s="431">
        <f>+'Summary Data (2)'!W449</f>
        <v>0</v>
      </c>
      <c r="H449" s="431">
        <f>+'Summary Data (2)'!AA449</f>
        <v>0</v>
      </c>
      <c r="I449" s="431">
        <f>+'Summary Data (2)'!AE449</f>
        <v>0</v>
      </c>
      <c r="J449" s="431">
        <f>+'Summary Data (2)'!AI449</f>
        <v>0</v>
      </c>
      <c r="K449" s="431">
        <f>+'Summary Data (2)'!AM449</f>
        <v>0</v>
      </c>
      <c r="L449" s="431">
        <f>+'Summary Data (2)'!AQ449</f>
        <v>0</v>
      </c>
      <c r="M449" s="431">
        <f>+'Summary Data (2)'!AU449</f>
        <v>0</v>
      </c>
      <c r="N449" s="431">
        <f>+'Summary Data (2)'!AY449</f>
        <v>0</v>
      </c>
      <c r="O449" s="431">
        <f>+'Summary Data (2)'!BC449</f>
        <v>0</v>
      </c>
      <c r="P449" s="431">
        <f>+'Summary Data (2)'!BG449</f>
        <v>0</v>
      </c>
      <c r="Q449" s="431">
        <f>+'Summary Data (2)'!BK449</f>
        <v>0</v>
      </c>
      <c r="R449" s="431">
        <f>+'Summary Data (2)'!BO449</f>
        <v>0</v>
      </c>
      <c r="S449" s="431">
        <f>+'Summary Data (2)'!BS449</f>
        <v>0</v>
      </c>
      <c r="T449" s="431">
        <f>+'Summary Data (2)'!BW449</f>
        <v>0</v>
      </c>
      <c r="U449" s="431">
        <f>+'Summary Data (2)'!BZ449</f>
        <v>0</v>
      </c>
      <c r="X449" s="432">
        <f t="shared" si="74"/>
        <v>0</v>
      </c>
      <c r="Y449" s="432">
        <f t="shared" si="74"/>
        <v>0</v>
      </c>
      <c r="Z449" s="432">
        <f t="shared" si="75"/>
        <v>0</v>
      </c>
      <c r="AA449" s="432">
        <f t="shared" si="76"/>
        <v>0</v>
      </c>
      <c r="AB449" s="432">
        <f t="shared" si="77"/>
        <v>0</v>
      </c>
      <c r="AC449" s="432">
        <f t="shared" si="78"/>
        <v>0</v>
      </c>
      <c r="AD449" s="432">
        <f t="shared" si="79"/>
        <v>0</v>
      </c>
      <c r="AG449" s="483" t="e">
        <f t="shared" si="80"/>
        <v>#DIV/0!</v>
      </c>
      <c r="AH449" s="483" t="e">
        <f t="shared" si="81"/>
        <v>#DIV/0!</v>
      </c>
      <c r="AI449" s="483" t="e">
        <f t="shared" si="82"/>
        <v>#DIV/0!</v>
      </c>
      <c r="AJ449" s="483" t="e">
        <f t="shared" si="83"/>
        <v>#DIV/0!</v>
      </c>
      <c r="AK449" s="483" t="e">
        <f t="shared" si="84"/>
        <v>#DIV/0!</v>
      </c>
      <c r="AL449" s="483" t="e">
        <f t="shared" si="85"/>
        <v>#DIV/0!</v>
      </c>
    </row>
    <row r="450" spans="2:38" x14ac:dyDescent="0.2">
      <c r="B450" s="428">
        <f>+'Summary Data (2)'!B450</f>
        <v>0</v>
      </c>
      <c r="C450" s="431">
        <f>+'Summary Data (2)'!G450</f>
        <v>0</v>
      </c>
      <c r="D450" s="431">
        <f>+'Summary Data (2)'!K450</f>
        <v>0</v>
      </c>
      <c r="E450" s="431">
        <f>+'Summary Data (2)'!O450</f>
        <v>0</v>
      </c>
      <c r="F450" s="431">
        <f>+'Summary Data (2)'!S450</f>
        <v>0</v>
      </c>
      <c r="G450" s="431">
        <f>+'Summary Data (2)'!W450</f>
        <v>0</v>
      </c>
      <c r="H450" s="431">
        <f>+'Summary Data (2)'!AA450</f>
        <v>0</v>
      </c>
      <c r="I450" s="431">
        <f>+'Summary Data (2)'!AE450</f>
        <v>0</v>
      </c>
      <c r="J450" s="431">
        <f>+'Summary Data (2)'!AI450</f>
        <v>0</v>
      </c>
      <c r="K450" s="431">
        <f>+'Summary Data (2)'!AM450</f>
        <v>0</v>
      </c>
      <c r="L450" s="431">
        <f>+'Summary Data (2)'!AQ450</f>
        <v>0</v>
      </c>
      <c r="M450" s="431">
        <f>+'Summary Data (2)'!AU450</f>
        <v>0</v>
      </c>
      <c r="N450" s="431">
        <f>+'Summary Data (2)'!AY450</f>
        <v>0</v>
      </c>
      <c r="O450" s="431">
        <f>+'Summary Data (2)'!BC450</f>
        <v>0</v>
      </c>
      <c r="P450" s="431">
        <f>+'Summary Data (2)'!BG450</f>
        <v>0</v>
      </c>
      <c r="Q450" s="431">
        <f>+'Summary Data (2)'!BK450</f>
        <v>0</v>
      </c>
      <c r="R450" s="431">
        <f>+'Summary Data (2)'!BO450</f>
        <v>0</v>
      </c>
      <c r="S450" s="431">
        <f>+'Summary Data (2)'!BS450</f>
        <v>0</v>
      </c>
      <c r="T450" s="431">
        <f>+'Summary Data (2)'!BW450</f>
        <v>0</v>
      </c>
      <c r="U450" s="431">
        <f>+'Summary Data (2)'!BZ450</f>
        <v>0</v>
      </c>
      <c r="X450" s="432">
        <f t="shared" si="74"/>
        <v>0</v>
      </c>
      <c r="Y450" s="432">
        <f t="shared" si="74"/>
        <v>0</v>
      </c>
      <c r="Z450" s="432">
        <f t="shared" si="75"/>
        <v>0</v>
      </c>
      <c r="AA450" s="432">
        <f t="shared" si="76"/>
        <v>0</v>
      </c>
      <c r="AB450" s="432">
        <f t="shared" si="77"/>
        <v>0</v>
      </c>
      <c r="AC450" s="432">
        <f t="shared" si="78"/>
        <v>0</v>
      </c>
      <c r="AD450" s="432">
        <f t="shared" si="79"/>
        <v>0</v>
      </c>
      <c r="AG450" s="483" t="e">
        <f t="shared" si="80"/>
        <v>#DIV/0!</v>
      </c>
      <c r="AH450" s="483" t="e">
        <f t="shared" si="81"/>
        <v>#DIV/0!</v>
      </c>
      <c r="AI450" s="483" t="e">
        <f t="shared" si="82"/>
        <v>#DIV/0!</v>
      </c>
      <c r="AJ450" s="483" t="e">
        <f t="shared" si="83"/>
        <v>#DIV/0!</v>
      </c>
      <c r="AK450" s="483" t="e">
        <f t="shared" si="84"/>
        <v>#DIV/0!</v>
      </c>
      <c r="AL450" s="483" t="e">
        <f t="shared" si="85"/>
        <v>#DIV/0!</v>
      </c>
    </row>
    <row r="451" spans="2:38" x14ac:dyDescent="0.2">
      <c r="B451" s="428">
        <f>+'Summary Data (2)'!B451</f>
        <v>0</v>
      </c>
      <c r="C451" s="431">
        <f>+'Summary Data (2)'!G451</f>
        <v>0</v>
      </c>
      <c r="D451" s="431">
        <f>+'Summary Data (2)'!K451</f>
        <v>0</v>
      </c>
      <c r="E451" s="431">
        <f>+'Summary Data (2)'!O451</f>
        <v>0</v>
      </c>
      <c r="F451" s="431">
        <f>+'Summary Data (2)'!S451</f>
        <v>0</v>
      </c>
      <c r="G451" s="431">
        <f>+'Summary Data (2)'!W451</f>
        <v>0</v>
      </c>
      <c r="H451" s="431">
        <f>+'Summary Data (2)'!AA451</f>
        <v>0</v>
      </c>
      <c r="I451" s="431">
        <f>+'Summary Data (2)'!AE451</f>
        <v>0</v>
      </c>
      <c r="J451" s="431">
        <f>+'Summary Data (2)'!AI451</f>
        <v>0</v>
      </c>
      <c r="K451" s="431">
        <f>+'Summary Data (2)'!AM451</f>
        <v>0</v>
      </c>
      <c r="L451" s="431">
        <f>+'Summary Data (2)'!AQ451</f>
        <v>0</v>
      </c>
      <c r="M451" s="431">
        <f>+'Summary Data (2)'!AU451</f>
        <v>0</v>
      </c>
      <c r="N451" s="431">
        <f>+'Summary Data (2)'!AY451</f>
        <v>0</v>
      </c>
      <c r="O451" s="431">
        <f>+'Summary Data (2)'!BC451</f>
        <v>0</v>
      </c>
      <c r="P451" s="431">
        <f>+'Summary Data (2)'!BG451</f>
        <v>0</v>
      </c>
      <c r="Q451" s="431">
        <f>+'Summary Data (2)'!BK451</f>
        <v>0</v>
      </c>
      <c r="R451" s="431">
        <f>+'Summary Data (2)'!BO451</f>
        <v>0</v>
      </c>
      <c r="S451" s="431">
        <f>+'Summary Data (2)'!BS451</f>
        <v>0</v>
      </c>
      <c r="T451" s="431">
        <f>+'Summary Data (2)'!BW451</f>
        <v>0</v>
      </c>
      <c r="U451" s="431">
        <f>+'Summary Data (2)'!BZ451</f>
        <v>0</v>
      </c>
      <c r="X451" s="432">
        <f t="shared" si="74"/>
        <v>0</v>
      </c>
      <c r="Y451" s="432">
        <f t="shared" si="74"/>
        <v>0</v>
      </c>
      <c r="Z451" s="432">
        <f t="shared" si="75"/>
        <v>0</v>
      </c>
      <c r="AA451" s="432">
        <f t="shared" si="76"/>
        <v>0</v>
      </c>
      <c r="AB451" s="432">
        <f t="shared" si="77"/>
        <v>0</v>
      </c>
      <c r="AC451" s="432">
        <f t="shared" si="78"/>
        <v>0</v>
      </c>
      <c r="AD451" s="432">
        <f t="shared" si="79"/>
        <v>0</v>
      </c>
      <c r="AG451" s="483" t="e">
        <f t="shared" si="80"/>
        <v>#DIV/0!</v>
      </c>
      <c r="AH451" s="483" t="e">
        <f t="shared" si="81"/>
        <v>#DIV/0!</v>
      </c>
      <c r="AI451" s="483" t="e">
        <f t="shared" si="82"/>
        <v>#DIV/0!</v>
      </c>
      <c r="AJ451" s="483" t="e">
        <f t="shared" si="83"/>
        <v>#DIV/0!</v>
      </c>
      <c r="AK451" s="483" t="e">
        <f t="shared" si="84"/>
        <v>#DIV/0!</v>
      </c>
      <c r="AL451" s="483" t="e">
        <f t="shared" si="85"/>
        <v>#DIV/0!</v>
      </c>
    </row>
    <row r="452" spans="2:38" x14ac:dyDescent="0.2">
      <c r="B452" s="428">
        <f>+'Summary Data (2)'!B452</f>
        <v>0</v>
      </c>
      <c r="C452" s="431">
        <f>+'Summary Data (2)'!G452</f>
        <v>0</v>
      </c>
      <c r="D452" s="431">
        <f>+'Summary Data (2)'!K452</f>
        <v>0</v>
      </c>
      <c r="E452" s="431">
        <f>+'Summary Data (2)'!O452</f>
        <v>0</v>
      </c>
      <c r="F452" s="431">
        <f>+'Summary Data (2)'!S452</f>
        <v>0</v>
      </c>
      <c r="G452" s="431">
        <f>+'Summary Data (2)'!W452</f>
        <v>0</v>
      </c>
      <c r="H452" s="431">
        <f>+'Summary Data (2)'!AA452</f>
        <v>0</v>
      </c>
      <c r="I452" s="431">
        <f>+'Summary Data (2)'!AE452</f>
        <v>0</v>
      </c>
      <c r="J452" s="431">
        <f>+'Summary Data (2)'!AI452</f>
        <v>0</v>
      </c>
      <c r="K452" s="431">
        <f>+'Summary Data (2)'!AM452</f>
        <v>0</v>
      </c>
      <c r="L452" s="431">
        <f>+'Summary Data (2)'!AQ452</f>
        <v>0</v>
      </c>
      <c r="M452" s="431">
        <f>+'Summary Data (2)'!AU452</f>
        <v>0</v>
      </c>
      <c r="N452" s="431">
        <f>+'Summary Data (2)'!AY452</f>
        <v>0</v>
      </c>
      <c r="O452" s="431">
        <f>+'Summary Data (2)'!BC452</f>
        <v>0</v>
      </c>
      <c r="P452" s="431">
        <f>+'Summary Data (2)'!BG452</f>
        <v>0</v>
      </c>
      <c r="Q452" s="431">
        <f>+'Summary Data (2)'!BK452</f>
        <v>0</v>
      </c>
      <c r="R452" s="431">
        <f>+'Summary Data (2)'!BO452</f>
        <v>0</v>
      </c>
      <c r="S452" s="431">
        <f>+'Summary Data (2)'!BS452</f>
        <v>0</v>
      </c>
      <c r="T452" s="431">
        <f>+'Summary Data (2)'!BW452</f>
        <v>0</v>
      </c>
      <c r="U452" s="431">
        <f>+'Summary Data (2)'!BZ452</f>
        <v>0</v>
      </c>
      <c r="X452" s="432">
        <f t="shared" ref="X452:Y457" si="86">+C452</f>
        <v>0</v>
      </c>
      <c r="Y452" s="432">
        <f t="shared" si="86"/>
        <v>0</v>
      </c>
      <c r="Z452" s="432">
        <f t="shared" ref="Z452:Z457" si="87">+Q452</f>
        <v>0</v>
      </c>
      <c r="AA452" s="432">
        <f t="shared" ref="AA452:AA457" si="88">+E452+F452+G452+H452+I452+J452</f>
        <v>0</v>
      </c>
      <c r="AB452" s="432">
        <f t="shared" ref="AB452:AB457" si="89">+R452+S452+T452</f>
        <v>0</v>
      </c>
      <c r="AC452" s="432">
        <f t="shared" ref="AC452:AC457" si="90">+K452+L452+M452+N452+O452+P452</f>
        <v>0</v>
      </c>
      <c r="AD452" s="432">
        <f t="shared" ref="AD452:AD457" si="91">+SUM(X452:AC452)-U452</f>
        <v>0</v>
      </c>
      <c r="AG452" s="483" t="e">
        <f t="shared" ref="AG452:AG457" si="92">+X452/$U452</f>
        <v>#DIV/0!</v>
      </c>
      <c r="AH452" s="483" t="e">
        <f t="shared" ref="AH452:AH457" si="93">+Y452/$U452</f>
        <v>#DIV/0!</v>
      </c>
      <c r="AI452" s="483" t="e">
        <f t="shared" ref="AI452:AI457" si="94">+Z452/$U452</f>
        <v>#DIV/0!</v>
      </c>
      <c r="AJ452" s="483" t="e">
        <f t="shared" ref="AJ452:AJ457" si="95">+AA452/$U452</f>
        <v>#DIV/0!</v>
      </c>
      <c r="AK452" s="483" t="e">
        <f t="shared" ref="AK452:AK457" si="96">+AB452/$U452</f>
        <v>#DIV/0!</v>
      </c>
      <c r="AL452" s="483" t="e">
        <f t="shared" ref="AL452:AL457" si="97">+AC452/$U452</f>
        <v>#DIV/0!</v>
      </c>
    </row>
    <row r="453" spans="2:38" x14ac:dyDescent="0.2">
      <c r="B453" s="428">
        <f>+'Summary Data (2)'!B453</f>
        <v>0</v>
      </c>
      <c r="C453" s="431">
        <f>+'Summary Data (2)'!G453</f>
        <v>0</v>
      </c>
      <c r="D453" s="431">
        <f>+'Summary Data (2)'!K453</f>
        <v>0</v>
      </c>
      <c r="E453" s="431">
        <f>+'Summary Data (2)'!O453</f>
        <v>0</v>
      </c>
      <c r="F453" s="431">
        <f>+'Summary Data (2)'!S453</f>
        <v>0</v>
      </c>
      <c r="G453" s="431">
        <f>+'Summary Data (2)'!W453</f>
        <v>0</v>
      </c>
      <c r="H453" s="431">
        <f>+'Summary Data (2)'!AA453</f>
        <v>0</v>
      </c>
      <c r="I453" s="431">
        <f>+'Summary Data (2)'!AE453</f>
        <v>0</v>
      </c>
      <c r="J453" s="431">
        <f>+'Summary Data (2)'!AI453</f>
        <v>0</v>
      </c>
      <c r="K453" s="431">
        <f>+'Summary Data (2)'!AM453</f>
        <v>0</v>
      </c>
      <c r="L453" s="431">
        <f>+'Summary Data (2)'!AQ453</f>
        <v>0</v>
      </c>
      <c r="M453" s="431">
        <f>+'Summary Data (2)'!AU453</f>
        <v>0</v>
      </c>
      <c r="N453" s="431">
        <f>+'Summary Data (2)'!AY453</f>
        <v>0</v>
      </c>
      <c r="O453" s="431">
        <f>+'Summary Data (2)'!BC453</f>
        <v>0</v>
      </c>
      <c r="P453" s="431">
        <f>+'Summary Data (2)'!BG453</f>
        <v>0</v>
      </c>
      <c r="Q453" s="431">
        <f>+'Summary Data (2)'!BK453</f>
        <v>0</v>
      </c>
      <c r="R453" s="431">
        <f>+'Summary Data (2)'!BO453</f>
        <v>0</v>
      </c>
      <c r="S453" s="431">
        <f>+'Summary Data (2)'!BS453</f>
        <v>0</v>
      </c>
      <c r="T453" s="431">
        <f>+'Summary Data (2)'!BW453</f>
        <v>0</v>
      </c>
      <c r="U453" s="431">
        <f>+'Summary Data (2)'!BZ453</f>
        <v>0</v>
      </c>
      <c r="X453" s="432">
        <f t="shared" si="86"/>
        <v>0</v>
      </c>
      <c r="Y453" s="432">
        <f t="shared" si="86"/>
        <v>0</v>
      </c>
      <c r="Z453" s="432">
        <f t="shared" si="87"/>
        <v>0</v>
      </c>
      <c r="AA453" s="432">
        <f t="shared" si="88"/>
        <v>0</v>
      </c>
      <c r="AB453" s="432">
        <f t="shared" si="89"/>
        <v>0</v>
      </c>
      <c r="AC453" s="432">
        <f t="shared" si="90"/>
        <v>0</v>
      </c>
      <c r="AD453" s="432">
        <f t="shared" si="91"/>
        <v>0</v>
      </c>
      <c r="AG453" s="483" t="e">
        <f t="shared" si="92"/>
        <v>#DIV/0!</v>
      </c>
      <c r="AH453" s="483" t="e">
        <f t="shared" si="93"/>
        <v>#DIV/0!</v>
      </c>
      <c r="AI453" s="483" t="e">
        <f t="shared" si="94"/>
        <v>#DIV/0!</v>
      </c>
      <c r="AJ453" s="483" t="e">
        <f t="shared" si="95"/>
        <v>#DIV/0!</v>
      </c>
      <c r="AK453" s="483" t="e">
        <f t="shared" si="96"/>
        <v>#DIV/0!</v>
      </c>
      <c r="AL453" s="483" t="e">
        <f t="shared" si="97"/>
        <v>#DIV/0!</v>
      </c>
    </row>
    <row r="454" spans="2:38" x14ac:dyDescent="0.2">
      <c r="B454" s="428">
        <f>+'Summary Data (2)'!B454</f>
        <v>0</v>
      </c>
      <c r="C454" s="431">
        <f>+'Summary Data (2)'!G454</f>
        <v>0</v>
      </c>
      <c r="D454" s="431">
        <f>+'Summary Data (2)'!K454</f>
        <v>0</v>
      </c>
      <c r="E454" s="431">
        <f>+'Summary Data (2)'!O454</f>
        <v>0</v>
      </c>
      <c r="F454" s="431">
        <f>+'Summary Data (2)'!S454</f>
        <v>0</v>
      </c>
      <c r="G454" s="431">
        <f>+'Summary Data (2)'!W454</f>
        <v>0</v>
      </c>
      <c r="H454" s="431">
        <f>+'Summary Data (2)'!AA454</f>
        <v>0</v>
      </c>
      <c r="I454" s="431">
        <f>+'Summary Data (2)'!AE454</f>
        <v>0</v>
      </c>
      <c r="J454" s="431">
        <f>+'Summary Data (2)'!AI454</f>
        <v>0</v>
      </c>
      <c r="K454" s="431">
        <f>+'Summary Data (2)'!AM454</f>
        <v>0</v>
      </c>
      <c r="L454" s="431">
        <f>+'Summary Data (2)'!AQ454</f>
        <v>0</v>
      </c>
      <c r="M454" s="431">
        <f>+'Summary Data (2)'!AU454</f>
        <v>0</v>
      </c>
      <c r="N454" s="431">
        <f>+'Summary Data (2)'!AY454</f>
        <v>0</v>
      </c>
      <c r="O454" s="431">
        <f>+'Summary Data (2)'!BC454</f>
        <v>0</v>
      </c>
      <c r="P454" s="431">
        <f>+'Summary Data (2)'!BG454</f>
        <v>0</v>
      </c>
      <c r="Q454" s="431">
        <f>+'Summary Data (2)'!BK454</f>
        <v>0</v>
      </c>
      <c r="R454" s="431">
        <f>+'Summary Data (2)'!BO454</f>
        <v>0</v>
      </c>
      <c r="S454" s="431">
        <f>+'Summary Data (2)'!BS454</f>
        <v>0</v>
      </c>
      <c r="T454" s="431">
        <f>+'Summary Data (2)'!BW454</f>
        <v>0</v>
      </c>
      <c r="U454" s="431">
        <f>+'Summary Data (2)'!BZ454</f>
        <v>0</v>
      </c>
      <c r="X454" s="432">
        <f t="shared" si="86"/>
        <v>0</v>
      </c>
      <c r="Y454" s="432">
        <f t="shared" si="86"/>
        <v>0</v>
      </c>
      <c r="Z454" s="432">
        <f t="shared" si="87"/>
        <v>0</v>
      </c>
      <c r="AA454" s="432">
        <f t="shared" si="88"/>
        <v>0</v>
      </c>
      <c r="AB454" s="432">
        <f t="shared" si="89"/>
        <v>0</v>
      </c>
      <c r="AC454" s="432">
        <f t="shared" si="90"/>
        <v>0</v>
      </c>
      <c r="AD454" s="432">
        <f t="shared" si="91"/>
        <v>0</v>
      </c>
      <c r="AG454" s="483" t="e">
        <f t="shared" si="92"/>
        <v>#DIV/0!</v>
      </c>
      <c r="AH454" s="483" t="e">
        <f t="shared" si="93"/>
        <v>#DIV/0!</v>
      </c>
      <c r="AI454" s="483" t="e">
        <f t="shared" si="94"/>
        <v>#DIV/0!</v>
      </c>
      <c r="AJ454" s="483" t="e">
        <f t="shared" si="95"/>
        <v>#DIV/0!</v>
      </c>
      <c r="AK454" s="483" t="e">
        <f t="shared" si="96"/>
        <v>#DIV/0!</v>
      </c>
      <c r="AL454" s="483" t="e">
        <f t="shared" si="97"/>
        <v>#DIV/0!</v>
      </c>
    </row>
    <row r="455" spans="2:38" x14ac:dyDescent="0.2">
      <c r="B455" s="428">
        <f>+'Summary Data (2)'!B455</f>
        <v>0</v>
      </c>
      <c r="C455" s="431">
        <f>+'Summary Data (2)'!G455</f>
        <v>0</v>
      </c>
      <c r="D455" s="431">
        <f>+'Summary Data (2)'!K455</f>
        <v>0</v>
      </c>
      <c r="E455" s="431">
        <f>+'Summary Data (2)'!O455</f>
        <v>0</v>
      </c>
      <c r="F455" s="431">
        <f>+'Summary Data (2)'!S455</f>
        <v>0</v>
      </c>
      <c r="G455" s="431">
        <f>+'Summary Data (2)'!W455</f>
        <v>0</v>
      </c>
      <c r="H455" s="431">
        <f>+'Summary Data (2)'!AA455</f>
        <v>0</v>
      </c>
      <c r="I455" s="431">
        <f>+'Summary Data (2)'!AE455</f>
        <v>0</v>
      </c>
      <c r="J455" s="431">
        <f>+'Summary Data (2)'!AI455</f>
        <v>0</v>
      </c>
      <c r="K455" s="431">
        <f>+'Summary Data (2)'!AM455</f>
        <v>0</v>
      </c>
      <c r="L455" s="431">
        <f>+'Summary Data (2)'!AQ455</f>
        <v>0</v>
      </c>
      <c r="M455" s="431">
        <f>+'Summary Data (2)'!AU455</f>
        <v>0</v>
      </c>
      <c r="N455" s="431">
        <f>+'Summary Data (2)'!AY455</f>
        <v>0</v>
      </c>
      <c r="O455" s="431">
        <f>+'Summary Data (2)'!BC455</f>
        <v>0</v>
      </c>
      <c r="P455" s="431">
        <f>+'Summary Data (2)'!BG455</f>
        <v>0</v>
      </c>
      <c r="Q455" s="431">
        <f>+'Summary Data (2)'!BK455</f>
        <v>0</v>
      </c>
      <c r="R455" s="431">
        <f>+'Summary Data (2)'!BO455</f>
        <v>0</v>
      </c>
      <c r="S455" s="431">
        <f>+'Summary Data (2)'!BS455</f>
        <v>0</v>
      </c>
      <c r="T455" s="431">
        <f>+'Summary Data (2)'!BW455</f>
        <v>0</v>
      </c>
      <c r="U455" s="431">
        <f>+'Summary Data (2)'!BZ455</f>
        <v>0</v>
      </c>
      <c r="X455" s="432">
        <f t="shared" si="86"/>
        <v>0</v>
      </c>
      <c r="Y455" s="432">
        <f t="shared" si="86"/>
        <v>0</v>
      </c>
      <c r="Z455" s="432">
        <f t="shared" si="87"/>
        <v>0</v>
      </c>
      <c r="AA455" s="432">
        <f t="shared" si="88"/>
        <v>0</v>
      </c>
      <c r="AB455" s="432">
        <f t="shared" si="89"/>
        <v>0</v>
      </c>
      <c r="AC455" s="432">
        <f t="shared" si="90"/>
        <v>0</v>
      </c>
      <c r="AD455" s="432">
        <f t="shared" si="91"/>
        <v>0</v>
      </c>
      <c r="AG455" s="483" t="e">
        <f t="shared" si="92"/>
        <v>#DIV/0!</v>
      </c>
      <c r="AH455" s="483" t="e">
        <f t="shared" si="93"/>
        <v>#DIV/0!</v>
      </c>
      <c r="AI455" s="483" t="e">
        <f t="shared" si="94"/>
        <v>#DIV/0!</v>
      </c>
      <c r="AJ455" s="483" t="e">
        <f t="shared" si="95"/>
        <v>#DIV/0!</v>
      </c>
      <c r="AK455" s="483" t="e">
        <f t="shared" si="96"/>
        <v>#DIV/0!</v>
      </c>
      <c r="AL455" s="483" t="e">
        <f t="shared" si="97"/>
        <v>#DIV/0!</v>
      </c>
    </row>
    <row r="456" spans="2:38" x14ac:dyDescent="0.2">
      <c r="B456" s="428">
        <f>+'Summary Data (2)'!B456</f>
        <v>0</v>
      </c>
      <c r="C456" s="431">
        <f>+'Summary Data (2)'!G456</f>
        <v>0</v>
      </c>
      <c r="D456" s="431">
        <f>+'Summary Data (2)'!K456</f>
        <v>0</v>
      </c>
      <c r="E456" s="431">
        <f>+'Summary Data (2)'!O456</f>
        <v>0</v>
      </c>
      <c r="F456" s="431">
        <f>+'Summary Data (2)'!S456</f>
        <v>0</v>
      </c>
      <c r="G456" s="431">
        <f>+'Summary Data (2)'!W456</f>
        <v>0</v>
      </c>
      <c r="H456" s="431">
        <f>+'Summary Data (2)'!AA456</f>
        <v>0</v>
      </c>
      <c r="I456" s="431">
        <f>+'Summary Data (2)'!AE456</f>
        <v>0</v>
      </c>
      <c r="J456" s="431">
        <f>+'Summary Data (2)'!AI456</f>
        <v>0</v>
      </c>
      <c r="K456" s="431">
        <f>+'Summary Data (2)'!AM456</f>
        <v>0</v>
      </c>
      <c r="L456" s="431">
        <f>+'Summary Data (2)'!AQ456</f>
        <v>0</v>
      </c>
      <c r="M456" s="431">
        <f>+'Summary Data (2)'!AU456</f>
        <v>0</v>
      </c>
      <c r="N456" s="431">
        <f>+'Summary Data (2)'!AY456</f>
        <v>0</v>
      </c>
      <c r="O456" s="431">
        <f>+'Summary Data (2)'!BC456</f>
        <v>0</v>
      </c>
      <c r="P456" s="431">
        <f>+'Summary Data (2)'!BG456</f>
        <v>0</v>
      </c>
      <c r="Q456" s="431">
        <f>+'Summary Data (2)'!BK456</f>
        <v>0</v>
      </c>
      <c r="R456" s="431">
        <f>+'Summary Data (2)'!BO456</f>
        <v>0</v>
      </c>
      <c r="S456" s="431">
        <f>+'Summary Data (2)'!BS456</f>
        <v>0</v>
      </c>
      <c r="T456" s="431">
        <f>+'Summary Data (2)'!BW456</f>
        <v>0</v>
      </c>
      <c r="U456" s="431">
        <f>+'Summary Data (2)'!BZ456</f>
        <v>0</v>
      </c>
      <c r="X456" s="432">
        <f t="shared" si="86"/>
        <v>0</v>
      </c>
      <c r="Y456" s="432">
        <f t="shared" si="86"/>
        <v>0</v>
      </c>
      <c r="Z456" s="432">
        <f t="shared" si="87"/>
        <v>0</v>
      </c>
      <c r="AA456" s="432">
        <f t="shared" si="88"/>
        <v>0</v>
      </c>
      <c r="AB456" s="432">
        <f t="shared" si="89"/>
        <v>0</v>
      </c>
      <c r="AC456" s="432">
        <f t="shared" si="90"/>
        <v>0</v>
      </c>
      <c r="AD456" s="432">
        <f t="shared" si="91"/>
        <v>0</v>
      </c>
      <c r="AG456" s="483" t="e">
        <f t="shared" si="92"/>
        <v>#DIV/0!</v>
      </c>
      <c r="AH456" s="483" t="e">
        <f t="shared" si="93"/>
        <v>#DIV/0!</v>
      </c>
      <c r="AI456" s="483" t="e">
        <f t="shared" si="94"/>
        <v>#DIV/0!</v>
      </c>
      <c r="AJ456" s="483" t="e">
        <f t="shared" si="95"/>
        <v>#DIV/0!</v>
      </c>
      <c r="AK456" s="483" t="e">
        <f t="shared" si="96"/>
        <v>#DIV/0!</v>
      </c>
      <c r="AL456" s="483" t="e">
        <f t="shared" si="97"/>
        <v>#DIV/0!</v>
      </c>
    </row>
    <row r="457" spans="2:38" x14ac:dyDescent="0.2">
      <c r="B457" s="428">
        <f>+'Summary Data (2)'!B457</f>
        <v>0</v>
      </c>
      <c r="C457" s="431">
        <f>+'Summary Data (2)'!G457</f>
        <v>0</v>
      </c>
      <c r="D457" s="431">
        <f>+'Summary Data (2)'!K457</f>
        <v>0</v>
      </c>
      <c r="E457" s="431">
        <f>+'Summary Data (2)'!O457</f>
        <v>0</v>
      </c>
      <c r="F457" s="431">
        <f>+'Summary Data (2)'!S457</f>
        <v>0</v>
      </c>
      <c r="G457" s="431">
        <f>+'Summary Data (2)'!W457</f>
        <v>0</v>
      </c>
      <c r="H457" s="431">
        <f>+'Summary Data (2)'!AA457</f>
        <v>0</v>
      </c>
      <c r="I457" s="431">
        <f>+'Summary Data (2)'!AE457</f>
        <v>0</v>
      </c>
      <c r="J457" s="431">
        <f>+'Summary Data (2)'!AI457</f>
        <v>0</v>
      </c>
      <c r="K457" s="431">
        <f>+'Summary Data (2)'!AM457</f>
        <v>0</v>
      </c>
      <c r="L457" s="431">
        <f>+'Summary Data (2)'!AQ457</f>
        <v>0</v>
      </c>
      <c r="M457" s="431">
        <f>+'Summary Data (2)'!AU457</f>
        <v>0</v>
      </c>
      <c r="N457" s="431">
        <f>+'Summary Data (2)'!AY457</f>
        <v>0</v>
      </c>
      <c r="O457" s="431">
        <f>+'Summary Data (2)'!BC457</f>
        <v>0</v>
      </c>
      <c r="P457" s="431">
        <f>+'Summary Data (2)'!BG457</f>
        <v>0</v>
      </c>
      <c r="Q457" s="431">
        <f>+'Summary Data (2)'!BK457</f>
        <v>0</v>
      </c>
      <c r="R457" s="431">
        <f>+'Summary Data (2)'!BO457</f>
        <v>0</v>
      </c>
      <c r="S457" s="431">
        <f>+'Summary Data (2)'!BS457</f>
        <v>0</v>
      </c>
      <c r="T457" s="431">
        <f>+'Summary Data (2)'!BW457</f>
        <v>0</v>
      </c>
      <c r="U457" s="431">
        <f>+'Summary Data (2)'!BZ457</f>
        <v>0</v>
      </c>
      <c r="X457" s="432">
        <f t="shared" si="86"/>
        <v>0</v>
      </c>
      <c r="Y457" s="432">
        <f t="shared" si="86"/>
        <v>0</v>
      </c>
      <c r="Z457" s="432">
        <f t="shared" si="87"/>
        <v>0</v>
      </c>
      <c r="AA457" s="432">
        <f t="shared" si="88"/>
        <v>0</v>
      </c>
      <c r="AB457" s="432">
        <f t="shared" si="89"/>
        <v>0</v>
      </c>
      <c r="AC457" s="432">
        <f t="shared" si="90"/>
        <v>0</v>
      </c>
      <c r="AD457" s="432">
        <f t="shared" si="91"/>
        <v>0</v>
      </c>
      <c r="AG457" s="483" t="e">
        <f t="shared" si="92"/>
        <v>#DIV/0!</v>
      </c>
      <c r="AH457" s="483" t="e">
        <f t="shared" si="93"/>
        <v>#DIV/0!</v>
      </c>
      <c r="AI457" s="483" t="e">
        <f t="shared" si="94"/>
        <v>#DIV/0!</v>
      </c>
      <c r="AJ457" s="483" t="e">
        <f t="shared" si="95"/>
        <v>#DIV/0!</v>
      </c>
      <c r="AK457" s="483" t="e">
        <f t="shared" si="96"/>
        <v>#DIV/0!</v>
      </c>
      <c r="AL457" s="483" t="e">
        <f t="shared" si="97"/>
        <v>#DIV/0!</v>
      </c>
    </row>
  </sheetData>
  <mergeCells count="19">
    <mergeCell ref="A75:A86"/>
    <mergeCell ref="A87:A98"/>
    <mergeCell ref="A99:A110"/>
    <mergeCell ref="A3:A14"/>
    <mergeCell ref="A15:A26"/>
    <mergeCell ref="A27:A38"/>
    <mergeCell ref="A39:A50"/>
    <mergeCell ref="A51:A62"/>
    <mergeCell ref="A63:A74"/>
    <mergeCell ref="A111:A122"/>
    <mergeCell ref="A123:A134"/>
    <mergeCell ref="A219:A230"/>
    <mergeCell ref="A147:A158"/>
    <mergeCell ref="A159:A170"/>
    <mergeCell ref="A171:A182"/>
    <mergeCell ref="A183:A194"/>
    <mergeCell ref="A195:A206"/>
    <mergeCell ref="A207:A218"/>
    <mergeCell ref="A135:A146"/>
  </mergeCells>
  <pageMargins left="0.7" right="0.7" top="0.75" bottom="0.75" header="0.3" footer="0.3"/>
  <customProperties>
    <customPr name="DrillPoint.Configuration" r:id="rId1"/>
    <customPr name="DrillPoint.FROID" r:id="rId2"/>
    <customPr name="DrillPoint.MIPOrganization" r:id="rId3"/>
    <customPr name="DrillPoint.Mode" r:id="rId4"/>
    <customPr name="DrillPoint.Subsheet" r:id="rId5"/>
    <customPr name="DrillPoint.WorksheetID" r:id="rId6"/>
  </customProperties>
  <drawing r:id="rId7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3:K15"/>
  <sheetViews>
    <sheetView workbookViewId="0">
      <selection activeCell="L5" sqref="L5"/>
    </sheetView>
  </sheetViews>
  <sheetFormatPr defaultRowHeight="12.75" x14ac:dyDescent="0.2"/>
  <cols>
    <col min="2" max="2" width="7.42578125" bestFit="1" customWidth="1"/>
    <col min="3" max="3" width="6.5703125" bestFit="1" customWidth="1"/>
    <col min="4" max="4" width="5.140625" bestFit="1" customWidth="1"/>
    <col min="5" max="5" width="13.42578125" bestFit="1" customWidth="1"/>
    <col min="7" max="7" width="7.5703125" bestFit="1" customWidth="1"/>
    <col min="8" max="8" width="6.5703125" bestFit="1" customWidth="1"/>
    <col min="9" max="9" width="13.42578125" bestFit="1" customWidth="1"/>
    <col min="11" max="11" width="15.42578125" bestFit="1" customWidth="1"/>
  </cols>
  <sheetData>
    <row r="3" spans="2:11" ht="15" x14ac:dyDescent="0.25">
      <c r="C3" s="644" t="s">
        <v>515</v>
      </c>
      <c r="D3" s="644"/>
      <c r="E3" s="644"/>
      <c r="F3" s="493"/>
      <c r="G3" s="644" t="s">
        <v>514</v>
      </c>
      <c r="H3" s="644"/>
      <c r="I3" s="644"/>
      <c r="J3" s="493"/>
      <c r="K3" s="494" t="s">
        <v>511</v>
      </c>
    </row>
    <row r="4" spans="2:11" ht="15.75" thickBot="1" x14ac:dyDescent="0.3">
      <c r="C4" s="492" t="s">
        <v>497</v>
      </c>
      <c r="D4" s="492" t="s">
        <v>498</v>
      </c>
      <c r="E4" s="492" t="s">
        <v>491</v>
      </c>
      <c r="G4" s="492" t="str">
        <f>+C4</f>
        <v>SFH</v>
      </c>
      <c r="H4" s="492" t="str">
        <f>+D4</f>
        <v>MFH</v>
      </c>
      <c r="I4" s="492" t="str">
        <f>+E4</f>
        <v>Trade Permits</v>
      </c>
      <c r="K4" s="492" t="s">
        <v>510</v>
      </c>
    </row>
    <row r="5" spans="2:11" x14ac:dyDescent="0.2">
      <c r="B5" s="72" t="s">
        <v>499</v>
      </c>
      <c r="C5" s="491">
        <v>1417.0649254530445</v>
      </c>
      <c r="D5" s="491">
        <v>282.93507454695555</v>
      </c>
      <c r="E5" s="491">
        <f>+(C5+D5)/AVERAGE('Total Permit Count'!$AN$63:$AN$226)</f>
        <v>15721.464110803172</v>
      </c>
      <c r="G5" s="491">
        <f>+C5*'Summary Data (2)'!$F$2</f>
        <v>14170.649254530445</v>
      </c>
      <c r="H5" s="491">
        <f>+D5*'Summary Data (2)'!$J$2</f>
        <v>8488.0522364086664</v>
      </c>
      <c r="I5" s="491">
        <f>+E5*AVERAGE('Summary Data (2)'!$AL$2:$BF$2)</f>
        <v>91708.54064635183</v>
      </c>
      <c r="K5" s="490">
        <f>SUM(G5:I5)/('Summary Data (2)'!$CB$3*12)</f>
        <v>2.2230368332340209</v>
      </c>
    </row>
    <row r="6" spans="2:11" x14ac:dyDescent="0.2">
      <c r="B6" s="72" t="s">
        <v>500</v>
      </c>
      <c r="C6" s="491">
        <v>1333.7081651322771</v>
      </c>
      <c r="D6" s="491">
        <v>266.29183486772286</v>
      </c>
      <c r="E6" s="491">
        <f>+(C6+D6)/AVERAGE('Total Permit Count'!$AN$63:$AN$226)</f>
        <v>14796.672104285339</v>
      </c>
      <c r="G6" s="491">
        <f>+C6*'Summary Data (2)'!$F$2</f>
        <v>13337.081651322771</v>
      </c>
      <c r="H6" s="491">
        <f>+D6*'Summary Data (2)'!$J$2</f>
        <v>7988.7550460316852</v>
      </c>
      <c r="I6" s="491">
        <f>+E6*AVERAGE('Summary Data (2)'!$AL$2:$BF$2)</f>
        <v>86313.920608331144</v>
      </c>
      <c r="K6" s="490">
        <f>SUM(G6:I6)/('Summary Data (2)'!$CB$3*12)</f>
        <v>2.0922699606908433</v>
      </c>
    </row>
    <row r="7" spans="2:11" x14ac:dyDescent="0.2">
      <c r="B7" s="72" t="s">
        <v>501</v>
      </c>
      <c r="C7" s="491">
        <v>1166.9946444907425</v>
      </c>
      <c r="D7" s="491">
        <v>233.00535550925747</v>
      </c>
      <c r="E7" s="491">
        <f>+(C7+D7)/AVERAGE('Total Permit Count'!$AN$63:$AN$226)</f>
        <v>12947.08809124967</v>
      </c>
      <c r="G7" s="491">
        <f>+C7*'Summary Data (2)'!$F$2</f>
        <v>11669.946444907426</v>
      </c>
      <c r="H7" s="491">
        <f>+D7*'Summary Data (2)'!$J$2</f>
        <v>6990.1606652777245</v>
      </c>
      <c r="I7" s="491">
        <f>+E7*AVERAGE('Summary Data (2)'!$AL$2:$BF$2)</f>
        <v>75524.680532289742</v>
      </c>
      <c r="K7" s="490">
        <f>SUM(G7:I7)/('Summary Data (2)'!$CB$3*12)</f>
        <v>1.8307362156044877</v>
      </c>
    </row>
    <row r="8" spans="2:11" x14ac:dyDescent="0.2">
      <c r="B8" s="72" t="s">
        <v>502</v>
      </c>
      <c r="C8" s="491">
        <v>833.56760320767319</v>
      </c>
      <c r="D8" s="491">
        <v>166.43239679232681</v>
      </c>
      <c r="E8" s="491">
        <f>+(C8+D8)/AVERAGE('Total Permit Count'!$AN$63:$AN$226)</f>
        <v>9247.9200651783358</v>
      </c>
      <c r="G8" s="491">
        <f>+C8*'Summary Data (2)'!$F$2</f>
        <v>8335.6760320767316</v>
      </c>
      <c r="H8" s="491">
        <f>+D8*'Summary Data (2)'!$J$2</f>
        <v>4992.9719037698042</v>
      </c>
      <c r="I8" s="491">
        <f>+E8*AVERAGE('Summary Data (2)'!$AL$2:$BF$2)</f>
        <v>53946.200380206959</v>
      </c>
      <c r="K8" s="490">
        <f>SUM(G8:I8)/('Summary Data (2)'!$CB$3*12)</f>
        <v>1.3076687254317769</v>
      </c>
    </row>
    <row r="9" spans="2:11" x14ac:dyDescent="0.2">
      <c r="B9" s="72" t="s">
        <v>503</v>
      </c>
      <c r="C9" s="491">
        <v>844.40398204937298</v>
      </c>
      <c r="D9" s="491">
        <v>168.59601795062702</v>
      </c>
      <c r="E9" s="491">
        <f>+(C9+D9)/AVERAGE('Total Permit Count'!$AN$63:$AN$226)</f>
        <v>9368.1430260256548</v>
      </c>
      <c r="G9" s="491">
        <f>+C9*'Summary Data (2)'!$F$2</f>
        <v>8444.0398204937301</v>
      </c>
      <c r="H9" s="491">
        <f>+D9*'Summary Data (2)'!$J$2</f>
        <v>5057.8805385188107</v>
      </c>
      <c r="I9" s="491">
        <f>+E9*AVERAGE('Summary Data (2)'!$AL$2:$BF$2)</f>
        <v>54647.500985149651</v>
      </c>
      <c r="K9" s="490">
        <f>SUM(G9:I9)/('Summary Data (2)'!$CB$3*12)</f>
        <v>1.3246684188623903</v>
      </c>
    </row>
    <row r="10" spans="2:11" x14ac:dyDescent="0.2">
      <c r="B10" s="72" t="s">
        <v>504</v>
      </c>
      <c r="C10" s="491">
        <v>761.28895633354023</v>
      </c>
      <c r="D10" s="491">
        <v>152.00104366646511</v>
      </c>
      <c r="E10" s="491">
        <f>+(C10+D10)/AVERAGE('Total Permit Count'!$AN$63:$AN$226)</f>
        <v>8446.0329163267725</v>
      </c>
      <c r="G10" s="491">
        <f>+C10*'Summary Data (2)'!$F$2</f>
        <v>7612.8895633354023</v>
      </c>
      <c r="H10" s="491">
        <f>+D10*'Summary Data (2)'!$J$2</f>
        <v>4560.0313099939531</v>
      </c>
      <c r="I10" s="491">
        <f>+E10*AVERAGE('Summary Data (2)'!$AL$2:$BF$2)</f>
        <v>49268.525345239505</v>
      </c>
      <c r="K10" s="490">
        <f>SUM(G10:I10)/('Summary Data (2)'!$CB$3*12)</f>
        <v>1.1942807702495946</v>
      </c>
    </row>
    <row r="11" spans="2:11" x14ac:dyDescent="0.2">
      <c r="B11" s="72" t="s">
        <v>505</v>
      </c>
      <c r="C11" s="491">
        <v>761.28895633354023</v>
      </c>
      <c r="D11" s="491">
        <v>152.00104366646511</v>
      </c>
      <c r="E11" s="491">
        <f>+(C11+D11)/AVERAGE('Total Permit Count'!$AN$63:$AN$226)</f>
        <v>8446.0329163267725</v>
      </c>
      <c r="G11" s="491">
        <f>+C11*'Summary Data (2)'!$F$2</f>
        <v>7612.8895633354023</v>
      </c>
      <c r="H11" s="491">
        <f>+D11*'Summary Data (2)'!$J$2</f>
        <v>4560.0313099939531</v>
      </c>
      <c r="I11" s="491">
        <f>+E11*AVERAGE('Summary Data (2)'!$AL$2:$BF$2)</f>
        <v>49268.525345239505</v>
      </c>
      <c r="K11" s="490">
        <f>SUM(G11:I11)/('Summary Data (2)'!$CB$3*12)</f>
        <v>1.1942807702495946</v>
      </c>
    </row>
    <row r="12" spans="2:11" x14ac:dyDescent="0.2">
      <c r="B12" s="72" t="s">
        <v>506</v>
      </c>
      <c r="C12" s="491">
        <v>761.28895633354023</v>
      </c>
      <c r="D12" s="491">
        <v>152.00104366646511</v>
      </c>
      <c r="E12" s="491">
        <f>+(C12+D12)/AVERAGE('Total Permit Count'!$AN$63:$AN$226)</f>
        <v>8446.0329163267725</v>
      </c>
      <c r="G12" s="491">
        <f>+C12*'Summary Data (2)'!$F$2</f>
        <v>7612.8895633354023</v>
      </c>
      <c r="H12" s="491">
        <f>+D12*'Summary Data (2)'!$J$2</f>
        <v>4560.0313099939531</v>
      </c>
      <c r="I12" s="491">
        <f>+E12*AVERAGE('Summary Data (2)'!$AL$2:$BF$2)</f>
        <v>49268.525345239505</v>
      </c>
      <c r="K12" s="490">
        <f>SUM(G12:I12)/('Summary Data (2)'!$CB$3*12)</f>
        <v>1.1942807702495946</v>
      </c>
    </row>
    <row r="13" spans="2:11" x14ac:dyDescent="0.2">
      <c r="B13" s="72" t="s">
        <v>507</v>
      </c>
      <c r="C13" s="491">
        <v>761.28895633354023</v>
      </c>
      <c r="D13" s="491">
        <v>152.00104366646511</v>
      </c>
      <c r="E13" s="491">
        <f>+(C13+D13)/AVERAGE('Total Permit Count'!$AN$63:$AN$226)</f>
        <v>8446.0329163267725</v>
      </c>
      <c r="G13" s="491">
        <f>+C13*'Summary Data (2)'!$F$2</f>
        <v>7612.8895633354023</v>
      </c>
      <c r="H13" s="491">
        <f>+D13*'Summary Data (2)'!$J$2</f>
        <v>4560.0313099939531</v>
      </c>
      <c r="I13" s="491">
        <f>+E13*AVERAGE('Summary Data (2)'!$AL$2:$BF$2)</f>
        <v>49268.525345239505</v>
      </c>
      <c r="K13" s="490">
        <f>SUM(G13:I13)/('Summary Data (2)'!$CB$3*12)</f>
        <v>1.1942807702495946</v>
      </c>
    </row>
    <row r="14" spans="2:11" x14ac:dyDescent="0.2">
      <c r="B14" s="72" t="s">
        <v>508</v>
      </c>
      <c r="C14" s="491">
        <v>761.28895633354023</v>
      </c>
      <c r="D14" s="491">
        <v>152.00104366646511</v>
      </c>
      <c r="E14" s="491">
        <f>+(C14+D14)/AVERAGE('Total Permit Count'!$AN$63:$AN$226)</f>
        <v>8446.0329163267725</v>
      </c>
      <c r="G14" s="491">
        <f>+C14*'Summary Data (2)'!$F$2</f>
        <v>7612.8895633354023</v>
      </c>
      <c r="H14" s="491">
        <f>+D14*'Summary Data (2)'!$J$2</f>
        <v>4560.0313099939531</v>
      </c>
      <c r="I14" s="491">
        <f>+E14*AVERAGE('Summary Data (2)'!$AL$2:$BF$2)</f>
        <v>49268.525345239505</v>
      </c>
      <c r="K14" s="490">
        <f>SUM(G14:I14)/('Summary Data (2)'!$CB$3*12)</f>
        <v>1.1942807702495946</v>
      </c>
    </row>
    <row r="15" spans="2:11" x14ac:dyDescent="0.2">
      <c r="B15" s="72" t="s">
        <v>509</v>
      </c>
      <c r="C15" s="491">
        <v>464.75561716843816</v>
      </c>
      <c r="D15" s="491">
        <v>92.794382831561862</v>
      </c>
      <c r="E15" s="491">
        <f>+(C15+D15)/AVERAGE('Total Permit Count'!$AN$63:$AN$226)</f>
        <v>5156.1778323401822</v>
      </c>
      <c r="G15" s="491">
        <f>+C15*'Summary Data (2)'!$F$2</f>
        <v>4647.5561716843813</v>
      </c>
      <c r="H15" s="491">
        <f>+D15*'Summary Data (2)'!$J$2</f>
        <v>2783.8314849468557</v>
      </c>
      <c r="I15" s="491">
        <f>+E15*AVERAGE('Summary Data (2)'!$AL$2:$BF$2)</f>
        <v>30077.704021984395</v>
      </c>
      <c r="K15" s="490">
        <f>SUM(G15:I15)/('Summary Data (2)'!$CB$3*12)</f>
        <v>0.72909069786448732</v>
      </c>
    </row>
  </sheetData>
  <mergeCells count="2">
    <mergeCell ref="C3:E3"/>
    <mergeCell ref="G3:I3"/>
  </mergeCells>
  <pageMargins left="0.7" right="0.7" top="0.75" bottom="0.75" header="0.3" footer="0.3"/>
  <customProperties>
    <customPr name="DrillPoint.Configuration" r:id="rId1"/>
    <customPr name="DrillPoint.FROID" r:id="rId2"/>
    <customPr name="DrillPoint.MIPOrganization" r:id="rId3"/>
    <customPr name="DrillPoint.Mode" r:id="rId4"/>
    <customPr name="DrillPoint.Subsheet" r:id="rId5"/>
    <customPr name="DrillPoint.WorksheetID" r:id="rId6"/>
  </customProperties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indexed="46"/>
    <pageSetUpPr fitToPage="1"/>
  </sheetPr>
  <dimension ref="A1"/>
  <sheetViews>
    <sheetView workbookViewId="0">
      <selection activeCell="Q25" sqref="Q25"/>
    </sheetView>
  </sheetViews>
  <sheetFormatPr defaultRowHeight="12.75" x14ac:dyDescent="0.2"/>
  <cols>
    <col min="1" max="1" width="3.42578125" bestFit="1" customWidth="1"/>
    <col min="2" max="2" width="16.42578125" bestFit="1" customWidth="1"/>
    <col min="3" max="3" width="7.42578125" bestFit="1" customWidth="1"/>
    <col min="4" max="4" width="14.85546875" bestFit="1" customWidth="1"/>
    <col min="5" max="5" width="8" bestFit="1" customWidth="1"/>
    <col min="6" max="6" width="14.85546875" bestFit="1" customWidth="1"/>
    <col min="7" max="8" width="10.5703125" customWidth="1"/>
    <col min="9" max="9" width="7.42578125" bestFit="1" customWidth="1"/>
    <col min="10" max="10" width="14.85546875" bestFit="1" customWidth="1"/>
    <col min="11" max="11" width="8" bestFit="1" customWidth="1"/>
    <col min="12" max="12" width="14.85546875" bestFit="1" customWidth="1"/>
    <col min="13" max="14" width="10.5703125" customWidth="1"/>
  </cols>
  <sheetData/>
  <phoneticPr fontId="10" type="noConversion"/>
  <printOptions horizontalCentered="1"/>
  <pageMargins left="0" right="0" top="0.5" bottom="0.5" header="0.5" footer="0.5"/>
  <pageSetup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/>
  <dimension ref="A1:AA56"/>
  <sheetViews>
    <sheetView topLeftCell="M16" workbookViewId="0">
      <selection activeCell="S57" sqref="S57"/>
    </sheetView>
  </sheetViews>
  <sheetFormatPr defaultRowHeight="12.75" x14ac:dyDescent="0.2"/>
  <cols>
    <col min="1" max="1" width="18" customWidth="1"/>
    <col min="15" max="15" width="31.42578125" bestFit="1" customWidth="1"/>
    <col min="16" max="16" width="11.5703125" bestFit="1" customWidth="1"/>
    <col min="17" max="17" width="9.140625" style="29"/>
    <col min="21" max="22" width="11.140625" bestFit="1" customWidth="1"/>
    <col min="25" max="27" width="9.140625" customWidth="1"/>
  </cols>
  <sheetData>
    <row r="1" spans="1:22" ht="25.5" x14ac:dyDescent="0.2">
      <c r="A1" s="54" t="s">
        <v>151</v>
      </c>
      <c r="B1" s="5"/>
      <c r="C1" s="12"/>
      <c r="D1" s="5"/>
      <c r="E1" s="12"/>
      <c r="F1" s="32"/>
      <c r="G1" s="5"/>
      <c r="H1" s="12"/>
      <c r="I1" s="32"/>
      <c r="J1" s="5"/>
      <c r="K1" s="12"/>
      <c r="L1" s="5"/>
      <c r="M1" s="12"/>
      <c r="N1" s="5"/>
      <c r="O1" s="12" t="s">
        <v>152</v>
      </c>
      <c r="U1" s="30"/>
      <c r="V1" s="30"/>
    </row>
    <row r="2" spans="1:22" x14ac:dyDescent="0.2">
      <c r="A2" s="12"/>
      <c r="B2" s="5"/>
      <c r="C2" s="12"/>
      <c r="D2" s="5"/>
      <c r="E2" s="12"/>
      <c r="F2" s="32"/>
      <c r="G2" s="5"/>
      <c r="H2" s="12"/>
      <c r="I2" s="32"/>
      <c r="J2" s="5"/>
      <c r="K2" s="12"/>
      <c r="L2" s="5"/>
      <c r="M2" s="12"/>
      <c r="N2" s="5"/>
      <c r="O2" s="12"/>
      <c r="U2" s="30"/>
      <c r="V2" s="30"/>
    </row>
    <row r="3" spans="1:22" x14ac:dyDescent="0.2">
      <c r="A3" s="12" t="s">
        <v>154</v>
      </c>
      <c r="B3" s="5"/>
      <c r="C3" s="12"/>
      <c r="D3" s="5"/>
      <c r="E3" s="12"/>
      <c r="F3" s="32"/>
      <c r="G3" s="5"/>
      <c r="H3" s="12"/>
      <c r="I3" s="32"/>
      <c r="J3" s="5"/>
      <c r="K3" s="12"/>
      <c r="L3" s="5"/>
      <c r="M3" s="12"/>
      <c r="N3" s="5"/>
      <c r="O3" s="12"/>
      <c r="U3" s="30"/>
      <c r="V3" s="30"/>
    </row>
    <row r="4" spans="1:22" x14ac:dyDescent="0.2">
      <c r="A4" s="12" t="s">
        <v>117</v>
      </c>
      <c r="B4" s="5"/>
      <c r="C4" s="55">
        <v>6203</v>
      </c>
      <c r="D4" s="5"/>
      <c r="E4" s="12"/>
      <c r="F4" s="32"/>
      <c r="G4" s="5"/>
      <c r="H4" s="12"/>
      <c r="I4" s="32"/>
      <c r="J4" s="5"/>
      <c r="K4" s="12"/>
      <c r="L4" s="5"/>
      <c r="M4" s="12"/>
      <c r="N4" s="5"/>
      <c r="O4" s="12"/>
      <c r="U4" s="30"/>
      <c r="V4" s="30"/>
    </row>
    <row r="5" spans="1:22" x14ac:dyDescent="0.2">
      <c r="A5" s="12" t="s">
        <v>116</v>
      </c>
      <c r="B5" s="5"/>
      <c r="C5" s="55">
        <v>7929</v>
      </c>
      <c r="D5" s="5"/>
      <c r="E5" s="12"/>
      <c r="F5" s="32"/>
      <c r="G5" s="5"/>
      <c r="H5" s="12"/>
      <c r="I5" s="32"/>
      <c r="J5" s="5"/>
      <c r="K5" s="12"/>
      <c r="L5" s="5"/>
      <c r="M5" s="12"/>
      <c r="N5" s="5"/>
      <c r="O5" s="12"/>
      <c r="U5" s="30"/>
      <c r="V5" s="30"/>
    </row>
    <row r="6" spans="1:22" x14ac:dyDescent="0.2">
      <c r="A6" s="12" t="s">
        <v>118</v>
      </c>
      <c r="B6" s="5"/>
      <c r="C6" s="55">
        <v>10153</v>
      </c>
      <c r="D6" s="5"/>
      <c r="E6" s="12"/>
      <c r="F6" s="32"/>
      <c r="G6" s="5"/>
      <c r="H6" s="12"/>
      <c r="I6" s="32"/>
      <c r="J6" s="5"/>
      <c r="K6" s="12"/>
      <c r="L6" s="5"/>
      <c r="M6" s="12"/>
      <c r="N6" s="5"/>
      <c r="O6" s="12" t="s">
        <v>146</v>
      </c>
      <c r="U6" s="30"/>
      <c r="V6" s="30"/>
    </row>
    <row r="7" spans="1:22" x14ac:dyDescent="0.2">
      <c r="A7" s="12" t="s">
        <v>119</v>
      </c>
      <c r="B7" s="5"/>
      <c r="C7" s="55">
        <v>16799</v>
      </c>
      <c r="D7" s="5"/>
      <c r="E7" s="12"/>
      <c r="F7" s="32"/>
      <c r="G7" s="5"/>
      <c r="H7" s="12"/>
      <c r="I7" s="32"/>
      <c r="J7" s="5"/>
      <c r="K7" s="12"/>
      <c r="L7" s="5"/>
      <c r="M7" s="12"/>
      <c r="N7" s="5"/>
      <c r="O7" s="12"/>
      <c r="U7" s="30"/>
      <c r="V7" s="30"/>
    </row>
    <row r="8" spans="1:22" x14ac:dyDescent="0.2">
      <c r="A8" s="12" t="s">
        <v>120</v>
      </c>
      <c r="B8" s="5"/>
      <c r="C8" s="55">
        <v>20708</v>
      </c>
      <c r="D8" s="5"/>
      <c r="E8" s="12"/>
      <c r="F8" s="32"/>
      <c r="G8" s="5"/>
      <c r="H8" s="12"/>
      <c r="I8" s="32"/>
      <c r="J8" s="5"/>
      <c r="K8" s="12"/>
      <c r="L8" s="5"/>
      <c r="M8" s="12"/>
      <c r="N8" s="5"/>
      <c r="O8" s="12"/>
      <c r="U8" s="30"/>
      <c r="V8" s="30"/>
    </row>
    <row r="9" spans="1:22" x14ac:dyDescent="0.2">
      <c r="A9" s="12" t="s">
        <v>121</v>
      </c>
      <c r="B9" s="5"/>
      <c r="C9" s="55">
        <f>SUM('Summary Data'!AW74)</f>
        <v>21191</v>
      </c>
      <c r="D9" s="5"/>
      <c r="E9" s="12"/>
      <c r="F9" s="32"/>
      <c r="G9" s="5"/>
      <c r="H9" s="12"/>
      <c r="I9" s="32"/>
      <c r="J9" s="5"/>
      <c r="K9" s="12"/>
      <c r="L9" s="5"/>
      <c r="M9" s="12"/>
      <c r="N9" s="5"/>
      <c r="O9" s="12"/>
      <c r="U9" s="30"/>
      <c r="V9" s="30"/>
    </row>
    <row r="10" spans="1:22" x14ac:dyDescent="0.2">
      <c r="A10" s="12" t="s">
        <v>139</v>
      </c>
      <c r="B10" s="5"/>
      <c r="C10" s="55">
        <f>SUM('Summary Data'!AW86)</f>
        <v>10507</v>
      </c>
      <c r="D10" s="5"/>
      <c r="E10" s="12"/>
      <c r="F10" s="32"/>
      <c r="G10" s="5"/>
      <c r="H10" s="12"/>
      <c r="I10" s="32"/>
      <c r="J10" s="5"/>
      <c r="K10" s="12"/>
      <c r="L10" s="5"/>
      <c r="M10" s="12"/>
      <c r="N10" s="5"/>
      <c r="O10" s="12"/>
      <c r="U10" s="30"/>
      <c r="V10" s="30"/>
    </row>
    <row r="11" spans="1:22" x14ac:dyDescent="0.2">
      <c r="A11" s="12" t="s">
        <v>141</v>
      </c>
      <c r="B11" s="5"/>
      <c r="C11" s="55">
        <f>SUM('Summary Data'!AW98)</f>
        <v>7972</v>
      </c>
      <c r="D11" s="5"/>
      <c r="E11" s="12"/>
      <c r="F11" s="32"/>
      <c r="G11" s="5"/>
      <c r="H11" s="12"/>
      <c r="I11" s="32"/>
      <c r="J11" s="5"/>
      <c r="K11" s="12"/>
      <c r="L11" s="5"/>
      <c r="M11" s="12"/>
      <c r="N11" s="5"/>
      <c r="O11" s="12"/>
      <c r="U11" s="30"/>
      <c r="V11" s="30"/>
    </row>
    <row r="12" spans="1:22" x14ac:dyDescent="0.2">
      <c r="A12" s="12" t="s">
        <v>178</v>
      </c>
      <c r="B12" s="5"/>
      <c r="C12" s="12">
        <f>SUM('Summary Data'!AW110)</f>
        <v>0</v>
      </c>
      <c r="D12" s="5"/>
      <c r="E12" s="12"/>
      <c r="F12" s="32"/>
      <c r="G12" s="5"/>
      <c r="H12" s="12"/>
      <c r="I12" s="32"/>
      <c r="J12" s="5"/>
      <c r="K12" s="12"/>
      <c r="L12" s="5"/>
      <c r="M12" s="12"/>
      <c r="N12" s="5"/>
      <c r="O12" s="12"/>
      <c r="U12" s="30"/>
      <c r="V12" s="30"/>
    </row>
    <row r="13" spans="1:22" x14ac:dyDescent="0.2">
      <c r="A13" s="12" t="s">
        <v>192</v>
      </c>
      <c r="B13" s="5"/>
      <c r="C13" s="12">
        <f>SUM('Summary Data'!AW123)</f>
        <v>0</v>
      </c>
      <c r="D13" s="5"/>
      <c r="E13" s="12"/>
      <c r="F13" s="32"/>
      <c r="G13" s="5"/>
      <c r="H13" s="12"/>
      <c r="I13" s="32"/>
      <c r="J13" s="5"/>
      <c r="K13" s="12"/>
      <c r="L13" s="5"/>
      <c r="M13" s="12"/>
      <c r="N13" s="5"/>
      <c r="O13" s="12"/>
      <c r="U13" s="30"/>
      <c r="V13" s="30"/>
    </row>
    <row r="14" spans="1:22" x14ac:dyDescent="0.2">
      <c r="A14" s="12" t="s">
        <v>194</v>
      </c>
      <c r="B14" s="5"/>
      <c r="C14" s="12">
        <f>SUM('Summary Data'!AW134)</f>
        <v>0</v>
      </c>
      <c r="D14" s="5"/>
      <c r="E14" s="12"/>
      <c r="F14" s="32"/>
      <c r="G14" s="5"/>
      <c r="H14" s="12"/>
      <c r="I14" s="32"/>
      <c r="J14" s="5"/>
      <c r="K14" s="12"/>
      <c r="L14" s="5"/>
      <c r="M14" s="12"/>
      <c r="N14" s="5"/>
      <c r="O14" s="12"/>
      <c r="U14" s="30"/>
      <c r="V14" s="30"/>
    </row>
    <row r="15" spans="1:22" x14ac:dyDescent="0.2">
      <c r="A15" s="12" t="s">
        <v>153</v>
      </c>
      <c r="B15" s="5"/>
      <c r="C15" s="12"/>
      <c r="D15" s="5"/>
      <c r="E15" s="12"/>
      <c r="F15" s="32"/>
      <c r="G15" s="5"/>
      <c r="H15" s="12"/>
      <c r="I15" s="32"/>
      <c r="J15" s="5"/>
      <c r="K15" s="12"/>
      <c r="L15" s="5"/>
      <c r="M15" s="12"/>
      <c r="N15" s="5"/>
      <c r="O15" s="12"/>
      <c r="U15" s="30"/>
      <c r="V15" s="30"/>
    </row>
    <row r="16" spans="1:22" x14ac:dyDescent="0.2">
      <c r="A16" s="12" t="s">
        <v>117</v>
      </c>
      <c r="B16" s="5"/>
      <c r="C16" s="56">
        <v>2.5</v>
      </c>
      <c r="D16" s="5"/>
      <c r="E16" s="12"/>
      <c r="F16" s="32"/>
      <c r="G16" s="5"/>
      <c r="H16" s="12"/>
      <c r="I16" s="32"/>
      <c r="J16" s="5"/>
      <c r="K16" s="12"/>
      <c r="L16" s="5"/>
      <c r="M16" s="12"/>
      <c r="N16" s="5"/>
      <c r="O16" s="12"/>
      <c r="U16" s="30"/>
      <c r="V16" s="30"/>
    </row>
    <row r="17" spans="1:27" x14ac:dyDescent="0.2">
      <c r="A17" s="12" t="s">
        <v>116</v>
      </c>
      <c r="B17" s="5"/>
      <c r="C17" s="56">
        <v>2.5</v>
      </c>
      <c r="D17" s="5"/>
      <c r="E17" s="12"/>
      <c r="F17" s="32"/>
      <c r="G17" s="5"/>
      <c r="H17" s="12"/>
      <c r="I17" s="32"/>
      <c r="J17" s="5"/>
      <c r="K17" s="12"/>
      <c r="L17" s="5"/>
      <c r="M17" s="12"/>
      <c r="N17" s="5"/>
      <c r="O17" s="12"/>
      <c r="U17" s="30"/>
      <c r="V17" s="30"/>
    </row>
    <row r="18" spans="1:27" x14ac:dyDescent="0.2">
      <c r="A18" s="12" t="s">
        <v>118</v>
      </c>
      <c r="B18" s="5"/>
      <c r="C18" s="56">
        <v>2.5</v>
      </c>
      <c r="D18" s="5"/>
      <c r="E18" s="12"/>
      <c r="F18" s="32"/>
      <c r="G18" s="5"/>
      <c r="H18" s="12"/>
      <c r="I18" s="32"/>
      <c r="J18" s="5"/>
      <c r="K18" s="12"/>
      <c r="L18" s="5"/>
      <c r="M18" s="12"/>
      <c r="N18" s="5"/>
      <c r="O18" s="12"/>
      <c r="U18" s="30"/>
      <c r="V18" s="30"/>
    </row>
    <row r="19" spans="1:27" x14ac:dyDescent="0.2">
      <c r="A19" s="12" t="s">
        <v>119</v>
      </c>
      <c r="B19" s="5"/>
      <c r="C19" s="56">
        <v>3</v>
      </c>
      <c r="D19" s="5"/>
      <c r="E19" s="12"/>
      <c r="F19" s="32"/>
      <c r="G19" s="5"/>
      <c r="H19" s="12"/>
      <c r="I19" s="32"/>
      <c r="J19" s="5"/>
      <c r="K19" s="12"/>
      <c r="L19" s="5"/>
      <c r="M19" s="12"/>
      <c r="N19" s="5"/>
      <c r="O19" s="12"/>
      <c r="U19" s="30"/>
      <c r="V19" s="30"/>
    </row>
    <row r="20" spans="1:27" x14ac:dyDescent="0.2">
      <c r="A20" s="12" t="s">
        <v>120</v>
      </c>
      <c r="B20" s="5"/>
      <c r="C20" s="56">
        <v>3</v>
      </c>
      <c r="D20" s="5"/>
      <c r="E20" s="12"/>
      <c r="F20" s="32"/>
      <c r="G20" s="5"/>
      <c r="H20" s="12"/>
      <c r="I20" s="32"/>
      <c r="J20" s="5"/>
      <c r="K20" s="12"/>
      <c r="L20" s="5"/>
      <c r="M20" s="12"/>
      <c r="N20" s="5"/>
      <c r="O20" s="12"/>
      <c r="U20" s="30"/>
      <c r="V20" s="30"/>
    </row>
    <row r="21" spans="1:27" x14ac:dyDescent="0.2">
      <c r="A21" s="12" t="s">
        <v>121</v>
      </c>
      <c r="B21" s="5"/>
      <c r="C21" s="56">
        <v>3</v>
      </c>
      <c r="D21" s="5"/>
      <c r="E21" s="12"/>
      <c r="F21" s="32"/>
      <c r="G21" s="5"/>
      <c r="H21" s="12"/>
      <c r="I21" s="32"/>
      <c r="J21" s="5"/>
      <c r="K21" s="12"/>
      <c r="L21" s="5"/>
      <c r="M21" s="12"/>
      <c r="N21" s="5"/>
      <c r="O21" s="12"/>
      <c r="U21" s="30"/>
      <c r="V21" s="30"/>
    </row>
    <row r="22" spans="1:27" x14ac:dyDescent="0.2">
      <c r="A22" s="12" t="s">
        <v>139</v>
      </c>
      <c r="B22" s="5"/>
      <c r="C22" s="56">
        <v>3</v>
      </c>
      <c r="D22" s="5"/>
      <c r="E22" s="12"/>
      <c r="F22" s="32"/>
      <c r="G22" s="5"/>
      <c r="H22" s="12"/>
      <c r="I22" s="32"/>
      <c r="J22" s="5"/>
      <c r="K22" s="12"/>
      <c r="L22" s="5"/>
      <c r="M22" s="12"/>
      <c r="N22" s="5"/>
      <c r="O22" s="12"/>
      <c r="U22" s="30"/>
      <c r="V22" s="30"/>
    </row>
    <row r="23" spans="1:27" x14ac:dyDescent="0.2">
      <c r="A23" s="12" t="s">
        <v>141</v>
      </c>
      <c r="B23" s="5"/>
      <c r="C23" s="56">
        <v>3</v>
      </c>
      <c r="D23" s="5"/>
      <c r="E23" s="12"/>
      <c r="F23" s="32"/>
      <c r="G23" s="5"/>
      <c r="H23" s="12"/>
      <c r="I23" s="32"/>
      <c r="J23" s="5"/>
      <c r="K23" s="12"/>
      <c r="L23" s="5"/>
      <c r="M23" s="12"/>
      <c r="N23" s="5"/>
      <c r="O23" s="12"/>
      <c r="U23" s="30"/>
      <c r="V23" s="30"/>
    </row>
    <row r="24" spans="1:27" x14ac:dyDescent="0.2">
      <c r="A24" s="12" t="s">
        <v>178</v>
      </c>
      <c r="B24" s="5"/>
      <c r="C24" s="56">
        <v>3</v>
      </c>
      <c r="D24" s="5"/>
      <c r="E24" s="12"/>
      <c r="F24" s="32"/>
      <c r="G24" s="5"/>
      <c r="H24" s="12"/>
      <c r="I24" s="32"/>
      <c r="J24" s="5"/>
      <c r="K24" s="12"/>
      <c r="L24" s="5"/>
      <c r="M24" s="12"/>
      <c r="N24" s="5"/>
      <c r="O24" s="12"/>
      <c r="S24" t="s">
        <v>112</v>
      </c>
      <c r="T24" t="s">
        <v>113</v>
      </c>
      <c r="U24" s="30" t="s">
        <v>114</v>
      </c>
      <c r="V24" s="30" t="s">
        <v>115</v>
      </c>
      <c r="W24" t="s">
        <v>147</v>
      </c>
      <c r="Z24" t="s">
        <v>256</v>
      </c>
    </row>
    <row r="25" spans="1:27" x14ac:dyDescent="0.2">
      <c r="A25" s="12" t="s">
        <v>192</v>
      </c>
      <c r="B25" s="5"/>
      <c r="C25" s="56">
        <v>2.5</v>
      </c>
      <c r="D25" s="5"/>
      <c r="E25" s="12"/>
      <c r="F25" s="32"/>
      <c r="G25" s="5"/>
      <c r="H25" s="12"/>
      <c r="I25" s="32"/>
      <c r="J25" s="5"/>
      <c r="K25" s="12"/>
      <c r="L25" s="5"/>
      <c r="M25" s="12"/>
      <c r="N25" s="5"/>
      <c r="O25" s="12"/>
      <c r="U25" s="30"/>
      <c r="V25" s="30"/>
    </row>
    <row r="26" spans="1:27" x14ac:dyDescent="0.2">
      <c r="A26" s="12" t="s">
        <v>194</v>
      </c>
      <c r="B26" s="5"/>
      <c r="C26" s="55">
        <v>3</v>
      </c>
      <c r="D26" s="5"/>
      <c r="E26" s="12"/>
      <c r="F26" s="32"/>
      <c r="G26" s="5"/>
      <c r="H26" s="12"/>
      <c r="I26" s="32"/>
      <c r="J26" s="5"/>
      <c r="K26" s="12"/>
      <c r="L26" s="5"/>
      <c r="M26" s="12"/>
      <c r="N26" s="5"/>
      <c r="O26" s="12"/>
      <c r="P26" s="79">
        <f t="shared" ref="P26:P35" si="0">SUM(U26:V26)</f>
        <v>152759203</v>
      </c>
      <c r="Q26" s="29">
        <f t="shared" ref="Q26:Q35" si="1">SUM(S26:T26)</f>
        <v>843</v>
      </c>
      <c r="R26" t="s">
        <v>117</v>
      </c>
      <c r="S26">
        <f>SUM('Summary Data'!AZ3:AZ14)</f>
        <v>807</v>
      </c>
      <c r="T26">
        <f>SUM('Summary Data'!BA3:BA14)</f>
        <v>36</v>
      </c>
      <c r="U26" s="30">
        <f>SUM('Summary Data'!BB3:BB14)</f>
        <v>108168462</v>
      </c>
      <c r="V26" s="30">
        <f>SUM('Summary Data'!BC3:BC14)</f>
        <v>44590741</v>
      </c>
      <c r="W26">
        <v>2</v>
      </c>
      <c r="Y26" s="38">
        <f t="shared" ref="Y26:Y35" si="2">U26/(U26+V26)</f>
        <v>0.7080978420658558</v>
      </c>
      <c r="AA26" s="38">
        <f t="shared" ref="AA26:AA35" si="3">V26/(U26+V26)</f>
        <v>0.29190215793414426</v>
      </c>
    </row>
    <row r="27" spans="1:27" x14ac:dyDescent="0.2">
      <c r="A27" s="198" t="s">
        <v>221</v>
      </c>
      <c r="B27" s="5"/>
      <c r="C27" s="12">
        <v>3.5</v>
      </c>
      <c r="D27" s="5"/>
      <c r="E27" s="12"/>
      <c r="F27" s="32"/>
      <c r="G27" s="5"/>
      <c r="H27" s="12"/>
      <c r="I27" s="32"/>
      <c r="J27" s="5"/>
      <c r="K27" s="12"/>
      <c r="L27" s="5"/>
      <c r="M27" s="12"/>
      <c r="N27" s="5"/>
      <c r="O27" s="12"/>
      <c r="P27" s="79">
        <f t="shared" si="0"/>
        <v>147110733</v>
      </c>
      <c r="Q27" s="29">
        <f t="shared" si="1"/>
        <v>956</v>
      </c>
      <c r="R27" t="s">
        <v>116</v>
      </c>
      <c r="S27">
        <f>SUM('Summary Data'!AZ15:AZ26)</f>
        <v>918</v>
      </c>
      <c r="T27">
        <f>SUM('Summary Data'!BA15:BA26)</f>
        <v>38</v>
      </c>
      <c r="U27" s="30">
        <f>SUM('Summary Data'!BB15:BB26)</f>
        <v>118955317</v>
      </c>
      <c r="V27" s="30">
        <f>SUM('Summary Data'!BC15:BC26)</f>
        <v>28155416</v>
      </c>
      <c r="W27">
        <v>2</v>
      </c>
      <c r="Y27" s="38">
        <f t="shared" si="2"/>
        <v>0.80861072862712202</v>
      </c>
      <c r="AA27" s="38">
        <f t="shared" si="3"/>
        <v>0.19138927137287801</v>
      </c>
    </row>
    <row r="28" spans="1:27" x14ac:dyDescent="0.2">
      <c r="A28" s="198" t="s">
        <v>268</v>
      </c>
      <c r="B28" s="5"/>
      <c r="C28" s="12"/>
      <c r="D28" s="5"/>
      <c r="E28" s="12"/>
      <c r="F28" s="32"/>
      <c r="G28" s="5"/>
      <c r="H28" s="12"/>
      <c r="I28" s="32"/>
      <c r="J28" s="5"/>
      <c r="K28" s="12"/>
      <c r="L28" s="5"/>
      <c r="M28" s="12"/>
      <c r="N28" s="5"/>
      <c r="O28" s="12"/>
      <c r="P28" s="79">
        <f t="shared" si="0"/>
        <v>230389637</v>
      </c>
      <c r="Q28" s="29">
        <f t="shared" si="1"/>
        <v>1373</v>
      </c>
      <c r="R28" t="s">
        <v>118</v>
      </c>
      <c r="S28">
        <f>SUM('Summary Data'!AZ27:AZ38)</f>
        <v>1314</v>
      </c>
      <c r="T28">
        <f>SUM('Summary Data'!BA27:BA38)</f>
        <v>59</v>
      </c>
      <c r="U28" s="30">
        <f>SUM('Summary Data'!BB27:BB38)</f>
        <v>173984338</v>
      </c>
      <c r="V28" s="30">
        <f>SUM('Summary Data'!BC27:BC38)</f>
        <v>56405299</v>
      </c>
      <c r="W28">
        <v>2</v>
      </c>
      <c r="Y28" s="38">
        <f t="shared" si="2"/>
        <v>0.75517432235895232</v>
      </c>
      <c r="AA28" s="38">
        <f t="shared" si="3"/>
        <v>0.24482567764104771</v>
      </c>
    </row>
    <row r="29" spans="1:27" x14ac:dyDescent="0.2">
      <c r="A29" s="12"/>
      <c r="B29" s="5"/>
      <c r="C29" s="12"/>
      <c r="D29" s="5"/>
      <c r="E29" s="12"/>
      <c r="F29" s="32"/>
      <c r="G29" s="5"/>
      <c r="H29" s="12"/>
      <c r="I29" s="32"/>
      <c r="J29" s="5"/>
      <c r="K29" s="12"/>
      <c r="L29" s="5"/>
      <c r="M29" s="12"/>
      <c r="N29" s="5"/>
      <c r="O29" s="12"/>
      <c r="P29" s="79">
        <f t="shared" si="0"/>
        <v>458315072</v>
      </c>
      <c r="Q29" s="29">
        <f t="shared" si="1"/>
        <v>2530</v>
      </c>
      <c r="R29" t="s">
        <v>119</v>
      </c>
      <c r="S29">
        <f>SUM('Summary Data'!AZ39:AZ50)</f>
        <v>2452</v>
      </c>
      <c r="T29">
        <f>SUM('Summary Data'!BA39:BA50)</f>
        <v>78</v>
      </c>
      <c r="U29" s="30">
        <f>SUM('Summary Data'!BB39:BB50)</f>
        <v>387784690</v>
      </c>
      <c r="V29" s="30">
        <f>SUM('Summary Data'!BC39:BC50)</f>
        <v>70530382</v>
      </c>
      <c r="W29">
        <v>2</v>
      </c>
      <c r="Y29" s="38">
        <f t="shared" si="2"/>
        <v>0.84610939873258195</v>
      </c>
      <c r="AA29" s="38">
        <f t="shared" si="3"/>
        <v>0.15389060126741805</v>
      </c>
    </row>
    <row r="30" spans="1:27" x14ac:dyDescent="0.2">
      <c r="A30" s="12"/>
      <c r="B30" s="5"/>
      <c r="C30" s="12"/>
      <c r="D30" s="5"/>
      <c r="E30" s="12"/>
      <c r="F30" s="32"/>
      <c r="G30" s="5"/>
      <c r="H30" s="12"/>
      <c r="I30" s="32"/>
      <c r="J30" s="5"/>
      <c r="K30" s="12"/>
      <c r="L30" s="5"/>
      <c r="M30" s="12"/>
      <c r="N30" s="5"/>
      <c r="O30" s="12"/>
      <c r="P30" s="79">
        <f t="shared" si="0"/>
        <v>713326934</v>
      </c>
      <c r="Q30" s="29">
        <f t="shared" si="1"/>
        <v>3489</v>
      </c>
      <c r="R30" t="s">
        <v>120</v>
      </c>
      <c r="S30">
        <f>SUM('Summary Data'!AZ51:AZ62)</f>
        <v>3363</v>
      </c>
      <c r="T30">
        <f>SUM('Summary Data'!BA51:BA62)</f>
        <v>126</v>
      </c>
      <c r="U30" s="30">
        <f>SUM('Summary Data'!BB51:BB62)</f>
        <v>626472286</v>
      </c>
      <c r="V30" s="30">
        <f>SUM('Summary Data'!BC51:BC62)</f>
        <v>86854648</v>
      </c>
      <c r="W30">
        <v>4</v>
      </c>
      <c r="Y30" s="38">
        <f t="shared" si="2"/>
        <v>0.87824005535167415</v>
      </c>
      <c r="AA30" s="38">
        <f t="shared" si="3"/>
        <v>0.12175994464832587</v>
      </c>
    </row>
    <row r="31" spans="1:27" x14ac:dyDescent="0.2">
      <c r="A31" s="12"/>
      <c r="B31" s="5"/>
      <c r="C31" s="12"/>
      <c r="D31" s="5"/>
      <c r="E31" s="12"/>
      <c r="F31" s="32"/>
      <c r="G31" s="5"/>
      <c r="H31" s="12"/>
      <c r="I31" s="32"/>
      <c r="J31" s="5"/>
      <c r="K31" s="12"/>
      <c r="L31" s="5"/>
      <c r="M31" s="12"/>
      <c r="N31" s="5"/>
      <c r="O31" s="12"/>
      <c r="P31" s="79">
        <f t="shared" si="0"/>
        <v>541621133</v>
      </c>
      <c r="Q31" s="29">
        <f t="shared" si="1"/>
        <v>2229</v>
      </c>
      <c r="R31" t="s">
        <v>121</v>
      </c>
      <c r="S31">
        <f>SUM('Summary Data'!AZ63:AZ74)</f>
        <v>2111</v>
      </c>
      <c r="T31">
        <f>SUM('Summary Data'!BA63:BA74)</f>
        <v>118</v>
      </c>
      <c r="U31" s="30">
        <f>SUM('Summary Data'!BB63:BB74)</f>
        <v>422325909</v>
      </c>
      <c r="V31" s="30">
        <f>SUM('Summary Data'!BC63:BC74)</f>
        <v>119295224</v>
      </c>
      <c r="W31">
        <v>6</v>
      </c>
      <c r="Y31" s="38">
        <f t="shared" si="2"/>
        <v>0.77974414820331617</v>
      </c>
      <c r="AA31" s="38">
        <f t="shared" si="3"/>
        <v>0.22025585179668386</v>
      </c>
    </row>
    <row r="32" spans="1:27" x14ac:dyDescent="0.2">
      <c r="A32" s="12"/>
      <c r="B32" s="5"/>
      <c r="C32" s="12"/>
      <c r="D32" s="5"/>
      <c r="E32" s="12"/>
      <c r="F32" s="32"/>
      <c r="G32" s="5"/>
      <c r="H32" s="12"/>
      <c r="I32" s="32"/>
      <c r="J32" s="5"/>
      <c r="K32" s="12"/>
      <c r="L32" s="5"/>
      <c r="M32" s="12"/>
      <c r="N32" s="5"/>
      <c r="O32" s="12"/>
      <c r="P32" s="79">
        <f t="shared" si="0"/>
        <v>363334556</v>
      </c>
      <c r="Q32" s="29">
        <f t="shared" si="1"/>
        <v>987</v>
      </c>
      <c r="R32" t="s">
        <v>139</v>
      </c>
      <c r="S32">
        <f>SUM('Summary Data'!AZ75:AZ86)</f>
        <v>865</v>
      </c>
      <c r="T32">
        <f>SUM('Summary Data'!BA75:BA86)</f>
        <v>122</v>
      </c>
      <c r="U32" s="30">
        <f>SUM('Summary Data'!BB75:BB86)</f>
        <v>206277196</v>
      </c>
      <c r="V32" s="30">
        <f>SUM('Summary Data'!BC75:BC86)</f>
        <v>157057360</v>
      </c>
      <c r="W32">
        <v>5.5</v>
      </c>
      <c r="Y32" s="50">
        <f t="shared" si="2"/>
        <v>0.56773349133353557</v>
      </c>
      <c r="AA32" s="50">
        <f t="shared" si="3"/>
        <v>0.43226650866646443</v>
      </c>
    </row>
    <row r="33" spans="1:27" x14ac:dyDescent="0.2">
      <c r="A33" s="12"/>
      <c r="B33" s="5"/>
      <c r="C33" s="12"/>
      <c r="D33" s="5"/>
      <c r="E33" s="12"/>
      <c r="F33" s="32"/>
      <c r="G33" s="5"/>
      <c r="H33" s="12"/>
      <c r="I33" s="32"/>
      <c r="J33" s="5"/>
      <c r="K33" s="12"/>
      <c r="L33" s="5"/>
      <c r="M33" s="12"/>
      <c r="N33" s="5"/>
      <c r="O33" s="12"/>
      <c r="P33" s="79">
        <f t="shared" si="0"/>
        <v>239068245</v>
      </c>
      <c r="Q33" s="29">
        <f t="shared" si="1"/>
        <v>875</v>
      </c>
      <c r="R33" t="s">
        <v>141</v>
      </c>
      <c r="S33">
        <f>SUM('Summary Data'!AZ87:AZ98)</f>
        <v>816</v>
      </c>
      <c r="T33">
        <f>SUM('Summary Data'!BA87:BA98)</f>
        <v>59</v>
      </c>
      <c r="U33" s="30">
        <f>SUM('Summary Data'!BB87:BB98)</f>
        <v>162837785</v>
      </c>
      <c r="V33" s="30">
        <f>SUM('Summary Data'!BC87:BC98)</f>
        <v>76230460</v>
      </c>
      <c r="W33">
        <v>6</v>
      </c>
      <c r="Y33" s="50">
        <f t="shared" si="2"/>
        <v>0.68113515034169425</v>
      </c>
      <c r="AA33" s="50">
        <f t="shared" si="3"/>
        <v>0.31886484965830575</v>
      </c>
    </row>
    <row r="34" spans="1:27" x14ac:dyDescent="0.2">
      <c r="A34" s="12"/>
      <c r="B34" s="5"/>
      <c r="C34" s="12"/>
      <c r="D34" s="5"/>
      <c r="E34" s="12"/>
      <c r="F34" s="32"/>
      <c r="G34" s="5"/>
      <c r="H34" s="12"/>
      <c r="I34" s="32"/>
      <c r="J34" s="5"/>
      <c r="K34" s="12"/>
      <c r="L34" s="5"/>
      <c r="M34" s="12"/>
      <c r="N34" s="5"/>
      <c r="O34" s="12"/>
      <c r="P34" s="79">
        <f t="shared" si="0"/>
        <v>161102222</v>
      </c>
      <c r="Q34" s="29">
        <f t="shared" si="1"/>
        <v>604</v>
      </c>
      <c r="R34" t="s">
        <v>178</v>
      </c>
      <c r="S34">
        <f>SUM('Summary Data'!AZ99:AZ110)</f>
        <v>561</v>
      </c>
      <c r="T34">
        <f>SUM('Summary Data'!BA99:BA110)</f>
        <v>43</v>
      </c>
      <c r="U34" s="30">
        <f>SUM('Summary Data'!BB99:BB110)</f>
        <v>113251070</v>
      </c>
      <c r="V34" s="30">
        <f>SUM('Summary Data'!BC99:BC110)</f>
        <v>47851152</v>
      </c>
      <c r="W34">
        <v>4.5</v>
      </c>
      <c r="Y34" s="50">
        <f>U38/(U38+V38)</f>
        <v>0.79136036465317827</v>
      </c>
      <c r="AA34" s="50">
        <f>V38/(U38+V38)</f>
        <v>0.20863963534682162</v>
      </c>
    </row>
    <row r="35" spans="1:27" x14ac:dyDescent="0.2">
      <c r="A35" s="12"/>
      <c r="B35" s="5"/>
      <c r="C35" s="12"/>
      <c r="D35" s="5"/>
      <c r="E35" s="12"/>
      <c r="F35" s="32"/>
      <c r="G35" s="5"/>
      <c r="H35" s="12"/>
      <c r="I35" s="32"/>
      <c r="J35" s="5"/>
      <c r="K35" s="12"/>
      <c r="L35" s="5"/>
      <c r="M35" s="12"/>
      <c r="N35" s="5"/>
      <c r="O35" s="12"/>
      <c r="P35" s="79">
        <f t="shared" si="0"/>
        <v>152673982</v>
      </c>
      <c r="Q35" s="29">
        <f t="shared" si="1"/>
        <v>592</v>
      </c>
      <c r="R35" t="s">
        <v>192</v>
      </c>
      <c r="S35">
        <f>SUM('Summary Data'!AZ111:AZ122)</f>
        <v>562</v>
      </c>
      <c r="T35">
        <f>SUM('Summary Data'!BA111:BA122)</f>
        <v>30</v>
      </c>
      <c r="U35" s="30">
        <f>SUM('Summary Data'!BB111:BB122)</f>
        <v>130573037</v>
      </c>
      <c r="V35" s="30">
        <f>SUM('Summary Data'!BC111:BC122)</f>
        <v>22100945</v>
      </c>
      <c r="W35">
        <v>4</v>
      </c>
      <c r="Y35" s="50">
        <f t="shared" si="2"/>
        <v>0.85524092114136385</v>
      </c>
      <c r="AA35" s="50">
        <f t="shared" si="3"/>
        <v>0.14475907885863618</v>
      </c>
    </row>
    <row r="36" spans="1:27" x14ac:dyDescent="0.2">
      <c r="A36" s="12"/>
      <c r="B36" s="5"/>
      <c r="C36" s="12"/>
      <c r="D36" s="5"/>
      <c r="E36" s="12"/>
      <c r="F36" s="32"/>
      <c r="G36" s="5"/>
      <c r="H36" s="12"/>
      <c r="I36" s="32"/>
      <c r="J36" s="5"/>
      <c r="K36" s="12"/>
      <c r="L36" s="5"/>
      <c r="M36" s="12"/>
      <c r="N36" s="5"/>
      <c r="O36" s="12"/>
      <c r="P36" s="30">
        <f>SUM(U36:V36)</f>
        <v>181853056</v>
      </c>
      <c r="Q36" s="29">
        <f>SUM(S36:T36)</f>
        <v>572</v>
      </c>
      <c r="R36" t="s">
        <v>196</v>
      </c>
      <c r="S36">
        <f>SUM('Summary Data'!AZ123:AZ134)</f>
        <v>531</v>
      </c>
      <c r="T36">
        <f>SUM('Summary Data'!BA123:BA134)</f>
        <v>41</v>
      </c>
      <c r="U36" s="30">
        <f>SUM('Summary Data'!BB123:BB134)</f>
        <v>120050731</v>
      </c>
      <c r="V36" s="30">
        <f>SUM('Summary Data'!BC123:BC134)</f>
        <v>61802325</v>
      </c>
      <c r="W36">
        <v>3.5</v>
      </c>
      <c r="Y36" s="50">
        <f>U36/(U36+V36)</f>
        <v>0.66015239798884651</v>
      </c>
      <c r="Z36" s="50"/>
      <c r="AA36" s="50">
        <f>V36/(U36+V36)</f>
        <v>0.33984760201115344</v>
      </c>
    </row>
    <row r="37" spans="1:27" x14ac:dyDescent="0.2">
      <c r="A37" s="12"/>
      <c r="B37" s="5"/>
      <c r="C37" s="12"/>
      <c r="D37" s="5"/>
      <c r="E37" s="12"/>
      <c r="F37" s="32"/>
      <c r="G37" s="5"/>
      <c r="H37" s="12"/>
      <c r="I37" s="32"/>
      <c r="J37" s="5"/>
      <c r="K37" s="12"/>
      <c r="L37" s="5"/>
      <c r="M37" s="12"/>
      <c r="N37" s="5"/>
      <c r="O37" s="12"/>
      <c r="P37" s="30">
        <f>SUM(U37:V37)</f>
        <v>292539208.37</v>
      </c>
      <c r="Q37" s="29">
        <f>SUM(S37:T37)</f>
        <v>983</v>
      </c>
      <c r="R37" t="s">
        <v>234</v>
      </c>
      <c r="S37">
        <f>SUM('Summary Data'!AZ135:AZ146)</f>
        <v>935</v>
      </c>
      <c r="T37">
        <f>SUM('Summary Data'!BA135:BA146)</f>
        <v>48</v>
      </c>
      <c r="U37" s="30">
        <f>SUM('Summary Data'!BB135:BB146)</f>
        <v>207483737.59999999</v>
      </c>
      <c r="V37" s="30">
        <f>SUM('Summary Data'!BC135:BC146)</f>
        <v>85055470.770000011</v>
      </c>
      <c r="W37">
        <v>3.5</v>
      </c>
      <c r="Y37" s="50">
        <f>U37/(U37+V37)</f>
        <v>0.70925103939427192</v>
      </c>
      <c r="Z37" s="50"/>
      <c r="AA37" s="50">
        <f>V37/(U37+V37)</f>
        <v>0.29074896060572808</v>
      </c>
    </row>
    <row r="38" spans="1:27" x14ac:dyDescent="0.2">
      <c r="A38" s="12"/>
      <c r="B38" s="5"/>
      <c r="C38" s="12"/>
      <c r="D38" s="5"/>
      <c r="E38" s="12"/>
      <c r="F38" s="32"/>
      <c r="G38" s="5"/>
      <c r="H38" s="12"/>
      <c r="I38" s="32"/>
      <c r="J38" s="5"/>
      <c r="K38" s="12"/>
      <c r="L38" s="5"/>
      <c r="M38" s="12"/>
      <c r="N38" s="5"/>
      <c r="O38" s="12"/>
      <c r="P38" s="30">
        <f>SUM(U38:V38)</f>
        <v>322088140.10000002</v>
      </c>
      <c r="Q38" s="29">
        <f>SUM(S38:T38)</f>
        <v>1354</v>
      </c>
      <c r="R38" s="72" t="s">
        <v>270</v>
      </c>
      <c r="S38">
        <f>SUM('Summary Data'!AZ147:AZ158)</f>
        <v>1304</v>
      </c>
      <c r="T38">
        <f>SUM('Summary Data'!BA147:BA158)</f>
        <v>50</v>
      </c>
      <c r="U38" s="30">
        <f>SUM('Summary Data'!BB147:BB158)</f>
        <v>254887788</v>
      </c>
      <c r="V38" s="30">
        <f>SUM('Summary Data'!BC147:BC158)</f>
        <v>67200352.099999994</v>
      </c>
      <c r="W38">
        <v>3.5</v>
      </c>
      <c r="Y38" s="50">
        <f>U38/(U38+V38)</f>
        <v>0.79136036465317827</v>
      </c>
      <c r="Z38" s="50"/>
      <c r="AA38" s="50">
        <f>V38/(U38+V38)</f>
        <v>0.20863963534682162</v>
      </c>
    </row>
    <row r="39" spans="1:27" x14ac:dyDescent="0.2">
      <c r="A39" s="12"/>
      <c r="B39" s="5"/>
      <c r="C39" s="12"/>
      <c r="D39" s="5"/>
      <c r="E39" s="12"/>
      <c r="F39" s="32"/>
      <c r="G39" s="5"/>
      <c r="H39" s="12"/>
      <c r="I39" s="32"/>
      <c r="J39" s="5"/>
      <c r="K39" s="12"/>
      <c r="L39" s="5"/>
      <c r="M39" s="12"/>
      <c r="N39" s="5"/>
      <c r="O39" s="12"/>
      <c r="P39" s="30">
        <f>SUM(U39:V39)</f>
        <v>317747439.63999999</v>
      </c>
      <c r="Q39" s="29">
        <f>SUM(S39:T39)</f>
        <v>1423</v>
      </c>
      <c r="R39" s="72" t="s">
        <v>303</v>
      </c>
      <c r="S39">
        <f>SUM('Summary Data'!AZ159:AZ170)</f>
        <v>1369</v>
      </c>
      <c r="T39">
        <f>SUM('Summary Data'!BA159:BA170)</f>
        <v>54</v>
      </c>
      <c r="U39" s="30">
        <f>SUM('Summary Data'!BB159:BB170)</f>
        <v>252837707.99000001</v>
      </c>
      <c r="V39" s="30">
        <f>SUM('Summary Data'!BC159:BC170)</f>
        <v>64909731.649999999</v>
      </c>
      <c r="W39">
        <v>3.5</v>
      </c>
      <c r="Y39" s="50">
        <f>U39/(U39+V39)</f>
        <v>0.79571910406723934</v>
      </c>
      <c r="Z39" s="50"/>
      <c r="AA39" s="50">
        <f>V39/(U39+V39)</f>
        <v>0.20428089593276069</v>
      </c>
    </row>
    <row r="40" spans="1:27" x14ac:dyDescent="0.2">
      <c r="A40" s="12"/>
      <c r="B40" s="5"/>
      <c r="C40" s="12"/>
      <c r="D40" s="5"/>
      <c r="E40" s="12"/>
      <c r="F40" s="32"/>
      <c r="G40" s="5"/>
      <c r="H40" s="12"/>
      <c r="I40" s="32"/>
      <c r="J40" s="5"/>
      <c r="K40" s="12"/>
      <c r="L40" s="5"/>
      <c r="M40" s="12"/>
      <c r="N40" s="5"/>
      <c r="O40" s="12"/>
      <c r="P40" s="30">
        <f>SUM(U40:V40)</f>
        <v>375393188.15999997</v>
      </c>
      <c r="Q40" s="29">
        <f>SUM(S40:T40)</f>
        <v>1508</v>
      </c>
      <c r="R40" s="72" t="s">
        <v>314</v>
      </c>
      <c r="S40">
        <f>SUM('Summary Data'!AZ171:AZ182)</f>
        <v>1440</v>
      </c>
      <c r="T40">
        <f>SUM('Summary Data'!BA171:BA182)</f>
        <v>68</v>
      </c>
      <c r="U40" s="30">
        <f>SUM('Summary Data'!BB171:BB182)</f>
        <v>282453555.56999999</v>
      </c>
      <c r="V40" s="30">
        <f>SUM('Summary Data'!BC171:BC182)</f>
        <v>92939632.590000004</v>
      </c>
      <c r="W40">
        <v>3.5</v>
      </c>
      <c r="Y40" s="50">
        <f>U40/(U40+V40)</f>
        <v>0.75242056723099815</v>
      </c>
      <c r="Z40" s="50"/>
      <c r="AA40" s="50">
        <f>V40/(U40+V40)</f>
        <v>0.24757943276900193</v>
      </c>
    </row>
    <row r="41" spans="1:27" x14ac:dyDescent="0.2">
      <c r="A41" s="12"/>
      <c r="B41" s="5"/>
      <c r="C41" s="12"/>
      <c r="D41" s="5"/>
      <c r="E41" s="12"/>
      <c r="F41" s="32"/>
      <c r="G41" s="5"/>
      <c r="H41" s="12"/>
      <c r="I41" s="32"/>
      <c r="J41" s="5"/>
      <c r="K41" s="12"/>
      <c r="L41" s="5"/>
      <c r="M41" s="12"/>
      <c r="N41" s="5"/>
      <c r="O41" s="12"/>
      <c r="U41" s="30"/>
      <c r="V41" s="30"/>
    </row>
    <row r="42" spans="1:27" x14ac:dyDescent="0.2">
      <c r="A42" s="12"/>
      <c r="B42" s="5"/>
      <c r="C42" s="12"/>
      <c r="D42" s="5"/>
      <c r="E42" s="12"/>
      <c r="F42" s="32"/>
      <c r="G42" s="5"/>
      <c r="H42" s="12"/>
      <c r="I42" s="32"/>
      <c r="J42" s="5"/>
      <c r="K42" s="12"/>
      <c r="L42" s="5"/>
      <c r="M42" s="12"/>
      <c r="N42" s="5"/>
      <c r="O42" s="12"/>
      <c r="R42" t="s">
        <v>117</v>
      </c>
      <c r="S42" s="38">
        <f t="shared" ref="S42:S51" si="4">S26/(S26+T26)</f>
        <v>0.95729537366548045</v>
      </c>
      <c r="T42" s="38">
        <f t="shared" ref="T42:T47" si="5">T26/(T26+S26)</f>
        <v>4.2704626334519574E-2</v>
      </c>
      <c r="U42" s="30"/>
      <c r="V42" s="30"/>
    </row>
    <row r="43" spans="1:27" x14ac:dyDescent="0.2">
      <c r="A43" s="12"/>
      <c r="B43" s="5"/>
      <c r="C43" s="12"/>
      <c r="D43" s="5"/>
      <c r="E43" s="12"/>
      <c r="F43" s="32"/>
      <c r="G43" s="5"/>
      <c r="H43" s="12"/>
      <c r="I43" s="32"/>
      <c r="J43" s="5"/>
      <c r="K43" s="12"/>
      <c r="L43" s="5"/>
      <c r="M43" s="12"/>
      <c r="N43" s="5"/>
      <c r="O43" s="12"/>
      <c r="R43" t="s">
        <v>116</v>
      </c>
      <c r="S43" s="38">
        <f t="shared" si="4"/>
        <v>0.96025104602510458</v>
      </c>
      <c r="T43" s="38">
        <f t="shared" si="5"/>
        <v>3.9748953974895397E-2</v>
      </c>
      <c r="U43" s="30"/>
      <c r="V43" s="30"/>
    </row>
    <row r="44" spans="1:27" x14ac:dyDescent="0.2">
      <c r="A44" s="12"/>
      <c r="B44" s="5"/>
      <c r="C44" s="12"/>
      <c r="D44" s="5"/>
      <c r="E44" s="12"/>
      <c r="F44" s="32"/>
      <c r="G44" s="5"/>
      <c r="H44" s="12"/>
      <c r="I44" s="32"/>
      <c r="J44" s="5"/>
      <c r="K44" s="12"/>
      <c r="L44" s="5"/>
      <c r="M44" s="12"/>
      <c r="N44" s="5"/>
      <c r="O44" s="12"/>
      <c r="R44" t="s">
        <v>118</v>
      </c>
      <c r="S44" s="38">
        <f t="shared" si="4"/>
        <v>0.9570284049526584</v>
      </c>
      <c r="T44" s="38">
        <f t="shared" si="5"/>
        <v>4.297159504734159E-2</v>
      </c>
      <c r="U44" s="30"/>
      <c r="V44" s="30"/>
    </row>
    <row r="45" spans="1:27" x14ac:dyDescent="0.2">
      <c r="A45" s="12"/>
      <c r="B45" s="5"/>
      <c r="C45" s="12"/>
      <c r="D45" s="5"/>
      <c r="E45" s="12"/>
      <c r="F45" s="32"/>
      <c r="G45" s="5"/>
      <c r="H45" s="12"/>
      <c r="I45" s="32"/>
      <c r="J45" s="5"/>
      <c r="K45" s="12"/>
      <c r="L45" s="5"/>
      <c r="M45" s="12"/>
      <c r="N45" s="5"/>
      <c r="O45" s="12"/>
      <c r="R45" t="s">
        <v>119</v>
      </c>
      <c r="S45" s="38">
        <f t="shared" si="4"/>
        <v>0.96916996047430826</v>
      </c>
      <c r="T45" s="38">
        <f t="shared" si="5"/>
        <v>3.0830039525691699E-2</v>
      </c>
      <c r="U45" s="30"/>
      <c r="V45" s="30"/>
    </row>
    <row r="46" spans="1:27" x14ac:dyDescent="0.2">
      <c r="A46" s="12"/>
      <c r="B46" s="5"/>
      <c r="C46" s="12"/>
      <c r="D46" s="5"/>
      <c r="E46" s="12"/>
      <c r="F46" s="32"/>
      <c r="G46" s="5"/>
      <c r="H46" s="12"/>
      <c r="I46" s="32"/>
      <c r="J46" s="5"/>
      <c r="K46" s="12"/>
      <c r="L46" s="5"/>
      <c r="M46" s="12"/>
      <c r="N46" s="5"/>
      <c r="O46" s="12"/>
      <c r="P46" t="s">
        <v>255</v>
      </c>
      <c r="R46" t="s">
        <v>120</v>
      </c>
      <c r="S46" s="38">
        <f t="shared" si="4"/>
        <v>0.96388650042992263</v>
      </c>
      <c r="T46" s="38">
        <f t="shared" si="5"/>
        <v>3.6113499570077388E-2</v>
      </c>
      <c r="U46" s="30"/>
      <c r="V46" s="30"/>
    </row>
    <row r="47" spans="1:27" x14ac:dyDescent="0.2">
      <c r="A47" s="12"/>
      <c r="B47" s="5"/>
      <c r="C47" s="12"/>
      <c r="D47" s="5"/>
      <c r="E47" s="12"/>
      <c r="F47" s="32"/>
      <c r="G47" s="5"/>
      <c r="H47" s="12"/>
      <c r="I47" s="32"/>
      <c r="J47" s="5"/>
      <c r="K47" s="12"/>
      <c r="L47" s="5"/>
      <c r="M47" s="12"/>
      <c r="N47" s="5"/>
      <c r="O47" s="12"/>
      <c r="R47" t="s">
        <v>121</v>
      </c>
      <c r="S47" s="38">
        <f t="shared" si="4"/>
        <v>0.94706146253925527</v>
      </c>
      <c r="T47" s="38">
        <f t="shared" si="5"/>
        <v>5.2938537460744728E-2</v>
      </c>
      <c r="U47" s="30"/>
      <c r="V47" s="30"/>
    </row>
    <row r="48" spans="1:27" x14ac:dyDescent="0.2">
      <c r="A48" s="12"/>
      <c r="B48" s="5"/>
      <c r="C48" s="12"/>
      <c r="D48" s="5"/>
      <c r="E48" s="12"/>
      <c r="F48" s="32"/>
      <c r="G48" s="5"/>
      <c r="H48" s="12"/>
      <c r="I48" s="32"/>
      <c r="J48" s="5"/>
      <c r="K48" s="12"/>
      <c r="L48" s="5"/>
      <c r="M48" s="12"/>
      <c r="N48" s="5"/>
      <c r="O48" s="12"/>
      <c r="R48" t="s">
        <v>139</v>
      </c>
      <c r="S48" s="38">
        <f t="shared" si="4"/>
        <v>0.87639311043566359</v>
      </c>
      <c r="T48" s="38">
        <f t="shared" ref="T48:T53" si="6">T32/(S32+T32)</f>
        <v>0.12360688956433637</v>
      </c>
      <c r="U48" s="30"/>
      <c r="V48" s="30"/>
    </row>
    <row r="49" spans="1:22" x14ac:dyDescent="0.2">
      <c r="A49" s="12"/>
      <c r="B49" s="5"/>
      <c r="C49" s="12"/>
      <c r="D49" s="5"/>
      <c r="E49" s="12"/>
      <c r="F49" s="32"/>
      <c r="G49" s="5"/>
      <c r="H49" s="12"/>
      <c r="I49" s="32"/>
      <c r="J49" s="5"/>
      <c r="K49" s="12"/>
      <c r="L49" s="5"/>
      <c r="M49" s="12"/>
      <c r="N49" s="5"/>
      <c r="O49" s="12"/>
      <c r="R49" t="s">
        <v>141</v>
      </c>
      <c r="S49" s="38">
        <f t="shared" si="4"/>
        <v>0.93257142857142861</v>
      </c>
      <c r="T49" s="38">
        <f t="shared" si="6"/>
        <v>6.7428571428571435E-2</v>
      </c>
      <c r="U49" s="30"/>
      <c r="V49" s="30"/>
    </row>
    <row r="50" spans="1:22" x14ac:dyDescent="0.2">
      <c r="A50" s="12"/>
      <c r="B50" s="5"/>
      <c r="C50" s="12"/>
      <c r="D50" s="5"/>
      <c r="E50" s="12"/>
      <c r="F50" s="32"/>
      <c r="G50" s="5"/>
      <c r="H50" s="12"/>
      <c r="I50" s="32"/>
      <c r="J50" s="5"/>
      <c r="K50" s="12"/>
      <c r="L50" s="5"/>
      <c r="M50" s="12"/>
      <c r="N50" s="5"/>
      <c r="O50" s="12"/>
      <c r="R50" t="s">
        <v>178</v>
      </c>
      <c r="S50" s="50">
        <f t="shared" si="4"/>
        <v>0.92880794701986757</v>
      </c>
      <c r="T50" s="50">
        <f t="shared" si="6"/>
        <v>7.1192052980132453E-2</v>
      </c>
      <c r="U50" s="30"/>
      <c r="V50" s="30"/>
    </row>
    <row r="51" spans="1:22" x14ac:dyDescent="0.2">
      <c r="A51" s="12"/>
      <c r="B51" s="5"/>
      <c r="C51" s="12"/>
      <c r="D51" s="5"/>
      <c r="E51" s="12"/>
      <c r="F51" s="32"/>
      <c r="G51" s="5"/>
      <c r="H51" s="12"/>
      <c r="I51" s="32"/>
      <c r="J51" s="5"/>
      <c r="K51" s="12"/>
      <c r="L51" s="5"/>
      <c r="M51" s="12"/>
      <c r="N51" s="5"/>
      <c r="O51" s="12"/>
      <c r="R51" t="s">
        <v>192</v>
      </c>
      <c r="S51" s="50">
        <f t="shared" si="4"/>
        <v>0.94932432432432434</v>
      </c>
      <c r="T51" s="78">
        <f t="shared" si="6"/>
        <v>5.0675675675675678E-2</v>
      </c>
      <c r="U51" s="30"/>
      <c r="V51" s="30"/>
    </row>
    <row r="52" spans="1:22" x14ac:dyDescent="0.2">
      <c r="R52" t="s">
        <v>196</v>
      </c>
      <c r="S52" s="50">
        <f>S36/(S36+T36)</f>
        <v>0.92832167832167833</v>
      </c>
      <c r="T52" s="50">
        <f t="shared" si="6"/>
        <v>7.167832167832168E-2</v>
      </c>
    </row>
    <row r="53" spans="1:22" x14ac:dyDescent="0.2">
      <c r="R53" t="s">
        <v>234</v>
      </c>
      <c r="S53" s="50">
        <f>S37/(S37+T37)</f>
        <v>0.95116988809766023</v>
      </c>
      <c r="T53" s="50">
        <f t="shared" si="6"/>
        <v>4.8830111902339775E-2</v>
      </c>
    </row>
    <row r="54" spans="1:22" x14ac:dyDescent="0.2">
      <c r="R54" s="72" t="s">
        <v>270</v>
      </c>
      <c r="S54" s="50">
        <f>S38/(S38+T38)</f>
        <v>0.96307237813884783</v>
      </c>
      <c r="T54" s="50">
        <f>T38/(S38+T38)</f>
        <v>3.6927621861152143E-2</v>
      </c>
    </row>
    <row r="55" spans="1:22" x14ac:dyDescent="0.2">
      <c r="R55" s="72" t="s">
        <v>303</v>
      </c>
      <c r="S55" s="50">
        <f>S39/(S39+T39)</f>
        <v>0.9620520028109627</v>
      </c>
      <c r="T55" s="50">
        <f>T39/(S39+T39)</f>
        <v>3.7947997189037248E-2</v>
      </c>
    </row>
    <row r="56" spans="1:22" x14ac:dyDescent="0.2">
      <c r="R56" s="72" t="s">
        <v>314</v>
      </c>
      <c r="S56" s="50">
        <f>S40/(S40+T40)</f>
        <v>0.95490716180371349</v>
      </c>
      <c r="T56" s="50">
        <f>T40/(S40+T40)</f>
        <v>4.5092838196286469E-2</v>
      </c>
    </row>
  </sheetData>
  <phoneticPr fontId="1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>
    <tabColor indexed="42"/>
  </sheetPr>
  <dimension ref="A1:BJ156"/>
  <sheetViews>
    <sheetView zoomScaleNormal="100" workbookViewId="0">
      <pane xSplit="2" ySplit="1" topLeftCell="C32" activePane="bottomRight" state="frozen"/>
      <selection pane="topRight" activeCell="C1" sqref="C1"/>
      <selection pane="bottomLeft" activeCell="A3" sqref="A3"/>
      <selection pane="bottomRight" activeCell="S62" sqref="S62"/>
    </sheetView>
  </sheetViews>
  <sheetFormatPr defaultRowHeight="12.75" x14ac:dyDescent="0.2"/>
  <cols>
    <col min="1" max="1" width="3.5703125" customWidth="1"/>
    <col min="2" max="2" width="16.140625" style="1" customWidth="1"/>
    <col min="3" max="3" width="5.42578125" style="5" bestFit="1" customWidth="1"/>
    <col min="4" max="4" width="12.42578125" style="13" bestFit="1" customWidth="1"/>
    <col min="5" max="5" width="12.42578125" style="84" hidden="1" customWidth="1"/>
    <col min="6" max="6" width="4.5703125" style="5" bestFit="1" customWidth="1"/>
    <col min="7" max="7" width="12.85546875" style="12" bestFit="1" customWidth="1"/>
    <col min="8" max="8" width="4.5703125" style="5" bestFit="1" customWidth="1"/>
    <col min="9" max="9" width="11.140625" style="12" customWidth="1"/>
    <col min="10" max="10" width="6.42578125" style="12" hidden="1" customWidth="1"/>
    <col min="11" max="11" width="7.42578125" customWidth="1"/>
    <col min="12" max="12" width="4.42578125" customWidth="1"/>
    <col min="13" max="13" width="12.140625" bestFit="1" customWidth="1"/>
    <col min="14" max="14" width="10.5703125" customWidth="1"/>
    <col min="15" max="15" width="14.42578125" customWidth="1"/>
    <col min="16" max="16" width="13.5703125" customWidth="1"/>
    <col min="17" max="17" width="12.85546875" customWidth="1"/>
    <col min="18" max="18" width="12.140625" bestFit="1" customWidth="1"/>
    <col min="19" max="19" width="10.85546875" customWidth="1"/>
    <col min="20" max="20" width="2.85546875" customWidth="1"/>
    <col min="21" max="21" width="12.42578125" customWidth="1"/>
    <col min="22" max="22" width="12.140625" bestFit="1" customWidth="1"/>
  </cols>
  <sheetData>
    <row r="1" spans="1:22" ht="78.75" customHeight="1" x14ac:dyDescent="0.2">
      <c r="A1" s="14"/>
      <c r="B1" s="15"/>
      <c r="C1" s="7" t="s">
        <v>0</v>
      </c>
      <c r="D1" s="8" t="s">
        <v>9</v>
      </c>
      <c r="E1" s="81" t="s">
        <v>193</v>
      </c>
      <c r="F1" s="7" t="s">
        <v>176</v>
      </c>
      <c r="G1" s="8" t="s">
        <v>9</v>
      </c>
      <c r="H1" s="7" t="s">
        <v>177</v>
      </c>
      <c r="I1" s="8" t="s">
        <v>9</v>
      </c>
      <c r="J1" s="8" t="s">
        <v>9</v>
      </c>
    </row>
    <row r="2" spans="1:22" x14ac:dyDescent="0.2">
      <c r="A2" s="604" t="s">
        <v>179</v>
      </c>
      <c r="B2" s="19" t="s">
        <v>180</v>
      </c>
      <c r="C2" s="20">
        <v>43</v>
      </c>
      <c r="D2" s="22">
        <v>8939420</v>
      </c>
      <c r="E2" s="82"/>
      <c r="F2" s="23">
        <v>5</v>
      </c>
      <c r="G2" s="33">
        <v>4736750</v>
      </c>
      <c r="H2" s="23">
        <v>16</v>
      </c>
      <c r="I2" s="33">
        <v>1432822</v>
      </c>
      <c r="J2" s="22">
        <v>0</v>
      </c>
      <c r="K2" s="51">
        <f>SUM(C2,,F2,H2)</f>
        <v>64</v>
      </c>
      <c r="O2" s="97"/>
      <c r="P2" s="30"/>
      <c r="Q2" s="97"/>
      <c r="R2" s="30"/>
      <c r="S2" s="97"/>
      <c r="U2" s="30"/>
      <c r="V2" s="97"/>
    </row>
    <row r="3" spans="1:22" x14ac:dyDescent="0.2">
      <c r="A3" s="605"/>
      <c r="B3" s="19" t="s">
        <v>181</v>
      </c>
      <c r="C3" s="20">
        <v>64</v>
      </c>
      <c r="D3" s="22">
        <v>14844176</v>
      </c>
      <c r="E3" s="82"/>
      <c r="F3" s="23">
        <v>0</v>
      </c>
      <c r="G3" s="33">
        <v>0</v>
      </c>
      <c r="H3" s="23">
        <v>16</v>
      </c>
      <c r="I3" s="33">
        <v>1605770</v>
      </c>
      <c r="J3" s="22">
        <v>0</v>
      </c>
      <c r="K3">
        <f t="shared" ref="K3:K66" si="0">SUM(C3,,F3,H3)</f>
        <v>80</v>
      </c>
      <c r="O3" s="129"/>
      <c r="P3" s="30"/>
      <c r="Q3" s="97"/>
      <c r="R3" s="30"/>
      <c r="S3" s="97"/>
      <c r="U3" s="30"/>
      <c r="V3" s="97"/>
    </row>
    <row r="4" spans="1:22" x14ac:dyDescent="0.2">
      <c r="A4" s="605"/>
      <c r="B4" s="19"/>
      <c r="C4" s="133">
        <f>C2+C3</f>
        <v>107</v>
      </c>
      <c r="D4" s="134">
        <f>D2+D3</f>
        <v>23783596</v>
      </c>
      <c r="E4" s="82"/>
      <c r="F4" s="135">
        <f>F2+F3</f>
        <v>5</v>
      </c>
      <c r="G4" s="136">
        <f>G2+G3</f>
        <v>4736750</v>
      </c>
      <c r="H4" s="135">
        <f>H2+H3</f>
        <v>32</v>
      </c>
      <c r="I4" s="136">
        <f>I2+I3</f>
        <v>3038592</v>
      </c>
      <c r="J4" s="22"/>
      <c r="K4" s="137">
        <f t="shared" si="0"/>
        <v>144</v>
      </c>
      <c r="P4" s="30"/>
      <c r="Q4" s="30"/>
    </row>
    <row r="5" spans="1:22" x14ac:dyDescent="0.2">
      <c r="A5" s="605"/>
      <c r="B5" s="19" t="s">
        <v>182</v>
      </c>
      <c r="C5" s="20">
        <v>42</v>
      </c>
      <c r="D5" s="22">
        <v>9326890</v>
      </c>
      <c r="E5" s="82"/>
      <c r="F5" s="23">
        <v>1</v>
      </c>
      <c r="G5" s="33">
        <v>933616</v>
      </c>
      <c r="H5" s="23">
        <v>10</v>
      </c>
      <c r="I5" s="33">
        <v>157818</v>
      </c>
      <c r="J5" s="22">
        <v>0</v>
      </c>
      <c r="K5">
        <f t="shared" si="0"/>
        <v>53</v>
      </c>
      <c r="O5" s="30"/>
      <c r="P5" s="30"/>
      <c r="Q5" s="30"/>
      <c r="R5" s="30"/>
      <c r="S5" s="30"/>
    </row>
    <row r="6" spans="1:22" x14ac:dyDescent="0.2">
      <c r="A6" s="605"/>
      <c r="B6" s="19"/>
      <c r="C6" s="133">
        <f>C4+C5</f>
        <v>149</v>
      </c>
      <c r="D6" s="134">
        <f>D4+D5</f>
        <v>33110486</v>
      </c>
      <c r="E6" s="82"/>
      <c r="F6" s="135">
        <f>F4+F5</f>
        <v>6</v>
      </c>
      <c r="G6" s="136">
        <f>G4+G5</f>
        <v>5670366</v>
      </c>
      <c r="H6" s="135">
        <f>H4+H5</f>
        <v>42</v>
      </c>
      <c r="I6" s="136">
        <f>I4+I5</f>
        <v>3196410</v>
      </c>
      <c r="J6" s="22"/>
      <c r="K6" s="138">
        <f t="shared" si="0"/>
        <v>197</v>
      </c>
      <c r="P6" s="30"/>
      <c r="Q6" s="30"/>
    </row>
    <row r="7" spans="1:22" x14ac:dyDescent="0.2">
      <c r="A7" s="605"/>
      <c r="B7" s="18" t="s">
        <v>183</v>
      </c>
      <c r="C7" s="20">
        <v>34</v>
      </c>
      <c r="D7" s="22">
        <v>7807470</v>
      </c>
      <c r="E7" s="82"/>
      <c r="F7" s="23">
        <v>1</v>
      </c>
      <c r="G7" s="33">
        <v>97060</v>
      </c>
      <c r="H7" s="23">
        <v>12</v>
      </c>
      <c r="I7" s="33">
        <v>2052907</v>
      </c>
      <c r="J7" s="22"/>
      <c r="K7">
        <f t="shared" si="0"/>
        <v>47</v>
      </c>
      <c r="P7" s="91"/>
      <c r="Q7" s="91"/>
    </row>
    <row r="8" spans="1:22" x14ac:dyDescent="0.2">
      <c r="A8" s="605"/>
      <c r="B8" s="18"/>
      <c r="C8" s="133">
        <f>C6+C7</f>
        <v>183</v>
      </c>
      <c r="D8" s="134">
        <f>D6+D7</f>
        <v>40917956</v>
      </c>
      <c r="E8" s="82"/>
      <c r="F8" s="135">
        <f>F6+F7</f>
        <v>7</v>
      </c>
      <c r="G8" s="136">
        <f>G6+G7</f>
        <v>5767426</v>
      </c>
      <c r="H8" s="135">
        <f>H6+H7</f>
        <v>54</v>
      </c>
      <c r="I8" s="136">
        <f>I6+I7</f>
        <v>5249317</v>
      </c>
      <c r="J8" s="22"/>
      <c r="K8" s="138">
        <f t="shared" si="0"/>
        <v>244</v>
      </c>
      <c r="P8" s="91"/>
      <c r="Q8" s="91"/>
    </row>
    <row r="9" spans="1:22" x14ac:dyDescent="0.2">
      <c r="A9" s="605"/>
      <c r="B9" s="18" t="s">
        <v>184</v>
      </c>
      <c r="C9" s="20">
        <v>55</v>
      </c>
      <c r="D9" s="22">
        <v>13265244</v>
      </c>
      <c r="E9" s="82"/>
      <c r="F9" s="23">
        <v>2</v>
      </c>
      <c r="G9" s="33">
        <v>2778328</v>
      </c>
      <c r="H9" s="23">
        <v>7</v>
      </c>
      <c r="I9" s="33">
        <v>560000</v>
      </c>
      <c r="J9" s="22"/>
      <c r="K9">
        <f t="shared" si="0"/>
        <v>64</v>
      </c>
      <c r="L9" s="51"/>
      <c r="P9" s="91"/>
      <c r="Q9" s="91"/>
    </row>
    <row r="10" spans="1:22" x14ac:dyDescent="0.2">
      <c r="A10" s="605"/>
      <c r="B10" s="18"/>
      <c r="C10" s="133">
        <f>C8+C9</f>
        <v>238</v>
      </c>
      <c r="D10" s="139">
        <f>D8+D9</f>
        <v>54183200</v>
      </c>
      <c r="E10" s="140"/>
      <c r="F10" s="135">
        <f>F8+F9</f>
        <v>9</v>
      </c>
      <c r="G10" s="142">
        <f>G8+G9</f>
        <v>8545754</v>
      </c>
      <c r="H10" s="135">
        <f>H8+H9</f>
        <v>61</v>
      </c>
      <c r="I10" s="142">
        <f>I8+I9</f>
        <v>5809317</v>
      </c>
      <c r="J10" s="129"/>
      <c r="K10" s="138">
        <f t="shared" si="0"/>
        <v>308</v>
      </c>
      <c r="L10" s="51"/>
      <c r="P10" s="91"/>
      <c r="Q10" s="91"/>
    </row>
    <row r="11" spans="1:22" x14ac:dyDescent="0.2">
      <c r="A11" s="605"/>
      <c r="B11" s="18" t="s">
        <v>185</v>
      </c>
      <c r="C11" s="20">
        <v>60</v>
      </c>
      <c r="D11" s="22">
        <v>14003882</v>
      </c>
      <c r="E11" s="82"/>
      <c r="F11" s="23">
        <v>2</v>
      </c>
      <c r="G11" s="33">
        <v>3237016</v>
      </c>
      <c r="H11" s="23">
        <v>14</v>
      </c>
      <c r="I11" s="33">
        <v>3217756</v>
      </c>
      <c r="J11" s="22"/>
      <c r="K11">
        <f t="shared" si="0"/>
        <v>76</v>
      </c>
      <c r="L11" s="51"/>
      <c r="P11" s="91"/>
      <c r="Q11" s="91"/>
    </row>
    <row r="12" spans="1:22" x14ac:dyDescent="0.2">
      <c r="A12" s="605"/>
      <c r="B12" s="18"/>
      <c r="C12" s="133">
        <f>C10+C11</f>
        <v>298</v>
      </c>
      <c r="D12" s="134">
        <f>D10+D11</f>
        <v>68187082</v>
      </c>
      <c r="E12" s="82"/>
      <c r="F12" s="135">
        <f>F10+F11</f>
        <v>11</v>
      </c>
      <c r="G12" s="136">
        <f>G10+G11</f>
        <v>11782770</v>
      </c>
      <c r="H12" s="135">
        <f>H10+H11</f>
        <v>75</v>
      </c>
      <c r="I12" s="136">
        <f>I10+I11</f>
        <v>9027073</v>
      </c>
      <c r="J12" s="22"/>
      <c r="K12" s="138">
        <f t="shared" si="0"/>
        <v>384</v>
      </c>
      <c r="L12" s="51"/>
      <c r="P12" s="91"/>
      <c r="Q12" s="91"/>
    </row>
    <row r="13" spans="1:22" x14ac:dyDescent="0.2">
      <c r="A13" s="605"/>
      <c r="B13" s="18" t="s">
        <v>186</v>
      </c>
      <c r="C13" s="20">
        <v>66</v>
      </c>
      <c r="D13" s="22">
        <v>15834697</v>
      </c>
      <c r="E13" s="82"/>
      <c r="F13" s="23">
        <v>1</v>
      </c>
      <c r="G13" s="33">
        <v>1324714</v>
      </c>
      <c r="H13" s="23">
        <v>17</v>
      </c>
      <c r="I13" s="33">
        <v>667300</v>
      </c>
      <c r="J13" s="22"/>
      <c r="K13">
        <f t="shared" si="0"/>
        <v>84</v>
      </c>
      <c r="L13" s="51"/>
      <c r="P13" s="91"/>
      <c r="Q13" s="91"/>
    </row>
    <row r="14" spans="1:22" x14ac:dyDescent="0.2">
      <c r="A14" s="605"/>
      <c r="B14" s="18"/>
      <c r="C14" s="133">
        <f>C12+C13</f>
        <v>364</v>
      </c>
      <c r="D14" s="134">
        <f>D12+D13</f>
        <v>84021779</v>
      </c>
      <c r="E14" s="82"/>
      <c r="F14" s="135">
        <f>F12+F13</f>
        <v>12</v>
      </c>
      <c r="G14" s="136">
        <f>G12+G13</f>
        <v>13107484</v>
      </c>
      <c r="H14" s="135">
        <f>H12+H13</f>
        <v>92</v>
      </c>
      <c r="I14" s="136">
        <f>I12+I13</f>
        <v>9694373</v>
      </c>
      <c r="J14" s="22"/>
      <c r="K14" s="138">
        <f t="shared" si="0"/>
        <v>468</v>
      </c>
      <c r="L14" s="51"/>
      <c r="P14" s="91"/>
      <c r="Q14" s="91"/>
    </row>
    <row r="15" spans="1:22" x14ac:dyDescent="0.2">
      <c r="A15" s="605"/>
      <c r="B15" s="18" t="s">
        <v>187</v>
      </c>
      <c r="C15" s="20">
        <v>44</v>
      </c>
      <c r="D15" s="22">
        <v>9622121</v>
      </c>
      <c r="E15" s="82"/>
      <c r="F15" s="23">
        <v>1</v>
      </c>
      <c r="G15" s="33">
        <v>87279</v>
      </c>
      <c r="H15" s="23">
        <v>12</v>
      </c>
      <c r="I15" s="33">
        <v>4063085</v>
      </c>
      <c r="J15" s="22"/>
      <c r="K15">
        <f t="shared" si="0"/>
        <v>57</v>
      </c>
      <c r="L15" s="51"/>
      <c r="P15" s="91"/>
      <c r="Q15" s="91"/>
    </row>
    <row r="16" spans="1:22" x14ac:dyDescent="0.2">
      <c r="A16" s="605"/>
      <c r="B16" s="18"/>
      <c r="C16" s="133">
        <f>C14+C15</f>
        <v>408</v>
      </c>
      <c r="D16" s="134">
        <f>D14+D15</f>
        <v>93643900</v>
      </c>
      <c r="E16" s="82"/>
      <c r="F16" s="135">
        <f>F14+F15</f>
        <v>13</v>
      </c>
      <c r="G16" s="136">
        <f>G14+G15</f>
        <v>13194763</v>
      </c>
      <c r="H16" s="135">
        <f>H14+H15</f>
        <v>104</v>
      </c>
      <c r="I16" s="136">
        <f>I14+I15</f>
        <v>13757458</v>
      </c>
      <c r="J16" s="22"/>
      <c r="K16" s="138">
        <f t="shared" si="0"/>
        <v>525</v>
      </c>
      <c r="L16" s="51"/>
      <c r="N16" s="615"/>
      <c r="O16" s="615"/>
      <c r="P16" s="614"/>
      <c r="Q16" s="614"/>
      <c r="R16" s="615"/>
      <c r="S16" s="615"/>
    </row>
    <row r="17" spans="1:62" x14ac:dyDescent="0.2">
      <c r="A17" s="605"/>
      <c r="B17" s="18" t="s">
        <v>188</v>
      </c>
      <c r="C17" s="20">
        <v>50</v>
      </c>
      <c r="D17" s="22">
        <v>11769501</v>
      </c>
      <c r="E17" s="82"/>
      <c r="F17" s="23">
        <v>4</v>
      </c>
      <c r="G17" s="33">
        <v>1123191</v>
      </c>
      <c r="H17" s="23">
        <v>6</v>
      </c>
      <c r="I17" s="33">
        <v>169545</v>
      </c>
      <c r="J17" s="22"/>
      <c r="K17">
        <f t="shared" si="0"/>
        <v>60</v>
      </c>
      <c r="L17" s="51"/>
      <c r="O17" s="29"/>
      <c r="P17" s="30"/>
      <c r="Q17" s="132"/>
      <c r="S17" s="29"/>
    </row>
    <row r="18" spans="1:62" x14ac:dyDescent="0.2">
      <c r="A18" s="605"/>
      <c r="B18" s="18"/>
      <c r="C18" s="133">
        <f>C16+C17</f>
        <v>458</v>
      </c>
      <c r="D18" s="139">
        <f>D16+D17</f>
        <v>105413401</v>
      </c>
      <c r="E18" s="140"/>
      <c r="F18" s="135">
        <f>F16+F17</f>
        <v>17</v>
      </c>
      <c r="G18" s="142">
        <f>G16+G17</f>
        <v>14317954</v>
      </c>
      <c r="H18" s="135">
        <f>H16+H17</f>
        <v>110</v>
      </c>
      <c r="I18" s="142">
        <f>I16+I17</f>
        <v>13927003</v>
      </c>
      <c r="J18" s="129"/>
      <c r="K18" s="138">
        <f t="shared" si="0"/>
        <v>585</v>
      </c>
      <c r="L18" s="51"/>
      <c r="O18" s="97"/>
      <c r="P18" s="30"/>
      <c r="Q18" s="97"/>
      <c r="R18" s="30"/>
      <c r="S18" s="97"/>
      <c r="U18" s="30"/>
      <c r="V18" s="97"/>
    </row>
    <row r="19" spans="1:62" x14ac:dyDescent="0.2">
      <c r="A19" s="605"/>
      <c r="B19" s="18" t="s">
        <v>189</v>
      </c>
      <c r="C19" s="20">
        <v>57</v>
      </c>
      <c r="D19" s="141">
        <v>14089726</v>
      </c>
      <c r="E19" s="140"/>
      <c r="F19" s="23">
        <v>2</v>
      </c>
      <c r="G19" s="143">
        <v>1780407</v>
      </c>
      <c r="H19" s="23">
        <v>18</v>
      </c>
      <c r="I19" s="143">
        <v>1313395.45</v>
      </c>
      <c r="J19" s="129"/>
      <c r="K19">
        <f t="shared" si="0"/>
        <v>77</v>
      </c>
      <c r="O19" s="129"/>
      <c r="P19" s="30"/>
      <c r="Q19" s="97"/>
      <c r="R19" s="30"/>
      <c r="S19" s="97"/>
      <c r="U19" s="30"/>
      <c r="V19" s="97"/>
    </row>
    <row r="20" spans="1:62" s="145" customFormat="1" x14ac:dyDescent="0.2">
      <c r="A20" s="605"/>
      <c r="B20" s="18"/>
      <c r="C20" s="133">
        <f>C18+C19</f>
        <v>515</v>
      </c>
      <c r="D20" s="139">
        <f>D18+D19</f>
        <v>119503127</v>
      </c>
      <c r="E20" s="140"/>
      <c r="F20" s="135">
        <f>F18+F19</f>
        <v>19</v>
      </c>
      <c r="G20" s="142">
        <f>G18+G19</f>
        <v>16098361</v>
      </c>
      <c r="H20" s="135">
        <f>H18+H19</f>
        <v>128</v>
      </c>
      <c r="I20" s="142">
        <f>I18+I19</f>
        <v>15240398.449999999</v>
      </c>
      <c r="J20" s="144"/>
      <c r="K20" s="138">
        <f t="shared" si="0"/>
        <v>662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</row>
    <row r="21" spans="1:62" x14ac:dyDescent="0.2">
      <c r="A21" s="605"/>
      <c r="B21" s="18" t="s">
        <v>190</v>
      </c>
      <c r="C21" s="20">
        <v>18</v>
      </c>
      <c r="D21" s="22">
        <v>3786259</v>
      </c>
      <c r="E21" s="82"/>
      <c r="F21" s="23">
        <v>1</v>
      </c>
      <c r="G21" s="33">
        <v>3776021</v>
      </c>
      <c r="H21" s="23">
        <v>6</v>
      </c>
      <c r="I21" s="33">
        <v>532375</v>
      </c>
      <c r="J21" s="22"/>
      <c r="K21">
        <f t="shared" si="0"/>
        <v>25</v>
      </c>
      <c r="Q21" s="30"/>
    </row>
    <row r="22" spans="1:62" x14ac:dyDescent="0.2">
      <c r="A22" s="605"/>
      <c r="B22" s="18"/>
      <c r="C22" s="133">
        <f>C20+C21</f>
        <v>533</v>
      </c>
      <c r="D22" s="134">
        <f>D20+D21</f>
        <v>123289386</v>
      </c>
      <c r="E22" s="82"/>
      <c r="F22" s="135">
        <f>F20+F21</f>
        <v>20</v>
      </c>
      <c r="G22" s="136">
        <f>G20+G21</f>
        <v>19874382</v>
      </c>
      <c r="H22" s="135">
        <f>H20+H21</f>
        <v>134</v>
      </c>
      <c r="I22" s="136">
        <f>I20+I21</f>
        <v>15772773.449999999</v>
      </c>
      <c r="J22" s="22"/>
      <c r="K22" s="138">
        <f t="shared" si="0"/>
        <v>687</v>
      </c>
      <c r="R22" s="97"/>
    </row>
    <row r="23" spans="1:62" x14ac:dyDescent="0.2">
      <c r="A23" s="606"/>
      <c r="B23" s="18" t="s">
        <v>191</v>
      </c>
      <c r="C23" s="20">
        <v>29</v>
      </c>
      <c r="D23" s="22">
        <v>7283651</v>
      </c>
      <c r="E23" s="82"/>
      <c r="F23" s="23">
        <v>10</v>
      </c>
      <c r="G23" s="33">
        <v>2226563</v>
      </c>
      <c r="H23" s="23">
        <v>10</v>
      </c>
      <c r="I23" s="33">
        <v>1444678</v>
      </c>
      <c r="J23" s="22"/>
      <c r="K23">
        <f t="shared" si="0"/>
        <v>49</v>
      </c>
      <c r="R23" s="146"/>
    </row>
    <row r="24" spans="1:62" x14ac:dyDescent="0.2">
      <c r="A24" s="127"/>
      <c r="B24" s="18"/>
      <c r="C24" s="133">
        <f>C22+C23</f>
        <v>562</v>
      </c>
      <c r="D24" s="134">
        <f>D22+D23</f>
        <v>130573037</v>
      </c>
      <c r="E24" s="82"/>
      <c r="F24" s="135">
        <f>F22+F23</f>
        <v>30</v>
      </c>
      <c r="G24" s="136">
        <f>G22+G23</f>
        <v>22100945</v>
      </c>
      <c r="H24" s="135">
        <f>H22+H23</f>
        <v>144</v>
      </c>
      <c r="I24" s="136">
        <f>I22+I23</f>
        <v>17217451.449999999</v>
      </c>
      <c r="J24" s="22"/>
      <c r="K24" s="138">
        <f t="shared" si="0"/>
        <v>736</v>
      </c>
      <c r="Q24" s="30"/>
    </row>
    <row r="25" spans="1:62" x14ac:dyDescent="0.2">
      <c r="A25" s="127"/>
      <c r="B25" s="147"/>
      <c r="C25" s="128"/>
      <c r="D25" s="129"/>
      <c r="E25" s="130"/>
      <c r="F25" s="57"/>
      <c r="G25" s="131"/>
      <c r="H25" s="57"/>
      <c r="I25" s="131"/>
      <c r="J25" s="22"/>
      <c r="K25">
        <f t="shared" si="0"/>
        <v>0</v>
      </c>
    </row>
    <row r="26" spans="1:62" x14ac:dyDescent="0.2">
      <c r="A26" s="604" t="s">
        <v>194</v>
      </c>
      <c r="B26" s="25" t="s">
        <v>195</v>
      </c>
      <c r="C26" s="21">
        <v>47</v>
      </c>
      <c r="D26" s="22">
        <v>10769958</v>
      </c>
      <c r="E26" s="82"/>
      <c r="F26" s="24">
        <v>2</v>
      </c>
      <c r="G26" s="33">
        <v>6038935</v>
      </c>
      <c r="H26" s="24">
        <v>14</v>
      </c>
      <c r="I26" s="33">
        <v>525903</v>
      </c>
      <c r="J26" s="22">
        <v>0</v>
      </c>
      <c r="K26" s="148">
        <f t="shared" si="0"/>
        <v>63</v>
      </c>
      <c r="P26" s="30"/>
    </row>
    <row r="27" spans="1:62" x14ac:dyDescent="0.2">
      <c r="A27" s="605"/>
      <c r="B27" s="25" t="s">
        <v>197</v>
      </c>
      <c r="C27" s="21">
        <v>32</v>
      </c>
      <c r="D27" s="22">
        <v>8219410</v>
      </c>
      <c r="E27" s="82"/>
      <c r="F27" s="24">
        <v>4</v>
      </c>
      <c r="G27" s="33">
        <v>4816000</v>
      </c>
      <c r="H27" s="24">
        <v>9</v>
      </c>
      <c r="I27" s="33">
        <v>535983</v>
      </c>
      <c r="K27">
        <f t="shared" si="0"/>
        <v>45</v>
      </c>
      <c r="P27" s="30"/>
      <c r="V27" s="52"/>
    </row>
    <row r="28" spans="1:62" x14ac:dyDescent="0.2">
      <c r="A28" s="605"/>
      <c r="B28" s="25"/>
      <c r="C28" s="149">
        <f>C26+C27</f>
        <v>79</v>
      </c>
      <c r="D28" s="134">
        <f>D26+D27</f>
        <v>18989368</v>
      </c>
      <c r="E28" s="82"/>
      <c r="F28" s="150">
        <f>F26+F27</f>
        <v>6</v>
      </c>
      <c r="G28" s="136">
        <f>G26+G27</f>
        <v>10854935</v>
      </c>
      <c r="H28" s="150">
        <f>H26+H27</f>
        <v>23</v>
      </c>
      <c r="I28" s="136">
        <f>I26+I27</f>
        <v>1061886</v>
      </c>
      <c r="K28" s="138">
        <f t="shared" si="0"/>
        <v>108</v>
      </c>
      <c r="P28" s="30"/>
      <c r="Q28" s="30"/>
    </row>
    <row r="29" spans="1:62" x14ac:dyDescent="0.2">
      <c r="A29" s="605"/>
      <c r="B29" s="25" t="s">
        <v>198</v>
      </c>
      <c r="C29" s="21">
        <v>17</v>
      </c>
      <c r="D29" s="22">
        <v>4452313</v>
      </c>
      <c r="E29" s="82"/>
      <c r="F29" s="24">
        <v>2</v>
      </c>
      <c r="G29" s="33">
        <v>1509000</v>
      </c>
      <c r="H29" s="24">
        <v>7</v>
      </c>
      <c r="I29" s="33">
        <v>2185964.4</v>
      </c>
      <c r="K29">
        <f t="shared" si="0"/>
        <v>26</v>
      </c>
      <c r="P29" s="30"/>
      <c r="Q29" s="30"/>
      <c r="X29" s="52"/>
    </row>
    <row r="30" spans="1:62" x14ac:dyDescent="0.2">
      <c r="A30" s="605"/>
      <c r="B30" s="25"/>
      <c r="C30" s="149">
        <f>C28+C29</f>
        <v>96</v>
      </c>
      <c r="D30" s="134">
        <f>D28+D29</f>
        <v>23441681</v>
      </c>
      <c r="E30" s="82"/>
      <c r="F30" s="150">
        <f>F28+F29</f>
        <v>8</v>
      </c>
      <c r="G30" s="136">
        <f>G28+G29</f>
        <v>12363935</v>
      </c>
      <c r="H30" s="150">
        <f>H28+H29</f>
        <v>30</v>
      </c>
      <c r="I30" s="136">
        <f>I28+I29</f>
        <v>3247850.4</v>
      </c>
      <c r="K30" s="138">
        <f t="shared" si="0"/>
        <v>134</v>
      </c>
      <c r="P30" s="30"/>
      <c r="R30" s="30"/>
      <c r="X30" s="52"/>
    </row>
    <row r="31" spans="1:62" x14ac:dyDescent="0.2">
      <c r="A31" s="605"/>
      <c r="B31" s="25" t="s">
        <v>199</v>
      </c>
      <c r="C31" s="21">
        <v>34</v>
      </c>
      <c r="D31" s="22">
        <v>8063165</v>
      </c>
      <c r="E31" s="82"/>
      <c r="F31" s="24">
        <v>2</v>
      </c>
      <c r="G31" s="33">
        <v>2806784</v>
      </c>
      <c r="H31" s="24">
        <v>15</v>
      </c>
      <c r="I31" s="33">
        <v>1452972</v>
      </c>
      <c r="K31">
        <f t="shared" si="0"/>
        <v>51</v>
      </c>
      <c r="P31" s="30"/>
      <c r="R31" s="30"/>
    </row>
    <row r="32" spans="1:62" x14ac:dyDescent="0.2">
      <c r="A32" s="605"/>
      <c r="B32" s="25"/>
      <c r="C32" s="149">
        <f>C30+C31</f>
        <v>130</v>
      </c>
      <c r="D32" s="134">
        <f>D30+D31</f>
        <v>31504846</v>
      </c>
      <c r="E32" s="82"/>
      <c r="F32" s="150">
        <f>F30+F31</f>
        <v>10</v>
      </c>
      <c r="G32" s="136">
        <f>G30+G31</f>
        <v>15170719</v>
      </c>
      <c r="H32" s="150">
        <f>H30+H31</f>
        <v>45</v>
      </c>
      <c r="I32" s="136">
        <f>I30+I31</f>
        <v>4700822.4000000004</v>
      </c>
      <c r="K32" s="138">
        <f t="shared" si="0"/>
        <v>185</v>
      </c>
      <c r="P32" s="30"/>
      <c r="Q32" s="30"/>
    </row>
    <row r="33" spans="1:22" x14ac:dyDescent="0.2">
      <c r="A33" s="605"/>
      <c r="B33" s="25" t="s">
        <v>200</v>
      </c>
      <c r="C33" s="21">
        <v>32</v>
      </c>
      <c r="D33" s="22">
        <v>7429345</v>
      </c>
      <c r="E33" s="82"/>
      <c r="F33" s="24">
        <v>2</v>
      </c>
      <c r="G33" s="33">
        <v>387499</v>
      </c>
      <c r="H33" s="24">
        <v>31</v>
      </c>
      <c r="I33" s="33">
        <v>1894753</v>
      </c>
      <c r="K33">
        <f t="shared" si="0"/>
        <v>65</v>
      </c>
      <c r="P33" s="30"/>
      <c r="R33" s="97"/>
    </row>
    <row r="34" spans="1:22" x14ac:dyDescent="0.2">
      <c r="A34" s="605"/>
      <c r="B34" s="25"/>
      <c r="C34" s="149">
        <f>C32+C33</f>
        <v>162</v>
      </c>
      <c r="D34" s="134">
        <f>D32+D33</f>
        <v>38934191</v>
      </c>
      <c r="E34" s="82"/>
      <c r="F34" s="150">
        <f>F32+F33</f>
        <v>12</v>
      </c>
      <c r="G34" s="136">
        <f>G32+G33</f>
        <v>15558218</v>
      </c>
      <c r="H34" s="150">
        <f>H32+H33</f>
        <v>76</v>
      </c>
      <c r="I34" s="136">
        <f>I32+I33</f>
        <v>6595575.4000000004</v>
      </c>
      <c r="K34" s="138">
        <f t="shared" si="0"/>
        <v>250</v>
      </c>
      <c r="P34" s="30"/>
      <c r="R34" s="97"/>
    </row>
    <row r="35" spans="1:22" x14ac:dyDescent="0.2">
      <c r="A35" s="605"/>
      <c r="B35" s="25" t="s">
        <v>201</v>
      </c>
      <c r="C35" s="21">
        <v>32</v>
      </c>
      <c r="D35" s="22">
        <v>7270216</v>
      </c>
      <c r="E35" s="82"/>
      <c r="F35" s="24">
        <v>5</v>
      </c>
      <c r="G35" s="33">
        <v>9583449</v>
      </c>
      <c r="H35" s="24">
        <v>20</v>
      </c>
      <c r="I35" s="33">
        <v>2034151</v>
      </c>
      <c r="K35" s="148">
        <f t="shared" si="0"/>
        <v>57</v>
      </c>
    </row>
    <row r="36" spans="1:22" x14ac:dyDescent="0.2">
      <c r="A36" s="605"/>
      <c r="B36" s="25"/>
      <c r="C36" s="149">
        <f>C34+C35</f>
        <v>194</v>
      </c>
      <c r="D36" s="134">
        <f>D34+D35</f>
        <v>46204407</v>
      </c>
      <c r="E36" s="82"/>
      <c r="F36" s="150">
        <f>F34+F35</f>
        <v>17</v>
      </c>
      <c r="G36" s="136">
        <f>G34+G35</f>
        <v>25141667</v>
      </c>
      <c r="H36" s="150">
        <f>H34+H35</f>
        <v>96</v>
      </c>
      <c r="I36" s="136">
        <f>I34+I35</f>
        <v>8629726.4000000004</v>
      </c>
      <c r="K36" s="137">
        <f t="shared" si="0"/>
        <v>307</v>
      </c>
    </row>
    <row r="37" spans="1:22" x14ac:dyDescent="0.2">
      <c r="A37" s="605"/>
      <c r="B37" s="25" t="s">
        <v>202</v>
      </c>
      <c r="C37" s="21">
        <v>44</v>
      </c>
      <c r="D37" s="22">
        <v>11228048</v>
      </c>
      <c r="E37" s="82"/>
      <c r="F37" s="24">
        <v>2</v>
      </c>
      <c r="G37" s="33">
        <v>11737756</v>
      </c>
      <c r="H37" s="24">
        <v>8</v>
      </c>
      <c r="I37" s="33">
        <v>347140</v>
      </c>
      <c r="K37">
        <f t="shared" si="0"/>
        <v>54</v>
      </c>
    </row>
    <row r="38" spans="1:22" x14ac:dyDescent="0.2">
      <c r="A38" s="605"/>
      <c r="B38" s="25"/>
      <c r="C38" s="149">
        <f>C36+C37</f>
        <v>238</v>
      </c>
      <c r="D38" s="134">
        <f>D36+D37</f>
        <v>57432455</v>
      </c>
      <c r="E38" s="82"/>
      <c r="F38" s="150">
        <f>F36+F37</f>
        <v>19</v>
      </c>
      <c r="G38" s="136">
        <f>G36+G37</f>
        <v>36879423</v>
      </c>
      <c r="H38" s="150">
        <f>H36+H37</f>
        <v>104</v>
      </c>
      <c r="I38" s="136">
        <f>I36+I37</f>
        <v>8976866.4000000004</v>
      </c>
      <c r="K38" s="138">
        <f t="shared" si="0"/>
        <v>361</v>
      </c>
    </row>
    <row r="39" spans="1:22" x14ac:dyDescent="0.2">
      <c r="A39" s="605"/>
      <c r="B39" s="25" t="s">
        <v>203</v>
      </c>
      <c r="C39" s="21">
        <v>49</v>
      </c>
      <c r="D39" s="22">
        <v>11347703</v>
      </c>
      <c r="E39" s="82"/>
      <c r="F39" s="24">
        <v>11</v>
      </c>
      <c r="G39" s="33">
        <v>6554522</v>
      </c>
      <c r="H39" s="24">
        <v>11</v>
      </c>
      <c r="I39" s="33">
        <v>1567333</v>
      </c>
      <c r="K39">
        <f t="shared" si="0"/>
        <v>71</v>
      </c>
    </row>
    <row r="40" spans="1:22" x14ac:dyDescent="0.2">
      <c r="A40" s="605"/>
      <c r="B40" s="25"/>
      <c r="C40" s="149">
        <f>C38+C39</f>
        <v>287</v>
      </c>
      <c r="D40" s="134">
        <f>D38+D39</f>
        <v>68780158</v>
      </c>
      <c r="E40" s="82"/>
      <c r="F40" s="150">
        <f>F38+F39</f>
        <v>30</v>
      </c>
      <c r="G40" s="136">
        <f>G38+G39</f>
        <v>43433945</v>
      </c>
      <c r="H40" s="150">
        <f>H38+H39</f>
        <v>115</v>
      </c>
      <c r="I40" s="136">
        <f>I38+I39</f>
        <v>10544199.4</v>
      </c>
      <c r="K40" s="138">
        <f t="shared" si="0"/>
        <v>432</v>
      </c>
    </row>
    <row r="41" spans="1:22" x14ac:dyDescent="0.2">
      <c r="A41" s="605"/>
      <c r="B41" s="25" t="s">
        <v>204</v>
      </c>
      <c r="C41" s="21">
        <v>62</v>
      </c>
      <c r="D41" s="22">
        <v>15082782</v>
      </c>
      <c r="E41" s="82"/>
      <c r="F41" s="24">
        <v>3</v>
      </c>
      <c r="G41" s="33">
        <v>437000</v>
      </c>
      <c r="H41" s="24">
        <v>11</v>
      </c>
      <c r="I41" s="33">
        <v>3190730</v>
      </c>
      <c r="K41">
        <f t="shared" si="0"/>
        <v>76</v>
      </c>
    </row>
    <row r="42" spans="1:22" x14ac:dyDescent="0.2">
      <c r="A42" s="605"/>
      <c r="B42" s="25"/>
      <c r="C42" s="149">
        <f>C40+C41</f>
        <v>349</v>
      </c>
      <c r="D42" s="134">
        <f>D40+D41</f>
        <v>83862940</v>
      </c>
      <c r="E42" s="82"/>
      <c r="F42" s="150">
        <f>F40+F41</f>
        <v>33</v>
      </c>
      <c r="G42" s="136">
        <f>G40+G41</f>
        <v>43870945</v>
      </c>
      <c r="H42" s="150">
        <f>H40+H41</f>
        <v>126</v>
      </c>
      <c r="I42" s="136">
        <f>I40+I41</f>
        <v>13734929.4</v>
      </c>
      <c r="K42" s="138">
        <f t="shared" si="0"/>
        <v>508</v>
      </c>
    </row>
    <row r="43" spans="1:22" x14ac:dyDescent="0.2">
      <c r="A43" s="605"/>
      <c r="B43" s="25" t="s">
        <v>205</v>
      </c>
      <c r="C43" s="21">
        <v>43</v>
      </c>
      <c r="D43" s="22">
        <v>10918864</v>
      </c>
      <c r="E43" s="82"/>
      <c r="F43" s="24">
        <v>0</v>
      </c>
      <c r="G43" s="33">
        <v>0</v>
      </c>
      <c r="H43" s="24">
        <v>11</v>
      </c>
      <c r="I43" s="33">
        <v>881184</v>
      </c>
      <c r="K43">
        <f t="shared" si="0"/>
        <v>54</v>
      </c>
    </row>
    <row r="44" spans="1:22" x14ac:dyDescent="0.2">
      <c r="A44" s="605"/>
      <c r="B44" s="25"/>
      <c r="C44" s="149">
        <f>C42+C43</f>
        <v>392</v>
      </c>
      <c r="D44" s="134">
        <f>D42+D43</f>
        <v>94781804</v>
      </c>
      <c r="E44" s="82"/>
      <c r="F44" s="150">
        <f>F42+F43</f>
        <v>33</v>
      </c>
      <c r="G44" s="136">
        <f>G42+G43</f>
        <v>43870945</v>
      </c>
      <c r="H44" s="150">
        <f>H42+H43</f>
        <v>137</v>
      </c>
      <c r="I44" s="136">
        <f>I42+I43</f>
        <v>14616113.4</v>
      </c>
      <c r="K44" s="138">
        <f t="shared" si="0"/>
        <v>562</v>
      </c>
    </row>
    <row r="45" spans="1:22" x14ac:dyDescent="0.2">
      <c r="A45" s="605"/>
      <c r="B45" s="25" t="s">
        <v>206</v>
      </c>
      <c r="C45" s="21">
        <v>46</v>
      </c>
      <c r="D45" s="22">
        <v>11886324</v>
      </c>
      <c r="E45" s="82"/>
      <c r="F45" s="24">
        <v>7</v>
      </c>
      <c r="G45" s="33">
        <v>17910380</v>
      </c>
      <c r="H45" s="24">
        <v>15</v>
      </c>
      <c r="I45" s="33">
        <v>1645090</v>
      </c>
      <c r="K45">
        <f t="shared" si="0"/>
        <v>68</v>
      </c>
    </row>
    <row r="46" spans="1:22" x14ac:dyDescent="0.2">
      <c r="A46" s="605"/>
      <c r="B46" s="25"/>
      <c r="C46" s="149">
        <f>C44+C45</f>
        <v>438</v>
      </c>
      <c r="D46" s="134">
        <f>D44+D45</f>
        <v>106668128</v>
      </c>
      <c r="E46" s="82"/>
      <c r="F46" s="150">
        <f>F44+F45</f>
        <v>40</v>
      </c>
      <c r="G46" s="136">
        <f>G44+G45</f>
        <v>61781325</v>
      </c>
      <c r="H46" s="150">
        <f>H44+H45</f>
        <v>152</v>
      </c>
      <c r="I46" s="136">
        <f>I44+I45</f>
        <v>16261203.4</v>
      </c>
      <c r="K46" s="138">
        <f t="shared" si="0"/>
        <v>630</v>
      </c>
    </row>
    <row r="47" spans="1:22" x14ac:dyDescent="0.2">
      <c r="A47" s="606"/>
      <c r="B47" s="25" t="s">
        <v>207</v>
      </c>
      <c r="C47" s="21">
        <v>45</v>
      </c>
      <c r="D47" s="22">
        <v>11199665</v>
      </c>
      <c r="E47" s="82"/>
      <c r="F47" s="24">
        <v>1</v>
      </c>
      <c r="G47" s="33">
        <v>21000</v>
      </c>
      <c r="H47" s="24">
        <v>10</v>
      </c>
      <c r="I47" s="33">
        <v>737952</v>
      </c>
      <c r="K47">
        <f t="shared" si="0"/>
        <v>56</v>
      </c>
      <c r="N47" s="145" t="s">
        <v>236</v>
      </c>
      <c r="O47" s="195" t="s">
        <v>261</v>
      </c>
      <c r="P47" s="145"/>
      <c r="Q47" s="145"/>
      <c r="R47" s="145"/>
      <c r="S47" s="145"/>
      <c r="T47" s="145"/>
      <c r="U47" s="145"/>
      <c r="V47" s="145"/>
    </row>
    <row r="48" spans="1:22" x14ac:dyDescent="0.2">
      <c r="A48" s="151"/>
      <c r="B48" s="152"/>
      <c r="C48" s="153">
        <f>C46+C47</f>
        <v>483</v>
      </c>
      <c r="D48" s="154">
        <f>D46+D47</f>
        <v>117867793</v>
      </c>
      <c r="F48" s="153">
        <f>F46+F47</f>
        <v>41</v>
      </c>
      <c r="G48" s="155">
        <f>G46+G47</f>
        <v>61802325</v>
      </c>
      <c r="H48" s="153">
        <f>H46+H47</f>
        <v>162</v>
      </c>
      <c r="I48" s="155">
        <f>I46+I47</f>
        <v>16999155.399999999</v>
      </c>
      <c r="K48" s="138">
        <f t="shared" si="0"/>
        <v>686</v>
      </c>
    </row>
    <row r="50" spans="1:18" ht="12.75" customHeight="1" x14ac:dyDescent="0.2">
      <c r="A50" s="611" t="s">
        <v>221</v>
      </c>
      <c r="B50" s="10" t="s">
        <v>222</v>
      </c>
      <c r="C50" s="156">
        <f>SUM('Summary Data'!C135)</f>
        <v>54</v>
      </c>
      <c r="D50" s="157">
        <f>SUM('Summary Data'!D135)</f>
        <v>13754582</v>
      </c>
      <c r="E50" s="158"/>
      <c r="F50" s="156">
        <f>SUM('Summary Data'!AK135)</f>
        <v>1</v>
      </c>
      <c r="G50" s="159">
        <f>SUM('Summary Data'!AL135)</f>
        <v>512150</v>
      </c>
      <c r="H50" s="156">
        <f>SUM('Summary Data'!AN135)</f>
        <v>10</v>
      </c>
      <c r="I50" s="159">
        <f>SUM('Summary Data'!AO135)</f>
        <v>221671</v>
      </c>
      <c r="J50" s="160">
        <v>0</v>
      </c>
      <c r="K50" s="1">
        <f t="shared" si="0"/>
        <v>65</v>
      </c>
      <c r="O50" t="s">
        <v>237</v>
      </c>
      <c r="Q50" s="72" t="s">
        <v>271</v>
      </c>
      <c r="R50">
        <f>SUM(C75,C77,C79,C81,C83,C85,C87,C89,C91,C93,C95,C97)</f>
        <v>1101</v>
      </c>
    </row>
    <row r="51" spans="1:18" x14ac:dyDescent="0.2">
      <c r="A51" s="612"/>
      <c r="B51" s="10"/>
      <c r="C51" s="162">
        <f>C49+C50</f>
        <v>54</v>
      </c>
      <c r="D51" s="163">
        <f>D49+D50</f>
        <v>13754582</v>
      </c>
      <c r="E51" s="164"/>
      <c r="F51" s="162">
        <f>F49+F50</f>
        <v>1</v>
      </c>
      <c r="G51" s="165">
        <f>G49+G50</f>
        <v>512150</v>
      </c>
      <c r="H51" s="162">
        <f>H49+H50</f>
        <v>10</v>
      </c>
      <c r="I51" s="165">
        <f>I49+I50</f>
        <v>221671</v>
      </c>
      <c r="J51" s="160"/>
      <c r="K51" s="138">
        <f t="shared" si="0"/>
        <v>65</v>
      </c>
      <c r="Q51" t="s">
        <v>238</v>
      </c>
      <c r="R51">
        <v>302</v>
      </c>
    </row>
    <row r="52" spans="1:18" x14ac:dyDescent="0.2">
      <c r="A52" s="612"/>
      <c r="B52" s="10" t="s">
        <v>223</v>
      </c>
      <c r="C52" s="156">
        <f>SUM('Summary Data'!C136)</f>
        <v>41</v>
      </c>
      <c r="D52" s="161">
        <f>SUM('Summary Data'!D136)</f>
        <v>11398124</v>
      </c>
      <c r="E52" s="158"/>
      <c r="F52" s="156">
        <f>SUM('Summary Data'!AK136)</f>
        <v>1</v>
      </c>
      <c r="G52" s="159">
        <f>SUM('Summary Data'!AL136)</f>
        <v>108860</v>
      </c>
      <c r="H52" s="156">
        <f>SUM('Summary Data'!AN136)</f>
        <v>18</v>
      </c>
      <c r="I52" s="159">
        <f>SUM('Summary Data'!AO136)</f>
        <v>727506</v>
      </c>
      <c r="J52" s="160"/>
      <c r="K52">
        <f t="shared" si="0"/>
        <v>60</v>
      </c>
      <c r="Q52" t="s">
        <v>239</v>
      </c>
      <c r="R52">
        <v>483</v>
      </c>
    </row>
    <row r="53" spans="1:18" x14ac:dyDescent="0.2">
      <c r="A53" s="612"/>
      <c r="B53" s="10"/>
      <c r="C53" s="162">
        <f>C51+C52</f>
        <v>95</v>
      </c>
      <c r="D53" s="163">
        <f>D51+D52</f>
        <v>25152706</v>
      </c>
      <c r="E53" s="164"/>
      <c r="F53" s="162">
        <f>F51+F52</f>
        <v>2</v>
      </c>
      <c r="G53" s="165">
        <f>G51+G52</f>
        <v>621010</v>
      </c>
      <c r="H53" s="162">
        <f>H51+H52</f>
        <v>28</v>
      </c>
      <c r="I53" s="165">
        <f>I51+I52</f>
        <v>949177</v>
      </c>
      <c r="J53" s="166"/>
      <c r="K53" s="138">
        <f t="shared" si="0"/>
        <v>125</v>
      </c>
    </row>
    <row r="54" spans="1:18" x14ac:dyDescent="0.2">
      <c r="A54" s="612"/>
      <c r="B54" s="10" t="s">
        <v>240</v>
      </c>
      <c r="C54" s="156">
        <f>SUM('Summary Data'!C137)</f>
        <v>51</v>
      </c>
      <c r="D54" s="157">
        <f>SUM('Summary Data'!D137)</f>
        <v>14199227</v>
      </c>
      <c r="E54" s="158"/>
      <c r="F54" s="156">
        <f>SUM('Summary Data'!AK137)</f>
        <v>1</v>
      </c>
      <c r="G54" s="159">
        <f>SUM('Summary Data'!AL137)</f>
        <v>95117</v>
      </c>
      <c r="H54" s="156">
        <f>SUM('Summary Data'!AN137)</f>
        <v>7</v>
      </c>
      <c r="I54" s="159">
        <f>SUM('Summary Data'!AO137)</f>
        <v>1146049</v>
      </c>
      <c r="J54" s="160"/>
      <c r="K54">
        <f t="shared" si="0"/>
        <v>59</v>
      </c>
      <c r="O54" t="s">
        <v>241</v>
      </c>
      <c r="Q54" s="72" t="s">
        <v>271</v>
      </c>
      <c r="R54" s="84">
        <f>SUM(D75,D77,D79,D81,D83,D85,D87,D89,D91,D93,D95,D97)</f>
        <v>275396113.31</v>
      </c>
    </row>
    <row r="55" spans="1:18" x14ac:dyDescent="0.2">
      <c r="A55" s="612"/>
      <c r="B55" s="181"/>
      <c r="C55" s="182">
        <f>C53+C54</f>
        <v>146</v>
      </c>
      <c r="D55" s="183">
        <f>D53+D54</f>
        <v>39351933</v>
      </c>
      <c r="E55" s="184"/>
      <c r="F55" s="182">
        <f>F53+F54</f>
        <v>3</v>
      </c>
      <c r="G55" s="185">
        <f>G53+G54</f>
        <v>716127</v>
      </c>
      <c r="H55" s="182">
        <f>H53+H54</f>
        <v>35</v>
      </c>
      <c r="I55" s="185">
        <f>I53+I54</f>
        <v>2095226</v>
      </c>
      <c r="J55" s="160"/>
      <c r="K55" s="138">
        <f t="shared" si="0"/>
        <v>184</v>
      </c>
      <c r="Q55" t="s">
        <v>238</v>
      </c>
      <c r="R55" s="97">
        <v>77392675</v>
      </c>
    </row>
    <row r="56" spans="1:18" x14ac:dyDescent="0.2">
      <c r="A56" s="612"/>
      <c r="B56" s="10" t="s">
        <v>225</v>
      </c>
      <c r="C56" s="156">
        <f>SUM('Summary Data'!C138)</f>
        <v>34</v>
      </c>
      <c r="D56" s="157">
        <f>SUM('Summary Data'!D138)</f>
        <v>9714521</v>
      </c>
      <c r="E56" s="158"/>
      <c r="F56" s="156">
        <f>SUM('Summary Data'!AK138)</f>
        <v>0</v>
      </c>
      <c r="G56" s="159">
        <f>SUM('Summary Data'!AL138)</f>
        <v>0</v>
      </c>
      <c r="H56" s="156">
        <f>SUM('Summary Data'!AN138)</f>
        <v>10</v>
      </c>
      <c r="I56" s="159">
        <f>SUM('Summary Data'!AO138)</f>
        <v>1036880.47</v>
      </c>
      <c r="J56" s="160"/>
      <c r="K56">
        <f t="shared" si="0"/>
        <v>44</v>
      </c>
      <c r="Q56" t="s">
        <v>239</v>
      </c>
      <c r="R56" s="97">
        <v>117867793</v>
      </c>
    </row>
    <row r="57" spans="1:18" x14ac:dyDescent="0.2">
      <c r="A57" s="612"/>
      <c r="B57" s="10"/>
      <c r="C57" s="162">
        <f>SUM(C55:C56)</f>
        <v>180</v>
      </c>
      <c r="D57" s="163">
        <f>SUM(D55:D56)</f>
        <v>49066454</v>
      </c>
      <c r="E57" s="164"/>
      <c r="F57" s="162">
        <f>SUM(F55:F56)</f>
        <v>3</v>
      </c>
      <c r="G57" s="165">
        <f>SUM(G55:G56)</f>
        <v>716127</v>
      </c>
      <c r="H57" s="162">
        <f>SUM(H55:H56)</f>
        <v>45</v>
      </c>
      <c r="I57" s="165">
        <f>SUM(I55:I56)</f>
        <v>3132106.4699999997</v>
      </c>
      <c r="J57" s="160"/>
      <c r="K57" s="194">
        <f t="shared" si="0"/>
        <v>228</v>
      </c>
      <c r="L57" s="72"/>
      <c r="R57" s="97"/>
    </row>
    <row r="58" spans="1:18" x14ac:dyDescent="0.2">
      <c r="A58" s="612"/>
      <c r="B58" s="10" t="s">
        <v>226</v>
      </c>
      <c r="C58" s="156">
        <v>41</v>
      </c>
      <c r="D58" s="157">
        <v>10921682</v>
      </c>
      <c r="E58" s="158"/>
      <c r="F58" s="156">
        <v>5</v>
      </c>
      <c r="G58" s="159">
        <v>6312921</v>
      </c>
      <c r="H58" s="156">
        <v>17</v>
      </c>
      <c r="I58" s="159">
        <v>2790886</v>
      </c>
      <c r="J58" s="160"/>
      <c r="K58">
        <f t="shared" si="0"/>
        <v>63</v>
      </c>
      <c r="O58" t="s">
        <v>242</v>
      </c>
      <c r="Q58" s="72" t="s">
        <v>271</v>
      </c>
      <c r="R58">
        <f>SUM(F75,F77,F79,F81,F83,F85,F87,F89,F91,F93,F95,F97)</f>
        <v>50</v>
      </c>
    </row>
    <row r="59" spans="1:18" x14ac:dyDescent="0.2">
      <c r="A59" s="612"/>
      <c r="B59" s="10"/>
      <c r="C59" s="162">
        <f>SUM(C57:C58)</f>
        <v>221</v>
      </c>
      <c r="D59" s="163">
        <f>SUM(D57:D58)</f>
        <v>59988136</v>
      </c>
      <c r="E59" s="164"/>
      <c r="F59" s="162">
        <f>SUM(F57:F58)</f>
        <v>8</v>
      </c>
      <c r="G59" s="165">
        <f>SUM(G57:G58)</f>
        <v>7029048</v>
      </c>
      <c r="H59" s="162">
        <f>SUM(H57:H58)</f>
        <v>62</v>
      </c>
      <c r="I59" s="165">
        <f>SUM(I57:I58)</f>
        <v>5922992.4699999997</v>
      </c>
      <c r="J59" s="160"/>
      <c r="K59" s="194">
        <f t="shared" si="0"/>
        <v>291</v>
      </c>
      <c r="Q59" t="s">
        <v>238</v>
      </c>
      <c r="R59">
        <v>10</v>
      </c>
    </row>
    <row r="60" spans="1:18" x14ac:dyDescent="0.2">
      <c r="A60" s="612"/>
      <c r="B60" s="10" t="s">
        <v>227</v>
      </c>
      <c r="C60" s="156">
        <v>74</v>
      </c>
      <c r="D60" s="157">
        <v>17404539</v>
      </c>
      <c r="E60" s="158"/>
      <c r="F60" s="156">
        <v>2</v>
      </c>
      <c r="G60" s="159">
        <v>1400787</v>
      </c>
      <c r="H60" s="156">
        <v>16</v>
      </c>
      <c r="I60" s="159">
        <v>2512237</v>
      </c>
      <c r="J60" s="160"/>
      <c r="K60">
        <f t="shared" si="0"/>
        <v>92</v>
      </c>
      <c r="Q60" t="s">
        <v>239</v>
      </c>
      <c r="R60">
        <v>41</v>
      </c>
    </row>
    <row r="61" spans="1:18" x14ac:dyDescent="0.2">
      <c r="A61" s="612"/>
      <c r="B61" s="10"/>
      <c r="C61" s="162">
        <f>SUM(C59:C60)</f>
        <v>295</v>
      </c>
      <c r="D61" s="163">
        <f>SUM(D59:D60)</f>
        <v>77392675</v>
      </c>
      <c r="E61" s="164"/>
      <c r="F61" s="162">
        <f>SUM(F59:F60)</f>
        <v>10</v>
      </c>
      <c r="G61" s="165">
        <f>SUM(G59:G60)</f>
        <v>8429835</v>
      </c>
      <c r="H61" s="162">
        <f>SUM(H59:H60)</f>
        <v>78</v>
      </c>
      <c r="I61" s="165">
        <f>SUM(I59:I60)</f>
        <v>8435229.4699999988</v>
      </c>
      <c r="J61" s="160"/>
      <c r="K61" s="194">
        <f t="shared" si="0"/>
        <v>383</v>
      </c>
    </row>
    <row r="62" spans="1:18" x14ac:dyDescent="0.2">
      <c r="A62" s="612"/>
      <c r="B62" s="10" t="s">
        <v>228</v>
      </c>
      <c r="C62" s="156">
        <v>65</v>
      </c>
      <c r="D62" s="157">
        <v>16482251</v>
      </c>
      <c r="E62" s="158"/>
      <c r="F62" s="156">
        <v>7</v>
      </c>
      <c r="G62" s="159">
        <v>25414244</v>
      </c>
      <c r="H62" s="156">
        <v>20</v>
      </c>
      <c r="I62" s="159">
        <v>2519080</v>
      </c>
      <c r="J62" s="160"/>
      <c r="K62">
        <f t="shared" si="0"/>
        <v>92</v>
      </c>
      <c r="O62" t="s">
        <v>243</v>
      </c>
      <c r="Q62" s="72" t="s">
        <v>271</v>
      </c>
      <c r="R62" s="84">
        <f>SUM(G75,G77,G79,G81,G83,G85,G87,G89,G91,G93,G95,G97)</f>
        <v>87398869.599999994</v>
      </c>
    </row>
    <row r="63" spans="1:18" x14ac:dyDescent="0.2">
      <c r="A63" s="612"/>
      <c r="B63" s="10"/>
      <c r="C63" s="162">
        <f>SUM(C61:C62)</f>
        <v>360</v>
      </c>
      <c r="D63" s="163">
        <f>SUM(D61:D62)</f>
        <v>93874926</v>
      </c>
      <c r="E63" s="164"/>
      <c r="F63" s="162">
        <f>SUM(F61:F62)</f>
        <v>17</v>
      </c>
      <c r="G63" s="165">
        <f>SUM(G61:G62)</f>
        <v>33844079</v>
      </c>
      <c r="H63" s="162">
        <f>SUM(H61:H62)</f>
        <v>98</v>
      </c>
      <c r="I63" s="165">
        <f>SUM(I61:I62)</f>
        <v>10954309.469999999</v>
      </c>
      <c r="J63" s="160"/>
      <c r="K63" s="194">
        <f t="shared" si="0"/>
        <v>475</v>
      </c>
      <c r="Q63" t="s">
        <v>238</v>
      </c>
      <c r="R63" s="97">
        <v>8429835</v>
      </c>
    </row>
    <row r="64" spans="1:18" x14ac:dyDescent="0.2">
      <c r="A64" s="612"/>
      <c r="B64" s="10" t="s">
        <v>229</v>
      </c>
      <c r="C64" s="156">
        <v>85</v>
      </c>
      <c r="D64" s="157">
        <v>21444400</v>
      </c>
      <c r="E64" s="158"/>
      <c r="F64" s="156">
        <v>6</v>
      </c>
      <c r="G64" s="159">
        <v>14828663.5</v>
      </c>
      <c r="H64" s="156">
        <v>10</v>
      </c>
      <c r="I64" s="159">
        <v>909423.43</v>
      </c>
      <c r="J64" s="160"/>
      <c r="K64">
        <f t="shared" si="0"/>
        <v>101</v>
      </c>
      <c r="Q64" t="s">
        <v>239</v>
      </c>
      <c r="R64" s="97">
        <v>61802325</v>
      </c>
    </row>
    <row r="65" spans="1:22" x14ac:dyDescent="0.2">
      <c r="A65" s="612"/>
      <c r="B65" s="10"/>
      <c r="C65" s="162">
        <f>SUM(C63:C64)</f>
        <v>445</v>
      </c>
      <c r="D65" s="163">
        <f>SUM(D63:D64)</f>
        <v>115319326</v>
      </c>
      <c r="E65" s="164"/>
      <c r="F65" s="162">
        <f>SUM(F63:F64)</f>
        <v>23</v>
      </c>
      <c r="G65" s="165">
        <f>SUM(G63:G64)</f>
        <v>48672742.5</v>
      </c>
      <c r="H65" s="162">
        <f>SUM(H63:H64)</f>
        <v>108</v>
      </c>
      <c r="I65" s="165">
        <f>SUM(I63:I64)</f>
        <v>11863732.899999999</v>
      </c>
      <c r="J65" s="160"/>
      <c r="K65" s="194">
        <f t="shared" si="0"/>
        <v>576</v>
      </c>
      <c r="R65" s="97"/>
    </row>
    <row r="66" spans="1:22" x14ac:dyDescent="0.2">
      <c r="A66" s="612"/>
      <c r="B66" s="10" t="s">
        <v>230</v>
      </c>
      <c r="C66" s="156">
        <v>99</v>
      </c>
      <c r="D66" s="157">
        <v>25407129</v>
      </c>
      <c r="E66" s="158"/>
      <c r="F66" s="156">
        <v>6</v>
      </c>
      <c r="G66" s="159">
        <v>4856337</v>
      </c>
      <c r="H66" s="156">
        <v>11</v>
      </c>
      <c r="I66" s="159">
        <v>1046655</v>
      </c>
      <c r="J66" s="160"/>
      <c r="K66">
        <f t="shared" si="0"/>
        <v>116</v>
      </c>
      <c r="O66" s="72" t="s">
        <v>272</v>
      </c>
      <c r="Q66" s="72" t="s">
        <v>274</v>
      </c>
      <c r="R66" s="30">
        <f>SUM(H75,H77,H79,H81,H83,H85,H87,H89,H91,H93,H95,H97)</f>
        <v>159</v>
      </c>
    </row>
    <row r="67" spans="1:22" x14ac:dyDescent="0.2">
      <c r="A67" s="612"/>
      <c r="B67" s="10"/>
      <c r="C67" s="162">
        <f>SUM(C65:C66)</f>
        <v>544</v>
      </c>
      <c r="D67" s="163">
        <f>SUM(D65:D66)</f>
        <v>140726455</v>
      </c>
      <c r="E67" s="164"/>
      <c r="F67" s="162">
        <f>SUM(F65:F66)</f>
        <v>29</v>
      </c>
      <c r="G67" s="165">
        <f>SUM(G65:G66)</f>
        <v>53529079.5</v>
      </c>
      <c r="H67" s="162">
        <f>SUM(H65:H66)</f>
        <v>119</v>
      </c>
      <c r="I67" s="165">
        <f>SUM(I65:I66)</f>
        <v>12910387.899999999</v>
      </c>
      <c r="J67" s="160"/>
      <c r="K67" s="194">
        <f t="shared" ref="K67:K73" si="1">SUM(C67,,F67,H67)</f>
        <v>692</v>
      </c>
      <c r="R67" s="97"/>
    </row>
    <row r="68" spans="1:22" x14ac:dyDescent="0.2">
      <c r="A68" s="612"/>
      <c r="B68" s="10" t="s">
        <v>231</v>
      </c>
      <c r="C68" s="156">
        <v>75</v>
      </c>
      <c r="D68" s="157">
        <v>18930896</v>
      </c>
      <c r="E68" s="158"/>
      <c r="F68" s="156">
        <v>7</v>
      </c>
      <c r="G68" s="159">
        <v>2314063.77</v>
      </c>
      <c r="H68" s="156">
        <v>16</v>
      </c>
      <c r="I68" s="159">
        <v>1574205.91</v>
      </c>
      <c r="J68" s="160"/>
      <c r="K68">
        <f t="shared" si="1"/>
        <v>98</v>
      </c>
      <c r="O68" s="72" t="s">
        <v>273</v>
      </c>
      <c r="Q68" s="72" t="s">
        <v>274</v>
      </c>
      <c r="R68" s="97">
        <f>SUM(I75,I77,I79,I81,I83,I85,I87,I89,I91,I93,I95,I97)</f>
        <v>34689679.310000002</v>
      </c>
    </row>
    <row r="69" spans="1:22" x14ac:dyDescent="0.2">
      <c r="A69" s="612"/>
      <c r="B69" s="10"/>
      <c r="C69" s="162">
        <f>SUM(C67:C68)</f>
        <v>619</v>
      </c>
      <c r="D69" s="163">
        <f>SUM(D67:D68)</f>
        <v>159657351</v>
      </c>
      <c r="E69" s="164"/>
      <c r="F69" s="162">
        <f>SUM(F67:F68)</f>
        <v>36</v>
      </c>
      <c r="G69" s="165">
        <f>SUM(G67:G68)</f>
        <v>55843143.270000003</v>
      </c>
      <c r="H69" s="162">
        <f>SUM(H67:H68)</f>
        <v>135</v>
      </c>
      <c r="I69" s="165">
        <f>SUM(I67:I68)</f>
        <v>14484593.809999999</v>
      </c>
      <c r="J69" s="160"/>
      <c r="K69" s="194">
        <f t="shared" si="1"/>
        <v>790</v>
      </c>
    </row>
    <row r="70" spans="1:22" x14ac:dyDescent="0.2">
      <c r="A70" s="612"/>
      <c r="B70" s="10" t="s">
        <v>232</v>
      </c>
      <c r="C70" s="156">
        <v>80</v>
      </c>
      <c r="D70" s="157">
        <v>21387087</v>
      </c>
      <c r="E70" s="158"/>
      <c r="F70" s="156">
        <v>7</v>
      </c>
      <c r="G70" s="159">
        <v>10376967.5</v>
      </c>
      <c r="H70" s="156">
        <v>11</v>
      </c>
      <c r="I70" s="159">
        <v>1274473.77</v>
      </c>
      <c r="J70" s="160"/>
      <c r="K70">
        <f t="shared" si="1"/>
        <v>98</v>
      </c>
      <c r="P70" s="192"/>
    </row>
    <row r="71" spans="1:22" x14ac:dyDescent="0.2">
      <c r="A71" s="613"/>
      <c r="B71" s="10"/>
      <c r="C71" s="162">
        <f>SUM(C69:C70)</f>
        <v>699</v>
      </c>
      <c r="D71" s="163">
        <f>SUM(D69:D70)</f>
        <v>181044438</v>
      </c>
      <c r="E71" s="164"/>
      <c r="F71" s="162">
        <f>SUM(F69:F70)</f>
        <v>43</v>
      </c>
      <c r="G71" s="165">
        <f>SUM(G69:G70)</f>
        <v>66220110.770000003</v>
      </c>
      <c r="H71" s="162">
        <f>SUM(H69:H70)</f>
        <v>146</v>
      </c>
      <c r="I71" s="165">
        <f>SUM(I69:I70)</f>
        <v>15759067.579999998</v>
      </c>
      <c r="J71" s="160"/>
      <c r="K71" s="194">
        <f t="shared" si="1"/>
        <v>888</v>
      </c>
      <c r="P71" s="192"/>
    </row>
    <row r="72" spans="1:22" x14ac:dyDescent="0.2">
      <c r="A72" s="167"/>
      <c r="B72" s="10" t="s">
        <v>233</v>
      </c>
      <c r="C72" s="156">
        <v>70</v>
      </c>
      <c r="D72" s="157">
        <v>17478116</v>
      </c>
      <c r="E72" s="158"/>
      <c r="F72" s="156">
        <v>7</v>
      </c>
      <c r="G72" s="159">
        <v>18835360</v>
      </c>
      <c r="H72" s="156">
        <v>16</v>
      </c>
      <c r="I72" s="159">
        <v>3741146</v>
      </c>
      <c r="J72" s="160"/>
      <c r="K72">
        <f t="shared" si="1"/>
        <v>93</v>
      </c>
      <c r="N72" t="s">
        <v>244</v>
      </c>
      <c r="P72" t="s">
        <v>245</v>
      </c>
      <c r="R72" t="s">
        <v>246</v>
      </c>
    </row>
    <row r="73" spans="1:22" x14ac:dyDescent="0.2">
      <c r="A73" s="167"/>
      <c r="B73" s="10"/>
      <c r="C73" s="162">
        <f>SUM(C71:C72)</f>
        <v>769</v>
      </c>
      <c r="D73" s="163">
        <f>SUM(D71:D72)</f>
        <v>198522554</v>
      </c>
      <c r="E73" s="164"/>
      <c r="F73" s="162">
        <f>SUM(F71:F72)</f>
        <v>50</v>
      </c>
      <c r="G73" s="165">
        <f>SUM(G71:G72)</f>
        <v>85055470.770000011</v>
      </c>
      <c r="H73" s="162">
        <f>SUM(H71:H72)</f>
        <v>162</v>
      </c>
      <c r="I73" s="165">
        <f>SUM(I71:I72)</f>
        <v>19500213.579999998</v>
      </c>
      <c r="J73" s="160"/>
      <c r="K73" s="194">
        <f t="shared" si="1"/>
        <v>981</v>
      </c>
      <c r="N73" t="s">
        <v>248</v>
      </c>
      <c r="O73" t="s">
        <v>9</v>
      </c>
      <c r="P73" t="s">
        <v>248</v>
      </c>
      <c r="Q73" t="s">
        <v>9</v>
      </c>
      <c r="R73" t="s">
        <v>248</v>
      </c>
      <c r="S73" t="s">
        <v>9</v>
      </c>
      <c r="U73" t="s">
        <v>235</v>
      </c>
      <c r="V73" t="s">
        <v>247</v>
      </c>
    </row>
    <row r="74" spans="1:22" ht="11.25" customHeight="1" x14ac:dyDescent="0.2">
      <c r="A74" s="167"/>
    </row>
    <row r="75" spans="1:22" ht="12.75" customHeight="1" x14ac:dyDescent="0.2">
      <c r="A75" s="611" t="s">
        <v>268</v>
      </c>
      <c r="B75" s="200" t="s">
        <v>269</v>
      </c>
      <c r="C75" s="201">
        <f>SUM('Summary Data'!C147)</f>
        <v>77</v>
      </c>
      <c r="D75" s="203">
        <f>SUM('Summary Data'!D147)</f>
        <v>19808849</v>
      </c>
      <c r="E75" s="199"/>
      <c r="F75" s="201">
        <f>SUM('Summary Data'!AK147)</f>
        <v>4</v>
      </c>
      <c r="G75" s="204">
        <f>SUM('Summary Data'!AL147)</f>
        <v>9434726</v>
      </c>
      <c r="H75" s="201">
        <f>SUM('Summary Data'!AN147)</f>
        <v>12</v>
      </c>
      <c r="I75" s="204">
        <f>SUM('Summary Data'!AO147)</f>
        <v>493371</v>
      </c>
      <c r="J75" s="160">
        <v>0</v>
      </c>
      <c r="K75" s="194">
        <f>SUM(C75,,F75,H75)</f>
        <v>93</v>
      </c>
      <c r="M75" s="72" t="s">
        <v>271</v>
      </c>
      <c r="N75">
        <f>SUM(R50)</f>
        <v>1101</v>
      </c>
      <c r="O75" s="97">
        <f>SUM(R54)</f>
        <v>275396113.31</v>
      </c>
      <c r="P75">
        <f>SUM(R58)</f>
        <v>50</v>
      </c>
      <c r="Q75" s="97">
        <f>SUM(R62)</f>
        <v>87398869.599999994</v>
      </c>
      <c r="R75" s="205">
        <f>SUM(R66)</f>
        <v>159</v>
      </c>
      <c r="S75" s="186">
        <f>SUM(R68)</f>
        <v>34689679.310000002</v>
      </c>
      <c r="U75" s="30">
        <f t="shared" ref="U75:V77" si="2">N75+P75+R75</f>
        <v>1310</v>
      </c>
      <c r="V75" s="97">
        <f t="shared" si="2"/>
        <v>397484662.21999997</v>
      </c>
    </row>
    <row r="76" spans="1:22" x14ac:dyDescent="0.2">
      <c r="A76" s="612"/>
      <c r="B76" s="200"/>
      <c r="C76" s="201">
        <v>82</v>
      </c>
      <c r="D76" s="203">
        <v>20797940</v>
      </c>
      <c r="E76" s="199"/>
      <c r="F76" s="201">
        <v>4</v>
      </c>
      <c r="G76" s="204">
        <v>9434726</v>
      </c>
      <c r="H76" s="201">
        <v>12</v>
      </c>
      <c r="I76" s="204">
        <v>493371</v>
      </c>
      <c r="J76" s="160">
        <v>0</v>
      </c>
      <c r="K76">
        <f t="shared" ref="K76:K98" si="3">SUM(C76,,F76,H76)</f>
        <v>98</v>
      </c>
      <c r="M76" t="s">
        <v>238</v>
      </c>
      <c r="N76">
        <f>SUM(R51)</f>
        <v>302</v>
      </c>
      <c r="O76" s="97">
        <f>SUM(R55)</f>
        <v>77392675</v>
      </c>
      <c r="P76">
        <f>SUM(R59)</f>
        <v>10</v>
      </c>
      <c r="Q76" s="97">
        <f>SUM(R63)</f>
        <v>8429835</v>
      </c>
      <c r="R76" s="72">
        <v>162</v>
      </c>
      <c r="S76" s="186">
        <v>19500214</v>
      </c>
      <c r="U76">
        <f t="shared" si="2"/>
        <v>474</v>
      </c>
      <c r="V76" s="97">
        <f t="shared" si="2"/>
        <v>105322724</v>
      </c>
    </row>
    <row r="77" spans="1:22" x14ac:dyDescent="0.2">
      <c r="A77" s="612"/>
      <c r="B77" s="200" t="s">
        <v>275</v>
      </c>
      <c r="C77" s="201">
        <v>65</v>
      </c>
      <c r="D77" s="203">
        <v>16085295</v>
      </c>
      <c r="E77" s="199"/>
      <c r="F77" s="201">
        <v>3</v>
      </c>
      <c r="G77" s="204">
        <v>5402983</v>
      </c>
      <c r="H77" s="201">
        <v>13</v>
      </c>
      <c r="I77" s="204">
        <v>694091.1</v>
      </c>
      <c r="J77" s="160">
        <v>0</v>
      </c>
      <c r="K77" s="194">
        <f t="shared" si="3"/>
        <v>81</v>
      </c>
      <c r="M77" t="s">
        <v>239</v>
      </c>
      <c r="N77" s="192">
        <f>SUM(R52)</f>
        <v>483</v>
      </c>
      <c r="O77" s="97">
        <f>SUM(R56)</f>
        <v>117867793</v>
      </c>
      <c r="P77">
        <f>SUM(R60)</f>
        <v>41</v>
      </c>
      <c r="Q77" s="97">
        <f>SUM(R64)</f>
        <v>61802325</v>
      </c>
      <c r="R77" s="187">
        <v>162</v>
      </c>
      <c r="S77" s="188">
        <v>16999155</v>
      </c>
      <c r="U77">
        <f t="shared" si="2"/>
        <v>686</v>
      </c>
      <c r="V77" s="97">
        <f t="shared" si="2"/>
        <v>196669273</v>
      </c>
    </row>
    <row r="78" spans="1:22" x14ac:dyDescent="0.2">
      <c r="A78" s="612"/>
      <c r="B78" s="200"/>
      <c r="C78" s="201">
        <f t="shared" ref="C78:I78" si="4">SUM(C76:C77)</f>
        <v>147</v>
      </c>
      <c r="D78" s="203">
        <f t="shared" si="4"/>
        <v>36883235</v>
      </c>
      <c r="E78" s="199">
        <f t="shared" si="4"/>
        <v>0</v>
      </c>
      <c r="F78" s="201">
        <f t="shared" si="4"/>
        <v>7</v>
      </c>
      <c r="G78" s="204">
        <f t="shared" si="4"/>
        <v>14837709</v>
      </c>
      <c r="H78" s="201">
        <f t="shared" si="4"/>
        <v>25</v>
      </c>
      <c r="I78" s="204">
        <f t="shared" si="4"/>
        <v>1187462.1000000001</v>
      </c>
      <c r="J78" s="160">
        <v>0</v>
      </c>
      <c r="K78">
        <f t="shared" si="3"/>
        <v>179</v>
      </c>
    </row>
    <row r="79" spans="1:22" x14ac:dyDescent="0.2">
      <c r="A79" s="612"/>
      <c r="B79" s="200" t="s">
        <v>240</v>
      </c>
      <c r="C79" s="201">
        <v>54</v>
      </c>
      <c r="D79" s="203">
        <v>13667287</v>
      </c>
      <c r="E79" s="199"/>
      <c r="F79" s="201">
        <v>1</v>
      </c>
      <c r="G79" s="204">
        <v>266000</v>
      </c>
      <c r="H79" s="201">
        <v>12</v>
      </c>
      <c r="I79" s="204">
        <v>1089749.56</v>
      </c>
      <c r="J79" s="160">
        <v>0</v>
      </c>
      <c r="K79" s="194">
        <f t="shared" si="3"/>
        <v>67</v>
      </c>
    </row>
    <row r="80" spans="1:22" x14ac:dyDescent="0.2">
      <c r="A80" s="612"/>
      <c r="B80" s="200"/>
      <c r="C80" s="201">
        <f t="shared" ref="C80:I80" si="5">SUM(C78:C79)</f>
        <v>201</v>
      </c>
      <c r="D80" s="203">
        <f t="shared" si="5"/>
        <v>50550522</v>
      </c>
      <c r="E80" s="199">
        <f t="shared" si="5"/>
        <v>0</v>
      </c>
      <c r="F80" s="201">
        <f t="shared" si="5"/>
        <v>8</v>
      </c>
      <c r="G80" s="204">
        <f t="shared" si="5"/>
        <v>15103709</v>
      </c>
      <c r="H80" s="201">
        <f t="shared" si="5"/>
        <v>37</v>
      </c>
      <c r="I80" s="204">
        <f t="shared" si="5"/>
        <v>2277211.66</v>
      </c>
      <c r="J80" s="160">
        <v>0</v>
      </c>
      <c r="K80">
        <f t="shared" si="3"/>
        <v>246</v>
      </c>
    </row>
    <row r="81" spans="1:11" x14ac:dyDescent="0.2">
      <c r="A81" s="612"/>
      <c r="B81" s="200" t="s">
        <v>276</v>
      </c>
      <c r="C81" s="201">
        <v>65</v>
      </c>
      <c r="D81" s="203">
        <v>19002043</v>
      </c>
      <c r="E81" s="199"/>
      <c r="F81" s="201">
        <v>3</v>
      </c>
      <c r="G81" s="204">
        <v>6045863</v>
      </c>
      <c r="H81" s="201">
        <v>12</v>
      </c>
      <c r="I81" s="204">
        <v>7115024.4500000002</v>
      </c>
      <c r="J81" s="160">
        <v>0</v>
      </c>
      <c r="K81" s="194">
        <f t="shared" si="3"/>
        <v>80</v>
      </c>
    </row>
    <row r="82" spans="1:11" x14ac:dyDescent="0.2">
      <c r="A82" s="612"/>
      <c r="B82" s="200"/>
      <c r="C82" s="201">
        <f t="shared" ref="C82:I86" si="6">SUM(C80:C81)</f>
        <v>266</v>
      </c>
      <c r="D82" s="203">
        <f t="shared" si="6"/>
        <v>69552565</v>
      </c>
      <c r="E82" s="199">
        <f t="shared" si="6"/>
        <v>0</v>
      </c>
      <c r="F82" s="201">
        <f t="shared" si="6"/>
        <v>11</v>
      </c>
      <c r="G82" s="204">
        <f t="shared" si="6"/>
        <v>21149572</v>
      </c>
      <c r="H82" s="201">
        <f t="shared" si="6"/>
        <v>49</v>
      </c>
      <c r="I82" s="204">
        <f t="shared" si="6"/>
        <v>9392236.1099999994</v>
      </c>
      <c r="J82" s="160">
        <v>0</v>
      </c>
      <c r="K82">
        <f t="shared" si="3"/>
        <v>326</v>
      </c>
    </row>
    <row r="83" spans="1:11" x14ac:dyDescent="0.2">
      <c r="A83" s="612"/>
      <c r="B83" s="200" t="s">
        <v>277</v>
      </c>
      <c r="C83" s="201">
        <v>78</v>
      </c>
      <c r="D83" s="203">
        <v>19876124</v>
      </c>
      <c r="E83" s="199"/>
      <c r="F83" s="201">
        <v>2</v>
      </c>
      <c r="G83" s="204">
        <v>7909581</v>
      </c>
      <c r="H83" s="201">
        <v>12</v>
      </c>
      <c r="I83" s="204">
        <v>6135494</v>
      </c>
      <c r="J83" s="160">
        <v>0</v>
      </c>
      <c r="K83" s="194">
        <f t="shared" si="3"/>
        <v>92</v>
      </c>
    </row>
    <row r="84" spans="1:11" x14ac:dyDescent="0.2">
      <c r="A84" s="612"/>
      <c r="B84" s="200"/>
      <c r="C84" s="201">
        <f t="shared" si="6"/>
        <v>344</v>
      </c>
      <c r="D84" s="203">
        <f t="shared" si="6"/>
        <v>89428689</v>
      </c>
      <c r="E84" s="199">
        <f t="shared" si="6"/>
        <v>0</v>
      </c>
      <c r="F84" s="201">
        <f t="shared" si="6"/>
        <v>13</v>
      </c>
      <c r="G84" s="204">
        <f t="shared" si="6"/>
        <v>29059153</v>
      </c>
      <c r="H84" s="201">
        <f t="shared" si="6"/>
        <v>61</v>
      </c>
      <c r="I84" s="204">
        <f t="shared" si="6"/>
        <v>15527730.109999999</v>
      </c>
      <c r="J84" s="160">
        <v>0</v>
      </c>
      <c r="K84">
        <f t="shared" si="3"/>
        <v>418</v>
      </c>
    </row>
    <row r="85" spans="1:11" x14ac:dyDescent="0.2">
      <c r="A85" s="612"/>
      <c r="B85" s="200" t="s">
        <v>278</v>
      </c>
      <c r="C85" s="201">
        <v>61</v>
      </c>
      <c r="D85" s="203">
        <v>16226212</v>
      </c>
      <c r="E85" s="199"/>
      <c r="F85" s="201">
        <v>2</v>
      </c>
      <c r="G85" s="204">
        <v>3873781</v>
      </c>
      <c r="H85" s="201">
        <v>13</v>
      </c>
      <c r="I85" s="204">
        <v>1057505.75</v>
      </c>
      <c r="J85" s="160">
        <v>0</v>
      </c>
      <c r="K85" s="194">
        <f t="shared" si="3"/>
        <v>76</v>
      </c>
    </row>
    <row r="86" spans="1:11" x14ac:dyDescent="0.2">
      <c r="A86" s="612"/>
      <c r="B86" s="200"/>
      <c r="C86" s="201">
        <f t="shared" si="6"/>
        <v>405</v>
      </c>
      <c r="D86" s="203">
        <f t="shared" si="6"/>
        <v>105654901</v>
      </c>
      <c r="E86" s="199">
        <f t="shared" si="6"/>
        <v>0</v>
      </c>
      <c r="F86" s="201">
        <f t="shared" si="6"/>
        <v>15</v>
      </c>
      <c r="G86" s="204">
        <f t="shared" si="6"/>
        <v>32932934</v>
      </c>
      <c r="H86" s="201">
        <f t="shared" si="6"/>
        <v>74</v>
      </c>
      <c r="I86" s="204">
        <f t="shared" si="6"/>
        <v>16585235.859999999</v>
      </c>
      <c r="J86" s="160">
        <v>0</v>
      </c>
      <c r="K86">
        <f t="shared" si="3"/>
        <v>494</v>
      </c>
    </row>
    <row r="87" spans="1:11" x14ac:dyDescent="0.2">
      <c r="A87" s="612"/>
      <c r="B87" s="200" t="s">
        <v>279</v>
      </c>
      <c r="C87" s="201">
        <f>SUM('Summary Data'!C184)</f>
        <v>83</v>
      </c>
      <c r="D87" s="203">
        <f>SUM('Summary Data'!D184)</f>
        <v>21124775.399999999</v>
      </c>
      <c r="E87" s="199"/>
      <c r="F87" s="201">
        <f>SUM('Summary Data'!AK184)</f>
        <v>14</v>
      </c>
      <c r="G87" s="204">
        <f>SUM('Summary Data'!AL184)</f>
        <v>25928850</v>
      </c>
      <c r="H87" s="201">
        <f>SUM('Summary Data'!AN184)</f>
        <v>1</v>
      </c>
      <c r="I87" s="204">
        <f>SUM('Summary Data'!AO184)</f>
        <v>8000</v>
      </c>
      <c r="J87" s="160">
        <v>0</v>
      </c>
      <c r="K87" s="194">
        <f t="shared" si="3"/>
        <v>98</v>
      </c>
    </row>
    <row r="88" spans="1:11" x14ac:dyDescent="0.2">
      <c r="A88" s="612"/>
      <c r="B88" s="200"/>
      <c r="C88" s="201">
        <f>SUM('Summary Data'!C185)</f>
        <v>66</v>
      </c>
      <c r="D88" s="203">
        <f>SUM('Summary Data'!D185)</f>
        <v>17422643.600000001</v>
      </c>
      <c r="E88" s="199"/>
      <c r="F88" s="201">
        <f>SUM('Summary Data'!AK185)</f>
        <v>9</v>
      </c>
      <c r="G88" s="204">
        <f>SUM('Summary Data'!AL185)</f>
        <v>2706527</v>
      </c>
      <c r="H88" s="201">
        <f>SUM('Summary Data'!AN185)</f>
        <v>3</v>
      </c>
      <c r="I88" s="204">
        <f>SUM('Summary Data'!AO185)</f>
        <v>218000</v>
      </c>
      <c r="J88" s="160">
        <v>0</v>
      </c>
      <c r="K88">
        <f t="shared" si="3"/>
        <v>78</v>
      </c>
    </row>
    <row r="89" spans="1:11" x14ac:dyDescent="0.2">
      <c r="A89" s="612"/>
      <c r="B89" s="200" t="s">
        <v>280</v>
      </c>
      <c r="C89" s="201">
        <f>SUM('Summary Data'!C186)</f>
        <v>94</v>
      </c>
      <c r="D89" s="203">
        <f>SUM('Summary Data'!D186)</f>
        <v>22003614.27</v>
      </c>
      <c r="E89" s="199"/>
      <c r="F89" s="201">
        <f>SUM('Summary Data'!AK186)</f>
        <v>1</v>
      </c>
      <c r="G89" s="204">
        <f>SUM('Summary Data'!AL186)</f>
        <v>513000</v>
      </c>
      <c r="H89" s="201">
        <f>SUM('Summary Data'!AN186)</f>
        <v>14</v>
      </c>
      <c r="I89" s="204">
        <f>SUM('Summary Data'!AO186)</f>
        <v>1311314.45</v>
      </c>
      <c r="J89" s="160">
        <v>0</v>
      </c>
      <c r="K89" s="194">
        <f t="shared" si="3"/>
        <v>109</v>
      </c>
    </row>
    <row r="90" spans="1:11" x14ac:dyDescent="0.2">
      <c r="A90" s="612"/>
      <c r="B90" s="200"/>
      <c r="C90" s="201">
        <f>SUM('Summary Data'!C187)</f>
        <v>95</v>
      </c>
      <c r="D90" s="203">
        <f>SUM('Summary Data'!D187)</f>
        <v>22955356.600000001</v>
      </c>
      <c r="E90" s="199"/>
      <c r="F90" s="201">
        <f>SUM('Summary Data'!AK187)</f>
        <v>4</v>
      </c>
      <c r="G90" s="204">
        <f>SUM('Summary Data'!AL187)</f>
        <v>2256574</v>
      </c>
      <c r="H90" s="201">
        <f>SUM('Summary Data'!AN187)</f>
        <v>10</v>
      </c>
      <c r="I90" s="204">
        <f>SUM('Summary Data'!AO187)</f>
        <v>5590163</v>
      </c>
      <c r="J90" s="160">
        <v>0</v>
      </c>
      <c r="K90">
        <f t="shared" si="3"/>
        <v>109</v>
      </c>
    </row>
    <row r="91" spans="1:11" x14ac:dyDescent="0.2">
      <c r="A91" s="612"/>
      <c r="B91" s="202" t="s">
        <v>281</v>
      </c>
      <c r="C91" s="201">
        <f>SUM('Summary Data'!C188)</f>
        <v>136</v>
      </c>
      <c r="D91" s="203">
        <f>SUM('Summary Data'!D188)</f>
        <v>31614066.949999999</v>
      </c>
      <c r="E91" s="199"/>
      <c r="F91" s="201">
        <f>SUM('Summary Data'!AK188)</f>
        <v>5</v>
      </c>
      <c r="G91" s="204">
        <f>SUM('Summary Data'!AL188)</f>
        <v>4041945.14</v>
      </c>
      <c r="H91" s="201">
        <f>SUM('Summary Data'!AN188)</f>
        <v>21</v>
      </c>
      <c r="I91" s="204">
        <f>SUM('Summary Data'!AO188)</f>
        <v>8053308</v>
      </c>
      <c r="J91" s="160">
        <v>0</v>
      </c>
      <c r="K91" s="194">
        <f t="shared" si="3"/>
        <v>162</v>
      </c>
    </row>
    <row r="92" spans="1:11" x14ac:dyDescent="0.2">
      <c r="A92" s="612"/>
      <c r="B92" s="202"/>
      <c r="C92" s="201">
        <f>SUM('Summary Data'!C189)</f>
        <v>145</v>
      </c>
      <c r="D92" s="203">
        <f>SUM('Summary Data'!D189)</f>
        <v>34181526.420000002</v>
      </c>
      <c r="E92" s="199"/>
      <c r="F92" s="201">
        <f>SUM('Summary Data'!AK189)</f>
        <v>2</v>
      </c>
      <c r="G92" s="204">
        <f>SUM('Summary Data'!AL189)</f>
        <v>1448958</v>
      </c>
      <c r="H92" s="201">
        <f>SUM('Summary Data'!AN189)</f>
        <v>17</v>
      </c>
      <c r="I92" s="204">
        <f>SUM('Summary Data'!AO189)</f>
        <v>3387553.34</v>
      </c>
      <c r="J92" s="160">
        <v>0</v>
      </c>
      <c r="K92">
        <f t="shared" si="3"/>
        <v>164</v>
      </c>
    </row>
    <row r="93" spans="1:11" x14ac:dyDescent="0.2">
      <c r="A93" s="612"/>
      <c r="B93" s="202" t="s">
        <v>282</v>
      </c>
      <c r="C93" s="201">
        <f>SUM('Summary Data'!C190)</f>
        <v>145</v>
      </c>
      <c r="D93" s="203">
        <f>SUM('Summary Data'!D190)</f>
        <v>36663098.899999999</v>
      </c>
      <c r="E93" s="199"/>
      <c r="F93" s="201">
        <f>SUM('Summary Data'!AK190)</f>
        <v>3</v>
      </c>
      <c r="G93" s="204">
        <f>SUM('Summary Data'!AL190)</f>
        <v>7067291</v>
      </c>
      <c r="H93" s="201">
        <f>SUM('Summary Data'!AN190)</f>
        <v>15</v>
      </c>
      <c r="I93" s="204">
        <f>SUM('Summary Data'!AO190)</f>
        <v>2158951</v>
      </c>
      <c r="J93" s="160">
        <v>0</v>
      </c>
      <c r="K93" s="194">
        <f t="shared" si="3"/>
        <v>163</v>
      </c>
    </row>
    <row r="94" spans="1:11" x14ac:dyDescent="0.2">
      <c r="A94" s="612"/>
      <c r="B94" s="202"/>
      <c r="C94" s="201">
        <f>SUM('Summary Data'!C191)</f>
        <v>126</v>
      </c>
      <c r="D94" s="203">
        <f>SUM('Summary Data'!D191)</f>
        <v>33104709.309999999</v>
      </c>
      <c r="E94" s="199"/>
      <c r="F94" s="201">
        <f>SUM('Summary Data'!AK191)</f>
        <v>6</v>
      </c>
      <c r="G94" s="204">
        <f>SUM('Summary Data'!AL191)</f>
        <v>2858580</v>
      </c>
      <c r="H94" s="201">
        <f>SUM('Summary Data'!AN191)</f>
        <v>26</v>
      </c>
      <c r="I94" s="204">
        <f>SUM('Summary Data'!AO191)</f>
        <v>4844840.09</v>
      </c>
      <c r="J94" s="160">
        <v>0</v>
      </c>
      <c r="K94">
        <f t="shared" si="3"/>
        <v>158</v>
      </c>
    </row>
    <row r="95" spans="1:11" x14ac:dyDescent="0.2">
      <c r="A95" s="612"/>
      <c r="B95" s="202" t="s">
        <v>283</v>
      </c>
      <c r="C95" s="201">
        <f>SUM('Summary Data'!C192)</f>
        <v>116</v>
      </c>
      <c r="D95" s="203">
        <f>SUM('Summary Data'!D192)</f>
        <v>26071315.379999999</v>
      </c>
      <c r="E95" s="199"/>
      <c r="F95" s="201">
        <f>SUM('Summary Data'!AK192)</f>
        <v>5</v>
      </c>
      <c r="G95" s="204">
        <f>SUM('Summary Data'!AL192)</f>
        <v>5641571</v>
      </c>
      <c r="H95" s="201">
        <f>SUM('Summary Data'!AN192)</f>
        <v>16</v>
      </c>
      <c r="I95" s="204">
        <f>SUM('Summary Data'!AO192)</f>
        <v>2629079</v>
      </c>
      <c r="J95" s="160">
        <v>0</v>
      </c>
      <c r="K95" s="194">
        <f t="shared" si="3"/>
        <v>137</v>
      </c>
    </row>
    <row r="96" spans="1:11" x14ac:dyDescent="0.2">
      <c r="A96" s="613"/>
      <c r="B96" s="202"/>
      <c r="C96" s="201">
        <f>SUM('Summary Data'!C193)</f>
        <v>139</v>
      </c>
      <c r="D96" s="203">
        <f>SUM('Summary Data'!D193)</f>
        <v>34394871.170000002</v>
      </c>
      <c r="E96" s="199"/>
      <c r="F96" s="201">
        <f>SUM('Summary Data'!AK193)</f>
        <v>7</v>
      </c>
      <c r="G96" s="204">
        <f>SUM('Summary Data'!AL193)</f>
        <v>12180676</v>
      </c>
      <c r="H96" s="201">
        <f>SUM('Summary Data'!AN193)</f>
        <v>28</v>
      </c>
      <c r="I96" s="204">
        <f>SUM('Summary Data'!AO193)</f>
        <v>6385653.2400000002</v>
      </c>
      <c r="J96" s="160">
        <v>0</v>
      </c>
      <c r="K96">
        <f t="shared" si="3"/>
        <v>174</v>
      </c>
    </row>
    <row r="97" spans="2:17" x14ac:dyDescent="0.2">
      <c r="B97" s="202" t="s">
        <v>284</v>
      </c>
      <c r="C97" s="201">
        <f>SUM('Summary Data'!C194)</f>
        <v>127</v>
      </c>
      <c r="D97" s="203">
        <f>SUM('Summary Data'!D194)</f>
        <v>33253432.41</v>
      </c>
      <c r="E97" s="199"/>
      <c r="F97" s="201">
        <f>SUM('Summary Data'!AK194)</f>
        <v>7</v>
      </c>
      <c r="G97" s="204">
        <f>SUM('Summary Data'!AL194)</f>
        <v>11273278.460000001</v>
      </c>
      <c r="H97" s="201">
        <f>SUM('Summary Data'!AN194)</f>
        <v>18</v>
      </c>
      <c r="I97" s="204">
        <f>SUM('Summary Data'!AO194)</f>
        <v>3943791</v>
      </c>
      <c r="J97" s="160">
        <v>0</v>
      </c>
      <c r="K97" s="194">
        <f t="shared" si="3"/>
        <v>152</v>
      </c>
    </row>
    <row r="98" spans="2:17" x14ac:dyDescent="0.2">
      <c r="B98" s="202"/>
      <c r="C98" s="201">
        <f>SUM('Summary Data'!C207)</f>
        <v>164</v>
      </c>
      <c r="D98" s="203">
        <f>SUM('Summary Data'!D207)</f>
        <v>40559359</v>
      </c>
      <c r="E98" s="199"/>
      <c r="F98" s="201">
        <f>SUM('Summary Data'!AK207)</f>
        <v>4</v>
      </c>
      <c r="G98" s="204">
        <f>SUM('Summary Data'!AL207)</f>
        <v>2926593</v>
      </c>
      <c r="H98" s="201">
        <f>SUM('Summary Data'!AN207)</f>
        <v>16</v>
      </c>
      <c r="I98" s="204">
        <f>SUM('Summary Data'!AO207)</f>
        <v>3248035.12</v>
      </c>
      <c r="J98" s="160">
        <v>0</v>
      </c>
      <c r="K98">
        <f t="shared" si="3"/>
        <v>184</v>
      </c>
    </row>
    <row r="99" spans="2:17" x14ac:dyDescent="0.2">
      <c r="B99" s="74"/>
    </row>
    <row r="100" spans="2:17" x14ac:dyDescent="0.2">
      <c r="B100" s="74"/>
    </row>
    <row r="101" spans="2:17" x14ac:dyDescent="0.2">
      <c r="B101" s="74"/>
    </row>
    <row r="102" spans="2:17" x14ac:dyDescent="0.2">
      <c r="B102" s="74"/>
    </row>
    <row r="110" spans="2:17" x14ac:dyDescent="0.2">
      <c r="P110" s="30"/>
      <c r="Q110" s="30"/>
    </row>
    <row r="111" spans="2:17" x14ac:dyDescent="0.2">
      <c r="P111" s="30"/>
      <c r="Q111" s="30"/>
    </row>
    <row r="112" spans="2:17" x14ac:dyDescent="0.2">
      <c r="P112" s="30"/>
      <c r="Q112" s="30"/>
    </row>
    <row r="113" spans="16:17" x14ac:dyDescent="0.2">
      <c r="P113" s="30"/>
      <c r="Q113" s="30"/>
    </row>
    <row r="114" spans="16:17" x14ac:dyDescent="0.2">
      <c r="P114" s="30"/>
      <c r="Q114" s="30"/>
    </row>
    <row r="115" spans="16:17" x14ac:dyDescent="0.2">
      <c r="P115" s="30"/>
      <c r="Q115" s="30"/>
    </row>
    <row r="116" spans="16:17" x14ac:dyDescent="0.2">
      <c r="P116" s="30"/>
      <c r="Q116" s="30"/>
    </row>
    <row r="117" spans="16:17" x14ac:dyDescent="0.2">
      <c r="P117" s="30"/>
      <c r="Q117" s="30"/>
    </row>
    <row r="118" spans="16:17" x14ac:dyDescent="0.2">
      <c r="P118" s="30"/>
      <c r="Q118" s="30"/>
    </row>
    <row r="119" spans="16:17" x14ac:dyDescent="0.2">
      <c r="P119" s="30"/>
      <c r="Q119" s="30"/>
    </row>
    <row r="120" spans="16:17" x14ac:dyDescent="0.2">
      <c r="P120" s="30"/>
      <c r="Q120" s="30"/>
    </row>
    <row r="121" spans="16:17" x14ac:dyDescent="0.2">
      <c r="P121" s="30"/>
      <c r="Q121" s="30"/>
    </row>
    <row r="122" spans="16:17" x14ac:dyDescent="0.2">
      <c r="P122" s="30"/>
      <c r="Q122" s="30"/>
    </row>
    <row r="123" spans="16:17" x14ac:dyDescent="0.2">
      <c r="P123" s="30"/>
      <c r="Q123" s="30"/>
    </row>
    <row r="124" spans="16:17" x14ac:dyDescent="0.2">
      <c r="P124" s="30"/>
      <c r="Q124" s="30"/>
    </row>
    <row r="125" spans="16:17" x14ac:dyDescent="0.2">
      <c r="P125" s="30"/>
      <c r="Q125" s="30"/>
    </row>
    <row r="126" spans="16:17" x14ac:dyDescent="0.2">
      <c r="P126" s="30"/>
      <c r="Q126" s="30"/>
    </row>
    <row r="127" spans="16:17" x14ac:dyDescent="0.2">
      <c r="P127" s="30"/>
      <c r="Q127" s="30"/>
    </row>
    <row r="128" spans="16:17" x14ac:dyDescent="0.2">
      <c r="P128" s="30"/>
      <c r="Q128" s="30"/>
    </row>
    <row r="129" spans="16:17" x14ac:dyDescent="0.2">
      <c r="P129" s="30"/>
      <c r="Q129" s="30"/>
    </row>
    <row r="130" spans="16:17" x14ac:dyDescent="0.2">
      <c r="P130" s="30"/>
      <c r="Q130" s="30"/>
    </row>
    <row r="131" spans="16:17" x14ac:dyDescent="0.2">
      <c r="P131" s="30"/>
      <c r="Q131" s="30"/>
    </row>
    <row r="132" spans="16:17" x14ac:dyDescent="0.2">
      <c r="P132" s="30"/>
      <c r="Q132" s="30"/>
    </row>
    <row r="133" spans="16:17" x14ac:dyDescent="0.2">
      <c r="P133" s="30"/>
      <c r="Q133" s="30"/>
    </row>
    <row r="134" spans="16:17" x14ac:dyDescent="0.2">
      <c r="P134" s="30"/>
      <c r="Q134" s="30"/>
    </row>
    <row r="135" spans="16:17" x14ac:dyDescent="0.2">
      <c r="P135" s="30"/>
      <c r="Q135" s="30"/>
    </row>
    <row r="136" spans="16:17" x14ac:dyDescent="0.2">
      <c r="P136" s="30"/>
      <c r="Q136" s="30"/>
    </row>
    <row r="137" spans="16:17" x14ac:dyDescent="0.2">
      <c r="P137" s="30"/>
      <c r="Q137" s="30"/>
    </row>
    <row r="138" spans="16:17" x14ac:dyDescent="0.2">
      <c r="P138" s="30"/>
      <c r="Q138" s="30"/>
    </row>
    <row r="139" spans="16:17" x14ac:dyDescent="0.2">
      <c r="P139" s="30"/>
      <c r="Q139" s="30"/>
    </row>
    <row r="140" spans="16:17" x14ac:dyDescent="0.2">
      <c r="P140" s="30"/>
      <c r="Q140" s="30"/>
    </row>
    <row r="141" spans="16:17" x14ac:dyDescent="0.2">
      <c r="P141" s="30"/>
      <c r="Q141" s="30"/>
    </row>
    <row r="142" spans="16:17" x14ac:dyDescent="0.2">
      <c r="P142" s="30"/>
      <c r="Q142" s="30"/>
    </row>
    <row r="143" spans="16:17" x14ac:dyDescent="0.2">
      <c r="P143" s="30"/>
      <c r="Q143" s="30"/>
    </row>
    <row r="144" spans="16:17" x14ac:dyDescent="0.2">
      <c r="P144" s="30"/>
      <c r="Q144" s="30"/>
    </row>
    <row r="145" spans="16:17" x14ac:dyDescent="0.2">
      <c r="P145" s="30"/>
      <c r="Q145" s="30"/>
    </row>
    <row r="146" spans="16:17" x14ac:dyDescent="0.2">
      <c r="P146" s="30"/>
      <c r="Q146" s="30"/>
    </row>
    <row r="147" spans="16:17" x14ac:dyDescent="0.2">
      <c r="P147" s="30"/>
      <c r="Q147" s="30"/>
    </row>
    <row r="148" spans="16:17" x14ac:dyDescent="0.2">
      <c r="P148" s="30"/>
      <c r="Q148" s="30"/>
    </row>
    <row r="149" spans="16:17" x14ac:dyDescent="0.2">
      <c r="P149" s="30"/>
      <c r="Q149" s="30"/>
    </row>
    <row r="150" spans="16:17" x14ac:dyDescent="0.2">
      <c r="P150" s="30"/>
      <c r="Q150" s="30"/>
    </row>
    <row r="151" spans="16:17" x14ac:dyDescent="0.2">
      <c r="P151" s="30"/>
      <c r="Q151" s="30"/>
    </row>
    <row r="152" spans="16:17" x14ac:dyDescent="0.2">
      <c r="P152" s="30"/>
      <c r="Q152" s="30"/>
    </row>
    <row r="153" spans="16:17" x14ac:dyDescent="0.2">
      <c r="P153" s="30"/>
      <c r="Q153" s="30"/>
    </row>
    <row r="154" spans="16:17" x14ac:dyDescent="0.2">
      <c r="P154" s="30"/>
      <c r="Q154" s="30"/>
    </row>
    <row r="155" spans="16:17" x14ac:dyDescent="0.2">
      <c r="P155" s="30"/>
      <c r="Q155" s="30"/>
    </row>
    <row r="156" spans="16:17" x14ac:dyDescent="0.2">
      <c r="P156" s="30"/>
      <c r="Q156" s="30"/>
    </row>
  </sheetData>
  <mergeCells count="7">
    <mergeCell ref="A75:A96"/>
    <mergeCell ref="P16:Q16"/>
    <mergeCell ref="R16:S16"/>
    <mergeCell ref="A50:A71"/>
    <mergeCell ref="A26:A47"/>
    <mergeCell ref="A2:A23"/>
    <mergeCell ref="N16:O16"/>
  </mergeCells>
  <phoneticPr fontId="0" type="noConversion"/>
  <pageMargins left="7.0000000000000007E-2" right="0" top="0.9" bottom="0.5" header="0.14000000000000001" footer="0.26"/>
  <pageSetup paperSize="3" scale="60" orientation="landscape" r:id="rId1"/>
  <headerFooter alignWithMargins="0">
    <oddHeader>&amp;C&amp;"Arial,Bold"&amp;20Meridian Building Department Activity Summary</oddHeader>
    <oddFooter>&amp;LPage &amp;P&amp;R&amp;D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"/>
  <dimension ref="A1:N72"/>
  <sheetViews>
    <sheetView topLeftCell="A31" workbookViewId="0">
      <selection activeCell="K77" sqref="K77"/>
    </sheetView>
  </sheetViews>
  <sheetFormatPr defaultColWidth="9.140625" defaultRowHeight="11.25" x14ac:dyDescent="0.2"/>
  <cols>
    <col min="1" max="1" width="11.5703125" style="173" customWidth="1"/>
    <col min="2" max="2" width="10" style="173" customWidth="1"/>
    <col min="3" max="3" width="11.85546875" style="173" customWidth="1"/>
    <col min="4" max="4" width="9.140625" style="173"/>
    <col min="5" max="5" width="11.5703125" style="173" customWidth="1"/>
    <col min="6" max="6" width="9.140625" style="173"/>
    <col min="7" max="7" width="12.5703125" style="173" bestFit="1" customWidth="1"/>
    <col min="8" max="8" width="1.5703125" style="173" customWidth="1"/>
    <col min="9" max="9" width="11.5703125" style="173" customWidth="1"/>
    <col min="10" max="10" width="12.42578125" style="173" customWidth="1"/>
    <col min="11" max="11" width="11.5703125" style="173" customWidth="1"/>
    <col min="12" max="12" width="12.5703125" style="173" customWidth="1"/>
    <col min="13" max="13" width="11.5703125" style="173" customWidth="1"/>
    <col min="14" max="14" width="14.140625" style="173" customWidth="1"/>
    <col min="15" max="16384" width="9.140625" style="173"/>
  </cols>
  <sheetData>
    <row r="1" spans="1:14" s="170" customFormat="1" ht="15.75" x14ac:dyDescent="0.25">
      <c r="A1" s="168" t="s">
        <v>249</v>
      </c>
      <c r="B1" s="168"/>
      <c r="C1" s="168"/>
      <c r="D1" s="168"/>
      <c r="E1" s="168"/>
      <c r="F1" s="168"/>
      <c r="G1" s="168"/>
      <c r="H1" s="168"/>
      <c r="I1" s="168"/>
      <c r="J1" s="168"/>
      <c r="K1" s="169"/>
      <c r="L1" s="169"/>
      <c r="M1" s="169"/>
      <c r="N1" s="169"/>
    </row>
    <row r="3" spans="1:14" x14ac:dyDescent="0.2">
      <c r="A3" s="171"/>
      <c r="B3" s="171" t="s">
        <v>244</v>
      </c>
      <c r="C3" s="171"/>
      <c r="D3" s="171" t="s">
        <v>245</v>
      </c>
      <c r="E3" s="171"/>
      <c r="F3" s="171" t="s">
        <v>246</v>
      </c>
      <c r="G3" s="171"/>
      <c r="H3" s="171"/>
      <c r="I3" s="171" t="s">
        <v>235</v>
      </c>
      <c r="J3" s="172" t="s">
        <v>250</v>
      </c>
      <c r="K3" s="171" t="s">
        <v>247</v>
      </c>
      <c r="L3" s="172" t="s">
        <v>251</v>
      </c>
      <c r="M3" s="171" t="s">
        <v>235</v>
      </c>
      <c r="N3" s="171" t="s">
        <v>252</v>
      </c>
    </row>
    <row r="4" spans="1:14" x14ac:dyDescent="0.2">
      <c r="A4" s="174" t="s">
        <v>253</v>
      </c>
      <c r="B4" s="171" t="s">
        <v>248</v>
      </c>
      <c r="C4" s="171" t="s">
        <v>9</v>
      </c>
      <c r="D4" s="171" t="s">
        <v>248</v>
      </c>
      <c r="E4" s="171" t="s">
        <v>9</v>
      </c>
      <c r="F4" s="171" t="s">
        <v>248</v>
      </c>
      <c r="G4" s="171" t="s">
        <v>9</v>
      </c>
      <c r="H4" s="171"/>
      <c r="I4" s="171"/>
      <c r="J4" s="172"/>
      <c r="K4" s="171"/>
      <c r="L4" s="172"/>
      <c r="M4" s="171"/>
      <c r="N4" s="171"/>
    </row>
    <row r="5" spans="1:14" x14ac:dyDescent="0.2">
      <c r="A5" s="171" t="s">
        <v>238</v>
      </c>
      <c r="B5" s="171">
        <f>SUM('PW MONTHLY'!C51)</f>
        <v>54</v>
      </c>
      <c r="C5" s="175">
        <f>SUM('PW MONTHLY'!D51)</f>
        <v>13754582</v>
      </c>
      <c r="D5" s="171">
        <f>SUM('PW MONTHLY'!F51)</f>
        <v>1</v>
      </c>
      <c r="E5" s="175">
        <f>SUM('PW MONTHLY'!G51)</f>
        <v>512150</v>
      </c>
      <c r="F5" s="171">
        <f>SUM('PW MONTHLY'!H51)</f>
        <v>10</v>
      </c>
      <c r="G5" s="175">
        <f>SUM('PW MONTHLY'!I51)</f>
        <v>221671</v>
      </c>
      <c r="H5" s="171"/>
      <c r="I5" s="171">
        <f>B5+D5+F5</f>
        <v>65</v>
      </c>
      <c r="J5" s="176">
        <f>(I5-I6)/I5</f>
        <v>3.0769230769230771E-2</v>
      </c>
      <c r="K5" s="175">
        <f>C5+E5+G5</f>
        <v>14488403</v>
      </c>
      <c r="L5" s="176">
        <f>(K5-K6)/K5</f>
        <v>-0.19646009294468134</v>
      </c>
      <c r="M5" s="171">
        <f>SUM('Summary Data'!AW135)</f>
        <v>509</v>
      </c>
      <c r="N5" s="171">
        <v>1301</v>
      </c>
    </row>
    <row r="6" spans="1:14" s="177" customFormat="1" x14ac:dyDescent="0.2">
      <c r="A6" s="171" t="s">
        <v>239</v>
      </c>
      <c r="B6" s="171">
        <f>SUM('PW MONTHLY'!C26)</f>
        <v>47</v>
      </c>
      <c r="C6" s="175">
        <f>SUM('PW MONTHLY'!D26)</f>
        <v>10769958</v>
      </c>
      <c r="D6" s="171">
        <f>SUM('PW MONTHLY'!F26)</f>
        <v>2</v>
      </c>
      <c r="E6" s="175">
        <f>SUM('PW MONTHLY'!G26)</f>
        <v>6038935</v>
      </c>
      <c r="F6" s="171">
        <f>SUM('PW MONTHLY'!H26)</f>
        <v>14</v>
      </c>
      <c r="G6" s="175">
        <f>SUM('PW MONTHLY'!I26)</f>
        <v>525903</v>
      </c>
      <c r="H6" s="171"/>
      <c r="I6" s="171">
        <f>B6+D6+F6</f>
        <v>63</v>
      </c>
      <c r="J6" s="171"/>
      <c r="K6" s="175">
        <f>C6+E6+G6</f>
        <v>17334796</v>
      </c>
      <c r="L6" s="171"/>
      <c r="M6" s="171"/>
      <c r="N6" s="171"/>
    </row>
    <row r="7" spans="1:14" x14ac:dyDescent="0.2">
      <c r="M7" s="177"/>
      <c r="N7" s="177"/>
    </row>
    <row r="9" spans="1:14" x14ac:dyDescent="0.2">
      <c r="A9" s="171"/>
      <c r="B9" s="171" t="s">
        <v>244</v>
      </c>
      <c r="C9" s="171"/>
      <c r="D9" s="171" t="s">
        <v>245</v>
      </c>
      <c r="E9" s="171"/>
      <c r="F9" s="171" t="s">
        <v>246</v>
      </c>
      <c r="G9" s="171"/>
      <c r="H9" s="171"/>
      <c r="I9" s="171" t="s">
        <v>235</v>
      </c>
      <c r="J9" s="172" t="s">
        <v>250</v>
      </c>
      <c r="K9" s="171" t="s">
        <v>247</v>
      </c>
      <c r="L9" s="172" t="s">
        <v>251</v>
      </c>
      <c r="M9" s="178"/>
      <c r="N9" s="178"/>
    </row>
    <row r="10" spans="1:14" x14ac:dyDescent="0.2">
      <c r="A10" s="174" t="s">
        <v>254</v>
      </c>
      <c r="B10" s="171" t="s">
        <v>248</v>
      </c>
      <c r="C10" s="171" t="s">
        <v>9</v>
      </c>
      <c r="D10" s="171" t="s">
        <v>248</v>
      </c>
      <c r="E10" s="171" t="s">
        <v>9</v>
      </c>
      <c r="F10" s="171" t="s">
        <v>248</v>
      </c>
      <c r="G10" s="171" t="s">
        <v>9</v>
      </c>
      <c r="H10" s="171"/>
      <c r="I10" s="171"/>
      <c r="J10" s="171"/>
      <c r="K10" s="171"/>
      <c r="L10" s="178"/>
      <c r="M10" s="178"/>
      <c r="N10" s="178"/>
    </row>
    <row r="11" spans="1:14" x14ac:dyDescent="0.2">
      <c r="A11" s="171" t="s">
        <v>238</v>
      </c>
      <c r="B11" s="171">
        <f>SUM('PW MONTHLY'!C53)</f>
        <v>95</v>
      </c>
      <c r="C11" s="175">
        <f>SUM('PW MONTHLY'!D53)</f>
        <v>25152706</v>
      </c>
      <c r="D11" s="171">
        <f>SUM('PW MONTHLY'!F53)</f>
        <v>2</v>
      </c>
      <c r="E11" s="175">
        <f>SUM('PW MONTHLY'!G53)</f>
        <v>621010</v>
      </c>
      <c r="F11" s="171">
        <f>SUM('PW MONTHLY'!H53)</f>
        <v>28</v>
      </c>
      <c r="G11" s="175">
        <f>SUM('PW MONTHLY'!I53)</f>
        <v>949177</v>
      </c>
      <c r="H11" s="171"/>
      <c r="I11" s="171">
        <f>B11+D11+F11</f>
        <v>125</v>
      </c>
      <c r="J11" s="176">
        <f>(I11-I12)/I11</f>
        <v>0.13600000000000001</v>
      </c>
      <c r="K11" s="175">
        <f>C11+E11+G11</f>
        <v>26722893</v>
      </c>
      <c r="L11" s="176">
        <f>(K11-K12)/K11</f>
        <v>-0.15654352992394949</v>
      </c>
      <c r="M11" s="179">
        <f>SUM('Summary Data'!AW136)</f>
        <v>514</v>
      </c>
      <c r="N11" s="171">
        <v>1301</v>
      </c>
    </row>
    <row r="12" spans="1:14" x14ac:dyDescent="0.2">
      <c r="A12" s="171" t="s">
        <v>239</v>
      </c>
      <c r="B12" s="171">
        <f>SUM('PW MONTHLY'!C28)</f>
        <v>79</v>
      </c>
      <c r="C12" s="175">
        <f>SUM('PW MONTHLY'!D28)</f>
        <v>18989368</v>
      </c>
      <c r="D12" s="171">
        <f>SUM('PW MONTHLY'!F28)</f>
        <v>6</v>
      </c>
      <c r="E12" s="175">
        <f>SUM('PW MONTHLY'!G28)</f>
        <v>10854935</v>
      </c>
      <c r="F12" s="171">
        <f>SUM('PW MONTHLY'!H28)</f>
        <v>23</v>
      </c>
      <c r="G12" s="180">
        <f>SUM('PW MONTHLY'!I28)</f>
        <v>1061886</v>
      </c>
      <c r="H12" s="171"/>
      <c r="I12" s="171">
        <f>B12+D12+F12</f>
        <v>108</v>
      </c>
      <c r="J12" s="175"/>
      <c r="K12" s="175">
        <f>C12+E12+G12</f>
        <v>30906189</v>
      </c>
      <c r="L12" s="178"/>
      <c r="M12" s="178"/>
      <c r="N12" s="178"/>
    </row>
    <row r="14" spans="1:14" ht="11.25" customHeight="1" x14ac:dyDescent="0.2"/>
    <row r="15" spans="1:14" x14ac:dyDescent="0.2">
      <c r="A15" s="171"/>
      <c r="B15" s="171" t="s">
        <v>244</v>
      </c>
      <c r="C15" s="171"/>
      <c r="D15" s="171" t="s">
        <v>245</v>
      </c>
      <c r="E15" s="171"/>
      <c r="F15" s="171" t="s">
        <v>246</v>
      </c>
      <c r="G15" s="171"/>
      <c r="H15" s="171"/>
      <c r="I15" s="171" t="s">
        <v>235</v>
      </c>
      <c r="J15" s="172" t="s">
        <v>250</v>
      </c>
      <c r="K15" s="171" t="s">
        <v>247</v>
      </c>
      <c r="L15" s="172" t="s">
        <v>251</v>
      </c>
      <c r="M15" s="178"/>
      <c r="N15" s="178"/>
    </row>
    <row r="16" spans="1:14" x14ac:dyDescent="0.2">
      <c r="A16" s="174" t="s">
        <v>257</v>
      </c>
      <c r="B16" s="171" t="s">
        <v>248</v>
      </c>
      <c r="C16" s="171" t="s">
        <v>9</v>
      </c>
      <c r="D16" s="171" t="s">
        <v>248</v>
      </c>
      <c r="E16" s="171" t="s">
        <v>9</v>
      </c>
      <c r="F16" s="171" t="s">
        <v>248</v>
      </c>
      <c r="G16" s="171" t="s">
        <v>9</v>
      </c>
      <c r="H16" s="171"/>
      <c r="I16" s="171"/>
      <c r="J16" s="171"/>
      <c r="K16" s="171"/>
      <c r="L16" s="178"/>
      <c r="M16" s="178"/>
      <c r="N16" s="178"/>
    </row>
    <row r="17" spans="1:14" x14ac:dyDescent="0.2">
      <c r="A17" s="171" t="s">
        <v>238</v>
      </c>
      <c r="B17" s="171">
        <f>SUM('PW MONTHLY'!C55)</f>
        <v>146</v>
      </c>
      <c r="C17" s="175">
        <f>SUM('PW MONTHLY'!D55)</f>
        <v>39351933</v>
      </c>
      <c r="D17" s="171">
        <f>SUM('PW MONTHLY'!F55)</f>
        <v>3</v>
      </c>
      <c r="E17" s="175">
        <f>SUM('PW MONTHLY'!G55)</f>
        <v>716127</v>
      </c>
      <c r="F17" s="171">
        <f>SUM('PW MONTHLY'!H55)</f>
        <v>35</v>
      </c>
      <c r="G17" s="175">
        <f>SUM('PW MONTHLY'!I55)</f>
        <v>2095226</v>
      </c>
      <c r="H17" s="171"/>
      <c r="I17" s="171">
        <f>B17+D17+F17</f>
        <v>184</v>
      </c>
      <c r="J17" s="176">
        <f>(I17-I18)/I17</f>
        <v>0.27173913043478259</v>
      </c>
      <c r="K17" s="175">
        <f>C17+E17+G17</f>
        <v>42163286</v>
      </c>
      <c r="L17" s="176">
        <f>(K17-K18)/K17</f>
        <v>7.3756575803887808E-2</v>
      </c>
      <c r="M17" s="171">
        <f>SUM('Summary Data'!AW137)</f>
        <v>539</v>
      </c>
      <c r="N17" s="171">
        <v>1164</v>
      </c>
    </row>
    <row r="18" spans="1:14" x14ac:dyDescent="0.2">
      <c r="A18" s="171" t="s">
        <v>239</v>
      </c>
      <c r="B18" s="171">
        <f>SUM('PW MONTHLY'!C30)</f>
        <v>96</v>
      </c>
      <c r="C18" s="175">
        <f>SUM('PW MONTHLY'!D30)</f>
        <v>23441681</v>
      </c>
      <c r="D18" s="171">
        <f>SUM('PW MONTHLY'!F30)</f>
        <v>8</v>
      </c>
      <c r="E18" s="175">
        <f>SUM('PW MONTHLY'!G30)</f>
        <v>12363935</v>
      </c>
      <c r="F18" s="171">
        <f>SUM('PW MONTHLY'!H30)</f>
        <v>30</v>
      </c>
      <c r="G18" s="180">
        <f>SUM('PW MONTHLY'!I30)</f>
        <v>3247850.4</v>
      </c>
      <c r="H18" s="171"/>
      <c r="I18" s="171">
        <f>B18+D18+F18</f>
        <v>134</v>
      </c>
      <c r="J18" s="175"/>
      <c r="K18" s="175">
        <f>C18+E18+G18</f>
        <v>39053466.399999999</v>
      </c>
      <c r="L18" s="178"/>
      <c r="M18" s="178"/>
      <c r="N18" s="178"/>
    </row>
    <row r="19" spans="1:14" x14ac:dyDescent="0.2">
      <c r="A19" s="171"/>
      <c r="B19" s="171"/>
      <c r="C19" s="175"/>
      <c r="D19" s="171"/>
      <c r="E19" s="175"/>
      <c r="F19" s="171"/>
      <c r="G19" s="180"/>
      <c r="H19" s="171"/>
      <c r="I19" s="171"/>
      <c r="J19" s="175"/>
      <c r="K19" s="175"/>
      <c r="L19" s="178"/>
      <c r="M19" s="178"/>
      <c r="N19" s="178"/>
    </row>
    <row r="20" spans="1:14" x14ac:dyDescent="0.2">
      <c r="A20" s="171"/>
      <c r="B20" s="171"/>
      <c r="C20" s="175"/>
      <c r="D20" s="171"/>
      <c r="E20" s="175"/>
      <c r="F20" s="171"/>
      <c r="G20" s="180"/>
      <c r="H20" s="171"/>
      <c r="I20" s="171"/>
      <c r="J20" s="175"/>
      <c r="K20" s="175"/>
      <c r="L20" s="178"/>
      <c r="M20" s="178"/>
      <c r="N20" s="178"/>
    </row>
    <row r="21" spans="1:14" x14ac:dyDescent="0.2">
      <c r="A21" s="171"/>
      <c r="B21" s="171" t="s">
        <v>244</v>
      </c>
      <c r="C21" s="171"/>
      <c r="D21" s="171" t="s">
        <v>245</v>
      </c>
      <c r="E21" s="171"/>
      <c r="F21" s="171" t="s">
        <v>246</v>
      </c>
      <c r="G21" s="171"/>
      <c r="H21" s="171"/>
      <c r="I21" s="171" t="s">
        <v>235</v>
      </c>
      <c r="J21" s="172" t="s">
        <v>250</v>
      </c>
      <c r="K21" s="171" t="s">
        <v>247</v>
      </c>
      <c r="L21" s="172" t="s">
        <v>251</v>
      </c>
      <c r="M21" s="178"/>
      <c r="N21" s="178"/>
    </row>
    <row r="22" spans="1:14" x14ac:dyDescent="0.2">
      <c r="A22" s="174" t="s">
        <v>258</v>
      </c>
      <c r="B22" s="171" t="s">
        <v>248</v>
      </c>
      <c r="C22" s="171" t="s">
        <v>9</v>
      </c>
      <c r="D22" s="171" t="s">
        <v>248</v>
      </c>
      <c r="E22" s="171" t="s">
        <v>9</v>
      </c>
      <c r="F22" s="171" t="s">
        <v>248</v>
      </c>
      <c r="G22" s="171" t="s">
        <v>9</v>
      </c>
      <c r="H22" s="171"/>
      <c r="I22" s="171"/>
      <c r="J22" s="171"/>
      <c r="K22" s="171"/>
      <c r="L22" s="178"/>
      <c r="M22" s="178"/>
      <c r="N22" s="178"/>
    </row>
    <row r="23" spans="1:14" x14ac:dyDescent="0.2">
      <c r="A23" s="171" t="s">
        <v>238</v>
      </c>
      <c r="B23" s="171">
        <f>SUM('PW MONTHLY'!C57)</f>
        <v>180</v>
      </c>
      <c r="C23" s="175">
        <f>SUM('PW MONTHLY'!D57)</f>
        <v>49066454</v>
      </c>
      <c r="D23" s="171">
        <f>SUM('PW MONTHLY'!F57)</f>
        <v>3</v>
      </c>
      <c r="E23" s="175">
        <f>SUM('PW MONTHLY'!G57)</f>
        <v>716127</v>
      </c>
      <c r="F23" s="171">
        <f>SUM('PW MONTHLY'!H57)</f>
        <v>45</v>
      </c>
      <c r="G23" s="175">
        <f>SUM('PW MONTHLY'!I57)</f>
        <v>3132106.4699999997</v>
      </c>
      <c r="H23" s="171"/>
      <c r="I23" s="171">
        <f>B23+D23+F23</f>
        <v>228</v>
      </c>
      <c r="J23" s="176">
        <f>(I23-I24)/I23</f>
        <v>0.18859649122807018</v>
      </c>
      <c r="K23" s="175">
        <f>C23+E23+G23</f>
        <v>52914687.469999999</v>
      </c>
      <c r="L23" s="176">
        <f>(K23-K24)/K23</f>
        <v>2.9071324873120342E-2</v>
      </c>
      <c r="M23" s="179">
        <f>SUM('Summary Data'!AW138)</f>
        <v>523</v>
      </c>
      <c r="N23" s="171">
        <v>1164</v>
      </c>
    </row>
    <row r="24" spans="1:14" x14ac:dyDescent="0.2">
      <c r="A24" s="171" t="s">
        <v>239</v>
      </c>
      <c r="B24" s="171">
        <f>SUM('PW MONTHLY'!C32)</f>
        <v>130</v>
      </c>
      <c r="C24" s="175">
        <f>SUM('PW MONTHLY'!D32)</f>
        <v>31504846</v>
      </c>
      <c r="D24" s="171">
        <f>SUM('PW MONTHLY'!F32)</f>
        <v>10</v>
      </c>
      <c r="E24" s="175">
        <f>SUM('PW MONTHLY'!G32)</f>
        <v>15170719</v>
      </c>
      <c r="F24" s="171">
        <f>SUM('PW MONTHLY'!H32)</f>
        <v>45</v>
      </c>
      <c r="G24" s="180">
        <f>SUM('PW MONTHLY'!I32)</f>
        <v>4700822.4000000004</v>
      </c>
      <c r="H24" s="171"/>
      <c r="I24" s="171">
        <f>B24+D24+F24</f>
        <v>185</v>
      </c>
      <c r="J24" s="175"/>
      <c r="K24" s="175">
        <f>C24+E24+G24</f>
        <v>51376387.399999999</v>
      </c>
      <c r="L24" s="178"/>
      <c r="M24" s="178"/>
      <c r="N24" s="178"/>
    </row>
    <row r="25" spans="1:14" x14ac:dyDescent="0.2">
      <c r="A25" s="171"/>
      <c r="B25" s="171"/>
      <c r="C25" s="175"/>
      <c r="D25" s="171"/>
      <c r="E25" s="175"/>
      <c r="F25" s="171"/>
      <c r="G25" s="180"/>
      <c r="H25" s="171"/>
      <c r="I25" s="171"/>
      <c r="J25" s="175"/>
      <c r="K25" s="175"/>
      <c r="L25" s="178"/>
      <c r="M25" s="178"/>
      <c r="N25" s="178"/>
    </row>
    <row r="26" spans="1:14" x14ac:dyDescent="0.2">
      <c r="A26" s="171"/>
      <c r="B26" s="171"/>
      <c r="C26" s="175"/>
      <c r="D26" s="171"/>
      <c r="E26" s="175"/>
      <c r="F26" s="171"/>
      <c r="G26" s="180"/>
      <c r="H26" s="171"/>
      <c r="I26" s="171"/>
      <c r="J26" s="175"/>
      <c r="K26" s="175"/>
      <c r="L26" s="178"/>
      <c r="M26" s="178"/>
      <c r="N26" s="178"/>
    </row>
    <row r="27" spans="1:14" x14ac:dyDescent="0.2">
      <c r="A27" s="171"/>
      <c r="B27" s="171" t="s">
        <v>244</v>
      </c>
      <c r="C27" s="171"/>
      <c r="D27" s="171" t="s">
        <v>245</v>
      </c>
      <c r="E27" s="171"/>
      <c r="F27" s="171" t="s">
        <v>246</v>
      </c>
      <c r="G27" s="171"/>
      <c r="H27" s="171"/>
      <c r="I27" s="171" t="s">
        <v>235</v>
      </c>
      <c r="J27" s="172" t="s">
        <v>250</v>
      </c>
      <c r="K27" s="171" t="s">
        <v>247</v>
      </c>
      <c r="L27" s="172" t="s">
        <v>251</v>
      </c>
      <c r="M27" s="178"/>
      <c r="N27" s="178"/>
    </row>
    <row r="28" spans="1:14" x14ac:dyDescent="0.2">
      <c r="A28" s="174" t="s">
        <v>259</v>
      </c>
      <c r="B28" s="171" t="s">
        <v>248</v>
      </c>
      <c r="C28" s="171" t="s">
        <v>9</v>
      </c>
      <c r="D28" s="171" t="s">
        <v>248</v>
      </c>
      <c r="E28" s="171" t="s">
        <v>9</v>
      </c>
      <c r="F28" s="171" t="s">
        <v>248</v>
      </c>
      <c r="G28" s="171" t="s">
        <v>9</v>
      </c>
      <c r="H28" s="171"/>
      <c r="I28" s="171"/>
      <c r="J28" s="171"/>
      <c r="K28" s="171"/>
      <c r="L28" s="178"/>
      <c r="M28" s="178"/>
      <c r="N28" s="178"/>
    </row>
    <row r="29" spans="1:14" x14ac:dyDescent="0.2">
      <c r="A29" s="171" t="s">
        <v>238</v>
      </c>
      <c r="B29" s="171">
        <f>SUM('PW MONTHLY'!C59)</f>
        <v>221</v>
      </c>
      <c r="C29" s="175">
        <f>SUM('PW MONTHLY'!D59)</f>
        <v>59988136</v>
      </c>
      <c r="D29" s="171">
        <f>SUM('PW MONTHLY'!F59)</f>
        <v>8</v>
      </c>
      <c r="E29" s="175">
        <f>SUM('PW MONTHLY'!G59)</f>
        <v>7029048</v>
      </c>
      <c r="F29" s="171">
        <f>SUM('PW MONTHLY'!H59)</f>
        <v>62</v>
      </c>
      <c r="G29" s="175">
        <f>SUM('PW MONTHLY'!I59)</f>
        <v>5922992.4699999997</v>
      </c>
      <c r="H29" s="171"/>
      <c r="I29" s="171">
        <f>B29+D29+F29</f>
        <v>291</v>
      </c>
      <c r="J29" s="176">
        <f>(I29-I30)/I29</f>
        <v>0.14089347079037801</v>
      </c>
      <c r="K29" s="175">
        <f>SUM('PW MONTHLY'!V76)</f>
        <v>105322724</v>
      </c>
      <c r="L29" s="176">
        <f>(K29-K30)/K29</f>
        <v>-0.8673014287021289</v>
      </c>
      <c r="M29" s="179">
        <f>SUM('Summary Data'!AW139)</f>
        <v>479</v>
      </c>
      <c r="N29" s="171">
        <v>1115</v>
      </c>
    </row>
    <row r="30" spans="1:14" x14ac:dyDescent="0.2">
      <c r="A30" s="171" t="s">
        <v>239</v>
      </c>
      <c r="B30" s="171">
        <f>SUM('PW MONTHLY'!C34)</f>
        <v>162</v>
      </c>
      <c r="C30" s="175">
        <f>SUM('PW MONTHLY'!D34)</f>
        <v>38934191</v>
      </c>
      <c r="D30" s="196">
        <f>SUM('PW MONTHLY'!F34)</f>
        <v>12</v>
      </c>
      <c r="E30" s="175">
        <f>SUM('PW MONTHLY'!G34)</f>
        <v>15558218</v>
      </c>
      <c r="F30" s="171">
        <f>SUM('PW MONTHLY'!H34)</f>
        <v>76</v>
      </c>
      <c r="G30" s="180">
        <f>SUM('PW MONTHLY'!I34)</f>
        <v>6595575.4000000004</v>
      </c>
      <c r="H30" s="171"/>
      <c r="I30" s="171">
        <f>B30+D30+F30</f>
        <v>250</v>
      </c>
      <c r="J30" s="175"/>
      <c r="K30" s="175">
        <f>SUM('PW MONTHLY'!V77)</f>
        <v>196669273</v>
      </c>
      <c r="L30" s="178"/>
      <c r="M30" s="178"/>
      <c r="N30" s="178"/>
    </row>
    <row r="31" spans="1:14" ht="12.75" x14ac:dyDescent="0.2">
      <c r="A31"/>
      <c r="B31"/>
      <c r="C31"/>
      <c r="D31"/>
      <c r="E31"/>
      <c r="F31"/>
      <c r="G31"/>
      <c r="H31"/>
      <c r="I31"/>
      <c r="J31"/>
    </row>
    <row r="32" spans="1:14" ht="12" customHeight="1" x14ac:dyDescent="0.2">
      <c r="A32"/>
      <c r="B32"/>
      <c r="C32"/>
      <c r="D32"/>
      <c r="E32"/>
      <c r="F32"/>
      <c r="G32"/>
      <c r="H32"/>
      <c r="I32"/>
      <c r="J32"/>
    </row>
    <row r="33" spans="1:14" x14ac:dyDescent="0.2">
      <c r="A33" s="171"/>
      <c r="B33" s="171" t="s">
        <v>244</v>
      </c>
      <c r="C33" s="171"/>
      <c r="D33" s="171" t="s">
        <v>245</v>
      </c>
      <c r="E33" s="171"/>
      <c r="F33" s="171" t="s">
        <v>246</v>
      </c>
      <c r="G33" s="171"/>
      <c r="H33" s="171"/>
      <c r="I33" s="171" t="s">
        <v>235</v>
      </c>
      <c r="J33" s="172" t="s">
        <v>250</v>
      </c>
      <c r="K33" s="171" t="s">
        <v>247</v>
      </c>
      <c r="L33" s="172" t="s">
        <v>251</v>
      </c>
      <c r="M33" s="178"/>
      <c r="N33" s="178"/>
    </row>
    <row r="34" spans="1:14" x14ac:dyDescent="0.2">
      <c r="A34" s="174" t="s">
        <v>262</v>
      </c>
      <c r="B34" s="171" t="s">
        <v>248</v>
      </c>
      <c r="C34" s="171" t="s">
        <v>9</v>
      </c>
      <c r="D34" s="171" t="s">
        <v>248</v>
      </c>
      <c r="E34" s="171" t="s">
        <v>9</v>
      </c>
      <c r="F34" s="171" t="s">
        <v>248</v>
      </c>
      <c r="G34" s="171" t="s">
        <v>9</v>
      </c>
      <c r="H34" s="171"/>
      <c r="I34" s="171"/>
      <c r="J34" s="171"/>
      <c r="K34" s="171"/>
      <c r="L34" s="178"/>
      <c r="M34" s="178"/>
      <c r="N34" s="178"/>
    </row>
    <row r="35" spans="1:14" x14ac:dyDescent="0.2">
      <c r="A35" s="171" t="s">
        <v>238</v>
      </c>
      <c r="B35" s="171">
        <v>300</v>
      </c>
      <c r="C35" s="175">
        <v>77392675</v>
      </c>
      <c r="D35" s="171">
        <v>10</v>
      </c>
      <c r="E35" s="175">
        <v>8429835</v>
      </c>
      <c r="F35" s="171">
        <v>78</v>
      </c>
      <c r="G35" s="175">
        <v>8435229</v>
      </c>
      <c r="H35" s="171"/>
      <c r="I35" s="171">
        <f>B35+D35+F35</f>
        <v>388</v>
      </c>
      <c r="J35" s="176">
        <f>(I35-I36)/I35</f>
        <v>0.20876288659793815</v>
      </c>
      <c r="K35" s="175">
        <v>94257739</v>
      </c>
      <c r="L35" s="176">
        <f>(K35-K36)/K35</f>
        <v>0.15152006775804372</v>
      </c>
      <c r="M35" s="179">
        <v>627</v>
      </c>
      <c r="N35" s="171">
        <v>1365</v>
      </c>
    </row>
    <row r="36" spans="1:14" x14ac:dyDescent="0.2">
      <c r="A36" s="171" t="s">
        <v>239</v>
      </c>
      <c r="B36" s="171">
        <v>194</v>
      </c>
      <c r="C36" s="175">
        <v>46204407</v>
      </c>
      <c r="D36" s="196">
        <v>17</v>
      </c>
      <c r="E36" s="175">
        <v>25141667</v>
      </c>
      <c r="F36" s="171">
        <v>96</v>
      </c>
      <c r="G36" s="180">
        <v>8629726</v>
      </c>
      <c r="H36" s="171"/>
      <c r="I36" s="171">
        <f>B36+D36+F36</f>
        <v>307</v>
      </c>
      <c r="J36" s="175"/>
      <c r="K36" s="175">
        <v>79975800</v>
      </c>
      <c r="L36" s="178"/>
      <c r="M36" s="178"/>
      <c r="N36" s="178"/>
    </row>
    <row r="39" spans="1:14" ht="10.5" customHeight="1" x14ac:dyDescent="0.2">
      <c r="A39" s="171"/>
      <c r="B39" s="171" t="s">
        <v>244</v>
      </c>
      <c r="C39" s="171"/>
      <c r="D39" s="171" t="s">
        <v>245</v>
      </c>
      <c r="E39" s="171"/>
      <c r="F39" s="171" t="s">
        <v>246</v>
      </c>
      <c r="G39" s="171"/>
      <c r="H39" s="171"/>
      <c r="I39" s="171" t="s">
        <v>235</v>
      </c>
      <c r="J39" s="172" t="s">
        <v>250</v>
      </c>
      <c r="K39" s="171" t="s">
        <v>247</v>
      </c>
      <c r="L39" s="172" t="s">
        <v>251</v>
      </c>
      <c r="M39" s="178"/>
      <c r="N39" s="178"/>
    </row>
    <row r="40" spans="1:14" ht="10.5" customHeight="1" x14ac:dyDescent="0.2">
      <c r="A40" s="174" t="s">
        <v>260</v>
      </c>
      <c r="B40" s="171" t="s">
        <v>248</v>
      </c>
      <c r="C40" s="171" t="s">
        <v>9</v>
      </c>
      <c r="D40" s="171" t="s">
        <v>248</v>
      </c>
      <c r="E40" s="171" t="s">
        <v>9</v>
      </c>
      <c r="F40" s="171" t="s">
        <v>248</v>
      </c>
      <c r="G40" s="171" t="s">
        <v>9</v>
      </c>
      <c r="H40" s="171"/>
      <c r="I40" s="171"/>
      <c r="J40" s="171"/>
      <c r="K40" s="171"/>
      <c r="L40" s="178"/>
      <c r="M40" s="178"/>
      <c r="N40" s="178"/>
    </row>
    <row r="41" spans="1:14" ht="10.5" customHeight="1" x14ac:dyDescent="0.2">
      <c r="A41" s="171" t="s">
        <v>238</v>
      </c>
      <c r="B41" s="171">
        <v>365</v>
      </c>
      <c r="C41" s="175">
        <v>93874926</v>
      </c>
      <c r="D41" s="171">
        <v>17</v>
      </c>
      <c r="E41" s="175">
        <v>33844079</v>
      </c>
      <c r="F41" s="171">
        <v>78</v>
      </c>
      <c r="G41" s="175">
        <v>8435229</v>
      </c>
      <c r="H41" s="171"/>
      <c r="I41" s="171">
        <f>B41+D41+F41</f>
        <v>460</v>
      </c>
      <c r="J41" s="176">
        <f>(I41-I42)/I41</f>
        <v>0.2326086956521739</v>
      </c>
      <c r="K41" s="175">
        <v>136154234</v>
      </c>
      <c r="L41" s="176">
        <f>(K41-K42)/K41</f>
        <v>0.2439338757544624</v>
      </c>
      <c r="M41" s="179">
        <f>SUM('Summary Data'!AW141)</f>
        <v>669</v>
      </c>
      <c r="N41" s="171">
        <v>1588</v>
      </c>
    </row>
    <row r="42" spans="1:14" x14ac:dyDescent="0.2">
      <c r="A42" s="171" t="s">
        <v>239</v>
      </c>
      <c r="B42" s="171">
        <v>238</v>
      </c>
      <c r="C42" s="175">
        <v>57432455</v>
      </c>
      <c r="D42" s="171">
        <v>19</v>
      </c>
      <c r="E42" s="175">
        <v>36879423</v>
      </c>
      <c r="F42" s="171">
        <v>96</v>
      </c>
      <c r="G42" s="180">
        <v>8629726</v>
      </c>
      <c r="H42" s="171"/>
      <c r="I42" s="171">
        <f>B42+D42+F42</f>
        <v>353</v>
      </c>
      <c r="J42" s="175"/>
      <c r="K42" s="175">
        <v>102941604</v>
      </c>
      <c r="L42" s="178"/>
      <c r="M42" s="178"/>
      <c r="N42" s="178"/>
    </row>
    <row r="45" spans="1:14" ht="10.5" customHeight="1" x14ac:dyDescent="0.2">
      <c r="A45" s="171"/>
      <c r="B45" s="171" t="s">
        <v>244</v>
      </c>
      <c r="C45" s="171"/>
      <c r="D45" s="171" t="s">
        <v>245</v>
      </c>
      <c r="E45" s="171"/>
      <c r="F45" s="171" t="s">
        <v>246</v>
      </c>
      <c r="G45" s="171"/>
      <c r="H45" s="171"/>
      <c r="I45" s="171" t="s">
        <v>235</v>
      </c>
      <c r="J45" s="172" t="s">
        <v>250</v>
      </c>
      <c r="K45" s="171" t="s">
        <v>247</v>
      </c>
      <c r="L45" s="172" t="s">
        <v>251</v>
      </c>
      <c r="M45" s="178"/>
      <c r="N45" s="178"/>
    </row>
    <row r="46" spans="1:14" ht="10.5" customHeight="1" x14ac:dyDescent="0.2">
      <c r="A46" s="174" t="s">
        <v>263</v>
      </c>
      <c r="B46" s="171" t="s">
        <v>248</v>
      </c>
      <c r="C46" s="171" t="s">
        <v>9</v>
      </c>
      <c r="D46" s="171" t="s">
        <v>248</v>
      </c>
      <c r="E46" s="171" t="s">
        <v>9</v>
      </c>
      <c r="F46" s="171" t="s">
        <v>248</v>
      </c>
      <c r="G46" s="171" t="s">
        <v>9</v>
      </c>
      <c r="H46" s="171"/>
      <c r="I46" s="171"/>
      <c r="J46" s="171"/>
      <c r="K46" s="171"/>
      <c r="L46" s="178"/>
      <c r="M46" s="178"/>
      <c r="N46" s="178"/>
    </row>
    <row r="47" spans="1:14" ht="10.5" customHeight="1" x14ac:dyDescent="0.2">
      <c r="A47" s="171" t="s">
        <v>238</v>
      </c>
      <c r="B47" s="171">
        <v>452</v>
      </c>
      <c r="C47" s="175">
        <v>115319326</v>
      </c>
      <c r="D47" s="171">
        <v>23</v>
      </c>
      <c r="E47" s="175">
        <v>48672743</v>
      </c>
      <c r="F47" s="171">
        <v>108</v>
      </c>
      <c r="G47" s="186">
        <v>11863733</v>
      </c>
      <c r="H47" s="171"/>
      <c r="I47" s="171">
        <f>B47+D47+F47</f>
        <v>583</v>
      </c>
      <c r="J47" s="176">
        <f>(I47-I48)/I47</f>
        <v>0.25900514579759865</v>
      </c>
      <c r="K47" s="175">
        <f>SUM(C47,E47,G47)</f>
        <v>175855802</v>
      </c>
      <c r="L47" s="176">
        <f>(K47-K48)/K47</f>
        <v>0.30193772054219742</v>
      </c>
      <c r="M47" s="179">
        <v>779</v>
      </c>
      <c r="N47" s="171">
        <v>1791</v>
      </c>
    </row>
    <row r="48" spans="1:14" ht="12.75" x14ac:dyDescent="0.2">
      <c r="A48" s="171" t="s">
        <v>239</v>
      </c>
      <c r="B48" s="171">
        <v>287</v>
      </c>
      <c r="C48" s="175">
        <v>68780158</v>
      </c>
      <c r="D48" s="171">
        <v>30</v>
      </c>
      <c r="E48" s="175">
        <v>43433945</v>
      </c>
      <c r="F48" s="171">
        <v>115</v>
      </c>
      <c r="G48" s="188">
        <v>10544199</v>
      </c>
      <c r="H48" s="171"/>
      <c r="I48" s="171">
        <f>B48+D48+F48</f>
        <v>432</v>
      </c>
      <c r="J48" s="175"/>
      <c r="K48" s="175">
        <f>SUM(C48,E48,G48)</f>
        <v>122758302</v>
      </c>
      <c r="L48" s="178"/>
      <c r="M48" s="178"/>
      <c r="N48" s="178"/>
    </row>
    <row r="51" spans="1:14" ht="10.5" customHeight="1" x14ac:dyDescent="0.2">
      <c r="A51" s="171"/>
      <c r="B51" s="171" t="s">
        <v>244</v>
      </c>
      <c r="C51" s="171"/>
      <c r="D51" s="171" t="s">
        <v>245</v>
      </c>
      <c r="E51" s="171"/>
      <c r="F51" s="171" t="s">
        <v>246</v>
      </c>
      <c r="G51" s="171"/>
      <c r="H51" s="171"/>
      <c r="I51" s="171" t="s">
        <v>235</v>
      </c>
      <c r="J51" s="172" t="s">
        <v>250</v>
      </c>
      <c r="K51" s="171" t="s">
        <v>247</v>
      </c>
      <c r="L51" s="172" t="s">
        <v>251</v>
      </c>
      <c r="M51" s="178"/>
      <c r="N51" s="178"/>
    </row>
    <row r="52" spans="1:14" ht="10.5" customHeight="1" x14ac:dyDescent="0.2">
      <c r="A52" s="174" t="s">
        <v>264</v>
      </c>
      <c r="B52" s="171" t="s">
        <v>248</v>
      </c>
      <c r="C52" s="171" t="s">
        <v>9</v>
      </c>
      <c r="D52" s="171" t="s">
        <v>248</v>
      </c>
      <c r="E52" s="171" t="s">
        <v>9</v>
      </c>
      <c r="F52" s="171" t="s">
        <v>248</v>
      </c>
      <c r="G52" s="171" t="s">
        <v>9</v>
      </c>
      <c r="H52" s="171"/>
      <c r="I52" s="171"/>
      <c r="J52" s="171"/>
      <c r="K52" s="171"/>
      <c r="L52" s="178"/>
      <c r="M52" s="178"/>
      <c r="N52" s="178"/>
    </row>
    <row r="53" spans="1:14" ht="10.5" customHeight="1" x14ac:dyDescent="0.2">
      <c r="A53" s="171" t="s">
        <v>238</v>
      </c>
      <c r="B53" s="171">
        <v>551</v>
      </c>
      <c r="C53" s="175">
        <v>140726455</v>
      </c>
      <c r="D53" s="171">
        <v>29</v>
      </c>
      <c r="E53" s="175">
        <v>53529080</v>
      </c>
      <c r="F53" s="171">
        <v>119</v>
      </c>
      <c r="G53" s="186">
        <v>12910388</v>
      </c>
      <c r="H53" s="171"/>
      <c r="I53" s="171">
        <f>B53+D53+F53</f>
        <v>699</v>
      </c>
      <c r="J53" s="176">
        <f>(I53-I54)/I53</f>
        <v>0.27324749642346208</v>
      </c>
      <c r="K53" s="175">
        <f>SUM(C53,E53,G53)</f>
        <v>207165923</v>
      </c>
      <c r="L53" s="176">
        <f>(K53-K54)/K53</f>
        <v>0.31712314481373466</v>
      </c>
      <c r="M53" s="179">
        <v>739</v>
      </c>
      <c r="N53" s="171">
        <v>1706</v>
      </c>
    </row>
    <row r="54" spans="1:14" ht="12.75" x14ac:dyDescent="0.2">
      <c r="A54" s="171" t="s">
        <v>239</v>
      </c>
      <c r="B54" s="171">
        <v>349</v>
      </c>
      <c r="C54" s="175">
        <v>83862940</v>
      </c>
      <c r="D54" s="171">
        <v>33</v>
      </c>
      <c r="E54" s="175">
        <v>43870945</v>
      </c>
      <c r="F54" s="171">
        <v>126</v>
      </c>
      <c r="G54" s="188">
        <v>13734929</v>
      </c>
      <c r="H54" s="171"/>
      <c r="I54" s="171">
        <f>B54+D54+F54</f>
        <v>508</v>
      </c>
      <c r="J54" s="175"/>
      <c r="K54" s="175">
        <f>SUM(C54,E54,G54)</f>
        <v>141468814</v>
      </c>
      <c r="L54" s="178"/>
      <c r="M54" s="178"/>
      <c r="N54" s="178"/>
    </row>
    <row r="57" spans="1:14" ht="10.5" customHeight="1" x14ac:dyDescent="0.2">
      <c r="A57" s="171"/>
      <c r="B57" s="171" t="s">
        <v>244</v>
      </c>
      <c r="C57" s="171"/>
      <c r="D57" s="171" t="s">
        <v>245</v>
      </c>
      <c r="E57" s="171"/>
      <c r="F57" s="171" t="s">
        <v>246</v>
      </c>
      <c r="G57" s="171"/>
      <c r="H57" s="171"/>
      <c r="I57" s="171" t="s">
        <v>235</v>
      </c>
      <c r="J57" s="172" t="s">
        <v>250</v>
      </c>
      <c r="K57" s="171" t="s">
        <v>247</v>
      </c>
      <c r="L57" s="172" t="s">
        <v>251</v>
      </c>
      <c r="M57" s="178"/>
      <c r="N57" s="178"/>
    </row>
    <row r="58" spans="1:14" ht="10.5" customHeight="1" x14ac:dyDescent="0.2">
      <c r="A58" s="174" t="s">
        <v>265</v>
      </c>
      <c r="B58" s="171" t="s">
        <v>248</v>
      </c>
      <c r="C58" s="171" t="s">
        <v>9</v>
      </c>
      <c r="D58" s="171" t="s">
        <v>248</v>
      </c>
      <c r="E58" s="171" t="s">
        <v>9</v>
      </c>
      <c r="F58" s="171" t="s">
        <v>248</v>
      </c>
      <c r="G58" s="171" t="s">
        <v>9</v>
      </c>
      <c r="H58" s="171"/>
      <c r="I58" s="171"/>
      <c r="J58" s="171"/>
      <c r="K58" s="171"/>
      <c r="L58" s="178"/>
      <c r="M58" s="178"/>
      <c r="N58" s="178"/>
    </row>
    <row r="59" spans="1:14" ht="10.5" customHeight="1" x14ac:dyDescent="0.2">
      <c r="A59" s="171" t="s">
        <v>238</v>
      </c>
      <c r="B59" s="171">
        <v>626</v>
      </c>
      <c r="C59" s="175">
        <v>159657351</v>
      </c>
      <c r="D59" s="171">
        <v>36</v>
      </c>
      <c r="E59" s="175">
        <v>55843143</v>
      </c>
      <c r="F59" s="171">
        <v>135</v>
      </c>
      <c r="G59" s="186">
        <v>14484594</v>
      </c>
      <c r="H59" s="171"/>
      <c r="I59" s="171">
        <f>B59+D59+F59</f>
        <v>797</v>
      </c>
      <c r="J59" s="176">
        <f>(I59-I60)/I59</f>
        <v>0.29485570890840651</v>
      </c>
      <c r="K59" s="175">
        <f>SUM(C59,E59,G59)</f>
        <v>229985088</v>
      </c>
      <c r="L59" s="176">
        <f>(K59-K60)/K59</f>
        <v>0.33357043566233302</v>
      </c>
      <c r="M59" s="179">
        <v>843</v>
      </c>
      <c r="N59" s="171">
        <v>2152</v>
      </c>
    </row>
    <row r="60" spans="1:14" ht="12.75" x14ac:dyDescent="0.2">
      <c r="A60" s="171" t="s">
        <v>239</v>
      </c>
      <c r="B60" s="171">
        <v>392</v>
      </c>
      <c r="C60" s="175">
        <v>94781804</v>
      </c>
      <c r="D60" s="171">
        <v>33</v>
      </c>
      <c r="E60" s="175">
        <v>43870945</v>
      </c>
      <c r="F60" s="171">
        <v>137</v>
      </c>
      <c r="G60" s="188">
        <v>14616113</v>
      </c>
      <c r="H60" s="171"/>
      <c r="I60" s="171">
        <f>B60+D60+F60</f>
        <v>562</v>
      </c>
      <c r="J60" s="175"/>
      <c r="K60" s="175">
        <f>SUM(C60,E60,G60)</f>
        <v>153268862</v>
      </c>
      <c r="L60" s="178"/>
      <c r="M60" s="178"/>
      <c r="N60" s="178"/>
    </row>
    <row r="63" spans="1:14" ht="10.5" customHeight="1" x14ac:dyDescent="0.2">
      <c r="A63" s="171"/>
      <c r="B63" s="171" t="s">
        <v>244</v>
      </c>
      <c r="C63" s="171"/>
      <c r="D63" s="171" t="s">
        <v>245</v>
      </c>
      <c r="E63" s="171"/>
      <c r="F63" s="171" t="s">
        <v>246</v>
      </c>
      <c r="G63" s="171"/>
      <c r="H63" s="171"/>
      <c r="I63" s="171" t="s">
        <v>235</v>
      </c>
      <c r="J63" s="172" t="s">
        <v>250</v>
      </c>
      <c r="K63" s="171" t="s">
        <v>247</v>
      </c>
      <c r="L63" s="172" t="s">
        <v>251</v>
      </c>
      <c r="M63" s="178"/>
      <c r="N63" s="178"/>
    </row>
    <row r="64" spans="1:14" ht="10.5" customHeight="1" x14ac:dyDescent="0.2">
      <c r="A64" s="174" t="s">
        <v>266</v>
      </c>
      <c r="B64" s="171" t="s">
        <v>248</v>
      </c>
      <c r="C64" s="171" t="s">
        <v>9</v>
      </c>
      <c r="D64" s="171" t="s">
        <v>248</v>
      </c>
      <c r="E64" s="171" t="s">
        <v>9</v>
      </c>
      <c r="F64" s="171" t="s">
        <v>248</v>
      </c>
      <c r="G64" s="171" t="s">
        <v>9</v>
      </c>
      <c r="H64" s="171"/>
      <c r="I64" s="171"/>
      <c r="J64" s="171"/>
      <c r="K64" s="171"/>
      <c r="L64" s="178"/>
      <c r="M64" s="178"/>
      <c r="N64" s="178"/>
    </row>
    <row r="65" spans="1:14" ht="10.5" customHeight="1" x14ac:dyDescent="0.2">
      <c r="A65" s="171" t="s">
        <v>238</v>
      </c>
      <c r="B65" s="171">
        <v>706</v>
      </c>
      <c r="C65" s="175">
        <v>181044438</v>
      </c>
      <c r="D65" s="171">
        <v>43</v>
      </c>
      <c r="E65" s="175">
        <v>66220111</v>
      </c>
      <c r="F65" s="171">
        <v>146</v>
      </c>
      <c r="G65" s="186">
        <v>15759068</v>
      </c>
      <c r="H65" s="171"/>
      <c r="I65" s="171">
        <f>B65+D65+F65</f>
        <v>895</v>
      </c>
      <c r="J65" s="176">
        <f>(I65-I66)/I65</f>
        <v>0.29608938547486036</v>
      </c>
      <c r="K65" s="175">
        <f>SUM(C65,E65,G65)</f>
        <v>263023617</v>
      </c>
      <c r="L65" s="176">
        <f>(K65-K66)/K65</f>
        <v>0.66272741204072183</v>
      </c>
      <c r="M65" s="179">
        <v>733</v>
      </c>
      <c r="N65" s="171">
        <v>2026</v>
      </c>
    </row>
    <row r="66" spans="1:14" ht="12.75" x14ac:dyDescent="0.2">
      <c r="A66" s="171" t="s">
        <v>239</v>
      </c>
      <c r="B66" s="171">
        <v>438</v>
      </c>
      <c r="C66" s="175">
        <v>10668128</v>
      </c>
      <c r="D66" s="171">
        <v>40</v>
      </c>
      <c r="E66" s="175">
        <v>61781325</v>
      </c>
      <c r="F66" s="171">
        <v>152</v>
      </c>
      <c r="G66" s="188">
        <v>16261203</v>
      </c>
      <c r="H66" s="171"/>
      <c r="I66" s="171">
        <f>B66+D66+F66</f>
        <v>630</v>
      </c>
      <c r="J66" s="175"/>
      <c r="K66" s="175">
        <f>SUM(C66,E66,G66)</f>
        <v>88710656</v>
      </c>
      <c r="L66" s="178"/>
      <c r="M66" s="178"/>
      <c r="N66" s="178"/>
    </row>
    <row r="68" spans="1:14" ht="12.75" x14ac:dyDescent="0.2">
      <c r="A68"/>
      <c r="B68"/>
      <c r="C68"/>
      <c r="D68"/>
      <c r="E68"/>
      <c r="F68"/>
      <c r="G68"/>
      <c r="H68"/>
      <c r="I68"/>
      <c r="J68"/>
    </row>
    <row r="69" spans="1:14" ht="10.5" customHeight="1" x14ac:dyDescent="0.2">
      <c r="A69" s="171"/>
      <c r="B69" s="171" t="s">
        <v>244</v>
      </c>
      <c r="C69" s="171"/>
      <c r="D69" s="171" t="s">
        <v>245</v>
      </c>
      <c r="E69" s="171"/>
      <c r="F69" s="171" t="s">
        <v>246</v>
      </c>
      <c r="G69" s="171"/>
      <c r="H69" s="171"/>
      <c r="I69" s="171" t="s">
        <v>235</v>
      </c>
      <c r="J69" s="172" t="s">
        <v>250</v>
      </c>
      <c r="K69" s="171" t="s">
        <v>247</v>
      </c>
      <c r="L69" s="172" t="s">
        <v>251</v>
      </c>
      <c r="M69" s="178"/>
      <c r="N69" s="178"/>
    </row>
    <row r="70" spans="1:14" ht="10.5" customHeight="1" x14ac:dyDescent="0.2">
      <c r="A70" s="174" t="s">
        <v>267</v>
      </c>
      <c r="B70" s="171" t="s">
        <v>248</v>
      </c>
      <c r="C70" s="171" t="s">
        <v>9</v>
      </c>
      <c r="D70" s="171" t="s">
        <v>248</v>
      </c>
      <c r="E70" s="171" t="s">
        <v>9</v>
      </c>
      <c r="F70" s="171" t="s">
        <v>248</v>
      </c>
      <c r="G70" s="171" t="s">
        <v>9</v>
      </c>
      <c r="H70" s="171"/>
      <c r="I70" s="171"/>
      <c r="J70" s="171"/>
      <c r="K70" s="171"/>
      <c r="L70" s="178"/>
      <c r="M70" s="178"/>
      <c r="N70" s="178"/>
    </row>
    <row r="71" spans="1:14" ht="10.5" customHeight="1" x14ac:dyDescent="0.2">
      <c r="A71" s="171" t="s">
        <v>238</v>
      </c>
      <c r="B71" s="171">
        <v>776</v>
      </c>
      <c r="C71" s="175">
        <v>198522554</v>
      </c>
      <c r="D71" s="171">
        <v>50</v>
      </c>
      <c r="E71" s="175">
        <v>85055471</v>
      </c>
      <c r="F71" s="171">
        <v>162</v>
      </c>
      <c r="G71" s="186">
        <v>19500214</v>
      </c>
      <c r="H71" s="171"/>
      <c r="I71" s="171">
        <f>B71+D71+F71</f>
        <v>988</v>
      </c>
      <c r="J71" s="176">
        <f>(I71-I72)/I71</f>
        <v>0.30566801619433198</v>
      </c>
      <c r="K71" s="175">
        <f>SUM(C71,E71,G71)</f>
        <v>303078239</v>
      </c>
      <c r="L71" s="176">
        <f>(K71-K72)/K71</f>
        <v>0.35109404868886018</v>
      </c>
      <c r="M71" s="179">
        <v>784</v>
      </c>
      <c r="N71" s="171">
        <v>1768</v>
      </c>
    </row>
    <row r="72" spans="1:14" ht="12.75" x14ac:dyDescent="0.2">
      <c r="A72" s="171" t="s">
        <v>239</v>
      </c>
      <c r="B72" s="171">
        <v>483</v>
      </c>
      <c r="C72" s="175">
        <v>117867793</v>
      </c>
      <c r="D72" s="171">
        <v>41</v>
      </c>
      <c r="E72" s="175">
        <v>61802325</v>
      </c>
      <c r="F72" s="171">
        <v>162</v>
      </c>
      <c r="G72" s="188">
        <v>16999155</v>
      </c>
      <c r="H72" s="171"/>
      <c r="I72" s="171">
        <f>B72+D72+F72</f>
        <v>686</v>
      </c>
      <c r="J72" s="175"/>
      <c r="K72" s="175">
        <f>SUM(C72,E72,G72)</f>
        <v>196669273</v>
      </c>
      <c r="L72" s="178"/>
      <c r="M72" s="178"/>
      <c r="N72" s="178"/>
    </row>
  </sheetData>
  <phoneticPr fontId="10" type="noConversion"/>
  <pageMargins left="0.75" right="0.75" top="1" bottom="1" header="0.5" footer="0.5"/>
  <pageSetup paperSize="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G253"/>
  <sheetViews>
    <sheetView workbookViewId="0">
      <pane ySplit="1" topLeftCell="A231" activePane="bottomLeft" state="frozen"/>
      <selection pane="bottomLeft" activeCell="H241" sqref="H241"/>
    </sheetView>
  </sheetViews>
  <sheetFormatPr defaultRowHeight="12.75" x14ac:dyDescent="0.2"/>
  <cols>
    <col min="1" max="1" width="3.5703125" customWidth="1"/>
    <col min="2" max="2" width="20.5703125" style="1" customWidth="1"/>
    <col min="3" max="3" width="7" style="5" bestFit="1" customWidth="1"/>
    <col min="4" max="4" width="6.42578125" style="5" customWidth="1"/>
    <col min="5" max="5" width="7" style="5" bestFit="1" customWidth="1"/>
    <col min="6" max="6" width="4.5703125" style="5" bestFit="1" customWidth="1"/>
    <col min="7" max="7" width="4" customWidth="1"/>
  </cols>
  <sheetData>
    <row r="1" spans="1:7" ht="106.5" x14ac:dyDescent="0.2">
      <c r="A1" s="14"/>
      <c r="B1" s="15"/>
      <c r="C1" s="7" t="s">
        <v>0</v>
      </c>
      <c r="D1" s="7" t="s">
        <v>328</v>
      </c>
      <c r="E1" s="7" t="s">
        <v>140</v>
      </c>
      <c r="F1" s="7" t="s">
        <v>176</v>
      </c>
      <c r="G1" s="290" t="s">
        <v>177</v>
      </c>
    </row>
    <row r="2" spans="1:7" x14ac:dyDescent="0.2">
      <c r="B2" s="15"/>
      <c r="C2" s="28" t="s">
        <v>104</v>
      </c>
      <c r="D2" s="28" t="s">
        <v>104</v>
      </c>
      <c r="E2" s="28" t="s">
        <v>104</v>
      </c>
      <c r="F2" s="28" t="s">
        <v>105</v>
      </c>
      <c r="G2" s="294" t="s">
        <v>105</v>
      </c>
    </row>
    <row r="3" spans="1:7" ht="12.75" hidden="1" customHeight="1" x14ac:dyDescent="0.2">
      <c r="A3" s="604" t="s">
        <v>179</v>
      </c>
      <c r="B3" s="19" t="s">
        <v>180</v>
      </c>
      <c r="C3" s="20">
        <v>43</v>
      </c>
      <c r="D3" s="278">
        <v>0</v>
      </c>
      <c r="E3" s="278">
        <v>0</v>
      </c>
      <c r="F3" s="278">
        <v>5</v>
      </c>
      <c r="G3" s="298">
        <f>SUM('Summary Data'!AN111)</f>
        <v>16</v>
      </c>
    </row>
    <row r="4" spans="1:7" hidden="1" x14ac:dyDescent="0.2">
      <c r="A4" s="605"/>
      <c r="B4" s="19" t="s">
        <v>181</v>
      </c>
      <c r="C4" s="20">
        <v>64</v>
      </c>
      <c r="D4" s="278">
        <v>0</v>
      </c>
      <c r="E4" s="278">
        <v>0</v>
      </c>
      <c r="F4" s="278">
        <v>0</v>
      </c>
      <c r="G4" s="298">
        <f>SUM('Summary Data'!AN112)</f>
        <v>16</v>
      </c>
    </row>
    <row r="5" spans="1:7" hidden="1" x14ac:dyDescent="0.2">
      <c r="A5" s="605"/>
      <c r="B5" s="19" t="s">
        <v>182</v>
      </c>
      <c r="C5" s="20">
        <v>42</v>
      </c>
      <c r="D5" s="278">
        <v>0</v>
      </c>
      <c r="E5" s="278">
        <v>0</v>
      </c>
      <c r="F5" s="278">
        <v>1</v>
      </c>
      <c r="G5" s="298">
        <f>SUM('Summary Data'!AN113)</f>
        <v>10</v>
      </c>
    </row>
    <row r="6" spans="1:7" hidden="1" x14ac:dyDescent="0.2">
      <c r="A6" s="605"/>
      <c r="B6" s="303" t="s">
        <v>183</v>
      </c>
      <c r="C6" s="300">
        <v>34</v>
      </c>
      <c r="D6" s="301">
        <v>0</v>
      </c>
      <c r="E6" s="301">
        <v>0</v>
      </c>
      <c r="F6" s="301">
        <v>1</v>
      </c>
      <c r="G6" s="299">
        <f>SUM('Summary Data'!AN114)</f>
        <v>12</v>
      </c>
    </row>
    <row r="7" spans="1:7" hidden="1" x14ac:dyDescent="0.2">
      <c r="A7" s="605"/>
      <c r="B7" s="303" t="s">
        <v>184</v>
      </c>
      <c r="C7" s="300">
        <v>55</v>
      </c>
      <c r="D7" s="301">
        <v>0</v>
      </c>
      <c r="E7" s="301">
        <v>0</v>
      </c>
      <c r="F7" s="301">
        <v>2</v>
      </c>
      <c r="G7" s="299">
        <f>SUM('Summary Data'!AN115)</f>
        <v>7</v>
      </c>
    </row>
    <row r="8" spans="1:7" hidden="1" x14ac:dyDescent="0.2">
      <c r="A8" s="605"/>
      <c r="B8" s="303" t="s">
        <v>185</v>
      </c>
      <c r="C8" s="300">
        <v>60</v>
      </c>
      <c r="D8" s="301">
        <v>0</v>
      </c>
      <c r="E8" s="301">
        <v>0</v>
      </c>
      <c r="F8" s="301">
        <v>2</v>
      </c>
      <c r="G8" s="299">
        <f>SUM('Summary Data'!AN116)</f>
        <v>14</v>
      </c>
    </row>
    <row r="9" spans="1:7" hidden="1" x14ac:dyDescent="0.2">
      <c r="A9" s="605"/>
      <c r="B9" s="303" t="s">
        <v>186</v>
      </c>
      <c r="C9" s="300">
        <v>66</v>
      </c>
      <c r="D9" s="301">
        <v>0</v>
      </c>
      <c r="E9" s="301">
        <v>0</v>
      </c>
      <c r="F9" s="301">
        <v>1</v>
      </c>
      <c r="G9" s="299">
        <f>SUM('Summary Data'!AN117)</f>
        <v>17</v>
      </c>
    </row>
    <row r="10" spans="1:7" hidden="1" x14ac:dyDescent="0.2">
      <c r="A10" s="605"/>
      <c r="B10" s="303" t="s">
        <v>187</v>
      </c>
      <c r="C10" s="300">
        <v>44</v>
      </c>
      <c r="D10" s="301">
        <v>0</v>
      </c>
      <c r="E10" s="301">
        <v>0</v>
      </c>
      <c r="F10" s="301">
        <v>1</v>
      </c>
      <c r="G10" s="299">
        <f>SUM('Summary Data'!AN118)</f>
        <v>12</v>
      </c>
    </row>
    <row r="11" spans="1:7" hidden="1" x14ac:dyDescent="0.2">
      <c r="A11" s="605"/>
      <c r="B11" s="303" t="s">
        <v>188</v>
      </c>
      <c r="C11" s="300">
        <v>50</v>
      </c>
      <c r="D11" s="301">
        <v>0</v>
      </c>
      <c r="E11" s="301">
        <v>0</v>
      </c>
      <c r="F11" s="301">
        <v>4</v>
      </c>
      <c r="G11" s="299">
        <f>SUM('Summary Data'!AN119)</f>
        <v>6</v>
      </c>
    </row>
    <row r="12" spans="1:7" hidden="1" x14ac:dyDescent="0.2">
      <c r="A12" s="605"/>
      <c r="B12" s="303" t="s">
        <v>189</v>
      </c>
      <c r="C12" s="300">
        <v>57</v>
      </c>
      <c r="D12" s="301">
        <v>0</v>
      </c>
      <c r="E12" s="301">
        <v>0</v>
      </c>
      <c r="F12" s="301">
        <v>2</v>
      </c>
      <c r="G12" s="299">
        <f>SUM('Summary Data'!AN120)</f>
        <v>18</v>
      </c>
    </row>
    <row r="13" spans="1:7" hidden="1" x14ac:dyDescent="0.2">
      <c r="A13" s="605"/>
      <c r="B13" s="303" t="s">
        <v>190</v>
      </c>
      <c r="C13" s="300">
        <v>18</v>
      </c>
      <c r="D13" s="301">
        <v>0</v>
      </c>
      <c r="E13" s="301">
        <v>0</v>
      </c>
      <c r="F13" s="301">
        <v>1</v>
      </c>
      <c r="G13" s="299">
        <f>SUM('Summary Data'!AN121)</f>
        <v>6</v>
      </c>
    </row>
    <row r="14" spans="1:7" hidden="1" x14ac:dyDescent="0.2">
      <c r="A14" s="606"/>
      <c r="B14" s="303" t="s">
        <v>191</v>
      </c>
      <c r="C14" s="300">
        <v>29</v>
      </c>
      <c r="D14" s="301">
        <v>0</v>
      </c>
      <c r="E14" s="301">
        <v>0</v>
      </c>
      <c r="F14" s="301">
        <v>10</v>
      </c>
      <c r="G14" s="299">
        <f>SUM('Summary Data'!AN122)</f>
        <v>10</v>
      </c>
    </row>
    <row r="15" spans="1:7" s="251" customFormat="1" hidden="1" x14ac:dyDescent="0.2">
      <c r="A15" s="248"/>
      <c r="B15" s="247" t="s">
        <v>329</v>
      </c>
      <c r="C15" s="249">
        <f>SUM(C3:C14)</f>
        <v>562</v>
      </c>
      <c r="D15" s="250">
        <f>SUM(D3:D14)</f>
        <v>0</v>
      </c>
      <c r="E15" s="250">
        <f>SUM(E3:E14)</f>
        <v>0</v>
      </c>
      <c r="F15" s="250">
        <f>SUM(F3:F14)</f>
        <v>30</v>
      </c>
      <c r="G15" s="295">
        <f>SUM(G3:G14)</f>
        <v>144</v>
      </c>
    </row>
    <row r="16" spans="1:7" hidden="1" x14ac:dyDescent="0.2">
      <c r="A16" s="127"/>
      <c r="B16" s="147"/>
      <c r="C16" s="128"/>
      <c r="D16" s="57"/>
      <c r="E16" s="57"/>
      <c r="F16" s="57"/>
      <c r="G16" s="291"/>
    </row>
    <row r="17" spans="1:7" ht="12.75" hidden="1" customHeight="1" x14ac:dyDescent="0.2">
      <c r="A17" s="604" t="s">
        <v>194</v>
      </c>
      <c r="B17" s="18" t="s">
        <v>195</v>
      </c>
      <c r="C17" s="277">
        <v>47</v>
      </c>
      <c r="D17" s="278">
        <v>0</v>
      </c>
      <c r="E17" s="278">
        <v>0</v>
      </c>
      <c r="F17" s="278">
        <v>2</v>
      </c>
      <c r="G17" s="298">
        <f>SUM('Summary Data'!AN125)</f>
        <v>7</v>
      </c>
    </row>
    <row r="18" spans="1:7" hidden="1" x14ac:dyDescent="0.2">
      <c r="A18" s="605"/>
      <c r="B18" s="18" t="s">
        <v>197</v>
      </c>
      <c r="C18" s="277">
        <v>32</v>
      </c>
      <c r="D18" s="278">
        <v>0</v>
      </c>
      <c r="E18" s="278">
        <v>0</v>
      </c>
      <c r="F18" s="278">
        <v>4</v>
      </c>
      <c r="G18" s="298">
        <f>SUM('Summary Data'!AN126)</f>
        <v>15</v>
      </c>
    </row>
    <row r="19" spans="1:7" hidden="1" x14ac:dyDescent="0.2">
      <c r="A19" s="605"/>
      <c r="B19" s="18" t="s">
        <v>198</v>
      </c>
      <c r="C19" s="277">
        <v>17</v>
      </c>
      <c r="D19" s="278">
        <v>0</v>
      </c>
      <c r="E19" s="278">
        <v>0</v>
      </c>
      <c r="F19" s="278">
        <v>2</v>
      </c>
      <c r="G19" s="298">
        <f>SUM('Summary Data'!AN127)</f>
        <v>31</v>
      </c>
    </row>
    <row r="20" spans="1:7" hidden="1" x14ac:dyDescent="0.2">
      <c r="A20" s="605"/>
      <c r="B20" s="304" t="s">
        <v>199</v>
      </c>
      <c r="C20" s="300">
        <v>34</v>
      </c>
      <c r="D20" s="301">
        <v>0</v>
      </c>
      <c r="E20" s="301">
        <v>0</v>
      </c>
      <c r="F20" s="301">
        <v>2</v>
      </c>
      <c r="G20" s="299">
        <f>SUM('Summary Data'!AN128)</f>
        <v>20</v>
      </c>
    </row>
    <row r="21" spans="1:7" hidden="1" x14ac:dyDescent="0.2">
      <c r="A21" s="605"/>
      <c r="B21" s="304" t="s">
        <v>200</v>
      </c>
      <c r="C21" s="300">
        <v>32</v>
      </c>
      <c r="D21" s="301">
        <v>0</v>
      </c>
      <c r="E21" s="301">
        <v>0</v>
      </c>
      <c r="F21" s="301">
        <v>2</v>
      </c>
      <c r="G21" s="299">
        <f>SUM('Summary Data'!AN129)</f>
        <v>8</v>
      </c>
    </row>
    <row r="22" spans="1:7" hidden="1" x14ac:dyDescent="0.2">
      <c r="A22" s="605"/>
      <c r="B22" s="304" t="s">
        <v>201</v>
      </c>
      <c r="C22" s="300">
        <v>32</v>
      </c>
      <c r="D22" s="301">
        <v>0</v>
      </c>
      <c r="E22" s="301">
        <v>0</v>
      </c>
      <c r="F22" s="301">
        <v>5</v>
      </c>
      <c r="G22" s="299">
        <f>SUM('Summary Data'!AN130)</f>
        <v>11</v>
      </c>
    </row>
    <row r="23" spans="1:7" hidden="1" x14ac:dyDescent="0.2">
      <c r="A23" s="605"/>
      <c r="B23" s="304" t="s">
        <v>202</v>
      </c>
      <c r="C23" s="300">
        <v>44</v>
      </c>
      <c r="D23" s="301">
        <v>0</v>
      </c>
      <c r="E23" s="301">
        <v>0</v>
      </c>
      <c r="F23" s="301">
        <v>2</v>
      </c>
      <c r="G23" s="299">
        <f>SUM('Summary Data'!AN131)</f>
        <v>11</v>
      </c>
    </row>
    <row r="24" spans="1:7" hidden="1" x14ac:dyDescent="0.2">
      <c r="A24" s="605"/>
      <c r="B24" s="304" t="s">
        <v>203</v>
      </c>
      <c r="C24" s="300">
        <v>49</v>
      </c>
      <c r="D24" s="301">
        <v>0</v>
      </c>
      <c r="E24" s="301">
        <v>0</v>
      </c>
      <c r="F24" s="301">
        <v>11</v>
      </c>
      <c r="G24" s="299">
        <f>SUM('Summary Data'!AN132)</f>
        <v>11</v>
      </c>
    </row>
    <row r="25" spans="1:7" hidden="1" x14ac:dyDescent="0.2">
      <c r="A25" s="605"/>
      <c r="B25" s="304" t="s">
        <v>204</v>
      </c>
      <c r="C25" s="300">
        <v>62</v>
      </c>
      <c r="D25" s="301">
        <v>0</v>
      </c>
      <c r="E25" s="301">
        <v>0</v>
      </c>
      <c r="F25" s="301">
        <v>3</v>
      </c>
      <c r="G25" s="299">
        <f>SUM('Summary Data'!AN133)</f>
        <v>15</v>
      </c>
    </row>
    <row r="26" spans="1:7" hidden="1" x14ac:dyDescent="0.2">
      <c r="A26" s="605"/>
      <c r="B26" s="304" t="s">
        <v>205</v>
      </c>
      <c r="C26" s="300">
        <v>43</v>
      </c>
      <c r="D26" s="301">
        <v>0</v>
      </c>
      <c r="E26" s="301">
        <v>0</v>
      </c>
      <c r="F26" s="301">
        <v>0</v>
      </c>
      <c r="G26" s="299">
        <f>SUM('Summary Data'!AN134)</f>
        <v>10</v>
      </c>
    </row>
    <row r="27" spans="1:7" hidden="1" x14ac:dyDescent="0.2">
      <c r="A27" s="605"/>
      <c r="B27" s="304" t="s">
        <v>206</v>
      </c>
      <c r="C27" s="300">
        <v>46</v>
      </c>
      <c r="D27" s="301">
        <v>0</v>
      </c>
      <c r="E27" s="301">
        <v>0</v>
      </c>
      <c r="F27" s="301">
        <v>7</v>
      </c>
      <c r="G27" s="299">
        <f>SUM('Summary Data'!AN135)</f>
        <v>10</v>
      </c>
    </row>
    <row r="28" spans="1:7" hidden="1" x14ac:dyDescent="0.2">
      <c r="A28" s="606"/>
      <c r="B28" s="304" t="s">
        <v>207</v>
      </c>
      <c r="C28" s="300">
        <v>45</v>
      </c>
      <c r="D28" s="301">
        <v>3</v>
      </c>
      <c r="E28" s="301">
        <v>48</v>
      </c>
      <c r="F28" s="301">
        <v>1</v>
      </c>
      <c r="G28" s="299">
        <f>SUM('Summary Data'!AN136)</f>
        <v>18</v>
      </c>
    </row>
    <row r="29" spans="1:7" s="251" customFormat="1" hidden="1" x14ac:dyDescent="0.2">
      <c r="A29" s="248"/>
      <c r="B29" s="247" t="s">
        <v>329</v>
      </c>
      <c r="C29" s="252">
        <f>SUM(C17:C28)</f>
        <v>483</v>
      </c>
      <c r="D29" s="253">
        <f>SUM(D17:D28)</f>
        <v>3</v>
      </c>
      <c r="E29" s="253">
        <f>SUM(E17:E28)</f>
        <v>48</v>
      </c>
      <c r="F29" s="253">
        <f>SUM(F17:F28)</f>
        <v>41</v>
      </c>
      <c r="G29" s="295">
        <f>SUM(G17:G28)</f>
        <v>167</v>
      </c>
    </row>
    <row r="30" spans="1:7" hidden="1" x14ac:dyDescent="0.2">
      <c r="A30" s="127"/>
      <c r="B30" s="239"/>
      <c r="C30" s="240"/>
      <c r="D30" s="241"/>
      <c r="E30" s="241"/>
      <c r="F30" s="241"/>
      <c r="G30" s="291"/>
    </row>
    <row r="31" spans="1:7" ht="12.75" hidden="1" customHeight="1" x14ac:dyDescent="0.2">
      <c r="A31" s="604" t="s">
        <v>221</v>
      </c>
      <c r="B31" s="206" t="s">
        <v>222</v>
      </c>
      <c r="C31" s="277">
        <v>54</v>
      </c>
      <c r="D31" s="278">
        <v>0</v>
      </c>
      <c r="E31" s="278">
        <v>0</v>
      </c>
      <c r="F31" s="278">
        <v>1</v>
      </c>
      <c r="G31" s="298">
        <f>SUM('Summary Data'!AN139)</f>
        <v>17</v>
      </c>
    </row>
    <row r="32" spans="1:7" hidden="1" x14ac:dyDescent="0.2">
      <c r="A32" s="605"/>
      <c r="B32" s="206" t="s">
        <v>223</v>
      </c>
      <c r="C32" s="277">
        <v>41</v>
      </c>
      <c r="D32" s="278">
        <v>0</v>
      </c>
      <c r="E32" s="278">
        <v>0</v>
      </c>
      <c r="F32" s="278">
        <v>1</v>
      </c>
      <c r="G32" s="298">
        <f>SUM('Summary Data'!AN140)</f>
        <v>16</v>
      </c>
    </row>
    <row r="33" spans="1:7" hidden="1" x14ac:dyDescent="0.2">
      <c r="A33" s="605"/>
      <c r="B33" s="206" t="s">
        <v>224</v>
      </c>
      <c r="C33" s="277">
        <v>51</v>
      </c>
      <c r="D33" s="278">
        <v>1</v>
      </c>
      <c r="E33" s="278">
        <v>4</v>
      </c>
      <c r="F33" s="278">
        <v>1</v>
      </c>
      <c r="G33" s="298">
        <f>SUM('Summary Data'!AN141)</f>
        <v>20</v>
      </c>
    </row>
    <row r="34" spans="1:7" hidden="1" x14ac:dyDescent="0.2">
      <c r="A34" s="605"/>
      <c r="B34" s="303" t="s">
        <v>225</v>
      </c>
      <c r="C34" s="302">
        <v>34</v>
      </c>
      <c r="D34" s="302">
        <v>3</v>
      </c>
      <c r="E34" s="302">
        <v>12</v>
      </c>
      <c r="F34" s="302">
        <v>0</v>
      </c>
      <c r="G34" s="299">
        <f>SUM('Summary Data'!AN142)</f>
        <v>10</v>
      </c>
    </row>
    <row r="35" spans="1:7" hidden="1" x14ac:dyDescent="0.2">
      <c r="A35" s="605"/>
      <c r="B35" s="303" t="s">
        <v>226</v>
      </c>
      <c r="C35" s="302">
        <v>39</v>
      </c>
      <c r="D35" s="302">
        <v>1</v>
      </c>
      <c r="E35" s="302">
        <v>4</v>
      </c>
      <c r="F35" s="302">
        <v>6</v>
      </c>
      <c r="G35" s="299">
        <f>SUM('Summary Data'!AN143)</f>
        <v>11</v>
      </c>
    </row>
    <row r="36" spans="1:7" hidden="1" x14ac:dyDescent="0.2">
      <c r="A36" s="605"/>
      <c r="B36" s="303" t="s">
        <v>227</v>
      </c>
      <c r="C36" s="303">
        <v>74</v>
      </c>
      <c r="D36" s="303">
        <v>1</v>
      </c>
      <c r="E36" s="303">
        <v>4</v>
      </c>
      <c r="F36" s="302">
        <v>2</v>
      </c>
      <c r="G36" s="299">
        <f>SUM('Summary Data'!AN144)</f>
        <v>16</v>
      </c>
    </row>
    <row r="37" spans="1:7" hidden="1" x14ac:dyDescent="0.2">
      <c r="A37" s="605"/>
      <c r="B37" s="303" t="s">
        <v>228</v>
      </c>
      <c r="C37" s="303">
        <v>62</v>
      </c>
      <c r="D37" s="303">
        <v>4</v>
      </c>
      <c r="E37" s="303">
        <v>40</v>
      </c>
      <c r="F37" s="302">
        <v>7</v>
      </c>
      <c r="G37" s="299">
        <f>SUM('Summary Data'!AN145)</f>
        <v>11</v>
      </c>
    </row>
    <row r="38" spans="1:7" hidden="1" x14ac:dyDescent="0.2">
      <c r="A38" s="605"/>
      <c r="B38" s="303" t="s">
        <v>229</v>
      </c>
      <c r="C38" s="303">
        <v>83</v>
      </c>
      <c r="D38" s="303">
        <v>6</v>
      </c>
      <c r="E38" s="303">
        <v>48</v>
      </c>
      <c r="F38" s="302">
        <v>6</v>
      </c>
      <c r="G38" s="299">
        <f>SUM('Summary Data'!AN146)</f>
        <v>16</v>
      </c>
    </row>
    <row r="39" spans="1:7" hidden="1" x14ac:dyDescent="0.2">
      <c r="A39" s="605"/>
      <c r="B39" s="303" t="s">
        <v>230</v>
      </c>
      <c r="C39" s="303">
        <v>96</v>
      </c>
      <c r="D39" s="303">
        <v>0</v>
      </c>
      <c r="E39" s="303">
        <v>0</v>
      </c>
      <c r="F39" s="302">
        <v>5</v>
      </c>
      <c r="G39" s="299">
        <f>SUM('Summary Data'!AN147)</f>
        <v>12</v>
      </c>
    </row>
    <row r="40" spans="1:7" hidden="1" x14ac:dyDescent="0.2">
      <c r="A40" s="605"/>
      <c r="B40" s="303" t="s">
        <v>231</v>
      </c>
      <c r="C40" s="303">
        <v>71</v>
      </c>
      <c r="D40" s="303">
        <v>3</v>
      </c>
      <c r="E40" s="303">
        <v>80</v>
      </c>
      <c r="F40" s="302">
        <v>7</v>
      </c>
      <c r="G40" s="299">
        <f>SUM('Summary Data'!AN148)</f>
        <v>13</v>
      </c>
    </row>
    <row r="41" spans="1:7" hidden="1" x14ac:dyDescent="0.2">
      <c r="A41" s="605"/>
      <c r="B41" s="303" t="s">
        <v>232</v>
      </c>
      <c r="C41" s="303">
        <v>80</v>
      </c>
      <c r="D41" s="303">
        <v>0</v>
      </c>
      <c r="E41" s="303">
        <v>0</v>
      </c>
      <c r="F41" s="302">
        <v>6</v>
      </c>
      <c r="G41" s="299">
        <f>SUM('Summary Data'!AN149)</f>
        <v>12</v>
      </c>
    </row>
    <row r="42" spans="1:7" hidden="1" x14ac:dyDescent="0.2">
      <c r="A42" s="606"/>
      <c r="B42" s="303" t="s">
        <v>233</v>
      </c>
      <c r="C42" s="303">
        <v>58</v>
      </c>
      <c r="D42" s="303">
        <v>0</v>
      </c>
      <c r="E42" s="303">
        <v>0</v>
      </c>
      <c r="F42" s="302">
        <v>6</v>
      </c>
      <c r="G42" s="299">
        <f>SUM('Summary Data'!AN150)</f>
        <v>12</v>
      </c>
    </row>
    <row r="43" spans="1:7" s="251" customFormat="1" hidden="1" x14ac:dyDescent="0.2">
      <c r="A43" s="254"/>
      <c r="B43" s="247" t="s">
        <v>329</v>
      </c>
      <c r="C43" s="255">
        <f>SUM(C31:C42)</f>
        <v>743</v>
      </c>
      <c r="D43" s="255">
        <f>SUM(D31:D42)</f>
        <v>19</v>
      </c>
      <c r="E43" s="255">
        <f>SUM(E31:E42)</f>
        <v>192</v>
      </c>
      <c r="F43" s="256">
        <f>SUM(F31:F42)</f>
        <v>48</v>
      </c>
      <c r="G43" s="295">
        <f>SUM(G31:G42)</f>
        <v>166</v>
      </c>
    </row>
    <row r="44" spans="1:7" hidden="1" x14ac:dyDescent="0.2">
      <c r="A44" s="242"/>
      <c r="B44" s="243"/>
      <c r="C44" s="243"/>
      <c r="D44" s="243"/>
      <c r="E44" s="243"/>
      <c r="F44" s="244"/>
      <c r="G44" s="291"/>
    </row>
    <row r="45" spans="1:7" ht="12.75" hidden="1" customHeight="1" x14ac:dyDescent="0.2">
      <c r="A45" s="604" t="s">
        <v>268</v>
      </c>
      <c r="B45" s="18" t="s">
        <v>269</v>
      </c>
      <c r="C45" s="18">
        <v>77</v>
      </c>
      <c r="D45" s="18">
        <v>0</v>
      </c>
      <c r="E45" s="18">
        <v>0</v>
      </c>
      <c r="F45" s="193">
        <v>4</v>
      </c>
      <c r="G45" s="298">
        <f>SUM('Summary Data'!AN153)</f>
        <v>19</v>
      </c>
    </row>
    <row r="46" spans="1:7" hidden="1" x14ac:dyDescent="0.2">
      <c r="A46" s="605"/>
      <c r="B46" s="18" t="s">
        <v>275</v>
      </c>
      <c r="C46" s="18">
        <v>64</v>
      </c>
      <c r="D46" s="18">
        <v>2</v>
      </c>
      <c r="E46" s="18">
        <v>64</v>
      </c>
      <c r="F46" s="193">
        <v>3</v>
      </c>
      <c r="G46" s="298">
        <f>SUM('Summary Data'!AN154)</f>
        <v>16</v>
      </c>
    </row>
    <row r="47" spans="1:7" hidden="1" x14ac:dyDescent="0.2">
      <c r="A47" s="605"/>
      <c r="B47" s="18" t="s">
        <v>240</v>
      </c>
      <c r="C47" s="18">
        <v>51</v>
      </c>
      <c r="D47" s="18">
        <v>0</v>
      </c>
      <c r="E47" s="18">
        <v>0</v>
      </c>
      <c r="F47" s="193">
        <v>1</v>
      </c>
      <c r="G47" s="298">
        <f>SUM('Summary Data'!AN155)</f>
        <v>18</v>
      </c>
    </row>
    <row r="48" spans="1:7" hidden="1" x14ac:dyDescent="0.2">
      <c r="A48" s="605"/>
      <c r="B48" s="217" t="s">
        <v>276</v>
      </c>
      <c r="C48" s="218">
        <v>66</v>
      </c>
      <c r="D48" s="220">
        <v>0</v>
      </c>
      <c r="E48" s="220">
        <v>0</v>
      </c>
      <c r="F48" s="220">
        <v>4</v>
      </c>
      <c r="G48" s="299">
        <f>SUM('Summary Data'!AN156)</f>
        <v>12</v>
      </c>
    </row>
    <row r="49" spans="1:7" hidden="1" x14ac:dyDescent="0.2">
      <c r="A49" s="605"/>
      <c r="B49" s="217" t="s">
        <v>277</v>
      </c>
      <c r="C49" s="218">
        <v>75</v>
      </c>
      <c r="D49" s="220">
        <v>4</v>
      </c>
      <c r="E49" s="220">
        <v>72</v>
      </c>
      <c r="F49" s="220">
        <v>2</v>
      </c>
      <c r="G49" s="299">
        <f>SUM('Summary Data'!AN157)</f>
        <v>22</v>
      </c>
    </row>
    <row r="50" spans="1:7" hidden="1" x14ac:dyDescent="0.2">
      <c r="A50" s="605"/>
      <c r="B50" s="217" t="s">
        <v>278</v>
      </c>
      <c r="C50" s="218">
        <v>62</v>
      </c>
      <c r="D50" s="220">
        <v>0</v>
      </c>
      <c r="E50" s="220">
        <v>0</v>
      </c>
      <c r="F50" s="220">
        <v>2</v>
      </c>
      <c r="G50" s="299">
        <f>SUM('Summary Data'!AN158)</f>
        <v>20</v>
      </c>
    </row>
    <row r="51" spans="1:7" hidden="1" x14ac:dyDescent="0.2">
      <c r="A51" s="605"/>
      <c r="B51" s="217" t="s">
        <v>279</v>
      </c>
      <c r="C51" s="218">
        <v>100</v>
      </c>
      <c r="D51" s="220">
        <v>0</v>
      </c>
      <c r="E51" s="220">
        <v>0</v>
      </c>
      <c r="F51" s="220">
        <v>5</v>
      </c>
      <c r="G51" s="299">
        <f>SUM('Summary Data'!AN159)</f>
        <v>20</v>
      </c>
    </row>
    <row r="52" spans="1:7" hidden="1" x14ac:dyDescent="0.2">
      <c r="A52" s="605"/>
      <c r="B52" s="217" t="s">
        <v>280</v>
      </c>
      <c r="C52" s="218">
        <v>93</v>
      </c>
      <c r="D52" s="220">
        <v>3</v>
      </c>
      <c r="E52" s="220">
        <v>72</v>
      </c>
      <c r="F52" s="220">
        <v>12</v>
      </c>
      <c r="G52" s="299">
        <f>SUM('Summary Data'!AN160)</f>
        <v>19</v>
      </c>
    </row>
    <row r="53" spans="1:7" hidden="1" x14ac:dyDescent="0.2">
      <c r="A53" s="605"/>
      <c r="B53" s="219" t="s">
        <v>281</v>
      </c>
      <c r="C53" s="218">
        <v>110</v>
      </c>
      <c r="D53" s="220">
        <v>3</v>
      </c>
      <c r="E53" s="220">
        <v>32</v>
      </c>
      <c r="F53" s="220">
        <v>6</v>
      </c>
      <c r="G53" s="299">
        <f>SUM('Summary Data'!AN161)</f>
        <v>17</v>
      </c>
    </row>
    <row r="54" spans="1:7" hidden="1" x14ac:dyDescent="0.2">
      <c r="A54" s="605"/>
      <c r="B54" s="217" t="s">
        <v>282</v>
      </c>
      <c r="C54" s="218">
        <v>94</v>
      </c>
      <c r="D54" s="220">
        <v>0</v>
      </c>
      <c r="E54" s="220">
        <v>0</v>
      </c>
      <c r="F54" s="220">
        <v>5</v>
      </c>
      <c r="G54" s="299">
        <f>SUM('Summary Data'!AN162)</f>
        <v>12</v>
      </c>
    </row>
    <row r="55" spans="1:7" hidden="1" x14ac:dyDescent="0.2">
      <c r="A55" s="605"/>
      <c r="B55" s="217" t="s">
        <v>283</v>
      </c>
      <c r="C55" s="218">
        <v>64</v>
      </c>
      <c r="D55" s="220">
        <v>2</v>
      </c>
      <c r="E55" s="220">
        <v>60</v>
      </c>
      <c r="F55" s="220">
        <v>4</v>
      </c>
      <c r="G55" s="299">
        <f>SUM('Summary Data'!AN163)</f>
        <v>10</v>
      </c>
    </row>
    <row r="56" spans="1:7" hidden="1" x14ac:dyDescent="0.2">
      <c r="A56" s="606"/>
      <c r="B56" s="217" t="s">
        <v>284</v>
      </c>
      <c r="C56" s="218">
        <v>58</v>
      </c>
      <c r="D56" s="220">
        <v>5</v>
      </c>
      <c r="E56" s="220">
        <v>90</v>
      </c>
      <c r="F56" s="220">
        <v>2</v>
      </c>
      <c r="G56" s="299">
        <f>SUM('Summary Data'!AN164)</f>
        <v>20</v>
      </c>
    </row>
    <row r="57" spans="1:7" hidden="1" x14ac:dyDescent="0.2">
      <c r="A57" s="248"/>
      <c r="B57" s="247" t="s">
        <v>329</v>
      </c>
      <c r="C57" s="257">
        <f>SUM(C45:C56)</f>
        <v>914</v>
      </c>
      <c r="D57" s="258">
        <f>SUM(D45:D56)</f>
        <v>19</v>
      </c>
      <c r="E57" s="258">
        <f>SUM(E45:E56)</f>
        <v>390</v>
      </c>
      <c r="F57" s="258">
        <f>SUM(F45:F56)</f>
        <v>50</v>
      </c>
      <c r="G57" s="296">
        <f>SUM(G45:G56)</f>
        <v>205</v>
      </c>
    </row>
    <row r="58" spans="1:7" hidden="1" x14ac:dyDescent="0.2">
      <c r="A58" s="127"/>
      <c r="B58" s="239"/>
      <c r="C58" s="245"/>
      <c r="D58" s="246"/>
      <c r="E58" s="246"/>
      <c r="F58" s="246"/>
      <c r="G58" s="291"/>
    </row>
    <row r="59" spans="1:7" hidden="1" x14ac:dyDescent="0.2">
      <c r="A59" s="604" t="s">
        <v>285</v>
      </c>
      <c r="B59" s="266" t="s">
        <v>286</v>
      </c>
      <c r="C59" s="266">
        <v>61</v>
      </c>
      <c r="D59" s="267">
        <v>6</v>
      </c>
      <c r="E59" s="267">
        <v>120</v>
      </c>
      <c r="F59" s="268">
        <v>4</v>
      </c>
      <c r="G59" s="298">
        <f>SUM('Summary Data'!AN167)</f>
        <v>22</v>
      </c>
    </row>
    <row r="60" spans="1:7" hidden="1" x14ac:dyDescent="0.2">
      <c r="A60" s="605"/>
      <c r="B60" s="266" t="s">
        <v>287</v>
      </c>
      <c r="C60" s="266">
        <v>62</v>
      </c>
      <c r="D60" s="267">
        <v>0</v>
      </c>
      <c r="E60" s="267">
        <v>0</v>
      </c>
      <c r="F60" s="268">
        <v>6</v>
      </c>
      <c r="G60" s="298">
        <f>SUM('Summary Data'!AN168)</f>
        <v>14</v>
      </c>
    </row>
    <row r="61" spans="1:7" hidden="1" x14ac:dyDescent="0.2">
      <c r="A61" s="605"/>
      <c r="B61" s="266" t="s">
        <v>288</v>
      </c>
      <c r="C61" s="266">
        <v>57</v>
      </c>
      <c r="D61" s="267">
        <v>11</v>
      </c>
      <c r="E61" s="267">
        <v>52</v>
      </c>
      <c r="F61" s="268">
        <v>7</v>
      </c>
      <c r="G61" s="298">
        <f>SUM('Summary Data'!AN169)</f>
        <v>17</v>
      </c>
    </row>
    <row r="62" spans="1:7" hidden="1" x14ac:dyDescent="0.2">
      <c r="A62" s="605"/>
      <c r="B62" s="304" t="s">
        <v>289</v>
      </c>
      <c r="C62" s="300">
        <v>69</v>
      </c>
      <c r="D62" s="301">
        <v>3</v>
      </c>
      <c r="E62" s="301">
        <v>40</v>
      </c>
      <c r="F62" s="301">
        <v>3</v>
      </c>
      <c r="G62" s="299">
        <f>SUM('Summary Data'!AN170)</f>
        <v>11</v>
      </c>
    </row>
    <row r="63" spans="1:7" hidden="1" x14ac:dyDescent="0.2">
      <c r="A63" s="605"/>
      <c r="B63" s="304" t="s">
        <v>290</v>
      </c>
      <c r="C63" s="300">
        <v>46</v>
      </c>
      <c r="D63" s="301">
        <v>0</v>
      </c>
      <c r="E63" s="301">
        <v>0</v>
      </c>
      <c r="F63" s="301">
        <v>2</v>
      </c>
      <c r="G63" s="299">
        <f>SUM('Summary Data'!AN171)</f>
        <v>17</v>
      </c>
    </row>
    <row r="64" spans="1:7" hidden="1" x14ac:dyDescent="0.2">
      <c r="A64" s="605"/>
      <c r="B64" s="304" t="s">
        <v>291</v>
      </c>
      <c r="C64" s="300">
        <v>57</v>
      </c>
      <c r="D64" s="301">
        <v>0</v>
      </c>
      <c r="E64" s="301">
        <v>0</v>
      </c>
      <c r="F64" s="301">
        <v>2</v>
      </c>
      <c r="G64" s="299">
        <f>SUM('Summary Data'!AN172)</f>
        <v>14</v>
      </c>
    </row>
    <row r="65" spans="1:7" hidden="1" x14ac:dyDescent="0.2">
      <c r="A65" s="605"/>
      <c r="B65" s="304" t="s">
        <v>292</v>
      </c>
      <c r="C65" s="300">
        <v>81</v>
      </c>
      <c r="D65" s="301">
        <v>15</v>
      </c>
      <c r="E65" s="301">
        <v>164</v>
      </c>
      <c r="F65" s="301">
        <v>3</v>
      </c>
      <c r="G65" s="299">
        <f>SUM('Summary Data'!AN173)</f>
        <v>21</v>
      </c>
    </row>
    <row r="66" spans="1:7" hidden="1" x14ac:dyDescent="0.2">
      <c r="A66" s="605"/>
      <c r="B66" s="304" t="s">
        <v>293</v>
      </c>
      <c r="C66" s="300">
        <v>61</v>
      </c>
      <c r="D66" s="301">
        <v>1</v>
      </c>
      <c r="E66" s="301">
        <v>24</v>
      </c>
      <c r="F66" s="301">
        <v>3</v>
      </c>
      <c r="G66" s="299">
        <f>SUM('Summary Data'!AN174)</f>
        <v>11</v>
      </c>
    </row>
    <row r="67" spans="1:7" hidden="1" x14ac:dyDescent="0.2">
      <c r="A67" s="605"/>
      <c r="B67" s="305" t="s">
        <v>294</v>
      </c>
      <c r="C67" s="300">
        <v>60</v>
      </c>
      <c r="D67" s="301">
        <v>4</v>
      </c>
      <c r="E67" s="301">
        <v>52</v>
      </c>
      <c r="F67" s="301">
        <v>10</v>
      </c>
      <c r="G67" s="299">
        <f>SUM('Summary Data'!AN175)</f>
        <v>12</v>
      </c>
    </row>
    <row r="68" spans="1:7" hidden="1" x14ac:dyDescent="0.2">
      <c r="A68" s="605"/>
      <c r="B68" s="304" t="s">
        <v>295</v>
      </c>
      <c r="C68" s="300">
        <v>63</v>
      </c>
      <c r="D68" s="301">
        <v>4</v>
      </c>
      <c r="E68" s="301">
        <v>44</v>
      </c>
      <c r="F68" s="301">
        <v>5</v>
      </c>
      <c r="G68" s="299">
        <f>SUM('Summary Data'!AN176)</f>
        <v>11</v>
      </c>
    </row>
    <row r="69" spans="1:7" hidden="1" x14ac:dyDescent="0.2">
      <c r="A69" s="605"/>
      <c r="B69" s="304" t="s">
        <v>296</v>
      </c>
      <c r="C69" s="300">
        <v>77</v>
      </c>
      <c r="D69" s="301">
        <v>9</v>
      </c>
      <c r="E69" s="301">
        <v>40</v>
      </c>
      <c r="F69" s="301">
        <v>4</v>
      </c>
      <c r="G69" s="299">
        <f>SUM('Summary Data'!AN177)</f>
        <v>17</v>
      </c>
    </row>
    <row r="70" spans="1:7" hidden="1" x14ac:dyDescent="0.2">
      <c r="A70" s="606"/>
      <c r="B70" s="304" t="s">
        <v>297</v>
      </c>
      <c r="C70" s="300">
        <v>71</v>
      </c>
      <c r="D70" s="301">
        <v>10</v>
      </c>
      <c r="E70" s="301">
        <v>68</v>
      </c>
      <c r="F70" s="301">
        <v>5</v>
      </c>
      <c r="G70" s="299">
        <f>SUM('Summary Data'!AN178)</f>
        <v>18</v>
      </c>
    </row>
    <row r="71" spans="1:7" hidden="1" x14ac:dyDescent="0.2">
      <c r="A71" s="259"/>
      <c r="B71" s="247" t="s">
        <v>329</v>
      </c>
      <c r="C71" s="260">
        <f>SUM(C59:C70)</f>
        <v>765</v>
      </c>
      <c r="D71" s="260">
        <f>SUM(D59:D70)</f>
        <v>63</v>
      </c>
      <c r="E71" s="260">
        <f>SUM(E59:E70)</f>
        <v>604</v>
      </c>
      <c r="F71" s="260">
        <f>SUM(F59:F70)</f>
        <v>54</v>
      </c>
      <c r="G71" s="296">
        <f>SUM(G59:G70)</f>
        <v>185</v>
      </c>
    </row>
    <row r="72" spans="1:7" hidden="1" x14ac:dyDescent="0.2">
      <c r="A72" s="604" t="s">
        <v>304</v>
      </c>
      <c r="B72" s="221" t="s">
        <v>298</v>
      </c>
      <c r="C72" s="18">
        <v>66</v>
      </c>
      <c r="D72" s="18">
        <v>5</v>
      </c>
      <c r="E72" s="18">
        <v>24</v>
      </c>
      <c r="F72" s="193">
        <v>7</v>
      </c>
      <c r="G72" s="298">
        <f>SUM('Summary Data'!AN180)</f>
        <v>24</v>
      </c>
    </row>
    <row r="73" spans="1:7" hidden="1" x14ac:dyDescent="0.2">
      <c r="A73" s="605"/>
      <c r="B73" s="221" t="s">
        <v>299</v>
      </c>
      <c r="C73" s="18">
        <v>65</v>
      </c>
      <c r="D73" s="18">
        <v>2</v>
      </c>
      <c r="E73" s="18">
        <v>8</v>
      </c>
      <c r="F73" s="193">
        <v>4</v>
      </c>
      <c r="G73" s="298">
        <f>SUM('Summary Data'!AN181)</f>
        <v>10</v>
      </c>
    </row>
    <row r="74" spans="1:7" hidden="1" x14ac:dyDescent="0.2">
      <c r="A74" s="605"/>
      <c r="B74" s="221" t="s">
        <v>300</v>
      </c>
      <c r="C74" s="18">
        <v>48</v>
      </c>
      <c r="D74" s="18">
        <v>1</v>
      </c>
      <c r="E74" s="18">
        <v>4</v>
      </c>
      <c r="F74" s="193">
        <v>8</v>
      </c>
      <c r="G74" s="298">
        <f>SUM('Summary Data'!AN182)</f>
        <v>1</v>
      </c>
    </row>
    <row r="75" spans="1:7" hidden="1" x14ac:dyDescent="0.2">
      <c r="A75" s="605"/>
      <c r="B75" s="217" t="s">
        <v>305</v>
      </c>
      <c r="C75" s="218">
        <v>61</v>
      </c>
      <c r="D75" s="220">
        <v>5</v>
      </c>
      <c r="E75" s="220">
        <v>20</v>
      </c>
      <c r="F75" s="220">
        <v>0</v>
      </c>
      <c r="G75" s="299">
        <f>SUM('Summary Data'!AN183)</f>
        <v>0</v>
      </c>
    </row>
    <row r="76" spans="1:7" hidden="1" x14ac:dyDescent="0.2">
      <c r="A76" s="605"/>
      <c r="B76" s="217" t="s">
        <v>306</v>
      </c>
      <c r="C76" s="218">
        <v>62</v>
      </c>
      <c r="D76" s="220">
        <v>10</v>
      </c>
      <c r="E76" s="220">
        <v>40</v>
      </c>
      <c r="F76" s="220">
        <v>5</v>
      </c>
      <c r="G76" s="299">
        <f>SUM('Summary Data'!AN184)</f>
        <v>1</v>
      </c>
    </row>
    <row r="77" spans="1:7" hidden="1" x14ac:dyDescent="0.2">
      <c r="A77" s="605"/>
      <c r="B77" s="217" t="s">
        <v>307</v>
      </c>
      <c r="C77" s="218">
        <v>113</v>
      </c>
      <c r="D77" s="220">
        <v>6</v>
      </c>
      <c r="E77" s="220">
        <v>24</v>
      </c>
      <c r="F77" s="220">
        <v>5</v>
      </c>
      <c r="G77" s="299">
        <f>SUM('Summary Data'!AN185)</f>
        <v>3</v>
      </c>
    </row>
    <row r="78" spans="1:7" hidden="1" x14ac:dyDescent="0.2">
      <c r="A78" s="605"/>
      <c r="B78" s="217" t="s">
        <v>308</v>
      </c>
      <c r="C78" s="218">
        <f>SUM('Summary Data'!C177)</f>
        <v>109</v>
      </c>
      <c r="D78" s="220">
        <v>3</v>
      </c>
      <c r="E78" s="220">
        <f>SUM('Summary Data'!G177)</f>
        <v>12</v>
      </c>
      <c r="F78" s="220">
        <f>SUM('Summary Data'!AK177)</f>
        <v>4</v>
      </c>
      <c r="G78" s="299">
        <f>SUM('Summary Data'!AN186)</f>
        <v>14</v>
      </c>
    </row>
    <row r="79" spans="1:7" hidden="1" x14ac:dyDescent="0.2">
      <c r="A79" s="605"/>
      <c r="B79" s="217" t="s">
        <v>309</v>
      </c>
      <c r="C79" s="218">
        <f>SUM('Summary Data'!C178)</f>
        <v>96</v>
      </c>
      <c r="D79" s="220">
        <v>7</v>
      </c>
      <c r="E79" s="220">
        <v>128</v>
      </c>
      <c r="F79" s="220">
        <f>SUM('Summary Data'!AK178)</f>
        <v>10</v>
      </c>
      <c r="G79" s="299">
        <f>SUM('Summary Data'!AN187)</f>
        <v>10</v>
      </c>
    </row>
    <row r="80" spans="1:7" hidden="1" x14ac:dyDescent="0.2">
      <c r="A80" s="605"/>
      <c r="B80" s="219" t="s">
        <v>310</v>
      </c>
      <c r="C80" s="218">
        <f>SUM('Summary Data'!C179)</f>
        <v>91</v>
      </c>
      <c r="D80" s="220">
        <v>2</v>
      </c>
      <c r="E80" s="220">
        <f>SUM('Summary Data'!G179)</f>
        <v>30</v>
      </c>
      <c r="F80" s="220">
        <f>SUM('Summary Data'!AK179)</f>
        <v>9</v>
      </c>
      <c r="G80" s="299">
        <f>SUM('Summary Data'!AN188)</f>
        <v>21</v>
      </c>
    </row>
    <row r="81" spans="1:7" hidden="1" x14ac:dyDescent="0.2">
      <c r="A81" s="605"/>
      <c r="B81" s="217" t="s">
        <v>311</v>
      </c>
      <c r="C81" s="218">
        <f>SUM('Summary Data'!C180)</f>
        <v>84</v>
      </c>
      <c r="D81" s="220">
        <v>9</v>
      </c>
      <c r="E81" s="220">
        <f>SUM('Summary Data'!G180)</f>
        <v>160</v>
      </c>
      <c r="F81" s="220">
        <f>SUM('Summary Data'!AK180)</f>
        <v>2</v>
      </c>
      <c r="G81" s="299">
        <f>SUM('Summary Data'!AN189)</f>
        <v>17</v>
      </c>
    </row>
    <row r="82" spans="1:7" hidden="1" x14ac:dyDescent="0.2">
      <c r="A82" s="605"/>
      <c r="B82" s="217" t="s">
        <v>312</v>
      </c>
      <c r="C82" s="218">
        <f>SUM('Summary Data'!C181)</f>
        <v>114</v>
      </c>
      <c r="D82" s="220">
        <v>0</v>
      </c>
      <c r="E82" s="220">
        <f>SUM('Summary Data'!G181)</f>
        <v>0</v>
      </c>
      <c r="F82" s="220">
        <f>SUM('Summary Data'!AK181)</f>
        <v>7</v>
      </c>
      <c r="G82" s="299">
        <f>SUM('Summary Data'!AN190)</f>
        <v>15</v>
      </c>
    </row>
    <row r="83" spans="1:7" hidden="1" x14ac:dyDescent="0.2">
      <c r="A83" s="606"/>
      <c r="B83" s="217" t="s">
        <v>313</v>
      </c>
      <c r="C83" s="218">
        <f>SUM('Summary Data'!C182)</f>
        <v>81</v>
      </c>
      <c r="D83" s="220">
        <v>0</v>
      </c>
      <c r="E83" s="220">
        <f>SUM('Summary Data'!G182)</f>
        <v>0</v>
      </c>
      <c r="F83" s="220">
        <f>SUM('Summary Data'!AK182)</f>
        <v>7</v>
      </c>
      <c r="G83" s="299">
        <f>SUM('Summary Data'!AN191)</f>
        <v>26</v>
      </c>
    </row>
    <row r="84" spans="1:7" hidden="1" x14ac:dyDescent="0.2">
      <c r="A84" s="259"/>
      <c r="B84" s="247" t="s">
        <v>329</v>
      </c>
      <c r="C84" s="260">
        <f>SUM(C72:C83)</f>
        <v>990</v>
      </c>
      <c r="D84" s="260">
        <f>SUM(D72:D83)</f>
        <v>50</v>
      </c>
      <c r="E84" s="260">
        <f>SUM(E72:E83)</f>
        <v>450</v>
      </c>
      <c r="F84" s="260">
        <f>SUM(F72:F83)</f>
        <v>68</v>
      </c>
      <c r="G84" s="415">
        <f>SUM(G72:G83)</f>
        <v>142</v>
      </c>
    </row>
    <row r="85" spans="1:7" ht="12.75" hidden="1" customHeight="1" x14ac:dyDescent="0.2">
      <c r="A85" s="604" t="s">
        <v>285</v>
      </c>
      <c r="B85" s="221" t="s">
        <v>286</v>
      </c>
      <c r="C85" s="268">
        <f>SUM('Summary Data'!C156)</f>
        <v>94</v>
      </c>
      <c r="D85" s="268">
        <v>0</v>
      </c>
      <c r="E85" s="268">
        <f>SUM('Summary Data'!G156)</f>
        <v>0</v>
      </c>
      <c r="F85" s="268">
        <f>SUM('Summary Data'!AK156)</f>
        <v>5</v>
      </c>
      <c r="G85" s="268">
        <f>SUM('Summary Data'!AN156)</f>
        <v>12</v>
      </c>
    </row>
    <row r="86" spans="1:7" hidden="1" x14ac:dyDescent="0.2">
      <c r="A86" s="605"/>
      <c r="B86" s="221" t="s">
        <v>287</v>
      </c>
      <c r="C86" s="268">
        <f>SUM('Summary Data'!C157)</f>
        <v>64</v>
      </c>
      <c r="D86" s="268">
        <v>6</v>
      </c>
      <c r="E86" s="268">
        <f>SUM('Summary Data'!G157)</f>
        <v>60</v>
      </c>
      <c r="F86" s="268">
        <f>SUM('Summary Data'!AK157)</f>
        <v>4</v>
      </c>
      <c r="G86" s="268">
        <f>SUM('Summary Data'!AN157)</f>
        <v>22</v>
      </c>
    </row>
    <row r="87" spans="1:7" hidden="1" x14ac:dyDescent="0.2">
      <c r="A87" s="605"/>
      <c r="B87" s="221" t="s">
        <v>288</v>
      </c>
      <c r="C87" s="268">
        <f>SUM('Summary Data'!C158)</f>
        <v>58</v>
      </c>
      <c r="D87" s="268">
        <v>11</v>
      </c>
      <c r="E87" s="268">
        <f>SUM('Summary Data'!G158)</f>
        <v>90</v>
      </c>
      <c r="F87" s="268">
        <f>SUM('Summary Data'!AK158)</f>
        <v>2</v>
      </c>
      <c r="G87" s="268">
        <f>SUM('Summary Data'!AN158)</f>
        <v>20</v>
      </c>
    </row>
    <row r="88" spans="1:7" hidden="1" x14ac:dyDescent="0.2">
      <c r="A88" s="605"/>
      <c r="B88" s="217" t="s">
        <v>289</v>
      </c>
      <c r="C88" s="417">
        <f>SUM('Summary Data'!C159)</f>
        <v>61</v>
      </c>
      <c r="D88" s="417">
        <v>3</v>
      </c>
      <c r="E88" s="417">
        <f>SUM('Summary Data'!G159)</f>
        <v>120</v>
      </c>
      <c r="F88" s="417">
        <f>SUM('Summary Data'!AK159)</f>
        <v>4</v>
      </c>
      <c r="G88" s="417">
        <f>SUM('Summary Data'!AN159)</f>
        <v>20</v>
      </c>
    </row>
    <row r="89" spans="1:7" hidden="1" x14ac:dyDescent="0.2">
      <c r="A89" s="605"/>
      <c r="B89" s="217" t="s">
        <v>290</v>
      </c>
      <c r="C89" s="417">
        <f>SUM('Summary Data'!C160)</f>
        <v>62</v>
      </c>
      <c r="D89" s="417">
        <v>0</v>
      </c>
      <c r="E89" s="417">
        <f>SUM('Summary Data'!G160)</f>
        <v>0</v>
      </c>
      <c r="F89" s="417">
        <f>SUM('Summary Data'!AK160)</f>
        <v>6</v>
      </c>
      <c r="G89" s="417">
        <f>SUM('Summary Data'!AN160)</f>
        <v>19</v>
      </c>
    </row>
    <row r="90" spans="1:7" hidden="1" x14ac:dyDescent="0.2">
      <c r="A90" s="605"/>
      <c r="B90" s="217" t="s">
        <v>291</v>
      </c>
      <c r="C90" s="417">
        <f>SUM('Summary Data'!C161)</f>
        <v>57</v>
      </c>
      <c r="D90" s="417">
        <v>5</v>
      </c>
      <c r="E90" s="417">
        <f>SUM('Summary Data'!G161)</f>
        <v>52</v>
      </c>
      <c r="F90" s="417">
        <f>SUM('Summary Data'!AK161)</f>
        <v>7</v>
      </c>
      <c r="G90" s="417">
        <f>SUM('Summary Data'!AN161)</f>
        <v>17</v>
      </c>
    </row>
    <row r="91" spans="1:7" hidden="1" x14ac:dyDescent="0.2">
      <c r="A91" s="605"/>
      <c r="B91" s="217" t="s">
        <v>292</v>
      </c>
      <c r="C91" s="417">
        <f>SUM('Summary Data'!C162)</f>
        <v>69</v>
      </c>
      <c r="D91" s="417">
        <v>15</v>
      </c>
      <c r="E91" s="417">
        <f>SUM('Summary Data'!G162)</f>
        <v>40</v>
      </c>
      <c r="F91" s="417">
        <f>SUM('Summary Data'!AK162)</f>
        <v>3</v>
      </c>
      <c r="G91" s="417">
        <f>SUM('Summary Data'!AN162)</f>
        <v>12</v>
      </c>
    </row>
    <row r="92" spans="1:7" hidden="1" x14ac:dyDescent="0.2">
      <c r="A92" s="605"/>
      <c r="B92" s="217" t="s">
        <v>293</v>
      </c>
      <c r="C92" s="417">
        <f>SUM('Summary Data'!C163)</f>
        <v>46</v>
      </c>
      <c r="D92" s="417">
        <v>0</v>
      </c>
      <c r="E92" s="417">
        <f>SUM('Summary Data'!G163)</f>
        <v>0</v>
      </c>
      <c r="F92" s="417">
        <f>SUM('Summary Data'!AK163)</f>
        <v>2</v>
      </c>
      <c r="G92" s="417">
        <f>SUM('Summary Data'!AN163)</f>
        <v>10</v>
      </c>
    </row>
    <row r="93" spans="1:7" hidden="1" x14ac:dyDescent="0.2">
      <c r="A93" s="605"/>
      <c r="B93" s="219" t="s">
        <v>294</v>
      </c>
      <c r="C93" s="417">
        <f>SUM('Summary Data'!C164)</f>
        <v>57</v>
      </c>
      <c r="D93" s="417">
        <v>0</v>
      </c>
      <c r="E93" s="417">
        <f>SUM('Summary Data'!G164)</f>
        <v>0</v>
      </c>
      <c r="F93" s="417">
        <f>SUM('Summary Data'!AK164)</f>
        <v>2</v>
      </c>
      <c r="G93" s="417">
        <f>SUM('Summary Data'!AN164)</f>
        <v>20</v>
      </c>
    </row>
    <row r="94" spans="1:7" hidden="1" x14ac:dyDescent="0.2">
      <c r="A94" s="605"/>
      <c r="B94" s="217" t="s">
        <v>295</v>
      </c>
      <c r="C94" s="417">
        <f>SUM('Summary Data'!C165)</f>
        <v>81</v>
      </c>
      <c r="D94" s="417">
        <v>4</v>
      </c>
      <c r="E94" s="417">
        <f>SUM('Summary Data'!G165)</f>
        <v>164</v>
      </c>
      <c r="F94" s="417">
        <f>SUM('Summary Data'!AK165)</f>
        <v>3</v>
      </c>
      <c r="G94" s="417">
        <f>SUM('Summary Data'!AN165)</f>
        <v>11</v>
      </c>
    </row>
    <row r="95" spans="1:7" hidden="1" x14ac:dyDescent="0.2">
      <c r="A95" s="605"/>
      <c r="B95" s="217" t="s">
        <v>296</v>
      </c>
      <c r="C95" s="417">
        <f>SUM('Summary Data'!C166)</f>
        <v>61</v>
      </c>
      <c r="D95" s="417">
        <v>9</v>
      </c>
      <c r="E95" s="417">
        <f>SUM('Summary Data'!G166)</f>
        <v>24</v>
      </c>
      <c r="F95" s="417">
        <f>SUM('Summary Data'!AK166)</f>
        <v>3</v>
      </c>
      <c r="G95" s="417">
        <f>SUM('Summary Data'!AN166)</f>
        <v>18</v>
      </c>
    </row>
    <row r="96" spans="1:7" hidden="1" x14ac:dyDescent="0.2">
      <c r="A96" s="606"/>
      <c r="B96" s="217" t="s">
        <v>297</v>
      </c>
      <c r="C96" s="417">
        <f>SUM('Summary Data'!C167)</f>
        <v>60</v>
      </c>
      <c r="D96" s="417">
        <v>10</v>
      </c>
      <c r="E96" s="417">
        <f>SUM('Summary Data'!G167)</f>
        <v>52</v>
      </c>
      <c r="F96" s="417">
        <f>SUM('Summary Data'!AK167)</f>
        <v>10</v>
      </c>
      <c r="G96" s="417">
        <f>SUM('Summary Data'!AN167)</f>
        <v>22</v>
      </c>
    </row>
    <row r="97" spans="1:7" hidden="1" x14ac:dyDescent="0.2">
      <c r="A97" s="259"/>
      <c r="B97" s="247" t="s">
        <v>329</v>
      </c>
      <c r="C97" s="255">
        <f>SUM(C85:C96)</f>
        <v>770</v>
      </c>
      <c r="D97" s="255">
        <f>SUM(D85:D96)</f>
        <v>63</v>
      </c>
      <c r="E97" s="255">
        <f>SUM(E85:E96)</f>
        <v>602</v>
      </c>
      <c r="F97" s="255">
        <f>SUM(F85:F96)</f>
        <v>51</v>
      </c>
      <c r="G97" s="416">
        <f>SUM(G85:G96)</f>
        <v>203</v>
      </c>
    </row>
    <row r="98" spans="1:7" hidden="1" x14ac:dyDescent="0.2">
      <c r="A98" s="604" t="s">
        <v>304</v>
      </c>
      <c r="B98" s="221" t="s">
        <v>298</v>
      </c>
      <c r="C98" s="268">
        <f>SUM('Summary Data'!C169)</f>
        <v>77</v>
      </c>
      <c r="D98" s="268">
        <v>5</v>
      </c>
      <c r="E98" s="268">
        <f>SUM('Summary Data'!G169)</f>
        <v>40</v>
      </c>
      <c r="F98" s="268">
        <f>SUM('Summary Data'!AK169)</f>
        <v>4</v>
      </c>
      <c r="G98" s="268">
        <f>SUM('Summary Data'!AN169)</f>
        <v>17</v>
      </c>
    </row>
    <row r="99" spans="1:7" hidden="1" x14ac:dyDescent="0.2">
      <c r="A99" s="605"/>
      <c r="B99" s="221" t="s">
        <v>299</v>
      </c>
      <c r="C99" s="268">
        <f>SUM('Summary Data'!C170)</f>
        <v>71</v>
      </c>
      <c r="D99" s="268">
        <v>2</v>
      </c>
      <c r="E99" s="268">
        <f>SUM('Summary Data'!G170)</f>
        <v>68</v>
      </c>
      <c r="F99" s="268">
        <f>SUM('Summary Data'!AK170)</f>
        <v>5</v>
      </c>
      <c r="G99" s="268">
        <f>SUM('Summary Data'!AN170)</f>
        <v>11</v>
      </c>
    </row>
    <row r="100" spans="1:7" hidden="1" x14ac:dyDescent="0.2">
      <c r="A100" s="605"/>
      <c r="B100" s="221" t="s">
        <v>300</v>
      </c>
      <c r="C100" s="268">
        <f>SUM('Summary Data'!C171)</f>
        <v>66</v>
      </c>
      <c r="D100" s="268">
        <v>1</v>
      </c>
      <c r="E100" s="268">
        <f>SUM('Summary Data'!G171)</f>
        <v>24</v>
      </c>
      <c r="F100" s="268">
        <f>SUM('Summary Data'!AK171)</f>
        <v>7</v>
      </c>
      <c r="G100" s="268">
        <f>SUM('Summary Data'!AN171)</f>
        <v>17</v>
      </c>
    </row>
    <row r="101" spans="1:7" hidden="1" x14ac:dyDescent="0.2">
      <c r="A101" s="605"/>
      <c r="B101" s="217" t="s">
        <v>305</v>
      </c>
      <c r="C101" s="417">
        <f>SUM('Summary Data'!C172)</f>
        <v>65</v>
      </c>
      <c r="D101" s="417">
        <v>5</v>
      </c>
      <c r="E101" s="417">
        <f>SUM('Summary Data'!G172)</f>
        <v>8</v>
      </c>
      <c r="F101" s="417">
        <f>SUM('Summary Data'!AK172)</f>
        <v>4</v>
      </c>
      <c r="G101" s="417">
        <f>SUM('Summary Data'!AN172)</f>
        <v>14</v>
      </c>
    </row>
    <row r="102" spans="1:7" hidden="1" x14ac:dyDescent="0.2">
      <c r="A102" s="605"/>
      <c r="B102" s="217" t="s">
        <v>306</v>
      </c>
      <c r="C102" s="417">
        <f>SUM('Summary Data'!C173)</f>
        <v>48</v>
      </c>
      <c r="D102" s="417">
        <v>10</v>
      </c>
      <c r="E102" s="417">
        <f>SUM('Summary Data'!G173)</f>
        <v>4</v>
      </c>
      <c r="F102" s="417">
        <f>SUM('Summary Data'!AK173)</f>
        <v>8</v>
      </c>
      <c r="G102" s="417">
        <f>SUM('Summary Data'!AN173)</f>
        <v>21</v>
      </c>
    </row>
    <row r="103" spans="1:7" hidden="1" x14ac:dyDescent="0.2">
      <c r="A103" s="605"/>
      <c r="B103" s="217" t="s">
        <v>307</v>
      </c>
      <c r="C103" s="417">
        <f>SUM('Summary Data'!C174)</f>
        <v>61</v>
      </c>
      <c r="D103" s="417">
        <v>6</v>
      </c>
      <c r="E103" s="417">
        <f>SUM('Summary Data'!G174)</f>
        <v>20</v>
      </c>
      <c r="F103" s="417">
        <f>SUM('Summary Data'!AK174)</f>
        <v>0</v>
      </c>
      <c r="G103" s="417">
        <f>SUM('Summary Data'!AN174)</f>
        <v>11</v>
      </c>
    </row>
    <row r="104" spans="1:7" hidden="1" x14ac:dyDescent="0.2">
      <c r="A104" s="605"/>
      <c r="B104" s="217" t="s">
        <v>308</v>
      </c>
      <c r="C104" s="417">
        <f>SUM('Summary Data'!C175)</f>
        <v>62</v>
      </c>
      <c r="D104" s="417">
        <v>3</v>
      </c>
      <c r="E104" s="417">
        <f>SUM('Summary Data'!G175)</f>
        <v>40</v>
      </c>
      <c r="F104" s="417">
        <f>SUM('Summary Data'!AK175)</f>
        <v>5</v>
      </c>
      <c r="G104" s="417">
        <f>SUM('Summary Data'!AN175)</f>
        <v>12</v>
      </c>
    </row>
    <row r="105" spans="1:7" hidden="1" x14ac:dyDescent="0.2">
      <c r="A105" s="605"/>
      <c r="B105" s="217" t="s">
        <v>309</v>
      </c>
      <c r="C105" s="417">
        <f>SUM('Summary Data'!C176)</f>
        <v>113</v>
      </c>
      <c r="D105" s="417">
        <v>7</v>
      </c>
      <c r="E105" s="417">
        <f>SUM('Summary Data'!G176)</f>
        <v>24</v>
      </c>
      <c r="F105" s="417">
        <f>SUM('Summary Data'!AK176)</f>
        <v>5</v>
      </c>
      <c r="G105" s="417">
        <f>SUM('Summary Data'!AN176)</f>
        <v>11</v>
      </c>
    </row>
    <row r="106" spans="1:7" hidden="1" x14ac:dyDescent="0.2">
      <c r="A106" s="605"/>
      <c r="B106" s="219" t="s">
        <v>310</v>
      </c>
      <c r="C106" s="417">
        <f>SUM('Summary Data'!C177)</f>
        <v>109</v>
      </c>
      <c r="D106" s="417">
        <v>2</v>
      </c>
      <c r="E106" s="417">
        <f>SUM('Summary Data'!G177)</f>
        <v>12</v>
      </c>
      <c r="F106" s="417">
        <f>SUM('Summary Data'!AK177)</f>
        <v>4</v>
      </c>
      <c r="G106" s="417">
        <f>SUM('Summary Data'!AN177)</f>
        <v>17</v>
      </c>
    </row>
    <row r="107" spans="1:7" hidden="1" x14ac:dyDescent="0.2">
      <c r="A107" s="605"/>
      <c r="B107" s="217" t="s">
        <v>311</v>
      </c>
      <c r="C107" s="417">
        <f>SUM('Summary Data'!C178)</f>
        <v>96</v>
      </c>
      <c r="D107" s="417">
        <v>9</v>
      </c>
      <c r="E107" s="417">
        <f>SUM('Summary Data'!G178)</f>
        <v>128</v>
      </c>
      <c r="F107" s="417">
        <f>SUM('Summary Data'!AK178)</f>
        <v>10</v>
      </c>
      <c r="G107" s="417">
        <f>SUM('Summary Data'!AN178)</f>
        <v>18</v>
      </c>
    </row>
    <row r="108" spans="1:7" hidden="1" x14ac:dyDescent="0.2">
      <c r="A108" s="605"/>
      <c r="B108" s="217" t="s">
        <v>312</v>
      </c>
      <c r="C108" s="417">
        <f>SUM('Summary Data'!C179)</f>
        <v>91</v>
      </c>
      <c r="D108" s="417">
        <v>3</v>
      </c>
      <c r="E108" s="417">
        <f>SUM('Summary Data'!G179)</f>
        <v>30</v>
      </c>
      <c r="F108" s="417">
        <f>SUM('Summary Data'!AK179)</f>
        <v>9</v>
      </c>
      <c r="G108" s="417">
        <f>SUM('Summary Data'!AN179)</f>
        <v>17</v>
      </c>
    </row>
    <row r="109" spans="1:7" hidden="1" x14ac:dyDescent="0.2">
      <c r="A109" s="606"/>
      <c r="B109" s="217" t="s">
        <v>313</v>
      </c>
      <c r="C109" s="417">
        <f>SUM('Summary Data'!C180)</f>
        <v>84</v>
      </c>
      <c r="D109" s="417">
        <v>40</v>
      </c>
      <c r="E109" s="417">
        <f>SUM('Summary Data'!G180)</f>
        <v>160</v>
      </c>
      <c r="F109" s="417">
        <f>SUM('Summary Data'!AK180)</f>
        <v>2</v>
      </c>
      <c r="G109" s="417">
        <f>SUM('Summary Data'!AN180)</f>
        <v>24</v>
      </c>
    </row>
    <row r="110" spans="1:7" hidden="1" x14ac:dyDescent="0.2">
      <c r="A110" s="259"/>
      <c r="B110" s="247" t="s">
        <v>329</v>
      </c>
      <c r="C110" s="255">
        <f>SUM(C98:C109)</f>
        <v>943</v>
      </c>
      <c r="D110" s="255">
        <f>SUM(D98:D109)</f>
        <v>93</v>
      </c>
      <c r="E110" s="255">
        <f>SUM(E98:E109)</f>
        <v>558</v>
      </c>
      <c r="F110" s="255">
        <f>SUM(F98:F109)</f>
        <v>63</v>
      </c>
      <c r="G110" s="416">
        <f>SUM(G98:G109)</f>
        <v>190</v>
      </c>
    </row>
    <row r="111" spans="1:7" hidden="1" x14ac:dyDescent="0.2">
      <c r="A111" s="604" t="s">
        <v>347</v>
      </c>
      <c r="B111" s="221" t="s">
        <v>335</v>
      </c>
      <c r="C111" s="221">
        <f>SUM('Summary Data'!C183)</f>
        <v>96</v>
      </c>
      <c r="D111" s="221">
        <v>0</v>
      </c>
      <c r="E111" s="221">
        <f>SUM('Summary Data'!G183)</f>
        <v>0</v>
      </c>
      <c r="F111" s="193">
        <f>SUM('Summary Data'!AK183)</f>
        <v>3</v>
      </c>
      <c r="G111" s="413">
        <f>SUM('Summary Data'!AN193)</f>
        <v>28</v>
      </c>
    </row>
    <row r="112" spans="1:7" hidden="1" x14ac:dyDescent="0.2">
      <c r="A112" s="605"/>
      <c r="B112" s="221" t="s">
        <v>336</v>
      </c>
      <c r="C112" s="221">
        <f>SUM('Summary Data'!C184)</f>
        <v>83</v>
      </c>
      <c r="D112" s="221">
        <v>0</v>
      </c>
      <c r="E112" s="221">
        <f>SUM('Summary Data'!G184)</f>
        <v>0</v>
      </c>
      <c r="F112" s="193">
        <f>SUM('Summary Data'!AK184)</f>
        <v>14</v>
      </c>
      <c r="G112" s="413">
        <f>SUM('Summary Data'!AN194)</f>
        <v>18</v>
      </c>
    </row>
    <row r="113" spans="1:7" hidden="1" x14ac:dyDescent="0.2">
      <c r="A113" s="605"/>
      <c r="B113" s="221" t="s">
        <v>337</v>
      </c>
      <c r="C113" s="221">
        <f>SUM('Summary Data'!C185)</f>
        <v>66</v>
      </c>
      <c r="D113" s="221">
        <v>0</v>
      </c>
      <c r="E113" s="221">
        <f>SUM('Summary Data'!G185)</f>
        <v>0</v>
      </c>
      <c r="F113" s="193">
        <f>SUM('Summary Data'!AK185)</f>
        <v>9</v>
      </c>
      <c r="G113" s="413">
        <f>SUM('Summary Data'!AN195)</f>
        <v>10</v>
      </c>
    </row>
    <row r="114" spans="1:7" hidden="1" x14ac:dyDescent="0.2">
      <c r="A114" s="605"/>
      <c r="B114" s="217" t="s">
        <v>338</v>
      </c>
      <c r="C114" s="418">
        <f>SUM('Summary Data'!C186)</f>
        <v>94</v>
      </c>
      <c r="D114" s="419">
        <v>20</v>
      </c>
      <c r="E114" s="419">
        <f>SUM('Summary Data'!G186)</f>
        <v>80</v>
      </c>
      <c r="F114" s="419">
        <f>SUM('Summary Data'!AK186)</f>
        <v>1</v>
      </c>
      <c r="G114" s="420">
        <f>SUM('Summary Data'!AN186)</f>
        <v>14</v>
      </c>
    </row>
    <row r="115" spans="1:7" hidden="1" x14ac:dyDescent="0.2">
      <c r="A115" s="605"/>
      <c r="B115" s="217" t="s">
        <v>339</v>
      </c>
      <c r="C115" s="418">
        <f>SUM('Summary Data'!C187)</f>
        <v>95</v>
      </c>
      <c r="D115" s="419">
        <v>2</v>
      </c>
      <c r="E115" s="419">
        <f>SUM('Summary Data'!G187)</f>
        <v>16</v>
      </c>
      <c r="F115" s="419">
        <f>SUM('Summary Data'!AK187)</f>
        <v>4</v>
      </c>
      <c r="G115" s="420">
        <f>SUM('Summary Data'!AN187)</f>
        <v>10</v>
      </c>
    </row>
    <row r="116" spans="1:7" hidden="1" x14ac:dyDescent="0.2">
      <c r="A116" s="605"/>
      <c r="B116" s="217" t="s">
        <v>340</v>
      </c>
      <c r="C116" s="418">
        <f>SUM('Summary Data'!C188)</f>
        <v>136</v>
      </c>
      <c r="D116" s="419">
        <v>6</v>
      </c>
      <c r="E116" s="419">
        <f>SUM('Summary Data'!G188)</f>
        <v>24</v>
      </c>
      <c r="F116" s="419">
        <f>SUM('Summary Data'!AK188)</f>
        <v>5</v>
      </c>
      <c r="G116" s="420">
        <f>SUM('Summary Data'!AN188)</f>
        <v>21</v>
      </c>
    </row>
    <row r="117" spans="1:7" hidden="1" x14ac:dyDescent="0.2">
      <c r="A117" s="605"/>
      <c r="B117" s="217" t="s">
        <v>341</v>
      </c>
      <c r="C117" s="418">
        <f>SUM('Summary Data'!C189)</f>
        <v>145</v>
      </c>
      <c r="D117" s="419">
        <v>0</v>
      </c>
      <c r="E117" s="419">
        <f>SUM('Summary Data'!G189)</f>
        <v>0</v>
      </c>
      <c r="F117" s="419">
        <f>SUM('Summary Data'!AK189)</f>
        <v>2</v>
      </c>
      <c r="G117" s="420">
        <f>SUM('Summary Data'!AN189)</f>
        <v>17</v>
      </c>
    </row>
    <row r="118" spans="1:7" hidden="1" x14ac:dyDescent="0.2">
      <c r="A118" s="605"/>
      <c r="B118" s="217" t="s">
        <v>342</v>
      </c>
      <c r="C118" s="418">
        <f>SUM('Summary Data'!C190)</f>
        <v>145</v>
      </c>
      <c r="D118" s="419">
        <v>11</v>
      </c>
      <c r="E118" s="419">
        <f>SUM('Summary Data'!G190)</f>
        <v>44</v>
      </c>
      <c r="F118" s="419">
        <f>SUM('Summary Data'!AK190)</f>
        <v>3</v>
      </c>
      <c r="G118" s="420">
        <f>SUM('Summary Data'!AN190)</f>
        <v>15</v>
      </c>
    </row>
    <row r="119" spans="1:7" hidden="1" x14ac:dyDescent="0.2">
      <c r="A119" s="605"/>
      <c r="B119" s="219" t="s">
        <v>343</v>
      </c>
      <c r="C119" s="418">
        <f>SUM('Summary Data'!C191)</f>
        <v>126</v>
      </c>
      <c r="D119" s="419">
        <v>0</v>
      </c>
      <c r="E119" s="419">
        <f>SUM('Summary Data'!G191)</f>
        <v>0</v>
      </c>
      <c r="F119" s="419">
        <f>SUM('Summary Data'!AK191)</f>
        <v>6</v>
      </c>
      <c r="G119" s="420">
        <f>SUM('Summary Data'!AN191)</f>
        <v>26</v>
      </c>
    </row>
    <row r="120" spans="1:7" hidden="1" x14ac:dyDescent="0.2">
      <c r="A120" s="605"/>
      <c r="B120" s="217" t="s">
        <v>344</v>
      </c>
      <c r="C120" s="418">
        <f>SUM('Summary Data'!C192)</f>
        <v>116</v>
      </c>
      <c r="D120" s="419">
        <v>0</v>
      </c>
      <c r="E120" s="419">
        <f>SUM('Summary Data'!G192)</f>
        <v>0</v>
      </c>
      <c r="F120" s="419">
        <f>SUM('Summary Data'!AK192)</f>
        <v>5</v>
      </c>
      <c r="G120" s="420">
        <f>SUM('Summary Data'!AN192)</f>
        <v>16</v>
      </c>
    </row>
    <row r="121" spans="1:7" hidden="1" x14ac:dyDescent="0.2">
      <c r="A121" s="605"/>
      <c r="B121" s="217" t="s">
        <v>345</v>
      </c>
      <c r="C121" s="418">
        <f>SUM('Summary Data'!C193)</f>
        <v>139</v>
      </c>
      <c r="D121" s="419">
        <v>0</v>
      </c>
      <c r="E121" s="419">
        <f>SUM('Summary Data'!G193)</f>
        <v>0</v>
      </c>
      <c r="F121" s="419">
        <f>SUM('Summary Data'!AK193)</f>
        <v>7</v>
      </c>
      <c r="G121" s="420">
        <f>SUM('Summary Data'!AN203)</f>
        <v>15</v>
      </c>
    </row>
    <row r="122" spans="1:7" hidden="1" x14ac:dyDescent="0.2">
      <c r="A122" s="606"/>
      <c r="B122" s="217" t="s">
        <v>346</v>
      </c>
      <c r="C122" s="418">
        <f>SUM('Summary Data'!C194)</f>
        <v>127</v>
      </c>
      <c r="D122" s="419">
        <v>6</v>
      </c>
      <c r="E122" s="419">
        <v>24</v>
      </c>
      <c r="F122" s="419">
        <f>SUM('Summary Data'!AK194)</f>
        <v>7</v>
      </c>
      <c r="G122" s="420">
        <f>SUM('Summary Data'!AN193)</f>
        <v>28</v>
      </c>
    </row>
    <row r="123" spans="1:7" hidden="1" x14ac:dyDescent="0.2">
      <c r="A123" s="259"/>
      <c r="B123" s="247" t="s">
        <v>329</v>
      </c>
      <c r="C123" s="260">
        <f>SUM(C111:C122)</f>
        <v>1368</v>
      </c>
      <c r="D123" s="260">
        <f>SUM(D111:D122)</f>
        <v>45</v>
      </c>
      <c r="E123" s="260">
        <f>SUM(E111:E122)</f>
        <v>188</v>
      </c>
      <c r="F123" s="260">
        <f>SUM(F111:F122)</f>
        <v>66</v>
      </c>
      <c r="G123" s="297">
        <f>SUM(G111:G122)</f>
        <v>218</v>
      </c>
    </row>
    <row r="124" spans="1:7" hidden="1" x14ac:dyDescent="0.2">
      <c r="A124" s="604" t="s">
        <v>369</v>
      </c>
      <c r="B124" s="221" t="s">
        <v>357</v>
      </c>
      <c r="C124" s="193">
        <f>SUM('Summary Data'!C195)</f>
        <v>121</v>
      </c>
      <c r="D124" s="193">
        <v>10</v>
      </c>
      <c r="E124" s="193">
        <f>SUM('Summary Data'!G219)</f>
        <v>64</v>
      </c>
      <c r="F124" s="193">
        <f>SUM('Summary Data'!AK195)</f>
        <v>3</v>
      </c>
      <c r="G124" s="413">
        <f>SUM('Summary Data'!AN195)</f>
        <v>10</v>
      </c>
    </row>
    <row r="125" spans="1:7" hidden="1" x14ac:dyDescent="0.2">
      <c r="A125" s="605"/>
      <c r="B125" s="221" t="s">
        <v>358</v>
      </c>
      <c r="C125" s="193">
        <f>SUM('Summary Data'!C196)</f>
        <v>96</v>
      </c>
      <c r="D125" s="193">
        <v>0</v>
      </c>
      <c r="E125" s="193">
        <f>SUM('Summary Data'!G196)</f>
        <v>0</v>
      </c>
      <c r="F125" s="193">
        <f>SUM('Summary Data'!AK196)</f>
        <v>6</v>
      </c>
      <c r="G125" s="413">
        <f>SUM('Summary Data'!AN196)</f>
        <v>10</v>
      </c>
    </row>
    <row r="126" spans="1:7" hidden="1" x14ac:dyDescent="0.2">
      <c r="A126" s="605"/>
      <c r="B126" s="221" t="s">
        <v>359</v>
      </c>
      <c r="C126" s="193">
        <f>SUM('Summary Data'!C197)</f>
        <v>61</v>
      </c>
      <c r="D126" s="193">
        <v>0</v>
      </c>
      <c r="E126" s="193">
        <f>SUM('Summary Data'!G197)</f>
        <v>0</v>
      </c>
      <c r="F126" s="193">
        <f>SUM('Summary Data'!AK197)</f>
        <v>2</v>
      </c>
      <c r="G126" s="413">
        <f>SUM('Summary Data'!AN197)</f>
        <v>19</v>
      </c>
    </row>
    <row r="127" spans="1:7" hidden="1" x14ac:dyDescent="0.2">
      <c r="A127" s="605"/>
      <c r="B127" s="217" t="s">
        <v>360</v>
      </c>
      <c r="C127" s="418">
        <f>SUM('Summary Data'!C198)</f>
        <v>80</v>
      </c>
      <c r="D127" s="419">
        <v>0</v>
      </c>
      <c r="E127" s="419">
        <f>SUM('Summary Data'!G198)</f>
        <v>0</v>
      </c>
      <c r="F127" s="419">
        <f>SUM('Summary Data'!AK198)</f>
        <v>6</v>
      </c>
      <c r="G127" s="420">
        <f>SUM('Summary Data'!AN198)</f>
        <v>18</v>
      </c>
    </row>
    <row r="128" spans="1:7" hidden="1" x14ac:dyDescent="0.2">
      <c r="A128" s="605"/>
      <c r="B128" s="217" t="s">
        <v>361</v>
      </c>
      <c r="C128" s="418">
        <f>SUM('Summary Data'!C199)</f>
        <v>130</v>
      </c>
      <c r="D128" s="419">
        <v>21</v>
      </c>
      <c r="E128" s="419">
        <f>SUM('Summary Data'!G199)</f>
        <v>84</v>
      </c>
      <c r="F128" s="419">
        <f>SUM('Summary Data'!AK199)</f>
        <v>5</v>
      </c>
      <c r="G128" s="420">
        <f>SUM('Summary Data'!AN199)</f>
        <v>16</v>
      </c>
    </row>
    <row r="129" spans="1:7" hidden="1" x14ac:dyDescent="0.2">
      <c r="A129" s="605"/>
      <c r="B129" s="217" t="s">
        <v>362</v>
      </c>
      <c r="C129" s="418">
        <f>SUM('Summary Data'!C200)</f>
        <v>123</v>
      </c>
      <c r="D129" s="419">
        <v>3</v>
      </c>
      <c r="E129" s="419">
        <f>SUM('Summary Data'!G200)</f>
        <v>12</v>
      </c>
      <c r="F129" s="419">
        <f>SUM('Summary Data'!AK200)</f>
        <v>11</v>
      </c>
      <c r="G129" s="420">
        <f>SUM('Summary Data'!AN200)</f>
        <v>17</v>
      </c>
    </row>
    <row r="130" spans="1:7" hidden="1" x14ac:dyDescent="0.2">
      <c r="A130" s="605"/>
      <c r="B130" s="217" t="s">
        <v>363</v>
      </c>
      <c r="C130" s="418">
        <f>SUM('Summary Data'!C201)</f>
        <v>111</v>
      </c>
      <c r="D130" s="419">
        <v>17</v>
      </c>
      <c r="E130" s="419">
        <f>SUM('Summary Data'!G201)</f>
        <v>128</v>
      </c>
      <c r="F130" s="419">
        <f>SUM('Summary Data'!AK201)</f>
        <v>4</v>
      </c>
      <c r="G130" s="420">
        <f>SUM('Summary Data'!AN201)</f>
        <v>15</v>
      </c>
    </row>
    <row r="131" spans="1:7" hidden="1" x14ac:dyDescent="0.2">
      <c r="A131" s="605"/>
      <c r="B131" s="217" t="s">
        <v>364</v>
      </c>
      <c r="C131" s="418">
        <f>SUM('Summary Data'!C202)</f>
        <v>125</v>
      </c>
      <c r="D131" s="419">
        <v>8</v>
      </c>
      <c r="E131" s="419">
        <f>SUM('Summary Data'!G202)</f>
        <v>84</v>
      </c>
      <c r="F131" s="419">
        <f>SUM('Summary Data'!AK202)</f>
        <v>8</v>
      </c>
      <c r="G131" s="420">
        <f>SUM('Summary Data'!AN202)</f>
        <v>28</v>
      </c>
    </row>
    <row r="132" spans="1:7" hidden="1" x14ac:dyDescent="0.2">
      <c r="A132" s="605"/>
      <c r="B132" s="219" t="s">
        <v>365</v>
      </c>
      <c r="C132" s="418">
        <f>SUM('Summary Data'!C203)</f>
        <v>158</v>
      </c>
      <c r="D132" s="419">
        <v>8</v>
      </c>
      <c r="E132" s="419">
        <f>SUM('Summary Data'!G203)</f>
        <v>60</v>
      </c>
      <c r="F132" s="419">
        <f>SUM('Summary Data'!AK203)</f>
        <v>23</v>
      </c>
      <c r="G132" s="420">
        <f>SUM('Summary Data'!AN203)</f>
        <v>15</v>
      </c>
    </row>
    <row r="133" spans="1:7" hidden="1" x14ac:dyDescent="0.2">
      <c r="A133" s="605"/>
      <c r="B133" s="217" t="s">
        <v>366</v>
      </c>
      <c r="C133" s="418">
        <f>SUM('Summary Data'!C204)</f>
        <v>115</v>
      </c>
      <c r="D133" s="419">
        <v>1</v>
      </c>
      <c r="E133" s="419">
        <f>SUM('Summary Data'!G204)</f>
        <v>24</v>
      </c>
      <c r="F133" s="419">
        <f>SUM('Summary Data'!AK204)</f>
        <v>3</v>
      </c>
      <c r="G133" s="420">
        <f>SUM('Summary Data'!AN204)</f>
        <v>14</v>
      </c>
    </row>
    <row r="134" spans="1:7" hidden="1" x14ac:dyDescent="0.2">
      <c r="A134" s="605"/>
      <c r="B134" s="217" t="s">
        <v>367</v>
      </c>
      <c r="C134" s="418">
        <f>SUM('Summary Data'!C205)</f>
        <v>193</v>
      </c>
      <c r="D134" s="419">
        <v>10</v>
      </c>
      <c r="E134" s="419">
        <f>SUM('Summary Data'!G205)</f>
        <v>136</v>
      </c>
      <c r="F134" s="419">
        <f>SUM('Summary Data'!AK205)</f>
        <v>4</v>
      </c>
      <c r="G134" s="420">
        <f>SUM('Summary Data'!AN205)</f>
        <v>16</v>
      </c>
    </row>
    <row r="135" spans="1:7" hidden="1" x14ac:dyDescent="0.2">
      <c r="A135" s="606"/>
      <c r="B135" s="217" t="s">
        <v>368</v>
      </c>
      <c r="C135" s="418">
        <f>SUM('Summary Data'!C206)</f>
        <v>115</v>
      </c>
      <c r="D135" s="419">
        <v>8</v>
      </c>
      <c r="E135" s="419">
        <f>SUM('Summary Data'!G206)</f>
        <v>88</v>
      </c>
      <c r="F135" s="419">
        <f>SUM('Summary Data'!AK206)</f>
        <v>4</v>
      </c>
      <c r="G135" s="420">
        <f>SUM('Summary Data'!AN206)</f>
        <v>13</v>
      </c>
    </row>
    <row r="136" spans="1:7" hidden="1" x14ac:dyDescent="0.2">
      <c r="A136" s="259"/>
      <c r="B136" s="247" t="s">
        <v>329</v>
      </c>
      <c r="C136" s="292">
        <f>SUM(C124:C135)</f>
        <v>1428</v>
      </c>
      <c r="D136" s="293">
        <f>SUM(D124:D135)</f>
        <v>86</v>
      </c>
      <c r="E136" s="293">
        <f>SUM(E124:E135)</f>
        <v>680</v>
      </c>
      <c r="F136" s="293">
        <f>SUM(F124:F135)</f>
        <v>79</v>
      </c>
      <c r="G136" s="297">
        <f>SUM(G124:G135)</f>
        <v>191</v>
      </c>
    </row>
    <row r="137" spans="1:7" hidden="1" x14ac:dyDescent="0.2">
      <c r="A137" s="604" t="s">
        <v>394</v>
      </c>
      <c r="B137" s="221" t="s">
        <v>371</v>
      </c>
      <c r="C137" s="193">
        <f>SUM('Summary Data'!C207)</f>
        <v>164</v>
      </c>
      <c r="D137" s="193">
        <v>17</v>
      </c>
      <c r="E137" s="193">
        <v>68</v>
      </c>
      <c r="F137" s="193">
        <f>SUM('Summary Data'!AK207)</f>
        <v>4</v>
      </c>
      <c r="G137" s="413">
        <f>SUM('Summary Data'!AN207)</f>
        <v>16</v>
      </c>
    </row>
    <row r="138" spans="1:7" hidden="1" x14ac:dyDescent="0.2">
      <c r="A138" s="605"/>
      <c r="B138" s="221" t="s">
        <v>372</v>
      </c>
      <c r="C138" s="193">
        <f>SUM('Summary Data'!C208)</f>
        <v>132</v>
      </c>
      <c r="D138" s="193">
        <v>17</v>
      </c>
      <c r="E138" s="193">
        <v>68</v>
      </c>
      <c r="F138" s="193">
        <f>SUM('Summary Data'!AK208)</f>
        <v>5</v>
      </c>
      <c r="G138" s="413">
        <f>SUM('Summary Data'!AN208)</f>
        <v>13</v>
      </c>
    </row>
    <row r="139" spans="1:7" hidden="1" x14ac:dyDescent="0.2">
      <c r="A139" s="605"/>
      <c r="B139" s="221" t="s">
        <v>373</v>
      </c>
      <c r="C139" s="193">
        <f>SUM('Summary Data'!C209)</f>
        <v>100</v>
      </c>
      <c r="D139" s="193">
        <v>1</v>
      </c>
      <c r="E139" s="193">
        <v>12</v>
      </c>
      <c r="F139" s="193">
        <f>SUM('Summary Data'!AK209)</f>
        <v>3</v>
      </c>
      <c r="G139" s="413">
        <f>SUM('Summary Data'!AN209)</f>
        <v>21</v>
      </c>
    </row>
    <row r="140" spans="1:7" hidden="1" x14ac:dyDescent="0.2">
      <c r="A140" s="605"/>
      <c r="B140" s="217" t="s">
        <v>397</v>
      </c>
      <c r="C140" s="418">
        <f>SUM('Summary Data'!C210)</f>
        <v>97</v>
      </c>
      <c r="D140" s="419">
        <v>0</v>
      </c>
      <c r="E140" s="419">
        <v>0</v>
      </c>
      <c r="F140" s="419">
        <f>SUM('Summary Data'!AK210)</f>
        <v>5</v>
      </c>
      <c r="G140" s="420">
        <f>SUM('Summary Data'!AN210)</f>
        <v>20</v>
      </c>
    </row>
    <row r="141" spans="1:7" hidden="1" x14ac:dyDescent="0.2">
      <c r="A141" s="605"/>
      <c r="B141" s="217" t="s">
        <v>398</v>
      </c>
      <c r="C141" s="418">
        <f>SUM('Summary Data'!C211)</f>
        <v>134</v>
      </c>
      <c r="D141" s="419">
        <v>0</v>
      </c>
      <c r="E141" s="419">
        <v>0</v>
      </c>
      <c r="F141" s="419">
        <f>SUM('Summary Data'!AK211)</f>
        <v>12</v>
      </c>
      <c r="G141" s="420">
        <f>SUM('Summary Data'!AN211)</f>
        <v>15</v>
      </c>
    </row>
    <row r="142" spans="1:7" hidden="1" x14ac:dyDescent="0.2">
      <c r="A142" s="605"/>
      <c r="B142" s="217" t="s">
        <v>399</v>
      </c>
      <c r="C142" s="418">
        <f>SUM('Summary Data'!C212)</f>
        <v>161</v>
      </c>
      <c r="D142" s="419">
        <v>4</v>
      </c>
      <c r="E142" s="419">
        <v>212</v>
      </c>
      <c r="F142" s="419">
        <f>SUM('Summary Data'!AK212)</f>
        <v>15</v>
      </c>
      <c r="G142" s="420">
        <f>SUM('Summary Data'!AN212)</f>
        <v>18</v>
      </c>
    </row>
    <row r="143" spans="1:7" ht="12.75" hidden="1" customHeight="1" x14ac:dyDescent="0.2">
      <c r="A143" s="605"/>
      <c r="B143" s="217" t="s">
        <v>400</v>
      </c>
      <c r="C143" s="418">
        <f>SUM('Summary Data'!C213)</f>
        <v>165</v>
      </c>
      <c r="D143" s="419">
        <v>2</v>
      </c>
      <c r="E143" s="419">
        <v>12</v>
      </c>
      <c r="F143" s="419">
        <f>SUM('Summary Data'!AK213)</f>
        <v>9</v>
      </c>
      <c r="G143" s="420">
        <f>SUM('Summary Data'!AN213)</f>
        <v>27</v>
      </c>
    </row>
    <row r="144" spans="1:7" hidden="1" x14ac:dyDescent="0.2">
      <c r="A144" s="605"/>
      <c r="B144" s="217" t="s">
        <v>401</v>
      </c>
      <c r="C144" s="418">
        <f>SUM('Summary Data'!C214)</f>
        <v>198</v>
      </c>
      <c r="D144" s="419">
        <v>3</v>
      </c>
      <c r="E144" s="419">
        <v>24</v>
      </c>
      <c r="F144" s="419">
        <f>SUM('Summary Data'!AK214)</f>
        <v>5</v>
      </c>
      <c r="G144" s="420">
        <f>SUM('Summary Data'!AN214)</f>
        <v>22</v>
      </c>
    </row>
    <row r="145" spans="1:7" hidden="1" x14ac:dyDescent="0.2">
      <c r="A145" s="605"/>
      <c r="B145" s="219" t="s">
        <v>402</v>
      </c>
      <c r="C145" s="218">
        <f>SUM('Summary Data'!C215)</f>
        <v>195</v>
      </c>
      <c r="D145" s="220">
        <v>3</v>
      </c>
      <c r="E145" s="220">
        <v>72</v>
      </c>
      <c r="F145" s="220">
        <f>SUM('Summary Data'!AK215)</f>
        <v>4</v>
      </c>
      <c r="G145" s="299">
        <f>SUM('Summary Data'!AN215)</f>
        <v>23</v>
      </c>
    </row>
    <row r="146" spans="1:7" hidden="1" x14ac:dyDescent="0.2">
      <c r="A146" s="605"/>
      <c r="B146" s="217" t="s">
        <v>403</v>
      </c>
      <c r="C146" s="218">
        <f>SUM('Summary Data'!C216)</f>
        <v>134</v>
      </c>
      <c r="D146" s="220">
        <v>12</v>
      </c>
      <c r="E146" s="220">
        <v>188</v>
      </c>
      <c r="F146" s="220">
        <f>SUM('Summary Data'!AK216)</f>
        <v>5</v>
      </c>
      <c r="G146" s="299">
        <f>SUM('Summary Data'!AN216)</f>
        <v>11</v>
      </c>
    </row>
    <row r="147" spans="1:7" hidden="1" x14ac:dyDescent="0.2">
      <c r="A147" s="605"/>
      <c r="B147" s="217" t="s">
        <v>404</v>
      </c>
      <c r="C147" s="218">
        <f>SUM('Summary Data'!C217)</f>
        <v>200</v>
      </c>
      <c r="D147" s="220">
        <v>21</v>
      </c>
      <c r="E147" s="220">
        <v>180</v>
      </c>
      <c r="F147" s="220">
        <f>SUM('Summary Data'!AK217)</f>
        <v>11</v>
      </c>
      <c r="G147" s="299">
        <f>SUM('Summary Data'!AN217)</f>
        <v>30</v>
      </c>
    </row>
    <row r="148" spans="1:7" hidden="1" x14ac:dyDescent="0.2">
      <c r="A148" s="606"/>
      <c r="B148" s="217" t="s">
        <v>405</v>
      </c>
      <c r="C148" s="218">
        <f>SUM('Summary Data'!C218)</f>
        <v>132</v>
      </c>
      <c r="D148" s="220">
        <v>30</v>
      </c>
      <c r="E148" s="220">
        <v>292</v>
      </c>
      <c r="F148" s="220">
        <f>SUM('Summary Data'!AK218)</f>
        <v>1</v>
      </c>
      <c r="G148" s="299">
        <f>SUM('Summary Data'!AN218)</f>
        <v>17</v>
      </c>
    </row>
    <row r="149" spans="1:7" hidden="1" x14ac:dyDescent="0.2">
      <c r="A149" s="259"/>
      <c r="B149" s="247" t="s">
        <v>329</v>
      </c>
      <c r="C149" s="292">
        <f>SUM(C137:C148)</f>
        <v>1812</v>
      </c>
      <c r="D149" s="293">
        <f>SUM(D137:D148)</f>
        <v>110</v>
      </c>
      <c r="E149" s="293">
        <f>SUM(E137:E148)</f>
        <v>1128</v>
      </c>
      <c r="F149" s="293">
        <f>SUM(F137:F148)</f>
        <v>79</v>
      </c>
      <c r="G149" s="297">
        <f>SUM(G137:G148)</f>
        <v>233</v>
      </c>
    </row>
    <row r="150" spans="1:7" hidden="1" x14ac:dyDescent="0.2">
      <c r="A150" s="604" t="s">
        <v>419</v>
      </c>
      <c r="B150" s="221" t="s">
        <v>406</v>
      </c>
      <c r="C150" s="193">
        <f>SUM('Summary Data'!C219)</f>
        <v>145</v>
      </c>
      <c r="D150" s="193">
        <f>SUM('FOR BCA'!G54)</f>
        <v>11</v>
      </c>
      <c r="E150" s="193">
        <f>SUM('Summary Data'!G219)</f>
        <v>64</v>
      </c>
      <c r="F150" s="193">
        <f>SUM('Summary Data'!AK219)</f>
        <v>19</v>
      </c>
      <c r="G150" s="193">
        <f>SUM('Summary Data'!AN219)</f>
        <v>19</v>
      </c>
    </row>
    <row r="151" spans="1:7" hidden="1" x14ac:dyDescent="0.2">
      <c r="A151" s="605"/>
      <c r="B151" s="221" t="s">
        <v>407</v>
      </c>
      <c r="C151" s="193">
        <f>SUM('Summary Data'!C220)</f>
        <v>146</v>
      </c>
      <c r="D151" s="193">
        <f>SUM('FOR BCA'!G55)</f>
        <v>14</v>
      </c>
      <c r="E151" s="193">
        <f>SUM('Summary Data'!G220)</f>
        <v>80</v>
      </c>
      <c r="F151" s="193">
        <f>SUM('Summary Data'!AK220)</f>
        <v>12</v>
      </c>
      <c r="G151" s="193">
        <f>SUM('Summary Data'!AN220)</f>
        <v>18</v>
      </c>
    </row>
    <row r="152" spans="1:7" hidden="1" x14ac:dyDescent="0.2">
      <c r="A152" s="605"/>
      <c r="B152" s="221" t="s">
        <v>408</v>
      </c>
      <c r="C152" s="193">
        <f>SUM('Summary Data'!C221)</f>
        <v>133</v>
      </c>
      <c r="D152" s="193">
        <f>SUM('FOR BCA'!G56)</f>
        <v>4</v>
      </c>
      <c r="E152" s="193">
        <f>SUM('Summary Data'!G221)</f>
        <v>177</v>
      </c>
      <c r="F152" s="193">
        <f>SUM('Summary Data'!AK221)</f>
        <v>18</v>
      </c>
      <c r="G152" s="193">
        <f>SUM('Summary Data'!AN221)</f>
        <v>19</v>
      </c>
    </row>
    <row r="153" spans="1:7" hidden="1" x14ac:dyDescent="0.2">
      <c r="A153" s="605"/>
      <c r="B153" s="217" t="s">
        <v>409</v>
      </c>
      <c r="C153" s="417">
        <f>SUM('Summary Data'!C222)</f>
        <v>164</v>
      </c>
      <c r="D153" s="417">
        <f>SUM('FOR BCA'!G57)</f>
        <v>9</v>
      </c>
      <c r="E153" s="417">
        <f>SUM('Summary Data'!G222)</f>
        <v>68</v>
      </c>
      <c r="F153" s="417">
        <f>SUM('Summary Data'!AK222)</f>
        <v>9</v>
      </c>
      <c r="G153" s="417">
        <f>SUM('Summary Data'!AN222)</f>
        <v>19</v>
      </c>
    </row>
    <row r="154" spans="1:7" hidden="1" x14ac:dyDescent="0.2">
      <c r="A154" s="605"/>
      <c r="B154" s="217" t="s">
        <v>410</v>
      </c>
      <c r="C154" s="417">
        <f>SUM('Summary Data'!C223)</f>
        <v>160</v>
      </c>
      <c r="D154" s="417">
        <f>SUM('FOR BCA'!G58)</f>
        <v>7</v>
      </c>
      <c r="E154" s="417">
        <f>SUM('Summary Data'!G223)</f>
        <v>44</v>
      </c>
      <c r="F154" s="417">
        <f>SUM('Summary Data'!AK223)</f>
        <v>7</v>
      </c>
      <c r="G154" s="417">
        <f>SUM('Summary Data'!AN223)</f>
        <v>21</v>
      </c>
    </row>
    <row r="155" spans="1:7" hidden="1" x14ac:dyDescent="0.2">
      <c r="A155" s="605"/>
      <c r="B155" s="217" t="s">
        <v>411</v>
      </c>
      <c r="C155" s="417">
        <f>SUM('Summary Data'!C224)</f>
        <v>164</v>
      </c>
      <c r="D155" s="417">
        <f>SUM('FOR BCA'!G59)</f>
        <v>0</v>
      </c>
      <c r="E155" s="417">
        <f>SUM('Summary Data'!G224)</f>
        <v>0</v>
      </c>
      <c r="F155" s="417">
        <f>SUM('Summary Data'!AK224)</f>
        <v>8</v>
      </c>
      <c r="G155" s="417">
        <f>SUM('Summary Data'!AN224)</f>
        <v>16</v>
      </c>
    </row>
    <row r="156" spans="1:7" hidden="1" x14ac:dyDescent="0.2">
      <c r="A156" s="605"/>
      <c r="B156" s="217" t="s">
        <v>412</v>
      </c>
      <c r="C156" s="417">
        <f>SUM('Summary Data'!C225)</f>
        <v>232</v>
      </c>
      <c r="D156" s="417">
        <f>SUM('FOR BCA'!G60)</f>
        <v>12</v>
      </c>
      <c r="E156" s="417">
        <f>SUM('Summary Data'!G225)</f>
        <v>79</v>
      </c>
      <c r="F156" s="417">
        <f>SUM('Summary Data'!AK225)</f>
        <v>5</v>
      </c>
      <c r="G156" s="417">
        <f>SUM('Summary Data'!AN225)</f>
        <v>28</v>
      </c>
    </row>
    <row r="157" spans="1:7" hidden="1" x14ac:dyDescent="0.2">
      <c r="A157" s="605"/>
      <c r="B157" s="217" t="s">
        <v>413</v>
      </c>
      <c r="C157" s="417">
        <f>SUM('Summary Data'!C226)</f>
        <v>266</v>
      </c>
      <c r="D157" s="417">
        <f>SUM('FOR BCA'!G61)</f>
        <v>13</v>
      </c>
      <c r="E157" s="417">
        <f>SUM('Summary Data'!G226)</f>
        <v>52</v>
      </c>
      <c r="F157" s="417">
        <f>SUM('Summary Data'!AK226)</f>
        <v>5</v>
      </c>
      <c r="G157" s="417">
        <f>SUM('Summary Data'!AN226)</f>
        <v>19</v>
      </c>
    </row>
    <row r="158" spans="1:7" hidden="1" x14ac:dyDescent="0.2">
      <c r="A158" s="605"/>
      <c r="B158" s="219" t="s">
        <v>414</v>
      </c>
      <c r="C158" s="417">
        <f>SUM('Summary Data'!C227)</f>
        <v>142</v>
      </c>
      <c r="D158" s="220">
        <f>SUM('FOR BCA'!G62)</f>
        <v>14</v>
      </c>
      <c r="E158" s="417">
        <f>SUM('Summary Data'!G227)</f>
        <v>20</v>
      </c>
      <c r="F158" s="417">
        <f>SUM('Summary Data'!AK227)</f>
        <v>7</v>
      </c>
      <c r="G158" s="417">
        <f>SUM('Summary Data'!AN227)</f>
        <v>12</v>
      </c>
    </row>
    <row r="159" spans="1:7" hidden="1" x14ac:dyDescent="0.2">
      <c r="A159" s="605"/>
      <c r="B159" s="217" t="s">
        <v>415</v>
      </c>
      <c r="C159" s="417">
        <f>SUM('Summary Data'!C228)</f>
        <v>241</v>
      </c>
      <c r="D159" s="220">
        <f>SUM('FOR BCA'!G63)</f>
        <v>11</v>
      </c>
      <c r="E159" s="417">
        <f>SUM('Summary Data'!G228)</f>
        <v>100</v>
      </c>
      <c r="F159" s="417">
        <f>SUM('Summary Data'!AK228)</f>
        <v>6</v>
      </c>
      <c r="G159" s="417">
        <f>SUM('Summary Data'!AN228)</f>
        <v>20</v>
      </c>
    </row>
    <row r="160" spans="1:7" hidden="1" x14ac:dyDescent="0.2">
      <c r="A160" s="605"/>
      <c r="B160" s="217" t="s">
        <v>416</v>
      </c>
      <c r="C160" s="417">
        <f>SUM('Summary Data'!C229)</f>
        <v>167</v>
      </c>
      <c r="D160" s="220">
        <f>SUM('FOR BCA'!G64)</f>
        <v>4</v>
      </c>
      <c r="E160" s="417">
        <f>SUM('Summary Data'!G229)</f>
        <v>72</v>
      </c>
      <c r="F160" s="417">
        <f>SUM('Summary Data'!AK229)</f>
        <v>9</v>
      </c>
      <c r="G160" s="417">
        <f>SUM('Summary Data'!AN229)</f>
        <v>23</v>
      </c>
    </row>
    <row r="161" spans="1:7" hidden="1" x14ac:dyDescent="0.2">
      <c r="A161" s="606"/>
      <c r="B161" s="217" t="s">
        <v>417</v>
      </c>
      <c r="C161" s="417">
        <f>SUM('Summary Data'!C230)</f>
        <v>149</v>
      </c>
      <c r="D161" s="220">
        <f>SUM('FOR BCA'!G65)</f>
        <v>5</v>
      </c>
      <c r="E161" s="417">
        <f>SUM('Summary Data'!G230)</f>
        <v>84</v>
      </c>
      <c r="F161" s="417">
        <f>SUM('Summary Data'!AK230)</f>
        <v>5</v>
      </c>
      <c r="G161" s="417">
        <f>SUM('Summary Data'!AN230)</f>
        <v>16</v>
      </c>
    </row>
    <row r="162" spans="1:7" hidden="1" x14ac:dyDescent="0.2">
      <c r="A162" s="259"/>
      <c r="B162" s="247" t="s">
        <v>329</v>
      </c>
      <c r="C162" s="292">
        <f>SUM(C150:C161)</f>
        <v>2109</v>
      </c>
      <c r="D162" s="293">
        <f>SUM(D150:D161)</f>
        <v>104</v>
      </c>
      <c r="E162" s="293">
        <f>SUM(E150:E161)</f>
        <v>840</v>
      </c>
      <c r="F162" s="293">
        <f>SUM(F150:F161)</f>
        <v>110</v>
      </c>
      <c r="G162" s="297">
        <f>SUM(G150:G161)</f>
        <v>230</v>
      </c>
    </row>
    <row r="163" spans="1:7" x14ac:dyDescent="0.2">
      <c r="A163" s="604" t="s">
        <v>534</v>
      </c>
      <c r="B163" s="221" t="s">
        <v>522</v>
      </c>
      <c r="C163" s="193">
        <f>SUM('Summary Data'!C231)</f>
        <v>174</v>
      </c>
      <c r="D163" s="193">
        <f>SUM('FOR BCA'!G67)</f>
        <v>11</v>
      </c>
      <c r="E163" s="193">
        <f>SUM('Summary Data'!G231)</f>
        <v>242</v>
      </c>
      <c r="F163" s="193">
        <f>SUM('Summary Data'!AK231)</f>
        <v>5</v>
      </c>
      <c r="G163" s="193">
        <f>SUM('Summary Data'!AN231)</f>
        <v>14</v>
      </c>
    </row>
    <row r="164" spans="1:7" x14ac:dyDescent="0.2">
      <c r="A164" s="605"/>
      <c r="B164" s="221" t="s">
        <v>523</v>
      </c>
      <c r="C164" s="193">
        <f>SUM('Summary Data'!C232)</f>
        <v>125</v>
      </c>
      <c r="D164" s="193">
        <f>SUM('FOR BCA'!G68)</f>
        <v>11</v>
      </c>
      <c r="E164" s="193">
        <f>SUM('Summary Data'!G232)</f>
        <v>12</v>
      </c>
      <c r="F164" s="193">
        <f>SUM('Summary Data'!AK232)</f>
        <v>1</v>
      </c>
      <c r="G164" s="193">
        <f>SUM('Summary Data'!AN232)</f>
        <v>8</v>
      </c>
    </row>
    <row r="165" spans="1:7" x14ac:dyDescent="0.2">
      <c r="A165" s="605"/>
      <c r="B165" s="221" t="s">
        <v>524</v>
      </c>
      <c r="C165" s="193">
        <f>SUM('Summary Data'!C233)</f>
        <v>179</v>
      </c>
      <c r="D165" s="193">
        <f>SUM('FOR BCA'!G69)</f>
        <v>11</v>
      </c>
      <c r="E165" s="193">
        <f>SUM('Summary Data'!G233)</f>
        <v>88</v>
      </c>
      <c r="F165" s="193">
        <f>SUM('Summary Data'!AK233)</f>
        <v>1</v>
      </c>
      <c r="G165" s="193">
        <f>SUM('Summary Data'!AN233)</f>
        <v>20</v>
      </c>
    </row>
    <row r="166" spans="1:7" x14ac:dyDescent="0.2">
      <c r="A166" s="605"/>
      <c r="B166" s="217" t="s">
        <v>525</v>
      </c>
      <c r="C166" s="417">
        <f>SUM('Summary Data'!C234)</f>
        <v>131</v>
      </c>
      <c r="D166" s="417">
        <f>SUM('FOR BCA'!G70)</f>
        <v>11</v>
      </c>
      <c r="E166" s="417">
        <f>SUM('Summary Data'!G234)</f>
        <v>20</v>
      </c>
      <c r="F166" s="417">
        <f>SUM('Summary Data'!AK234)</f>
        <v>1</v>
      </c>
      <c r="G166" s="417">
        <f>SUM('Summary Data'!AN234)</f>
        <v>23</v>
      </c>
    </row>
    <row r="167" spans="1:7" x14ac:dyDescent="0.2">
      <c r="A167" s="605"/>
      <c r="B167" s="217" t="s">
        <v>526</v>
      </c>
      <c r="C167" s="417">
        <f>SUM('Summary Data'!C235)</f>
        <v>244</v>
      </c>
      <c r="D167" s="417">
        <f>SUM('FOR BCA'!G71)</f>
        <v>11</v>
      </c>
      <c r="E167" s="417">
        <f>SUM('Summary Data'!G235)</f>
        <v>12</v>
      </c>
      <c r="F167" s="417">
        <f>SUM('Summary Data'!AK235)</f>
        <v>5</v>
      </c>
      <c r="G167" s="417">
        <f>SUM('Summary Data'!AN235)</f>
        <v>16</v>
      </c>
    </row>
    <row r="168" spans="1:7" x14ac:dyDescent="0.2">
      <c r="A168" s="605"/>
      <c r="B168" s="217" t="s">
        <v>527</v>
      </c>
      <c r="C168" s="417">
        <f>SUM('Summary Data'!C236)</f>
        <v>139</v>
      </c>
      <c r="D168" s="417">
        <v>6</v>
      </c>
      <c r="E168" s="417">
        <f>SUM('Summary Data'!G236)</f>
        <v>271</v>
      </c>
      <c r="F168" s="417">
        <f>SUM('Summary Data'!AK236)</f>
        <v>8</v>
      </c>
      <c r="G168" s="417">
        <f>SUM('Summary Data'!AN236)</f>
        <v>22</v>
      </c>
    </row>
    <row r="169" spans="1:7" x14ac:dyDescent="0.2">
      <c r="A169" s="605"/>
      <c r="B169" s="217" t="s">
        <v>528</v>
      </c>
      <c r="C169" s="417">
        <f>SUM('Summary Data'!C237)</f>
        <v>96</v>
      </c>
      <c r="D169" s="417">
        <v>2</v>
      </c>
      <c r="E169" s="417">
        <f>SUM('Summary Data'!G237)</f>
        <v>28</v>
      </c>
      <c r="F169" s="417">
        <f>SUM('Summary Data'!AK237)</f>
        <v>3</v>
      </c>
      <c r="G169" s="417">
        <f>SUM('Summary Data'!AN237)</f>
        <v>13</v>
      </c>
    </row>
    <row r="170" spans="1:7" x14ac:dyDescent="0.2">
      <c r="A170" s="605"/>
      <c r="B170" s="217" t="s">
        <v>529</v>
      </c>
      <c r="C170" s="417">
        <f>SUM('Summary Data'!C238)</f>
        <v>112</v>
      </c>
      <c r="D170" s="417">
        <v>17</v>
      </c>
      <c r="E170" s="417">
        <f>SUM('Summary Data'!G238)</f>
        <v>54</v>
      </c>
      <c r="F170" s="417">
        <f>SUM('Summary Data'!AK238)</f>
        <v>7</v>
      </c>
      <c r="G170" s="417">
        <f>SUM('Summary Data'!AN238)</f>
        <v>19</v>
      </c>
    </row>
    <row r="171" spans="1:7" x14ac:dyDescent="0.2">
      <c r="A171" s="605"/>
      <c r="B171" s="219" t="s">
        <v>530</v>
      </c>
      <c r="C171" s="417">
        <f>SUM('Summary Data'!C239)</f>
        <v>163</v>
      </c>
      <c r="D171" s="417">
        <v>11</v>
      </c>
      <c r="E171" s="417">
        <f>SUM('Summary Data'!G239)</f>
        <v>68</v>
      </c>
      <c r="F171" s="417">
        <f>SUM('Summary Data'!AK239)</f>
        <v>2</v>
      </c>
      <c r="G171" s="417">
        <f>SUM('Summary Data'!AN239)</f>
        <v>22</v>
      </c>
    </row>
    <row r="172" spans="1:7" x14ac:dyDescent="0.2">
      <c r="A172" s="605"/>
      <c r="B172" s="217" t="s">
        <v>531</v>
      </c>
      <c r="C172" s="417">
        <f>SUM('Summary Data'!C240)</f>
        <v>201</v>
      </c>
      <c r="D172" s="417">
        <v>11</v>
      </c>
      <c r="E172" s="417">
        <f>SUM('Summary Data'!G240)</f>
        <v>70</v>
      </c>
      <c r="F172" s="417">
        <f>SUM('Summary Data'!AK240)</f>
        <v>4</v>
      </c>
      <c r="G172" s="417">
        <f>SUM('Summary Data'!AN240)</f>
        <v>17</v>
      </c>
    </row>
    <row r="173" spans="1:7" x14ac:dyDescent="0.2">
      <c r="A173" s="605"/>
      <c r="B173" s="217" t="s">
        <v>532</v>
      </c>
      <c r="C173" s="417">
        <f>SUM('Summary Data'!C241)</f>
        <v>159</v>
      </c>
      <c r="D173" s="417">
        <v>8</v>
      </c>
      <c r="E173" s="417">
        <f>SUM('Summary Data'!G241)</f>
        <v>68</v>
      </c>
      <c r="F173" s="417">
        <f>SUM('Summary Data'!AK241)</f>
        <v>1</v>
      </c>
      <c r="G173" s="417">
        <f>SUM('Summary Data'!AN241)</f>
        <v>34</v>
      </c>
    </row>
    <row r="174" spans="1:7" x14ac:dyDescent="0.2">
      <c r="A174" s="606"/>
      <c r="B174" s="217" t="s">
        <v>533</v>
      </c>
      <c r="C174" s="417">
        <v>144</v>
      </c>
      <c r="D174" s="417">
        <v>1</v>
      </c>
      <c r="E174" s="417">
        <v>4</v>
      </c>
      <c r="F174" s="417">
        <v>14</v>
      </c>
      <c r="G174" s="417">
        <v>13</v>
      </c>
    </row>
    <row r="175" spans="1:7" x14ac:dyDescent="0.2">
      <c r="A175" s="259"/>
      <c r="B175" s="247" t="s">
        <v>329</v>
      </c>
      <c r="C175" s="292">
        <f>SUM(C163:C174)</f>
        <v>1867</v>
      </c>
      <c r="D175" s="293">
        <f>SUM(D163:D174)</f>
        <v>111</v>
      </c>
      <c r="E175" s="293">
        <f>SUM(E163:E174)</f>
        <v>937</v>
      </c>
      <c r="F175" s="293">
        <f>SUM(F163:F174)</f>
        <v>52</v>
      </c>
      <c r="G175" s="297">
        <f>SUM(G163:G174)</f>
        <v>221</v>
      </c>
    </row>
    <row r="176" spans="1:7" x14ac:dyDescent="0.2">
      <c r="A176" s="604" t="s">
        <v>545</v>
      </c>
      <c r="B176" s="221" t="s">
        <v>546</v>
      </c>
      <c r="C176" s="193">
        <f>SUM('Summary Data'!C243)</f>
        <v>175</v>
      </c>
      <c r="D176" s="193">
        <v>1</v>
      </c>
      <c r="E176" s="193">
        <f>SUM('Summary Data'!G243)</f>
        <v>12</v>
      </c>
      <c r="F176" s="193">
        <f>SUM('Summary Data'!AK243)</f>
        <v>8</v>
      </c>
      <c r="G176" s="193">
        <f>SUM('Summary Data'!AN243)</f>
        <v>17</v>
      </c>
    </row>
    <row r="177" spans="1:7" x14ac:dyDescent="0.2">
      <c r="A177" s="605"/>
      <c r="B177" s="221" t="s">
        <v>547</v>
      </c>
      <c r="C177" s="193">
        <f>SUM('Summary Data'!C244)</f>
        <v>182</v>
      </c>
      <c r="D177" s="193">
        <v>1</v>
      </c>
      <c r="E177" s="193">
        <f>SUM('Summary Data'!G244)</f>
        <v>12</v>
      </c>
      <c r="F177" s="193">
        <f>SUM('Summary Data'!AK244)</f>
        <v>3</v>
      </c>
      <c r="G177" s="193">
        <f>SUM('Summary Data'!AN244)</f>
        <v>24</v>
      </c>
    </row>
    <row r="178" spans="1:7" x14ac:dyDescent="0.2">
      <c r="A178" s="605"/>
      <c r="B178" s="221" t="s">
        <v>548</v>
      </c>
      <c r="C178" s="193">
        <f>SUM('Summary Data'!C245)</f>
        <v>165</v>
      </c>
      <c r="D178" s="193">
        <v>0</v>
      </c>
      <c r="E178" s="193">
        <f>SUM('Summary Data'!G245)</f>
        <v>0</v>
      </c>
      <c r="F178" s="193">
        <f>SUM('Summary Data'!AK245)</f>
        <v>8</v>
      </c>
      <c r="G178" s="193">
        <f>SUM('Summary Data'!AN245)</f>
        <v>31</v>
      </c>
    </row>
    <row r="179" spans="1:7" x14ac:dyDescent="0.2">
      <c r="A179" s="605"/>
      <c r="B179" s="217" t="s">
        <v>549</v>
      </c>
      <c r="C179" s="417">
        <f>SUM('Summary Data'!C246)</f>
        <v>141</v>
      </c>
      <c r="D179" s="417">
        <v>3</v>
      </c>
      <c r="E179" s="417">
        <f>SUM('Summary Data'!G246)</f>
        <v>40</v>
      </c>
      <c r="F179" s="417">
        <f>SUM('Summary Data'!AK246)</f>
        <v>7</v>
      </c>
      <c r="G179" s="417">
        <f>SUM('Summary Data'!AN246)</f>
        <v>16</v>
      </c>
    </row>
    <row r="180" spans="1:7" x14ac:dyDescent="0.2">
      <c r="A180" s="605"/>
      <c r="B180" s="217" t="s">
        <v>550</v>
      </c>
      <c r="C180" s="417">
        <f>SUM('Summary Data'!C247)</f>
        <v>174</v>
      </c>
      <c r="D180" s="417">
        <v>6</v>
      </c>
      <c r="E180" s="417">
        <f>SUM('Summary Data'!G247)</f>
        <v>56</v>
      </c>
      <c r="F180" s="417">
        <f>SUM('Summary Data'!AK247)</f>
        <v>9</v>
      </c>
      <c r="G180" s="417">
        <f>SUM('Summary Data'!AN247)</f>
        <v>15</v>
      </c>
    </row>
    <row r="181" spans="1:7" x14ac:dyDescent="0.2">
      <c r="A181" s="605"/>
      <c r="B181" s="217" t="s">
        <v>551</v>
      </c>
      <c r="C181" s="417">
        <f>SUM('Summary Data'!C248)</f>
        <v>209</v>
      </c>
      <c r="D181" s="417">
        <v>10</v>
      </c>
      <c r="E181" s="417">
        <f>SUM('Summary Data'!G248)</f>
        <v>36</v>
      </c>
      <c r="F181" s="417">
        <f>SUM('Summary Data'!AK248)</f>
        <v>11</v>
      </c>
      <c r="G181" s="417">
        <f>SUM('Summary Data'!AN248)</f>
        <v>25</v>
      </c>
    </row>
    <row r="182" spans="1:7" x14ac:dyDescent="0.2">
      <c r="A182" s="605"/>
      <c r="B182" s="217" t="s">
        <v>552</v>
      </c>
      <c r="C182" s="417">
        <f>SUM('Summary Data'!C249)</f>
        <v>166</v>
      </c>
      <c r="D182" s="417">
        <v>8</v>
      </c>
      <c r="E182" s="417">
        <f>SUM('Summary Data'!G249)</f>
        <v>58</v>
      </c>
      <c r="F182" s="417">
        <f>SUM('Summary Data'!AK249)</f>
        <v>9</v>
      </c>
      <c r="G182" s="417">
        <f>SUM('Summary Data'!AN249)</f>
        <v>21</v>
      </c>
    </row>
    <row r="183" spans="1:7" x14ac:dyDescent="0.2">
      <c r="A183" s="605"/>
      <c r="B183" s="217" t="s">
        <v>553</v>
      </c>
      <c r="C183" s="417">
        <v>188</v>
      </c>
      <c r="D183" s="417">
        <v>1</v>
      </c>
      <c r="E183" s="417">
        <f>SUM('Summary Data'!G250)</f>
        <v>24</v>
      </c>
      <c r="F183" s="417">
        <v>5</v>
      </c>
      <c r="G183" s="417">
        <v>16</v>
      </c>
    </row>
    <row r="184" spans="1:7" x14ac:dyDescent="0.2">
      <c r="A184" s="605"/>
      <c r="B184" s="219" t="s">
        <v>554</v>
      </c>
      <c r="C184" s="417">
        <f>SUM('Summary Data'!C251)</f>
        <v>196</v>
      </c>
      <c r="D184" s="417">
        <v>2</v>
      </c>
      <c r="E184" s="417">
        <f>SUM('Summary Data'!G251)</f>
        <v>16</v>
      </c>
      <c r="F184" s="417">
        <f>SUM('Summary Data'!AK251)</f>
        <v>13</v>
      </c>
      <c r="G184" s="417">
        <f>SUM('Summary Data'!AN251)</f>
        <v>14</v>
      </c>
    </row>
    <row r="185" spans="1:7" x14ac:dyDescent="0.2">
      <c r="A185" s="605"/>
      <c r="B185" s="217" t="s">
        <v>555</v>
      </c>
      <c r="C185" s="417">
        <f>SUM('Summary Data'!C252)</f>
        <v>116</v>
      </c>
      <c r="D185" s="417">
        <v>14</v>
      </c>
      <c r="E185" s="417">
        <f>SUM('Summary Data'!G252)</f>
        <v>68</v>
      </c>
      <c r="F185" s="417">
        <f>SUM('Summary Data'!AK252)</f>
        <v>1</v>
      </c>
      <c r="G185" s="417">
        <f>SUM('Summary Data'!AN252)</f>
        <v>25</v>
      </c>
    </row>
    <row r="186" spans="1:7" x14ac:dyDescent="0.2">
      <c r="A186" s="605"/>
      <c r="B186" s="217" t="s">
        <v>556</v>
      </c>
      <c r="C186" s="417">
        <f>SUM('Summary Data'!C253)</f>
        <v>120</v>
      </c>
      <c r="D186" s="417">
        <v>11</v>
      </c>
      <c r="E186" s="417">
        <f>SUM('Summary Data'!G253)</f>
        <v>130</v>
      </c>
      <c r="F186" s="417">
        <f>SUM('Summary Data'!AK253)</f>
        <v>6</v>
      </c>
      <c r="G186" s="417">
        <f>SUM('Summary Data'!AN253)</f>
        <v>16</v>
      </c>
    </row>
    <row r="187" spans="1:7" x14ac:dyDescent="0.2">
      <c r="A187" s="606"/>
      <c r="B187" s="217" t="s">
        <v>557</v>
      </c>
      <c r="C187" s="417">
        <f>SUM('Summary Data'!C254)</f>
        <v>102</v>
      </c>
      <c r="D187" s="417">
        <v>2</v>
      </c>
      <c r="E187" s="417">
        <f>SUM('Summary Data'!G254)</f>
        <v>160</v>
      </c>
      <c r="F187" s="417">
        <f>SUM('Summary Data'!AK254)</f>
        <v>4</v>
      </c>
      <c r="G187" s="417">
        <f>SUM('Summary Data'!AN254)</f>
        <v>33</v>
      </c>
    </row>
    <row r="188" spans="1:7" x14ac:dyDescent="0.2">
      <c r="A188" s="259"/>
      <c r="B188" s="247" t="s">
        <v>329</v>
      </c>
      <c r="C188" s="292">
        <f>SUM(C176:C187)</f>
        <v>1934</v>
      </c>
      <c r="D188" s="293">
        <f>SUM(D176:D187)</f>
        <v>59</v>
      </c>
      <c r="E188" s="293">
        <f>SUM(E176:E187)</f>
        <v>612</v>
      </c>
      <c r="F188" s="293">
        <f>SUM(F176:F187)</f>
        <v>84</v>
      </c>
      <c r="G188" s="297">
        <f>SUM(G176:G187)</f>
        <v>253</v>
      </c>
    </row>
    <row r="189" spans="1:7" x14ac:dyDescent="0.2">
      <c r="A189" s="604" t="s">
        <v>577</v>
      </c>
      <c r="B189" s="221" t="s">
        <v>578</v>
      </c>
      <c r="C189" s="193">
        <f>SUM('Summary Data'!C255)</f>
        <v>111</v>
      </c>
      <c r="D189" s="193">
        <v>3</v>
      </c>
      <c r="E189" s="193">
        <f>SUM('Summary Data'!G255)</f>
        <v>38</v>
      </c>
      <c r="F189" s="193">
        <f>SUM('Summary Data'!AK255)</f>
        <v>10</v>
      </c>
      <c r="G189" s="193">
        <f>SUM('Summary Data'!AN255)</f>
        <v>13</v>
      </c>
    </row>
    <row r="190" spans="1:7" x14ac:dyDescent="0.2">
      <c r="A190" s="605"/>
      <c r="B190" s="221" t="s">
        <v>579</v>
      </c>
      <c r="C190" s="193">
        <f>SUM('Summary Data'!C256)</f>
        <v>139</v>
      </c>
      <c r="D190" s="193">
        <v>5</v>
      </c>
      <c r="E190" s="193">
        <f>SUM('Summary Data'!G256)</f>
        <v>70</v>
      </c>
      <c r="F190" s="193">
        <f>SUM('Summary Data'!AK256)</f>
        <v>9</v>
      </c>
      <c r="G190" s="193">
        <f>SUM('Summary Data'!AN256)</f>
        <v>23</v>
      </c>
    </row>
    <row r="191" spans="1:7" x14ac:dyDescent="0.2">
      <c r="A191" s="605"/>
      <c r="B191" s="221" t="s">
        <v>580</v>
      </c>
      <c r="C191" s="193">
        <f>SUM('Summary Data'!C257)</f>
        <v>151</v>
      </c>
      <c r="D191" s="193">
        <v>9</v>
      </c>
      <c r="E191" s="193">
        <v>216</v>
      </c>
      <c r="F191" s="193">
        <f>SUM('Summary Data'!AK257)</f>
        <v>4</v>
      </c>
      <c r="G191" s="193">
        <f>SUM('Summary Data'!AN257)</f>
        <v>21</v>
      </c>
    </row>
    <row r="192" spans="1:7" x14ac:dyDescent="0.2">
      <c r="A192" s="605"/>
      <c r="B192" s="217" t="s">
        <v>581</v>
      </c>
      <c r="C192" s="417">
        <f>SUM('Summary Data'!C258)</f>
        <v>149</v>
      </c>
      <c r="D192" s="417">
        <v>10</v>
      </c>
      <c r="E192" s="417">
        <f>SUM('Summary Data'!G258)</f>
        <v>124</v>
      </c>
      <c r="F192" s="417">
        <f>SUM('Summary Data'!AK258)</f>
        <v>6</v>
      </c>
      <c r="G192" s="417">
        <f>SUM('Summary Data'!AN258)</f>
        <v>11</v>
      </c>
    </row>
    <row r="193" spans="1:7" x14ac:dyDescent="0.2">
      <c r="A193" s="605"/>
      <c r="B193" s="217" t="s">
        <v>582</v>
      </c>
      <c r="C193" s="417">
        <f>SUM('Summary Data'!C259)</f>
        <v>150</v>
      </c>
      <c r="D193" s="417">
        <v>6</v>
      </c>
      <c r="E193" s="417">
        <f>SUM('Summary Data'!G259)</f>
        <v>196</v>
      </c>
      <c r="F193" s="417">
        <f>SUM('Summary Data'!AK259)</f>
        <v>14</v>
      </c>
      <c r="G193" s="417">
        <f>SUM('Summary Data'!AN259)</f>
        <v>15</v>
      </c>
    </row>
    <row r="194" spans="1:7" x14ac:dyDescent="0.2">
      <c r="A194" s="605"/>
      <c r="B194" s="217" t="s">
        <v>583</v>
      </c>
      <c r="C194" s="417">
        <f>SUM('Summary Data'!C260)</f>
        <v>205</v>
      </c>
      <c r="D194" s="417">
        <v>8</v>
      </c>
      <c r="E194" s="417">
        <v>106</v>
      </c>
      <c r="F194" s="417">
        <f>SUM('Summary Data'!AK260)</f>
        <v>24</v>
      </c>
      <c r="G194" s="417">
        <f>SUM('Summary Data'!AN260)</f>
        <v>27</v>
      </c>
    </row>
    <row r="195" spans="1:7" x14ac:dyDescent="0.2">
      <c r="A195" s="605"/>
      <c r="B195" s="217" t="s">
        <v>584</v>
      </c>
      <c r="C195" s="417">
        <f>SUM('Summary Data'!C261)</f>
        <v>202</v>
      </c>
      <c r="D195" s="417">
        <v>0</v>
      </c>
      <c r="E195" s="417">
        <f>SUM('Summary Data'!G261)</f>
        <v>0</v>
      </c>
      <c r="F195" s="417">
        <f>SUM('Summary Data'!AK261)</f>
        <v>6</v>
      </c>
      <c r="G195" s="417">
        <f>SUM('Summary Data'!AN261)</f>
        <v>24</v>
      </c>
    </row>
    <row r="196" spans="1:7" x14ac:dyDescent="0.2">
      <c r="A196" s="605"/>
      <c r="B196" s="217" t="s">
        <v>585</v>
      </c>
      <c r="C196" s="417">
        <f>SUM('Summary Data'!C262)</f>
        <v>172</v>
      </c>
      <c r="D196" s="417">
        <v>3</v>
      </c>
      <c r="E196" s="417">
        <f>SUM('Summary Data'!G262)</f>
        <v>18</v>
      </c>
      <c r="F196" s="417">
        <f>SUM('Summary Data'!AK262)</f>
        <v>7</v>
      </c>
      <c r="G196" s="417">
        <f>SUM('Summary Data'!AN262)</f>
        <v>12</v>
      </c>
    </row>
    <row r="197" spans="1:7" x14ac:dyDescent="0.2">
      <c r="A197" s="605"/>
      <c r="B197" s="219" t="s">
        <v>586</v>
      </c>
      <c r="C197" s="417">
        <f>SUM('Summary Data'!C263)</f>
        <v>118</v>
      </c>
      <c r="D197" s="417">
        <v>2</v>
      </c>
      <c r="E197" s="417">
        <f>SUM('Summary Data'!G263)</f>
        <v>12</v>
      </c>
      <c r="F197" s="417">
        <f>SUM('Summary Data'!AK263)</f>
        <v>8</v>
      </c>
      <c r="G197" s="417">
        <f>SUM('Summary Data'!AN263)</f>
        <v>31</v>
      </c>
    </row>
    <row r="198" spans="1:7" x14ac:dyDescent="0.2">
      <c r="A198" s="605"/>
      <c r="B198" s="217" t="s">
        <v>587</v>
      </c>
      <c r="C198" s="417">
        <f>SUM('Summary Data'!C264)</f>
        <v>76</v>
      </c>
      <c r="D198" s="417">
        <v>4</v>
      </c>
      <c r="E198" s="417">
        <f>SUM('Summary Data'!G264)</f>
        <v>30</v>
      </c>
      <c r="F198" s="417">
        <f>SUM('Summary Data'!AK264)</f>
        <v>3</v>
      </c>
      <c r="G198" s="417">
        <f>SUM('Summary Data'!AN264)</f>
        <v>18</v>
      </c>
    </row>
    <row r="199" spans="1:7" x14ac:dyDescent="0.2">
      <c r="A199" s="605"/>
      <c r="B199" s="217" t="s">
        <v>588</v>
      </c>
      <c r="C199" s="417">
        <f>SUM('Summary Data'!C265)</f>
        <v>93</v>
      </c>
      <c r="D199" s="417">
        <v>1</v>
      </c>
      <c r="E199" s="417">
        <f>SUM('Summary Data'!G265)</f>
        <v>6</v>
      </c>
      <c r="F199" s="417">
        <f>SUM('Summary Data'!AK265)</f>
        <v>11</v>
      </c>
      <c r="G199" s="417">
        <f>SUM('Summary Data'!AN265)</f>
        <v>28</v>
      </c>
    </row>
    <row r="200" spans="1:7" x14ac:dyDescent="0.2">
      <c r="A200" s="606"/>
      <c r="B200" s="217" t="s">
        <v>589</v>
      </c>
      <c r="C200" s="417">
        <f>SUM('Summary Data'!C266)</f>
        <v>45</v>
      </c>
      <c r="D200" s="417">
        <v>4</v>
      </c>
      <c r="E200" s="417">
        <f>SUM('Summary Data'!G266)</f>
        <v>24</v>
      </c>
      <c r="F200" s="417">
        <f>SUM('Summary Data'!AK266)</f>
        <v>4</v>
      </c>
      <c r="G200" s="417">
        <f>SUM('Summary Data'!AN266)</f>
        <v>19</v>
      </c>
    </row>
    <row r="201" spans="1:7" x14ac:dyDescent="0.2">
      <c r="A201" s="259"/>
      <c r="B201" s="247" t="s">
        <v>329</v>
      </c>
      <c r="C201" s="292">
        <f>SUM(C189:C200)</f>
        <v>1611</v>
      </c>
      <c r="D201" s="293">
        <f>SUM(D189:D200)</f>
        <v>55</v>
      </c>
      <c r="E201" s="293">
        <f>SUM(E189:E200)</f>
        <v>840</v>
      </c>
      <c r="F201" s="293">
        <f>SUM(F189:F200)</f>
        <v>106</v>
      </c>
      <c r="G201" s="297">
        <f>SUM(G189:G200)</f>
        <v>242</v>
      </c>
    </row>
    <row r="202" spans="1:7" x14ac:dyDescent="0.2">
      <c r="A202" s="604" t="s">
        <v>599</v>
      </c>
      <c r="B202" s="221" t="s">
        <v>613</v>
      </c>
      <c r="C202" s="193">
        <f>SUM('Summary Data'!C267)</f>
        <v>65</v>
      </c>
      <c r="D202" s="193">
        <v>12</v>
      </c>
      <c r="E202" s="193">
        <f>SUM('Summary Data'!G267)</f>
        <v>228</v>
      </c>
      <c r="F202" s="193">
        <f>SUM('Summary Data'!AK267)</f>
        <v>8</v>
      </c>
      <c r="G202" s="193">
        <f>SUM('Summary Data'!AN267)</f>
        <v>21</v>
      </c>
    </row>
    <row r="203" spans="1:7" x14ac:dyDescent="0.2">
      <c r="A203" s="605"/>
      <c r="B203" s="221" t="s">
        <v>614</v>
      </c>
      <c r="C203" s="193">
        <f>SUM('Summary Data'!C268)</f>
        <v>31</v>
      </c>
      <c r="D203" s="193">
        <v>3</v>
      </c>
      <c r="E203" s="193">
        <f>SUM('Summary Data'!G268)</f>
        <v>224</v>
      </c>
      <c r="F203" s="193">
        <f>SUM('Summary Data'!AK268)</f>
        <v>11</v>
      </c>
      <c r="G203" s="193">
        <f>SUM('Summary Data'!AN268)</f>
        <v>22</v>
      </c>
    </row>
    <row r="204" spans="1:7" x14ac:dyDescent="0.2">
      <c r="A204" s="605"/>
      <c r="B204" s="221" t="s">
        <v>615</v>
      </c>
      <c r="C204" s="193">
        <f>SUM('Summary Data'!C269)</f>
        <v>35</v>
      </c>
      <c r="D204" s="193">
        <v>0</v>
      </c>
      <c r="E204" s="193">
        <f>SUM('Summary Data'!G269)</f>
        <v>0</v>
      </c>
      <c r="F204" s="193">
        <f>SUM('Summary Data'!AK269)</f>
        <v>3</v>
      </c>
      <c r="G204" s="193">
        <f>SUM('Summary Data'!AN269)</f>
        <v>17</v>
      </c>
    </row>
    <row r="205" spans="1:7" x14ac:dyDescent="0.2">
      <c r="A205" s="605"/>
      <c r="B205" s="217" t="s">
        <v>600</v>
      </c>
      <c r="C205" s="417">
        <f>SUM('Summary Data'!C270)</f>
        <v>83</v>
      </c>
      <c r="D205" s="417">
        <v>0</v>
      </c>
      <c r="E205" s="417">
        <f>SUM('Summary Data'!G270)</f>
        <v>0</v>
      </c>
      <c r="F205" s="417">
        <f>SUM('Summary Data'!AK270)</f>
        <v>5</v>
      </c>
      <c r="G205" s="417">
        <f>SUM('Summary Data'!AN270)</f>
        <v>14</v>
      </c>
    </row>
    <row r="206" spans="1:7" x14ac:dyDescent="0.2">
      <c r="A206" s="605"/>
      <c r="B206" s="217" t="s">
        <v>601</v>
      </c>
      <c r="C206" s="417">
        <f>SUM('Summary Data'!C271)</f>
        <v>75</v>
      </c>
      <c r="D206" s="417">
        <v>3</v>
      </c>
      <c r="E206" s="417">
        <f>SUM('Summary Data'!G271)</f>
        <v>168</v>
      </c>
      <c r="F206" s="417">
        <f>SUM('Summary Data'!AK271)</f>
        <v>2</v>
      </c>
      <c r="G206" s="417">
        <f>SUM('Summary Data'!AN271)</f>
        <v>16</v>
      </c>
    </row>
    <row r="207" spans="1:7" x14ac:dyDescent="0.2">
      <c r="A207" s="605"/>
      <c r="B207" s="217" t="s">
        <v>602</v>
      </c>
      <c r="C207" s="417">
        <f>SUM('Summary Data'!C272)</f>
        <v>157</v>
      </c>
      <c r="D207" s="417">
        <v>2</v>
      </c>
      <c r="E207" s="417">
        <f>SUM('Summary Data'!G272)</f>
        <v>178</v>
      </c>
      <c r="F207" s="417">
        <f>SUM('Summary Data'!AK272)</f>
        <v>4</v>
      </c>
      <c r="G207" s="417">
        <f>SUM('Summary Data'!AN272)</f>
        <v>16</v>
      </c>
    </row>
    <row r="208" spans="1:7" x14ac:dyDescent="0.2">
      <c r="A208" s="605"/>
      <c r="B208" s="217" t="s">
        <v>603</v>
      </c>
      <c r="C208" s="417">
        <f>SUM('Summary Data'!C273)</f>
        <v>158</v>
      </c>
      <c r="D208" s="417">
        <v>0</v>
      </c>
      <c r="E208" s="417">
        <f>SUM('Summary Data'!G273)</f>
        <v>0</v>
      </c>
      <c r="F208" s="417">
        <f>SUM('Summary Data'!AK273)</f>
        <v>28</v>
      </c>
      <c r="G208" s="417">
        <f>SUM('Summary Data'!AN273)</f>
        <v>13</v>
      </c>
    </row>
    <row r="209" spans="1:7" x14ac:dyDescent="0.2">
      <c r="A209" s="605"/>
      <c r="B209" s="217" t="s">
        <v>604</v>
      </c>
      <c r="C209" s="417">
        <f>SUM('Summary Data'!C274)</f>
        <v>153</v>
      </c>
      <c r="D209" s="417">
        <v>2</v>
      </c>
      <c r="E209" s="417">
        <f>SUM('Summary Data'!G274)</f>
        <v>72</v>
      </c>
      <c r="F209" s="417">
        <f>SUM('Summary Data'!AK274)</f>
        <v>12</v>
      </c>
      <c r="G209" s="417">
        <f>SUM('Summary Data'!AN274)</f>
        <v>17</v>
      </c>
    </row>
    <row r="210" spans="1:7" x14ac:dyDescent="0.2">
      <c r="A210" s="605"/>
      <c r="B210" s="219" t="s">
        <v>605</v>
      </c>
      <c r="C210" s="417">
        <f>SUM('Summary Data'!C275)</f>
        <v>163</v>
      </c>
      <c r="D210" s="417">
        <v>6</v>
      </c>
      <c r="E210" s="417">
        <f>SUM('Summary Data'!G275)</f>
        <v>160</v>
      </c>
      <c r="F210" s="417">
        <f>SUM('Summary Data'!AK275)</f>
        <v>3</v>
      </c>
      <c r="G210" s="417">
        <f>SUM('Summary Data'!AN275)</f>
        <v>8</v>
      </c>
    </row>
    <row r="211" spans="1:7" x14ac:dyDescent="0.2">
      <c r="A211" s="605"/>
      <c r="B211" s="217" t="s">
        <v>606</v>
      </c>
      <c r="C211" s="417">
        <f>SUM('Summary Data'!C276)</f>
        <v>143</v>
      </c>
      <c r="D211" s="417">
        <v>0</v>
      </c>
      <c r="E211" s="417">
        <f>SUM('Summary Data'!G276)</f>
        <v>0</v>
      </c>
      <c r="F211" s="417">
        <f>SUM('Summary Data'!AK276)</f>
        <v>7</v>
      </c>
      <c r="G211" s="417">
        <f>SUM('Summary Data'!AN276)</f>
        <v>11</v>
      </c>
    </row>
    <row r="212" spans="1:7" x14ac:dyDescent="0.2">
      <c r="A212" s="605"/>
      <c r="B212" s="217" t="s">
        <v>607</v>
      </c>
      <c r="C212" s="417">
        <f>SUM('Summary Data'!C277)</f>
        <v>159</v>
      </c>
      <c r="D212" s="417">
        <v>5</v>
      </c>
      <c r="E212" s="417">
        <f>SUM('Summary Data'!G277)</f>
        <v>168</v>
      </c>
      <c r="F212" s="417">
        <f>SUM('Summary Data'!AK277)</f>
        <v>6</v>
      </c>
      <c r="G212" s="417">
        <f>SUM('Summary Data'!AN277)</f>
        <v>12</v>
      </c>
    </row>
    <row r="213" spans="1:7" x14ac:dyDescent="0.2">
      <c r="A213" s="606"/>
      <c r="B213" s="217" t="s">
        <v>608</v>
      </c>
      <c r="C213" s="417">
        <f>SUM('Summary Data'!C278)</f>
        <v>115</v>
      </c>
      <c r="D213" s="417">
        <v>0</v>
      </c>
      <c r="E213" s="417">
        <f>SUM('Summary Data'!G278)</f>
        <v>0</v>
      </c>
      <c r="F213" s="417">
        <f>SUM('Summary Data'!AK278)</f>
        <v>3</v>
      </c>
      <c r="G213" s="417">
        <f>SUM('Summary Data'!AN278)</f>
        <v>21</v>
      </c>
    </row>
    <row r="214" spans="1:7" x14ac:dyDescent="0.2">
      <c r="A214" s="259"/>
      <c r="B214" s="247" t="s">
        <v>329</v>
      </c>
      <c r="C214" s="292">
        <f>SUM(C202:C213)</f>
        <v>1337</v>
      </c>
      <c r="D214" s="293">
        <f>SUM(D202:D213)</f>
        <v>33</v>
      </c>
      <c r="E214" s="293">
        <f>SUM(E202:E213)</f>
        <v>1198</v>
      </c>
      <c r="F214" s="293">
        <f>SUM(F202:F213)</f>
        <v>92</v>
      </c>
      <c r="G214" s="297">
        <f>SUM(G202:G213)</f>
        <v>188</v>
      </c>
    </row>
    <row r="215" spans="1:7" x14ac:dyDescent="0.2">
      <c r="A215" s="604" t="s">
        <v>626</v>
      </c>
      <c r="B215" s="221" t="s">
        <v>643</v>
      </c>
      <c r="C215" s="193">
        <f>SUM('Summary Data'!C279)</f>
        <v>127</v>
      </c>
      <c r="D215" s="193">
        <v>7</v>
      </c>
      <c r="E215" s="193">
        <f>SUM('Summary Data'!G279)</f>
        <v>46</v>
      </c>
      <c r="F215" s="193">
        <f>SUM('Summary Data'!AK279)</f>
        <v>7</v>
      </c>
      <c r="G215" s="193">
        <f>SUM('Summary Data'!AN279)</f>
        <v>16</v>
      </c>
    </row>
    <row r="216" spans="1:7" x14ac:dyDescent="0.2">
      <c r="A216" s="605"/>
      <c r="B216" s="221" t="s">
        <v>644</v>
      </c>
      <c r="C216" s="193">
        <f>SUM('Summary Data'!C280)</f>
        <v>109</v>
      </c>
      <c r="D216" s="193">
        <v>1</v>
      </c>
      <c r="E216" s="193">
        <f>SUM('Summary Data'!G280)</f>
        <v>24</v>
      </c>
      <c r="F216" s="193">
        <f>SUM('Summary Data'!AK280)</f>
        <v>6</v>
      </c>
      <c r="G216" s="193">
        <f>SUM('Summary Data'!AN280)</f>
        <v>12</v>
      </c>
    </row>
    <row r="217" spans="1:7" x14ac:dyDescent="0.2">
      <c r="A217" s="605"/>
      <c r="B217" s="221" t="s">
        <v>645</v>
      </c>
      <c r="C217" s="193">
        <f>SUM('Summary Data'!C281)</f>
        <v>54</v>
      </c>
      <c r="D217" s="193">
        <v>1</v>
      </c>
      <c r="E217" s="193">
        <f>SUM('Summary Data'!G281)</f>
        <v>24</v>
      </c>
      <c r="F217" s="193">
        <f>SUM('Summary Data'!AK281)</f>
        <v>3</v>
      </c>
      <c r="G217" s="193">
        <f>SUM('Summary Data'!AN281)</f>
        <v>24</v>
      </c>
    </row>
    <row r="218" spans="1:7" x14ac:dyDescent="0.2">
      <c r="A218" s="605"/>
      <c r="B218" s="217" t="s">
        <v>627</v>
      </c>
      <c r="C218" s="417">
        <f>SUM('Summary Data'!C282)</f>
        <v>103</v>
      </c>
      <c r="D218" s="417">
        <v>0</v>
      </c>
      <c r="E218" s="417">
        <f>SUM('Summary Data'!G282)</f>
        <v>0</v>
      </c>
      <c r="F218" s="417">
        <f>SUM('Summary Data'!AK282)</f>
        <v>5</v>
      </c>
      <c r="G218" s="417">
        <f>SUM('Summary Data'!AN282)</f>
        <v>23</v>
      </c>
    </row>
    <row r="219" spans="1:7" x14ac:dyDescent="0.2">
      <c r="A219" s="605"/>
      <c r="B219" s="217" t="s">
        <v>628</v>
      </c>
      <c r="C219" s="417">
        <f>SUM('Summary Data'!C283)</f>
        <v>125</v>
      </c>
      <c r="D219" s="417">
        <v>1</v>
      </c>
      <c r="E219" s="417">
        <v>24</v>
      </c>
      <c r="F219" s="417">
        <f>SUM('Summary Data'!AK283)</f>
        <v>3</v>
      </c>
      <c r="G219" s="417">
        <f>SUM('Summary Data'!AN283)</f>
        <v>13</v>
      </c>
    </row>
    <row r="220" spans="1:7" x14ac:dyDescent="0.2">
      <c r="A220" s="605"/>
      <c r="B220" s="217" t="s">
        <v>629</v>
      </c>
      <c r="C220" s="417">
        <f>SUM('Summary Data'!C284)</f>
        <v>91</v>
      </c>
      <c r="D220" s="417">
        <v>0</v>
      </c>
      <c r="E220" s="417">
        <f>SUM('Summary Data'!G284)</f>
        <v>0</v>
      </c>
      <c r="F220" s="417">
        <f>SUM('Summary Data'!AK284)</f>
        <v>10</v>
      </c>
      <c r="G220" s="417">
        <f>SUM('Summary Data'!AN284)</f>
        <v>21</v>
      </c>
    </row>
    <row r="221" spans="1:7" x14ac:dyDescent="0.2">
      <c r="A221" s="605"/>
      <c r="B221" s="217" t="s">
        <v>630</v>
      </c>
      <c r="C221" s="417">
        <f>SUM('Summary Data'!C285)</f>
        <v>185</v>
      </c>
      <c r="D221" s="417">
        <v>1</v>
      </c>
      <c r="E221" s="417">
        <v>24</v>
      </c>
      <c r="F221" s="417">
        <f>SUM('Summary Data'!AK285)</f>
        <v>3</v>
      </c>
      <c r="G221" s="417">
        <f>SUM('Summary Data'!AN285)</f>
        <v>19</v>
      </c>
    </row>
    <row r="222" spans="1:7" x14ac:dyDescent="0.2">
      <c r="A222" s="605"/>
      <c r="B222" s="217" t="s">
        <v>631</v>
      </c>
      <c r="C222" s="417">
        <f>SUM('Summary Data'!C286)</f>
        <v>149</v>
      </c>
      <c r="D222" s="417">
        <v>1</v>
      </c>
      <c r="E222" s="417">
        <f>SUM('Summary Data'!G286)</f>
        <v>24</v>
      </c>
      <c r="F222" s="417">
        <f>SUM('Summary Data'!AK286)</f>
        <v>3</v>
      </c>
      <c r="G222" s="417">
        <f>SUM('Summary Data'!AN286)</f>
        <v>21</v>
      </c>
    </row>
    <row r="223" spans="1:7" x14ac:dyDescent="0.2">
      <c r="A223" s="605"/>
      <c r="B223" s="219" t="s">
        <v>632</v>
      </c>
      <c r="C223" s="417">
        <f>SUM('Summary Data'!C287)</f>
        <v>134</v>
      </c>
      <c r="D223" s="417">
        <v>1</v>
      </c>
      <c r="E223" s="417">
        <v>24</v>
      </c>
      <c r="F223" s="417">
        <f>SUM('Summary Data'!AK287)</f>
        <v>6</v>
      </c>
      <c r="G223" s="417">
        <f>SUM('Summary Data'!AN287)</f>
        <v>15</v>
      </c>
    </row>
    <row r="224" spans="1:7" x14ac:dyDescent="0.2">
      <c r="A224" s="605"/>
      <c r="B224" s="217" t="s">
        <v>633</v>
      </c>
      <c r="C224" s="417">
        <f>SUM('Summary Data'!C288)</f>
        <v>160</v>
      </c>
      <c r="D224" s="417">
        <v>0</v>
      </c>
      <c r="E224" s="417">
        <f>SUM('Summary Data'!G288)</f>
        <v>0</v>
      </c>
      <c r="F224" s="417">
        <f>SUM('Summary Data'!AK288)</f>
        <v>7</v>
      </c>
      <c r="G224" s="417">
        <f>SUM('Summary Data'!AN288)</f>
        <v>19</v>
      </c>
    </row>
    <row r="225" spans="1:7" x14ac:dyDescent="0.2">
      <c r="A225" s="605"/>
      <c r="B225" s="217" t="s">
        <v>634</v>
      </c>
      <c r="C225" s="417">
        <f>SUM('Summary Data'!C289)</f>
        <v>99</v>
      </c>
      <c r="D225" s="417">
        <v>1</v>
      </c>
      <c r="E225" s="417">
        <f>SUM('Summary Data'!G289)</f>
        <v>24</v>
      </c>
      <c r="F225" s="417">
        <f>SUM('Summary Data'!AK289)</f>
        <v>9</v>
      </c>
      <c r="G225" s="417">
        <f>SUM('Summary Data'!AN289)</f>
        <v>16</v>
      </c>
    </row>
    <row r="226" spans="1:7" x14ac:dyDescent="0.2">
      <c r="A226" s="606"/>
      <c r="B226" s="217" t="s">
        <v>635</v>
      </c>
      <c r="C226" s="417">
        <f>SUM('Summary Data'!C290)</f>
        <v>87</v>
      </c>
      <c r="D226" s="417">
        <v>1</v>
      </c>
      <c r="E226" s="417">
        <f>SUM('Summary Data'!G290)</f>
        <v>24</v>
      </c>
      <c r="F226" s="417">
        <f>SUM('Summary Data'!AK290)</f>
        <v>4</v>
      </c>
      <c r="G226" s="417">
        <f>SUM('Summary Data'!AN290)</f>
        <v>11</v>
      </c>
    </row>
    <row r="227" spans="1:7" x14ac:dyDescent="0.2">
      <c r="A227" s="259"/>
      <c r="B227" s="247" t="s">
        <v>329</v>
      </c>
      <c r="C227" s="292">
        <f>SUM(C215:C226)</f>
        <v>1423</v>
      </c>
      <c r="D227" s="293">
        <f>SUM(D215:D226)</f>
        <v>15</v>
      </c>
      <c r="E227" s="293">
        <f>SUM(E215:E226)</f>
        <v>238</v>
      </c>
      <c r="F227" s="293">
        <f>SUM(F215:F226)</f>
        <v>66</v>
      </c>
      <c r="G227" s="297">
        <f>SUM(G215:G226)</f>
        <v>210</v>
      </c>
    </row>
    <row r="228" spans="1:7" x14ac:dyDescent="0.2">
      <c r="A228" s="604" t="s">
        <v>659</v>
      </c>
      <c r="B228" s="221" t="s">
        <v>662</v>
      </c>
      <c r="C228" s="193">
        <f>SUM('Summary Data'!C291)</f>
        <v>66</v>
      </c>
      <c r="D228" s="193">
        <v>0</v>
      </c>
      <c r="E228" s="193">
        <f>SUM('Summary Data'!G291)</f>
        <v>0</v>
      </c>
      <c r="F228" s="193">
        <f>SUM('Summary Data'!AK291)</f>
        <v>7</v>
      </c>
      <c r="G228" s="193">
        <f>SUM('Summary Data'!AN291)</f>
        <v>20</v>
      </c>
    </row>
    <row r="229" spans="1:7" x14ac:dyDescent="0.2">
      <c r="A229" s="605"/>
      <c r="B229" s="221" t="s">
        <v>663</v>
      </c>
      <c r="C229" s="193">
        <f>SUM('Summary Data'!C292)</f>
        <v>101</v>
      </c>
      <c r="D229" s="193">
        <v>5</v>
      </c>
      <c r="E229" s="193">
        <f>SUM('Summary Data'!G292)</f>
        <v>19</v>
      </c>
      <c r="F229" s="193">
        <f>SUM('Summary Data'!AK292)</f>
        <v>4</v>
      </c>
      <c r="G229" s="193">
        <f>SUM('Summary Data'!AN292)</f>
        <v>12</v>
      </c>
    </row>
    <row r="230" spans="1:7" x14ac:dyDescent="0.2">
      <c r="A230" s="605"/>
      <c r="B230" s="221" t="s">
        <v>664</v>
      </c>
      <c r="C230" s="193">
        <f>SUM('Summary Data'!C293)</f>
        <v>76</v>
      </c>
      <c r="D230" s="193">
        <v>1</v>
      </c>
      <c r="E230" s="193">
        <f>SUM('Summary Data'!G293)</f>
        <v>12</v>
      </c>
      <c r="F230" s="193">
        <f>SUM('Summary Data'!AK293)</f>
        <v>3</v>
      </c>
      <c r="G230" s="193">
        <f>SUM('Summary Data'!AN293)</f>
        <v>20</v>
      </c>
    </row>
    <row r="231" spans="1:7" x14ac:dyDescent="0.2">
      <c r="A231" s="605"/>
      <c r="B231" s="217" t="s">
        <v>665</v>
      </c>
      <c r="C231" s="417">
        <f>SUM('Summary Data'!C294)</f>
        <v>90</v>
      </c>
      <c r="D231" s="417">
        <v>0</v>
      </c>
      <c r="E231" s="417">
        <f>SUM('Summary Data'!G294)</f>
        <v>0</v>
      </c>
      <c r="F231" s="417">
        <f>SUM('Summary Data'!AK294)</f>
        <v>6</v>
      </c>
      <c r="G231" s="417">
        <f>SUM('Summary Data'!AN294)</f>
        <v>22</v>
      </c>
    </row>
    <row r="232" spans="1:7" x14ac:dyDescent="0.2">
      <c r="A232" s="605"/>
      <c r="B232" s="217" t="s">
        <v>666</v>
      </c>
      <c r="C232" s="417">
        <f>SUM('Summary Data'!C295)</f>
        <v>100</v>
      </c>
      <c r="D232" s="417">
        <v>0</v>
      </c>
      <c r="E232" s="417">
        <f>SUM('Summary Data'!G295)</f>
        <v>0</v>
      </c>
      <c r="F232" s="417">
        <f>SUM('Summary Data'!AK295)</f>
        <v>3</v>
      </c>
      <c r="G232" s="417">
        <f>SUM('Summary Data'!AN295)</f>
        <v>11</v>
      </c>
    </row>
    <row r="233" spans="1:7" x14ac:dyDescent="0.2">
      <c r="A233" s="605"/>
      <c r="B233" s="217" t="s">
        <v>667</v>
      </c>
      <c r="C233" s="417">
        <v>137</v>
      </c>
      <c r="D233" s="417">
        <v>2</v>
      </c>
      <c r="E233" s="417">
        <v>48</v>
      </c>
      <c r="F233" s="417">
        <v>8</v>
      </c>
      <c r="G233" s="417">
        <v>15</v>
      </c>
    </row>
    <row r="234" spans="1:7" x14ac:dyDescent="0.2">
      <c r="A234" s="605"/>
      <c r="B234" s="217" t="s">
        <v>668</v>
      </c>
      <c r="C234" s="417">
        <v>103</v>
      </c>
      <c r="D234" s="417">
        <v>4</v>
      </c>
      <c r="E234" s="417">
        <v>16</v>
      </c>
      <c r="F234" s="417">
        <v>1</v>
      </c>
      <c r="G234" s="417">
        <v>19</v>
      </c>
    </row>
    <row r="235" spans="1:7" x14ac:dyDescent="0.2">
      <c r="A235" s="605"/>
      <c r="B235" s="217" t="s">
        <v>669</v>
      </c>
      <c r="C235" s="417">
        <f>SUM('Summary Data'!C298)</f>
        <v>97</v>
      </c>
      <c r="D235" s="417">
        <v>9</v>
      </c>
      <c r="E235" s="417">
        <v>76</v>
      </c>
      <c r="F235" s="417">
        <f>SUM('Summary Data'!AK298)</f>
        <v>3</v>
      </c>
      <c r="G235" s="417">
        <f>SUM('Summary Data'!AN298)</f>
        <v>15</v>
      </c>
    </row>
    <row r="236" spans="1:7" x14ac:dyDescent="0.2">
      <c r="A236" s="605"/>
      <c r="B236" s="219" t="s">
        <v>670</v>
      </c>
      <c r="C236" s="417">
        <v>73</v>
      </c>
      <c r="D236" s="417">
        <v>0</v>
      </c>
      <c r="E236" s="417">
        <v>0</v>
      </c>
      <c r="F236" s="417">
        <v>6</v>
      </c>
      <c r="G236" s="417">
        <v>20</v>
      </c>
    </row>
    <row r="237" spans="1:7" x14ac:dyDescent="0.2">
      <c r="A237" s="605"/>
      <c r="B237" s="217" t="s">
        <v>671</v>
      </c>
      <c r="C237" s="417">
        <v>98</v>
      </c>
      <c r="D237" s="417">
        <v>2</v>
      </c>
      <c r="E237" s="417">
        <v>36</v>
      </c>
      <c r="F237" s="417">
        <v>5</v>
      </c>
      <c r="G237" s="417">
        <v>13</v>
      </c>
    </row>
    <row r="238" spans="1:7" x14ac:dyDescent="0.2">
      <c r="A238" s="605"/>
      <c r="B238" s="217" t="s">
        <v>672</v>
      </c>
      <c r="C238" s="417">
        <v>91</v>
      </c>
      <c r="D238" s="417">
        <v>0</v>
      </c>
      <c r="E238" s="417">
        <v>0</v>
      </c>
      <c r="F238" s="417">
        <v>7</v>
      </c>
      <c r="G238" s="417">
        <v>15</v>
      </c>
    </row>
    <row r="239" spans="1:7" x14ac:dyDescent="0.2">
      <c r="A239" s="606"/>
      <c r="B239" s="217" t="s">
        <v>673</v>
      </c>
      <c r="C239" s="417">
        <v>70</v>
      </c>
      <c r="D239" s="417">
        <v>1</v>
      </c>
      <c r="E239" s="417">
        <v>24</v>
      </c>
      <c r="F239" s="417">
        <v>4</v>
      </c>
      <c r="G239" s="417">
        <v>25</v>
      </c>
    </row>
    <row r="240" spans="1:7" x14ac:dyDescent="0.2">
      <c r="A240" s="259"/>
      <c r="B240" s="247" t="s">
        <v>329</v>
      </c>
      <c r="C240" s="292">
        <f>SUM(C228:C239)</f>
        <v>1102</v>
      </c>
      <c r="D240" s="293">
        <f>SUM(D228:D239)</f>
        <v>24</v>
      </c>
      <c r="E240" s="293">
        <f>SUM(E228:E239)</f>
        <v>231</v>
      </c>
      <c r="F240" s="293">
        <f>SUM(F228:F239)</f>
        <v>57</v>
      </c>
      <c r="G240" s="297">
        <f>SUM(G228:G239)</f>
        <v>207</v>
      </c>
    </row>
    <row r="241" spans="1:7" x14ac:dyDescent="0.2">
      <c r="A241" s="604" t="s">
        <v>660</v>
      </c>
      <c r="B241" s="221" t="s">
        <v>661</v>
      </c>
      <c r="C241" s="193">
        <v>121</v>
      </c>
      <c r="D241" s="193">
        <v>0</v>
      </c>
      <c r="E241" s="193">
        <v>0</v>
      </c>
      <c r="F241" s="193">
        <v>2</v>
      </c>
      <c r="G241" s="193">
        <v>13</v>
      </c>
    </row>
    <row r="242" spans="1:7" x14ac:dyDescent="0.2">
      <c r="A242" s="605"/>
      <c r="B242" s="221" t="s">
        <v>674</v>
      </c>
      <c r="C242" s="193"/>
      <c r="D242" s="193"/>
      <c r="E242" s="193"/>
      <c r="F242" s="193"/>
      <c r="G242" s="193"/>
    </row>
    <row r="243" spans="1:7" x14ac:dyDescent="0.2">
      <c r="A243" s="605"/>
      <c r="B243" s="221" t="s">
        <v>675</v>
      </c>
      <c r="C243" s="193"/>
      <c r="D243" s="193"/>
      <c r="E243" s="193"/>
      <c r="F243" s="193"/>
      <c r="G243" s="193"/>
    </row>
    <row r="244" spans="1:7" x14ac:dyDescent="0.2">
      <c r="A244" s="605"/>
      <c r="B244" s="217" t="s">
        <v>676</v>
      </c>
      <c r="C244" s="417"/>
      <c r="D244" s="417"/>
      <c r="E244" s="417"/>
      <c r="F244" s="417"/>
      <c r="G244" s="417"/>
    </row>
    <row r="245" spans="1:7" x14ac:dyDescent="0.2">
      <c r="A245" s="605"/>
      <c r="B245" s="217" t="s">
        <v>677</v>
      </c>
      <c r="C245" s="417"/>
      <c r="D245" s="417"/>
      <c r="E245" s="417"/>
      <c r="F245" s="417"/>
      <c r="G245" s="417"/>
    </row>
    <row r="246" spans="1:7" x14ac:dyDescent="0.2">
      <c r="A246" s="605"/>
      <c r="B246" s="217" t="s">
        <v>678</v>
      </c>
      <c r="C246" s="417"/>
      <c r="D246" s="417"/>
      <c r="E246" s="417"/>
      <c r="F246" s="417"/>
      <c r="G246" s="417"/>
    </row>
    <row r="247" spans="1:7" x14ac:dyDescent="0.2">
      <c r="A247" s="605"/>
      <c r="B247" s="217" t="s">
        <v>679</v>
      </c>
      <c r="C247" s="417"/>
      <c r="D247" s="417"/>
      <c r="E247" s="417"/>
      <c r="F247" s="417"/>
      <c r="G247" s="417"/>
    </row>
    <row r="248" spans="1:7" x14ac:dyDescent="0.2">
      <c r="A248" s="605"/>
      <c r="B248" s="217" t="s">
        <v>680</v>
      </c>
      <c r="C248" s="417"/>
      <c r="D248" s="417"/>
      <c r="E248" s="417"/>
      <c r="F248" s="417"/>
      <c r="G248" s="417"/>
    </row>
    <row r="249" spans="1:7" x14ac:dyDescent="0.2">
      <c r="A249" s="605"/>
      <c r="B249" s="219" t="s">
        <v>681</v>
      </c>
      <c r="C249" s="417"/>
      <c r="D249" s="417"/>
      <c r="E249" s="417"/>
      <c r="F249" s="417"/>
      <c r="G249" s="417"/>
    </row>
    <row r="250" spans="1:7" x14ac:dyDescent="0.2">
      <c r="A250" s="605"/>
      <c r="B250" s="217" t="s">
        <v>682</v>
      </c>
      <c r="C250" s="417"/>
      <c r="D250" s="417"/>
      <c r="E250" s="417"/>
      <c r="F250" s="417"/>
      <c r="G250" s="417"/>
    </row>
    <row r="251" spans="1:7" x14ac:dyDescent="0.2">
      <c r="A251" s="605"/>
      <c r="B251" s="217" t="s">
        <v>683</v>
      </c>
      <c r="C251" s="417"/>
      <c r="D251" s="417"/>
      <c r="E251" s="417"/>
      <c r="F251" s="417"/>
      <c r="G251" s="417"/>
    </row>
    <row r="252" spans="1:7" x14ac:dyDescent="0.2">
      <c r="A252" s="606"/>
      <c r="B252" s="217" t="s">
        <v>684</v>
      </c>
      <c r="C252" s="417"/>
      <c r="D252" s="417"/>
      <c r="E252" s="417"/>
      <c r="F252" s="417"/>
      <c r="G252" s="417"/>
    </row>
    <row r="253" spans="1:7" x14ac:dyDescent="0.2">
      <c r="A253" s="259"/>
      <c r="B253" s="247" t="s">
        <v>329</v>
      </c>
      <c r="C253" s="292">
        <f>SUM(C241:C252)</f>
        <v>121</v>
      </c>
      <c r="D253" s="293">
        <f>SUM(D241:D252)</f>
        <v>0</v>
      </c>
      <c r="E253" s="293">
        <f>SUM(E241:E252)</f>
        <v>0</v>
      </c>
      <c r="F253" s="293">
        <f>SUM(F241:F252)</f>
        <v>2</v>
      </c>
      <c r="G253" s="297">
        <f>SUM(G241:G252)</f>
        <v>13</v>
      </c>
    </row>
  </sheetData>
  <mergeCells count="19">
    <mergeCell ref="A228:A239"/>
    <mergeCell ref="A241:A252"/>
    <mergeCell ref="A163:A174"/>
    <mergeCell ref="A215:A226"/>
    <mergeCell ref="A202:A213"/>
    <mergeCell ref="A189:A200"/>
    <mergeCell ref="A176:A187"/>
    <mergeCell ref="A3:A14"/>
    <mergeCell ref="A17:A28"/>
    <mergeCell ref="A31:A42"/>
    <mergeCell ref="A150:A161"/>
    <mergeCell ref="A137:A148"/>
    <mergeCell ref="A124:A135"/>
    <mergeCell ref="A111:A122"/>
    <mergeCell ref="A45:A56"/>
    <mergeCell ref="A59:A70"/>
    <mergeCell ref="A72:A83"/>
    <mergeCell ref="A85:A96"/>
    <mergeCell ref="A98:A109"/>
  </mergeCells>
  <pageMargins left="0.25" right="0.2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theme="0" tint="-0.499984740745262"/>
    <pageSetUpPr fitToPage="1"/>
  </sheetPr>
  <dimension ref="A1:AF341"/>
  <sheetViews>
    <sheetView zoomScaleNormal="100" workbookViewId="0">
      <pane ySplit="6" topLeftCell="A229" activePane="bottomLeft" state="frozen"/>
      <selection pane="bottomLeft" activeCell="C236" sqref="C236:N236"/>
    </sheetView>
  </sheetViews>
  <sheetFormatPr defaultRowHeight="12.75" x14ac:dyDescent="0.2"/>
  <cols>
    <col min="1" max="1" width="3.42578125" bestFit="1" customWidth="1"/>
    <col min="2" max="2" width="16.5703125" customWidth="1"/>
    <col min="3" max="3" width="12" style="29" bestFit="1" customWidth="1"/>
    <col min="4" max="4" width="17.140625" customWidth="1"/>
    <col min="5" max="5" width="8" bestFit="1" customWidth="1"/>
    <col min="6" max="6" width="16.85546875" customWidth="1"/>
    <col min="7" max="8" width="10.5703125" style="62" customWidth="1"/>
    <col min="9" max="9" width="7.42578125" bestFit="1" customWidth="1"/>
    <col min="10" max="10" width="19.140625" customWidth="1"/>
    <col min="11" max="11" width="8" bestFit="1" customWidth="1"/>
    <col min="12" max="12" width="18.85546875" customWidth="1"/>
    <col min="13" max="14" width="10.5703125" style="62" customWidth="1"/>
    <col min="15" max="15" width="114.5703125" style="62" customWidth="1"/>
    <col min="16" max="16" width="10.5703125" style="62" customWidth="1"/>
    <col min="19" max="19" width="18.42578125" bestFit="1" customWidth="1"/>
    <col min="21" max="21" width="14.85546875" bestFit="1" customWidth="1"/>
    <col min="23" max="23" width="14.85546875" bestFit="1" customWidth="1"/>
    <col min="24" max="24" width="14" customWidth="1"/>
    <col min="25" max="25" width="10.85546875" customWidth="1"/>
    <col min="26" max="26" width="12.5703125" bestFit="1" customWidth="1"/>
    <col min="31" max="31" width="14.85546875" bestFit="1" customWidth="1"/>
    <col min="32" max="32" width="19" customWidth="1"/>
  </cols>
  <sheetData>
    <row r="1" spans="1:21" ht="15" x14ac:dyDescent="0.25">
      <c r="B1" s="67" t="s">
        <v>219</v>
      </c>
    </row>
    <row r="4" spans="1:21" ht="14.25" x14ac:dyDescent="0.2">
      <c r="B4" s="68" t="s">
        <v>163</v>
      </c>
    </row>
    <row r="5" spans="1:21" x14ac:dyDescent="0.2">
      <c r="C5" s="624" t="s">
        <v>159</v>
      </c>
      <c r="D5" s="624"/>
      <c r="E5" s="624"/>
      <c r="F5" s="624"/>
      <c r="G5" s="61"/>
      <c r="H5" s="61"/>
      <c r="I5" s="624" t="s">
        <v>160</v>
      </c>
      <c r="J5" s="624"/>
      <c r="K5" s="624"/>
      <c r="L5" s="624"/>
      <c r="M5" s="61"/>
      <c r="N5" s="61"/>
      <c r="O5" s="61"/>
      <c r="P5" s="61"/>
    </row>
    <row r="6" spans="1:21" x14ac:dyDescent="0.2">
      <c r="C6" s="615" t="s">
        <v>157</v>
      </c>
      <c r="D6" s="615"/>
      <c r="E6" s="615" t="s">
        <v>158</v>
      </c>
      <c r="F6" s="615"/>
      <c r="G6" s="616" t="s">
        <v>161</v>
      </c>
      <c r="H6" s="616"/>
      <c r="I6" s="615" t="s">
        <v>157</v>
      </c>
      <c r="J6" s="615"/>
      <c r="K6" s="615" t="s">
        <v>158</v>
      </c>
      <c r="L6" s="615"/>
      <c r="M6" s="616" t="s">
        <v>161</v>
      </c>
      <c r="N6" s="616"/>
      <c r="O6" s="63"/>
      <c r="P6" s="63"/>
    </row>
    <row r="7" spans="1:21" x14ac:dyDescent="0.2">
      <c r="C7" s="29" t="s">
        <v>155</v>
      </c>
      <c r="D7" s="29" t="s">
        <v>9</v>
      </c>
      <c r="E7" s="29" t="s">
        <v>156</v>
      </c>
      <c r="F7" s="29" t="s">
        <v>9</v>
      </c>
      <c r="G7" s="61" t="s">
        <v>156</v>
      </c>
      <c r="H7" s="61" t="s">
        <v>9</v>
      </c>
      <c r="I7" s="29" t="s">
        <v>155</v>
      </c>
      <c r="J7" s="29" t="s">
        <v>9</v>
      </c>
      <c r="K7" s="29" t="s">
        <v>156</v>
      </c>
      <c r="L7" s="29" t="s">
        <v>9</v>
      </c>
      <c r="M7" s="61" t="s">
        <v>156</v>
      </c>
      <c r="N7" s="61" t="s">
        <v>9</v>
      </c>
      <c r="O7" s="61"/>
      <c r="P7" s="61"/>
    </row>
    <row r="8" spans="1:21" hidden="1" x14ac:dyDescent="0.2">
      <c r="A8" s="604" t="s">
        <v>103</v>
      </c>
      <c r="B8" s="17" t="s">
        <v>90</v>
      </c>
      <c r="C8" s="29">
        <f>SUM('Summary Data'!C75,'Summary Data'!G75)</f>
        <v>60</v>
      </c>
      <c r="D8" s="60">
        <f>SUM('Summary Data'!D75,'Summary Data'!H75,'Summary Data'!J75)</f>
        <v>14379150</v>
      </c>
      <c r="E8" s="29">
        <f>SUM('Summary Data'!C63,'Summary Data'!G63)</f>
        <v>220</v>
      </c>
      <c r="F8" s="60">
        <f>SUM('Summary Data'!D63,'Summary Data'!H63,'Summary Data'!J63)</f>
        <v>42940748</v>
      </c>
      <c r="G8" s="89">
        <f t="shared" ref="G8:G71" si="0">(C8-E8)/C8</f>
        <v>-2.6666666666666665</v>
      </c>
      <c r="H8" s="89">
        <f t="shared" ref="H8:H71" si="1">(D8-F8)/D8</f>
        <v>-1.986320331869408</v>
      </c>
      <c r="I8" s="29">
        <f>SUM('Summary Data'!AK75)</f>
        <v>19</v>
      </c>
      <c r="J8" s="60">
        <f>SUM('Summary Data'!AL75)</f>
        <v>66264171</v>
      </c>
      <c r="K8" s="29">
        <f>SUM('Summary Data'!AK63)</f>
        <v>19</v>
      </c>
      <c r="L8" s="60">
        <f>SUM('Summary Data'!AL63)</f>
        <v>8767309</v>
      </c>
      <c r="M8" s="89">
        <f t="shared" ref="M8:M71" si="2">(I8-K8)/I8</f>
        <v>0</v>
      </c>
      <c r="N8" s="89">
        <f t="shared" ref="N8:N71" si="3">(J8-L8)/J8</f>
        <v>0.8676915614020132</v>
      </c>
      <c r="O8" s="64"/>
      <c r="P8" s="64"/>
      <c r="S8" t="s">
        <v>211</v>
      </c>
      <c r="U8" t="s">
        <v>212</v>
      </c>
    </row>
    <row r="9" spans="1:21" hidden="1" x14ac:dyDescent="0.2">
      <c r="A9" s="605"/>
      <c r="B9" s="17" t="s">
        <v>91</v>
      </c>
      <c r="C9" s="29">
        <f>SUM('Summary Data'!C76,'Summary Data'!G76)</f>
        <v>35</v>
      </c>
      <c r="D9" s="60">
        <f>SUM('Summary Data'!D76,'Summary Data'!H76,'Summary Data'!J76)</f>
        <v>8744380</v>
      </c>
      <c r="E9" s="29">
        <f>SUM('Summary Data'!C64,'Summary Data'!G64)</f>
        <v>202</v>
      </c>
      <c r="F9" s="60">
        <f>SUM('Summary Data'!D64,'Summary Data'!H64,'Summary Data'!J64)</f>
        <v>41103477</v>
      </c>
      <c r="G9" s="89">
        <f t="shared" si="0"/>
        <v>-4.7714285714285714</v>
      </c>
      <c r="H9" s="89">
        <f t="shared" si="1"/>
        <v>-3.7005593306786757</v>
      </c>
      <c r="I9" s="29">
        <f>SUM('Summary Data'!AK76)</f>
        <v>6</v>
      </c>
      <c r="J9" s="60">
        <f>SUM('Summary Data'!AL76)</f>
        <v>2724683</v>
      </c>
      <c r="K9" s="29">
        <f>SUM('Summary Data'!AK64)</f>
        <v>8</v>
      </c>
      <c r="L9" s="60">
        <f>SUM('Summary Data'!AL64)</f>
        <v>9830867</v>
      </c>
      <c r="M9" s="89">
        <f t="shared" si="2"/>
        <v>-0.33333333333333331</v>
      </c>
      <c r="N9" s="89">
        <f t="shared" si="3"/>
        <v>-2.608077343309295</v>
      </c>
      <c r="O9" s="64"/>
      <c r="P9" s="64"/>
      <c r="R9" t="s">
        <v>213</v>
      </c>
      <c r="S9" s="66">
        <v>36684262</v>
      </c>
      <c r="T9" s="99">
        <v>40609</v>
      </c>
      <c r="U9" s="66">
        <v>20441394</v>
      </c>
    </row>
    <row r="10" spans="1:21" hidden="1" x14ac:dyDescent="0.2">
      <c r="A10" s="605"/>
      <c r="B10" s="17" t="s">
        <v>92</v>
      </c>
      <c r="C10" s="29">
        <f>SUM('Summary Data'!C77,'Summary Data'!G77)</f>
        <v>56</v>
      </c>
      <c r="D10" s="60">
        <f>SUM('Summary Data'!D77,'Summary Data'!H77,'Summary Data'!J77)</f>
        <v>14135349</v>
      </c>
      <c r="E10" s="29">
        <f>SUM('Summary Data'!C65,'Summary Data'!G65)</f>
        <v>202</v>
      </c>
      <c r="F10" s="60">
        <f>SUM('Summary Data'!D65,'Summary Data'!H65,'Summary Data'!J65)</f>
        <v>39085313</v>
      </c>
      <c r="G10" s="89">
        <f t="shared" si="0"/>
        <v>-2.6071428571428572</v>
      </c>
      <c r="H10" s="89">
        <f t="shared" si="1"/>
        <v>-1.7650759100465083</v>
      </c>
      <c r="I10" s="29">
        <f>SUM('Summary Data'!AK77)</f>
        <v>5</v>
      </c>
      <c r="J10" s="60">
        <f>SUM('Summary Data'!AL77)</f>
        <v>2822832</v>
      </c>
      <c r="K10" s="29">
        <f>SUM('Summary Data'!AK65)</f>
        <v>10</v>
      </c>
      <c r="L10" s="60">
        <f>SUM('Summary Data'!AL65)</f>
        <v>11021522</v>
      </c>
      <c r="M10" s="89">
        <f t="shared" si="2"/>
        <v>-1</v>
      </c>
      <c r="N10" s="89">
        <f t="shared" si="3"/>
        <v>-2.9044201000980574</v>
      </c>
      <c r="O10" s="64"/>
      <c r="P10" s="64"/>
      <c r="R10" t="s">
        <v>214</v>
      </c>
      <c r="S10" s="60">
        <v>4269081</v>
      </c>
      <c r="T10" s="99">
        <v>40856</v>
      </c>
      <c r="U10" s="66">
        <v>0</v>
      </c>
    </row>
    <row r="11" spans="1:21" ht="12.75" hidden="1" customHeight="1" x14ac:dyDescent="0.2">
      <c r="A11" s="605"/>
      <c r="B11" s="25" t="s">
        <v>93</v>
      </c>
      <c r="C11" s="29">
        <f>SUM('Summary Data'!C78,'Summary Data'!G78)</f>
        <v>86</v>
      </c>
      <c r="D11" s="60">
        <f>SUM('Summary Data'!D78,'Summary Data'!H78,'Summary Data'!J78)</f>
        <v>20830099</v>
      </c>
      <c r="E11" s="29">
        <f>SUM('Summary Data'!C66,'Summary Data'!G66)</f>
        <v>251</v>
      </c>
      <c r="F11" s="60">
        <f>SUM('Summary Data'!D66,'Summary Data'!H66,'Summary Data'!J66)</f>
        <v>50257394</v>
      </c>
      <c r="G11" s="89">
        <f t="shared" si="0"/>
        <v>-1.9186046511627908</v>
      </c>
      <c r="H11" s="89">
        <f t="shared" si="1"/>
        <v>-1.4127294834268431</v>
      </c>
      <c r="I11" s="29">
        <f>SUM('Summary Data'!AK78)</f>
        <v>4</v>
      </c>
      <c r="J11" s="60">
        <f>SUM('Summary Data'!AL78)</f>
        <v>3004958</v>
      </c>
      <c r="K11" s="29">
        <f>SUM('Summary Data'!AK66)</f>
        <v>7</v>
      </c>
      <c r="L11" s="60">
        <f>SUM('Summary Data'!AL66)</f>
        <v>6720779</v>
      </c>
      <c r="M11" s="89">
        <f t="shared" si="2"/>
        <v>-0.75</v>
      </c>
      <c r="N11" s="89">
        <f t="shared" si="3"/>
        <v>-1.2365633729323338</v>
      </c>
      <c r="O11" s="64"/>
      <c r="P11" s="64"/>
    </row>
    <row r="12" spans="1:21" hidden="1" x14ac:dyDescent="0.2">
      <c r="A12" s="605"/>
      <c r="B12" s="25" t="s">
        <v>94</v>
      </c>
      <c r="C12" s="29">
        <f>SUM('Summary Data'!C79,'Summary Data'!G79)</f>
        <v>88</v>
      </c>
      <c r="D12" s="60">
        <f>SUM('Summary Data'!D79,'Summary Data'!H79,'Summary Data'!J79)</f>
        <v>21683157</v>
      </c>
      <c r="E12" s="29">
        <f>SUM('Summary Data'!C67,'Summary Data'!G67)</f>
        <v>245</v>
      </c>
      <c r="F12" s="60">
        <f>SUM('Summary Data'!D67,'Summary Data'!H67,'Summary Data'!J67)</f>
        <v>49369370</v>
      </c>
      <c r="G12" s="89">
        <f t="shared" si="0"/>
        <v>-1.7840909090909092</v>
      </c>
      <c r="H12" s="89">
        <f t="shared" si="1"/>
        <v>-1.2768534120746347</v>
      </c>
      <c r="I12" s="29">
        <f>SUM('Summary Data'!AK79)</f>
        <v>3</v>
      </c>
      <c r="J12" s="60">
        <f>SUM('Summary Data'!AL79)</f>
        <v>1027350</v>
      </c>
      <c r="K12" s="29">
        <f>SUM('Summary Data'!AK67)</f>
        <v>7</v>
      </c>
      <c r="L12" s="60">
        <f>SUM('Summary Data'!AL67)</f>
        <v>2659407</v>
      </c>
      <c r="M12" s="89">
        <f t="shared" si="2"/>
        <v>-1.3333333333333333</v>
      </c>
      <c r="N12" s="89">
        <f t="shared" si="3"/>
        <v>-1.5886085559935756</v>
      </c>
      <c r="O12" s="64"/>
      <c r="P12" s="64"/>
    </row>
    <row r="13" spans="1:21" hidden="1" x14ac:dyDescent="0.2">
      <c r="A13" s="605"/>
      <c r="B13" s="25" t="s">
        <v>95</v>
      </c>
      <c r="C13" s="29">
        <f>SUM('Summary Data'!C80,'Summary Data'!G80)</f>
        <v>157</v>
      </c>
      <c r="D13" s="60">
        <f>SUM('Summary Data'!D80,'Summary Data'!H80,'Summary Data'!J80)</f>
        <v>36684262</v>
      </c>
      <c r="E13" s="29">
        <f>SUM('Summary Data'!C68,'Summary Data'!G68)</f>
        <v>174</v>
      </c>
      <c r="F13" s="60">
        <f>SUM('Summary Data'!D68,'Summary Data'!H68,'Summary Data'!J68)</f>
        <v>38191150</v>
      </c>
      <c r="G13" s="89">
        <f t="shared" si="0"/>
        <v>-0.10828025477707007</v>
      </c>
      <c r="H13" s="89">
        <f t="shared" si="1"/>
        <v>-4.1077233610424001E-2</v>
      </c>
      <c r="I13" s="29">
        <f>SUM('Summary Data'!AK80)</f>
        <v>12</v>
      </c>
      <c r="J13" s="60">
        <f>SUM('Summary Data'!AL80)</f>
        <v>20441394</v>
      </c>
      <c r="K13" s="29">
        <f>SUM('Summary Data'!AK68)</f>
        <v>5</v>
      </c>
      <c r="L13" s="60">
        <f>SUM('Summary Data'!AL68)</f>
        <v>12211620</v>
      </c>
      <c r="M13" s="89">
        <f t="shared" si="2"/>
        <v>0.58333333333333337</v>
      </c>
      <c r="N13" s="89">
        <f t="shared" si="3"/>
        <v>0.40260336452592227</v>
      </c>
      <c r="O13" s="64"/>
      <c r="P13" s="64"/>
    </row>
    <row r="14" spans="1:21" hidden="1" x14ac:dyDescent="0.2">
      <c r="A14" s="605"/>
      <c r="B14" s="25" t="s">
        <v>96</v>
      </c>
      <c r="C14" s="29">
        <f>SUM('Summary Data'!C81,'Summary Data'!G81)</f>
        <v>76</v>
      </c>
      <c r="D14" s="60">
        <f>SUM('Summary Data'!D81,'Summary Data'!H81,'Summary Data'!J81)</f>
        <v>18860487</v>
      </c>
      <c r="E14" s="29">
        <f>SUM('Summary Data'!C69,'Summary Data'!G69)</f>
        <v>230</v>
      </c>
      <c r="F14" s="60">
        <f>SUM('Summary Data'!D69,'Summary Data'!H69,'Summary Data'!J69)</f>
        <v>46461972</v>
      </c>
      <c r="G14" s="89">
        <f t="shared" si="0"/>
        <v>-2.0263157894736841</v>
      </c>
      <c r="H14" s="89">
        <f t="shared" si="1"/>
        <v>-1.4634555830928437</v>
      </c>
      <c r="I14" s="29">
        <f>SUM('Summary Data'!AK81)</f>
        <v>8</v>
      </c>
      <c r="J14" s="60">
        <f>SUM('Summary Data'!AL81)</f>
        <v>4568670</v>
      </c>
      <c r="K14" s="29">
        <f>SUM('Summary Data'!AK69)</f>
        <v>6</v>
      </c>
      <c r="L14" s="60">
        <f>SUM('Summary Data'!AL69)</f>
        <v>20791076</v>
      </c>
      <c r="M14" s="89">
        <f t="shared" si="2"/>
        <v>0.25</v>
      </c>
      <c r="N14" s="89">
        <f t="shared" si="3"/>
        <v>-3.5507939947512077</v>
      </c>
      <c r="O14" s="64"/>
      <c r="P14" s="64"/>
    </row>
    <row r="15" spans="1:21" hidden="1" x14ac:dyDescent="0.2">
      <c r="A15" s="605"/>
      <c r="B15" s="25" t="s">
        <v>97</v>
      </c>
      <c r="C15" s="29">
        <f>SUM('Summary Data'!C82,'Summary Data'!G82)</f>
        <v>89</v>
      </c>
      <c r="D15" s="60">
        <f>SUM('Summary Data'!D82,'Summary Data'!H82,'Summary Data'!J82)</f>
        <v>21109262</v>
      </c>
      <c r="E15" s="29">
        <f>SUM('Summary Data'!C70,'Summary Data'!G70)</f>
        <v>213</v>
      </c>
      <c r="F15" s="60">
        <f>SUM('Summary Data'!D70,'Summary Data'!H70,'Summary Data'!J70)</f>
        <v>37430472</v>
      </c>
      <c r="G15" s="89">
        <f t="shared" si="0"/>
        <v>-1.3932584269662922</v>
      </c>
      <c r="H15" s="89">
        <f t="shared" si="1"/>
        <v>-0.77317766959356515</v>
      </c>
      <c r="I15" s="29">
        <f>SUM('Summary Data'!AK82)</f>
        <v>23</v>
      </c>
      <c r="J15" s="60">
        <f>SUM('Summary Data'!AL82)</f>
        <v>9212057</v>
      </c>
      <c r="K15" s="29">
        <f>SUM('Summary Data'!AK70)</f>
        <v>6</v>
      </c>
      <c r="L15" s="60">
        <f>SUM('Summary Data'!AL70)</f>
        <v>2664036</v>
      </c>
      <c r="M15" s="89">
        <f t="shared" si="2"/>
        <v>0.73913043478260865</v>
      </c>
      <c r="N15" s="89">
        <f t="shared" si="3"/>
        <v>0.71080986580955807</v>
      </c>
      <c r="O15" s="64"/>
      <c r="P15" s="64"/>
    </row>
    <row r="16" spans="1:21" hidden="1" x14ac:dyDescent="0.2">
      <c r="A16" s="605"/>
      <c r="B16" s="25" t="s">
        <v>98</v>
      </c>
      <c r="C16" s="29">
        <f>SUM('Summary Data'!C83,'Summary Data'!G83)</f>
        <v>91</v>
      </c>
      <c r="D16" s="60">
        <f>SUM('Summary Data'!D83,'Summary Data'!H83,'Summary Data'!J83)</f>
        <v>18313359</v>
      </c>
      <c r="E16" s="29">
        <f>SUM('Summary Data'!C71,'Summary Data'!G71)</f>
        <v>187</v>
      </c>
      <c r="F16" s="60">
        <f>SUM('Summary Data'!D71,'Summary Data'!H71,'Summary Data'!J71)</f>
        <v>30369784</v>
      </c>
      <c r="G16" s="89">
        <f t="shared" si="0"/>
        <v>-1.054945054945055</v>
      </c>
      <c r="H16" s="89">
        <f t="shared" si="1"/>
        <v>-0.65834044972306827</v>
      </c>
      <c r="I16" s="29">
        <f>SUM('Summary Data'!AK83)</f>
        <v>9</v>
      </c>
      <c r="J16" s="60">
        <f>SUM('Summary Data'!AL83)</f>
        <v>16958573</v>
      </c>
      <c r="K16" s="29">
        <f>SUM('Summary Data'!AK71)</f>
        <v>11</v>
      </c>
      <c r="L16" s="60">
        <f>SUM('Summary Data'!AL71)</f>
        <v>21874538</v>
      </c>
      <c r="M16" s="89">
        <f t="shared" si="2"/>
        <v>-0.22222222222222221</v>
      </c>
      <c r="N16" s="89">
        <f t="shared" si="3"/>
        <v>-0.28988081721262748</v>
      </c>
      <c r="O16" s="64"/>
      <c r="P16" s="64"/>
    </row>
    <row r="17" spans="1:16" hidden="1" x14ac:dyDescent="0.2">
      <c r="A17" s="605"/>
      <c r="B17" s="25" t="s">
        <v>99</v>
      </c>
      <c r="C17" s="29">
        <f>SUM('Summary Data'!C84,'Summary Data'!G84)</f>
        <v>48</v>
      </c>
      <c r="D17" s="60">
        <f>SUM('Summary Data'!D84,'Summary Data'!H84,'Summary Data'!J84)</f>
        <v>12266988</v>
      </c>
      <c r="E17" s="29">
        <f>SUM('Summary Data'!C72,'Summary Data'!G72)</f>
        <v>59</v>
      </c>
      <c r="F17" s="60">
        <f>SUM('Summary Data'!D72,'Summary Data'!H72,'Summary Data'!J72)</f>
        <v>17253878</v>
      </c>
      <c r="G17" s="89">
        <f t="shared" si="0"/>
        <v>-0.22916666666666666</v>
      </c>
      <c r="H17" s="89">
        <f t="shared" si="1"/>
        <v>-0.40652929635212814</v>
      </c>
      <c r="I17" s="29">
        <f>SUM('Summary Data'!AK84)</f>
        <v>18</v>
      </c>
      <c r="J17" s="60">
        <f>SUM('Summary Data'!AL84)</f>
        <v>16380346</v>
      </c>
      <c r="K17" s="29">
        <f>SUM('Summary Data'!AK72)</f>
        <v>18</v>
      </c>
      <c r="L17" s="60">
        <f>SUM('Summary Data'!AL72)</f>
        <v>7916272</v>
      </c>
      <c r="M17" s="89">
        <f t="shared" si="2"/>
        <v>0</v>
      </c>
      <c r="N17" s="89">
        <f t="shared" si="3"/>
        <v>0.51672131956187006</v>
      </c>
      <c r="O17" s="64"/>
      <c r="P17" s="64"/>
    </row>
    <row r="18" spans="1:16" hidden="1" x14ac:dyDescent="0.2">
      <c r="A18" s="605"/>
      <c r="B18" s="25" t="s">
        <v>100</v>
      </c>
      <c r="C18" s="29">
        <f>SUM('Summary Data'!C85,'Summary Data'!G85)</f>
        <v>37</v>
      </c>
      <c r="D18" s="60">
        <f>SUM('Summary Data'!D85,'Summary Data'!H85,'Summary Data'!J85)</f>
        <v>8905033</v>
      </c>
      <c r="E18" s="29">
        <f>SUM('Summary Data'!C73,'Summary Data'!G73)</f>
        <v>52</v>
      </c>
      <c r="F18" s="60">
        <f>SUM('Summary Data'!D73,'Summary Data'!H73,'Summary Data'!J73)</f>
        <v>12944570</v>
      </c>
      <c r="G18" s="89">
        <f t="shared" si="0"/>
        <v>-0.40540540540540543</v>
      </c>
      <c r="H18" s="89">
        <f t="shared" si="1"/>
        <v>-0.45362403485759123</v>
      </c>
      <c r="I18" s="29">
        <f>SUM('Summary Data'!AK85)</f>
        <v>8</v>
      </c>
      <c r="J18" s="60">
        <f>SUM('Summary Data'!AL85)</f>
        <v>5769343</v>
      </c>
      <c r="K18" s="29">
        <f>SUM('Summary Data'!AK73)</f>
        <v>17</v>
      </c>
      <c r="L18" s="60">
        <f>SUM('Summary Data'!AL73)</f>
        <v>10106244</v>
      </c>
      <c r="M18" s="89">
        <f t="shared" si="2"/>
        <v>-1.125</v>
      </c>
      <c r="N18" s="89">
        <f t="shared" si="3"/>
        <v>-0.75171488330647007</v>
      </c>
      <c r="O18" s="64"/>
      <c r="P18" s="64"/>
    </row>
    <row r="19" spans="1:16" hidden="1" x14ac:dyDescent="0.2">
      <c r="A19" s="606"/>
      <c r="B19" s="25" t="s">
        <v>101</v>
      </c>
      <c r="C19" s="29">
        <f>SUM('Summary Data'!C86,'Summary Data'!G86)</f>
        <v>42</v>
      </c>
      <c r="D19" s="60">
        <f>SUM('Summary Data'!D86,'Summary Data'!H86,'Summary Data'!J86)</f>
        <v>10365670</v>
      </c>
      <c r="E19" s="29">
        <f>SUM('Summary Data'!C74,'Summary Data'!G74)</f>
        <v>76</v>
      </c>
      <c r="F19" s="60">
        <f>SUM('Summary Data'!D74,'Summary Data'!H74,'Summary Data'!J74)</f>
        <v>16917781</v>
      </c>
      <c r="G19" s="89">
        <f t="shared" si="0"/>
        <v>-0.80952380952380953</v>
      </c>
      <c r="H19" s="89">
        <f t="shared" si="1"/>
        <v>-0.63209720162806649</v>
      </c>
      <c r="I19" s="29">
        <f>SUM('Summary Data'!AK86)</f>
        <v>7</v>
      </c>
      <c r="J19" s="60">
        <f>SUM('Summary Data'!AL86)</f>
        <v>7882983</v>
      </c>
      <c r="K19" s="29">
        <f>SUM('Summary Data'!AK74)</f>
        <v>4</v>
      </c>
      <c r="L19" s="60">
        <f>SUM('Summary Data'!AL74)</f>
        <v>4731554</v>
      </c>
      <c r="M19" s="89">
        <f t="shared" si="2"/>
        <v>0.42857142857142855</v>
      </c>
      <c r="N19" s="89">
        <f t="shared" si="3"/>
        <v>0.39977620147094062</v>
      </c>
      <c r="O19" s="64"/>
      <c r="P19" s="64"/>
    </row>
    <row r="20" spans="1:16" hidden="1" x14ac:dyDescent="0.2">
      <c r="A20" s="604" t="s">
        <v>126</v>
      </c>
      <c r="B20" s="10" t="s">
        <v>127</v>
      </c>
      <c r="C20" s="29">
        <f>SUM('Summary Data'!C87,'Summary Data'!G87)</f>
        <v>39</v>
      </c>
      <c r="D20" s="60">
        <f>SUM('Summary Data'!D87,'Summary Data'!H87,'Summary Data'!J87)</f>
        <v>8896464</v>
      </c>
      <c r="E20" s="29">
        <f>SUM('Summary Data'!C75,'Summary Data'!G75)</f>
        <v>60</v>
      </c>
      <c r="F20" s="60">
        <f>SUM('Summary Data'!D75,'Summary Data'!H75,'Summary Data'!J75)</f>
        <v>14379150</v>
      </c>
      <c r="G20" s="89">
        <f t="shared" si="0"/>
        <v>-0.53846153846153844</v>
      </c>
      <c r="H20" s="89">
        <f t="shared" si="1"/>
        <v>-0.61627698375444451</v>
      </c>
      <c r="I20" s="29">
        <f>SUM('Summary Data'!AK87)</f>
        <v>4</v>
      </c>
      <c r="J20" s="60">
        <f>SUM('Summary Data'!AL87)</f>
        <v>1446000</v>
      </c>
      <c r="K20" s="29">
        <f>SUM('Summary Data'!AK75)</f>
        <v>19</v>
      </c>
      <c r="L20" s="60">
        <f>SUM('Summary Data'!AL75)</f>
        <v>66264171</v>
      </c>
      <c r="M20" s="89">
        <f t="shared" si="2"/>
        <v>-3.75</v>
      </c>
      <c r="N20" s="89">
        <f t="shared" si="3"/>
        <v>-44.825844398340251</v>
      </c>
      <c r="O20" s="64"/>
      <c r="P20" s="64"/>
    </row>
    <row r="21" spans="1:16" hidden="1" x14ac:dyDescent="0.2">
      <c r="A21" s="605"/>
      <c r="B21" s="10" t="s">
        <v>128</v>
      </c>
      <c r="C21" s="29">
        <f>SUM('Summary Data'!C88,'Summary Data'!G88)</f>
        <v>49</v>
      </c>
      <c r="D21" s="60">
        <f>SUM('Summary Data'!D88,'Summary Data'!H88,'Summary Data'!J88)</f>
        <v>11579501</v>
      </c>
      <c r="E21" s="29">
        <f>SUM('Summary Data'!C76,'Summary Data'!G76)</f>
        <v>35</v>
      </c>
      <c r="F21" s="60">
        <f>SUM('Summary Data'!D76,'Summary Data'!H76,'Summary Data'!J76)</f>
        <v>8744380</v>
      </c>
      <c r="G21" s="89">
        <f t="shared" si="0"/>
        <v>0.2857142857142857</v>
      </c>
      <c r="H21" s="89">
        <f t="shared" si="1"/>
        <v>0.24483965241680103</v>
      </c>
      <c r="I21" s="29">
        <f>SUM('Summary Data'!AK88)</f>
        <v>6</v>
      </c>
      <c r="J21" s="60">
        <f>SUM('Summary Data'!AL88)</f>
        <v>3732214</v>
      </c>
      <c r="K21" s="29">
        <f>SUM('Summary Data'!AK76)</f>
        <v>6</v>
      </c>
      <c r="L21" s="60">
        <f>SUM('Summary Data'!AL76)</f>
        <v>2724683</v>
      </c>
      <c r="M21" s="89">
        <f t="shared" si="2"/>
        <v>0</v>
      </c>
      <c r="N21" s="89">
        <f t="shared" si="3"/>
        <v>0.26995531338771034</v>
      </c>
      <c r="O21" s="64"/>
      <c r="P21" s="64"/>
    </row>
    <row r="22" spans="1:16" hidden="1" x14ac:dyDescent="0.2">
      <c r="A22" s="605"/>
      <c r="B22" s="10" t="s">
        <v>129</v>
      </c>
      <c r="C22" s="29">
        <f>SUM('Summary Data'!C89,'Summary Data'!G89)</f>
        <v>43</v>
      </c>
      <c r="D22" s="60">
        <f>SUM('Summary Data'!D89,'Summary Data'!H89,'Summary Data'!J89)</f>
        <v>8986299</v>
      </c>
      <c r="E22" s="29">
        <f>SUM('Summary Data'!C77,'Summary Data'!G77)</f>
        <v>56</v>
      </c>
      <c r="F22" s="60">
        <f>SUM('Summary Data'!D77,'Summary Data'!H77,'Summary Data'!J77)</f>
        <v>14135349</v>
      </c>
      <c r="G22" s="89">
        <f t="shared" si="0"/>
        <v>-0.30232558139534882</v>
      </c>
      <c r="H22" s="89">
        <f t="shared" si="1"/>
        <v>-0.57298894684007284</v>
      </c>
      <c r="I22" s="29">
        <f>SUM('Summary Data'!AK89)</f>
        <v>5</v>
      </c>
      <c r="J22" s="60">
        <f>SUM('Summary Data'!AL89)</f>
        <v>2823076</v>
      </c>
      <c r="K22" s="29">
        <f>SUM('Summary Data'!AK77)</f>
        <v>5</v>
      </c>
      <c r="L22" s="60">
        <f>SUM('Summary Data'!AL77)</f>
        <v>2822832</v>
      </c>
      <c r="M22" s="89">
        <f t="shared" si="2"/>
        <v>0</v>
      </c>
      <c r="N22" s="89">
        <f t="shared" si="3"/>
        <v>8.6430545971840638E-5</v>
      </c>
      <c r="O22" s="64"/>
      <c r="P22" s="64"/>
    </row>
    <row r="23" spans="1:16" ht="12.75" hidden="1" customHeight="1" x14ac:dyDescent="0.2">
      <c r="A23" s="605"/>
      <c r="B23" s="18" t="s">
        <v>130</v>
      </c>
      <c r="C23" s="29">
        <f>SUM('Summary Data'!C90,'Summary Data'!G90)</f>
        <v>54</v>
      </c>
      <c r="D23" s="60">
        <f>SUM('Summary Data'!D90,'Summary Data'!H90,'Summary Data'!J90)</f>
        <v>11974184</v>
      </c>
      <c r="E23" s="29">
        <f>SUM('Summary Data'!C78,'Summary Data'!G78)</f>
        <v>86</v>
      </c>
      <c r="F23" s="60">
        <f>SUM('Summary Data'!D78,'Summary Data'!H78,'Summary Data'!J78)</f>
        <v>20830099</v>
      </c>
      <c r="G23" s="89">
        <f t="shared" si="0"/>
        <v>-0.59259259259259256</v>
      </c>
      <c r="H23" s="89">
        <f t="shared" si="1"/>
        <v>-0.73958400839673089</v>
      </c>
      <c r="I23" s="29">
        <f>SUM('Summary Data'!AK90)</f>
        <v>7</v>
      </c>
      <c r="J23" s="60">
        <f>SUM('Summary Data'!AL90)</f>
        <v>13730071</v>
      </c>
      <c r="K23" s="29">
        <f>SUM('Summary Data'!AK78)</f>
        <v>4</v>
      </c>
      <c r="L23" s="60">
        <f>SUM('Summary Data'!AL78)</f>
        <v>3004958</v>
      </c>
      <c r="M23" s="89">
        <f t="shared" si="2"/>
        <v>0.42857142857142855</v>
      </c>
      <c r="N23" s="89">
        <f t="shared" si="3"/>
        <v>0.78114038885887771</v>
      </c>
      <c r="O23" s="64"/>
      <c r="P23" s="64"/>
    </row>
    <row r="24" spans="1:16" hidden="1" x14ac:dyDescent="0.2">
      <c r="A24" s="605"/>
      <c r="B24" s="18" t="s">
        <v>131</v>
      </c>
      <c r="C24" s="29">
        <f>SUM('Summary Data'!C91,'Summary Data'!G91)</f>
        <v>53</v>
      </c>
      <c r="D24" s="60">
        <f>SUM('Summary Data'!D91,'Summary Data'!H91,'Summary Data'!J91)</f>
        <v>11391974</v>
      </c>
      <c r="E24" s="29">
        <f>SUM('Summary Data'!C79,'Summary Data'!G79)</f>
        <v>88</v>
      </c>
      <c r="F24" s="60">
        <f>SUM('Summary Data'!D79,'Summary Data'!H79,'Summary Data'!J79)</f>
        <v>21683157</v>
      </c>
      <c r="G24" s="89">
        <f t="shared" si="0"/>
        <v>-0.660377358490566</v>
      </c>
      <c r="H24" s="89">
        <f t="shared" si="1"/>
        <v>-0.90337135600906393</v>
      </c>
      <c r="I24" s="29">
        <f>SUM('Summary Data'!AK91)</f>
        <v>6</v>
      </c>
      <c r="J24" s="60">
        <f>SUM('Summary Data'!AL91)</f>
        <v>19888788</v>
      </c>
      <c r="K24" s="29">
        <f>SUM('Summary Data'!AK79)</f>
        <v>3</v>
      </c>
      <c r="L24" s="60">
        <f>SUM('Summary Data'!AL79)</f>
        <v>1027350</v>
      </c>
      <c r="M24" s="89">
        <f t="shared" si="2"/>
        <v>0.5</v>
      </c>
      <c r="N24" s="89">
        <f t="shared" si="3"/>
        <v>0.94834526870113955</v>
      </c>
      <c r="O24" s="64"/>
      <c r="P24" s="64"/>
    </row>
    <row r="25" spans="1:16" hidden="1" x14ac:dyDescent="0.2">
      <c r="A25" s="605"/>
      <c r="B25" s="18" t="s">
        <v>132</v>
      </c>
      <c r="C25" s="29">
        <f>SUM('Summary Data'!C92,'Summary Data'!G92)</f>
        <v>82</v>
      </c>
      <c r="D25" s="60">
        <f>SUM('Summary Data'!D92,'Summary Data'!H92,'Summary Data'!J92)</f>
        <v>18447819</v>
      </c>
      <c r="E25" s="29">
        <f>SUM('Summary Data'!C80,'Summary Data'!G80)</f>
        <v>157</v>
      </c>
      <c r="F25" s="60">
        <f>SUM('Summary Data'!D80,'Summary Data'!H80,'Summary Data'!J80)</f>
        <v>36684262</v>
      </c>
      <c r="G25" s="89">
        <f t="shared" si="0"/>
        <v>-0.91463414634146345</v>
      </c>
      <c r="H25" s="89">
        <f t="shared" si="1"/>
        <v>-0.98854195176134374</v>
      </c>
      <c r="I25" s="29">
        <f>SUM('Summary Data'!AK92)</f>
        <v>5</v>
      </c>
      <c r="J25" s="60">
        <f>SUM('Summary Data'!AL92)</f>
        <v>10200827</v>
      </c>
      <c r="K25" s="29">
        <f>SUM('Summary Data'!AK80)</f>
        <v>12</v>
      </c>
      <c r="L25" s="60">
        <f>SUM('Summary Data'!AL80)</f>
        <v>20441394</v>
      </c>
      <c r="M25" s="89">
        <f t="shared" si="2"/>
        <v>-1.4</v>
      </c>
      <c r="N25" s="89">
        <f t="shared" si="3"/>
        <v>-1.0038957625690546</v>
      </c>
      <c r="O25" s="64"/>
      <c r="P25" s="64"/>
    </row>
    <row r="26" spans="1:16" hidden="1" x14ac:dyDescent="0.2">
      <c r="A26" s="605"/>
      <c r="B26" s="18" t="s">
        <v>133</v>
      </c>
      <c r="C26" s="29">
        <f>SUM('Summary Data'!C93,'Summary Data'!G93)</f>
        <v>69</v>
      </c>
      <c r="D26" s="60">
        <f>SUM('Summary Data'!D93,'Summary Data'!H93,'Summary Data'!J93)</f>
        <v>15341558</v>
      </c>
      <c r="E26" s="29">
        <f>SUM('Summary Data'!C81,'Summary Data'!G81)</f>
        <v>76</v>
      </c>
      <c r="F26" s="60">
        <f>SUM('Summary Data'!D81,'Summary Data'!H81,'Summary Data'!J81)</f>
        <v>18860487</v>
      </c>
      <c r="G26" s="89">
        <f t="shared" si="0"/>
        <v>-0.10144927536231885</v>
      </c>
      <c r="H26" s="89">
        <f t="shared" si="1"/>
        <v>-0.22937233623860107</v>
      </c>
      <c r="I26" s="29">
        <f>SUM('Summary Data'!AK93)</f>
        <v>10</v>
      </c>
      <c r="J26" s="60">
        <f>SUM('Summary Data'!AL93)</f>
        <v>17173175</v>
      </c>
      <c r="K26" s="29">
        <f>SUM('Summary Data'!AK81)</f>
        <v>8</v>
      </c>
      <c r="L26" s="60">
        <f>SUM('Summary Data'!AL81)</f>
        <v>4568670</v>
      </c>
      <c r="M26" s="89">
        <f t="shared" si="2"/>
        <v>0.2</v>
      </c>
      <c r="N26" s="89">
        <f t="shared" si="3"/>
        <v>0.73396474443427029</v>
      </c>
      <c r="O26" s="64"/>
      <c r="P26" s="64"/>
    </row>
    <row r="27" spans="1:16" hidden="1" x14ac:dyDescent="0.2">
      <c r="A27" s="605"/>
      <c r="B27" s="18" t="s">
        <v>134</v>
      </c>
      <c r="C27" s="29">
        <f>SUM('Summary Data'!C94,'Summary Data'!G94)</f>
        <v>68</v>
      </c>
      <c r="D27" s="60">
        <f>SUM('Summary Data'!D94,'Summary Data'!H94,'Summary Data'!J94)</f>
        <v>15941803</v>
      </c>
      <c r="E27" s="29">
        <f>SUM('Summary Data'!C82,'Summary Data'!G82)</f>
        <v>89</v>
      </c>
      <c r="F27" s="60">
        <f>SUM('Summary Data'!D82,'Summary Data'!H82,'Summary Data'!J82)</f>
        <v>21109262</v>
      </c>
      <c r="G27" s="89">
        <f t="shared" si="0"/>
        <v>-0.30882352941176472</v>
      </c>
      <c r="H27" s="89">
        <f t="shared" si="1"/>
        <v>-0.32414520490561827</v>
      </c>
      <c r="I27" s="29">
        <f>SUM('Summary Data'!AK94)</f>
        <v>3</v>
      </c>
      <c r="J27" s="60">
        <f>SUM('Summary Data'!AL94)</f>
        <v>1124405</v>
      </c>
      <c r="K27" s="29">
        <f>SUM('Summary Data'!AK82)</f>
        <v>23</v>
      </c>
      <c r="L27" s="60">
        <f>SUM('Summary Data'!AL82)</f>
        <v>9212057</v>
      </c>
      <c r="M27" s="89">
        <f t="shared" si="2"/>
        <v>-6.666666666666667</v>
      </c>
      <c r="N27" s="89">
        <f t="shared" si="3"/>
        <v>-7.1928282069183256</v>
      </c>
      <c r="O27" s="64"/>
      <c r="P27" s="64"/>
    </row>
    <row r="28" spans="1:16" hidden="1" x14ac:dyDescent="0.2">
      <c r="A28" s="605"/>
      <c r="B28" s="18" t="s">
        <v>135</v>
      </c>
      <c r="C28" s="29">
        <f>SUM('Summary Data'!C95,'Summary Data'!G95)</f>
        <v>217</v>
      </c>
      <c r="D28" s="60">
        <f>SUM('Summary Data'!D95,'Summary Data'!H95,'Summary Data'!J95)</f>
        <v>27385896</v>
      </c>
      <c r="E28" s="29">
        <f>SUM('Summary Data'!C83,'Summary Data'!G83)</f>
        <v>91</v>
      </c>
      <c r="F28" s="60">
        <f>SUM('Summary Data'!D83,'Summary Data'!H83,'Summary Data'!J83)</f>
        <v>18313359</v>
      </c>
      <c r="G28" s="89">
        <f t="shared" si="0"/>
        <v>0.58064516129032262</v>
      </c>
      <c r="H28" s="89">
        <f t="shared" si="1"/>
        <v>0.33128501619957951</v>
      </c>
      <c r="I28" s="29">
        <f>SUM('Summary Data'!AK95)</f>
        <v>8</v>
      </c>
      <c r="J28" s="60">
        <f>SUM('Summary Data'!AL95)</f>
        <v>4240729</v>
      </c>
      <c r="K28" s="29">
        <f>SUM('Summary Data'!AK83)</f>
        <v>9</v>
      </c>
      <c r="L28" s="60">
        <f>SUM('Summary Data'!AL83)</f>
        <v>16958573</v>
      </c>
      <c r="M28" s="89">
        <f t="shared" si="2"/>
        <v>-0.125</v>
      </c>
      <c r="N28" s="89">
        <f t="shared" si="3"/>
        <v>-2.9989758836275557</v>
      </c>
      <c r="O28" s="64"/>
      <c r="P28" s="64"/>
    </row>
    <row r="29" spans="1:16" hidden="1" x14ac:dyDescent="0.2">
      <c r="A29" s="605"/>
      <c r="B29" s="18" t="s">
        <v>136</v>
      </c>
      <c r="C29" s="29">
        <f>SUM('Summary Data'!C96,'Summary Data'!G96)</f>
        <v>34</v>
      </c>
      <c r="D29" s="60">
        <f>SUM('Summary Data'!D96,'Summary Data'!H96,'Summary Data'!J96)</f>
        <v>8144712</v>
      </c>
      <c r="E29" s="29">
        <f>SUM('Summary Data'!C84,'Summary Data'!G84)</f>
        <v>48</v>
      </c>
      <c r="F29" s="60">
        <f>SUM('Summary Data'!D84,'Summary Data'!H84,'Summary Data'!J84)</f>
        <v>12266988</v>
      </c>
      <c r="G29" s="89">
        <f t="shared" si="0"/>
        <v>-0.41176470588235292</v>
      </c>
      <c r="H29" s="89">
        <f t="shared" si="1"/>
        <v>-0.50612913016445515</v>
      </c>
      <c r="I29" s="29">
        <f>SUM('Summary Data'!AK96)</f>
        <v>3</v>
      </c>
      <c r="J29" s="60">
        <f>SUM('Summary Data'!AL96)</f>
        <v>1598590</v>
      </c>
      <c r="K29" s="29">
        <f>SUM('Summary Data'!AK84)</f>
        <v>18</v>
      </c>
      <c r="L29" s="60">
        <f>SUM('Summary Data'!AL84)</f>
        <v>16380346</v>
      </c>
      <c r="M29" s="89">
        <f t="shared" si="2"/>
        <v>-5</v>
      </c>
      <c r="N29" s="89">
        <f t="shared" si="3"/>
        <v>-9.2467461950844179</v>
      </c>
      <c r="O29" s="64"/>
      <c r="P29" s="64"/>
    </row>
    <row r="30" spans="1:16" hidden="1" x14ac:dyDescent="0.2">
      <c r="A30" s="605"/>
      <c r="B30" s="18" t="s">
        <v>137</v>
      </c>
      <c r="C30" s="29">
        <f>SUM('Summary Data'!C97,'Summary Data'!G97)</f>
        <v>74</v>
      </c>
      <c r="D30" s="60">
        <f>SUM('Summary Data'!D97,'Summary Data'!H97,'Summary Data'!J97)</f>
        <v>16561857</v>
      </c>
      <c r="E30" s="29">
        <f>SUM('Summary Data'!C85,'Summary Data'!G85)</f>
        <v>37</v>
      </c>
      <c r="F30" s="60">
        <f>SUM('Summary Data'!D85,'Summary Data'!H85,'Summary Data'!J85)</f>
        <v>8905033</v>
      </c>
      <c r="G30" s="89">
        <f t="shared" si="0"/>
        <v>0.5</v>
      </c>
      <c r="H30" s="89">
        <f t="shared" si="1"/>
        <v>0.46231675590484811</v>
      </c>
      <c r="I30" s="29">
        <f>SUM('Summary Data'!AK97)</f>
        <v>1</v>
      </c>
      <c r="J30" s="60">
        <f>SUM('Summary Data'!AL97)</f>
        <v>260000</v>
      </c>
      <c r="K30" s="29">
        <f>SUM('Summary Data'!AK85)</f>
        <v>8</v>
      </c>
      <c r="L30" s="60">
        <f>SUM('Summary Data'!AL85)</f>
        <v>5769343</v>
      </c>
      <c r="M30" s="89">
        <f t="shared" si="2"/>
        <v>-7</v>
      </c>
      <c r="N30" s="89">
        <f t="shared" si="3"/>
        <v>-21.189780769230769</v>
      </c>
      <c r="O30" s="64"/>
      <c r="P30" s="64"/>
    </row>
    <row r="31" spans="1:16" hidden="1" x14ac:dyDescent="0.2">
      <c r="A31" s="606"/>
      <c r="B31" s="18" t="s">
        <v>138</v>
      </c>
      <c r="C31" s="29">
        <f>SUM('Summary Data'!C98,'Summary Data'!G98)</f>
        <v>34</v>
      </c>
      <c r="D31" s="60">
        <f>SUM('Summary Data'!D98,'Summary Data'!H98,'Summary Data'!J98)</f>
        <v>8185718</v>
      </c>
      <c r="E31" s="29">
        <f>SUM('Summary Data'!C86,'Summary Data'!G86)</f>
        <v>42</v>
      </c>
      <c r="F31" s="60">
        <f>SUM('Summary Data'!D86,'Summary Data'!H86,'Summary Data'!J86)</f>
        <v>10365670</v>
      </c>
      <c r="G31" s="89">
        <f t="shared" si="0"/>
        <v>-0.23529411764705882</v>
      </c>
      <c r="H31" s="89">
        <f t="shared" si="1"/>
        <v>-0.26631164181321665</v>
      </c>
      <c r="I31" s="29">
        <f>SUM('Summary Data'!AK98)</f>
        <v>1</v>
      </c>
      <c r="J31" s="60">
        <f>SUM('Summary Data'!AL98)</f>
        <v>12585</v>
      </c>
      <c r="K31" s="29">
        <f>SUM('Summary Data'!AK86)</f>
        <v>7</v>
      </c>
      <c r="L31" s="60">
        <f>SUM('Summary Data'!AL86)</f>
        <v>7882983</v>
      </c>
      <c r="M31" s="89">
        <f t="shared" si="2"/>
        <v>-6</v>
      </c>
      <c r="N31" s="89">
        <f t="shared" si="3"/>
        <v>-625.37926102502979</v>
      </c>
      <c r="O31" s="64"/>
      <c r="P31" s="64"/>
    </row>
    <row r="32" spans="1:16" hidden="1" x14ac:dyDescent="0.2">
      <c r="A32" s="604" t="s">
        <v>142</v>
      </c>
      <c r="B32" s="17" t="s">
        <v>143</v>
      </c>
      <c r="C32" s="29">
        <f>SUM('Summary Data'!C99,'Summary Data'!G99)</f>
        <v>35</v>
      </c>
      <c r="D32" s="60">
        <f>SUM('Summary Data'!D99,'Summary Data'!H99,'Summary Data'!J99)</f>
        <v>6901995</v>
      </c>
      <c r="E32" s="29">
        <f>SUM('Summary Data'!C87,'Summary Data'!G87)</f>
        <v>39</v>
      </c>
      <c r="F32" s="60">
        <f>SUM('Summary Data'!D87,'Summary Data'!H87,'Summary Data'!J87)</f>
        <v>8896464</v>
      </c>
      <c r="G32" s="89">
        <f t="shared" si="0"/>
        <v>-0.11428571428571428</v>
      </c>
      <c r="H32" s="89">
        <f t="shared" si="1"/>
        <v>-0.28896992825987267</v>
      </c>
      <c r="I32" s="29">
        <f>SUM('Summary Data'!AK99)</f>
        <v>7</v>
      </c>
      <c r="J32" s="60">
        <f>SUM('Summary Data'!AL99)</f>
        <v>5979676</v>
      </c>
      <c r="K32" s="29">
        <f>SUM('Summary Data'!AK87)</f>
        <v>4</v>
      </c>
      <c r="L32" s="60">
        <f>SUM('Summary Data'!AL87)</f>
        <v>1446000</v>
      </c>
      <c r="M32" s="89">
        <f t="shared" si="2"/>
        <v>0.42857142857142855</v>
      </c>
      <c r="N32" s="89">
        <f t="shared" si="3"/>
        <v>0.75818087802750522</v>
      </c>
      <c r="O32" s="64"/>
      <c r="P32" s="64"/>
    </row>
    <row r="33" spans="1:16" hidden="1" x14ac:dyDescent="0.2">
      <c r="A33" s="605"/>
      <c r="B33" s="17" t="s">
        <v>144</v>
      </c>
      <c r="C33" s="29">
        <f>SUM('Summary Data'!C100,'Summary Data'!G100)</f>
        <v>30</v>
      </c>
      <c r="D33" s="60">
        <f>SUM('Summary Data'!D100,'Summary Data'!H100,'Summary Data'!J100)</f>
        <v>6013240</v>
      </c>
      <c r="E33" s="29">
        <f>SUM('Summary Data'!C88,'Summary Data'!G88)</f>
        <v>49</v>
      </c>
      <c r="F33" s="60">
        <f>SUM('Summary Data'!D88,'Summary Data'!H88,'Summary Data'!J88)</f>
        <v>11579501</v>
      </c>
      <c r="G33" s="89">
        <f t="shared" si="0"/>
        <v>-0.6333333333333333</v>
      </c>
      <c r="H33" s="89">
        <f t="shared" si="1"/>
        <v>-0.92566752699044108</v>
      </c>
      <c r="I33" s="29">
        <f>SUM('Summary Data'!AK100)</f>
        <v>3</v>
      </c>
      <c r="J33" s="60">
        <f>SUM('Summary Data'!AL100)</f>
        <v>2266571</v>
      </c>
      <c r="K33" s="29">
        <f>SUM('Summary Data'!AK88)</f>
        <v>6</v>
      </c>
      <c r="L33" s="60">
        <f>SUM('Summary Data'!AL88)</f>
        <v>3732214</v>
      </c>
      <c r="M33" s="89">
        <f t="shared" si="2"/>
        <v>-1</v>
      </c>
      <c r="N33" s="89">
        <f t="shared" si="3"/>
        <v>-0.64663449766188663</v>
      </c>
      <c r="O33" s="64"/>
      <c r="P33" s="64"/>
    </row>
    <row r="34" spans="1:16" hidden="1" x14ac:dyDescent="0.2">
      <c r="A34" s="605"/>
      <c r="B34" s="17" t="s">
        <v>145</v>
      </c>
      <c r="C34" s="29">
        <f>SUM('Summary Data'!C101,'Summary Data'!G101)</f>
        <v>20</v>
      </c>
      <c r="D34" s="60">
        <f>SUM('Summary Data'!D101,'Summary Data'!H101,'Summary Data'!J101)</f>
        <v>4269081</v>
      </c>
      <c r="E34" s="29">
        <f>SUM('Summary Data'!C89,'Summary Data'!G89)</f>
        <v>43</v>
      </c>
      <c r="F34" s="60">
        <f>SUM('Summary Data'!D89,'Summary Data'!H89,'Summary Data'!J89)</f>
        <v>8986299</v>
      </c>
      <c r="G34" s="89">
        <f t="shared" si="0"/>
        <v>-1.1499999999999999</v>
      </c>
      <c r="H34" s="89">
        <f t="shared" si="1"/>
        <v>-1.1049727095831632</v>
      </c>
      <c r="I34" s="29">
        <f>SUM('Summary Data'!AK101)</f>
        <v>4</v>
      </c>
      <c r="J34" s="60">
        <f>SUM('Summary Data'!AL101)</f>
        <v>1766668</v>
      </c>
      <c r="K34" s="29">
        <f>SUM('Summary Data'!AK89)</f>
        <v>5</v>
      </c>
      <c r="L34" s="60">
        <f>SUM('Summary Data'!AL89)</f>
        <v>2823076</v>
      </c>
      <c r="M34" s="89">
        <f t="shared" si="2"/>
        <v>-0.25</v>
      </c>
      <c r="N34" s="89">
        <f t="shared" si="3"/>
        <v>-0.59796634115747838</v>
      </c>
      <c r="O34" s="64"/>
      <c r="P34" s="64"/>
    </row>
    <row r="35" spans="1:16" hidden="1" x14ac:dyDescent="0.2">
      <c r="A35" s="605"/>
      <c r="B35" s="25" t="s">
        <v>165</v>
      </c>
      <c r="C35" s="29">
        <f>SUM('Summary Data'!C102,'Summary Data'!G102)</f>
        <v>28</v>
      </c>
      <c r="D35" s="60">
        <f>SUM('Summary Data'!D102,'Summary Data'!H102,'Summary Data'!J102)</f>
        <v>4725388</v>
      </c>
      <c r="E35" s="29">
        <f>SUM('Summary Data'!C90,'Summary Data'!G90)</f>
        <v>54</v>
      </c>
      <c r="F35" s="60">
        <f>SUM('Summary Data'!D90,'Summary Data'!H90,'Summary Data'!J90)</f>
        <v>11974184</v>
      </c>
      <c r="G35" s="89">
        <f t="shared" si="0"/>
        <v>-0.9285714285714286</v>
      </c>
      <c r="H35" s="89">
        <f t="shared" si="1"/>
        <v>-1.5340107521329465</v>
      </c>
      <c r="I35" s="29">
        <f>SUM('Summary Data'!AK102)</f>
        <v>4</v>
      </c>
      <c r="J35" s="60">
        <f>SUM('Summary Data'!AL102)</f>
        <v>1961600</v>
      </c>
      <c r="K35" s="29">
        <f>SUM('Summary Data'!AK90)</f>
        <v>7</v>
      </c>
      <c r="L35" s="60">
        <f>SUM('Summary Data'!AL90)</f>
        <v>13730071</v>
      </c>
      <c r="M35" s="89">
        <f t="shared" si="2"/>
        <v>-0.75</v>
      </c>
      <c r="N35" s="89">
        <f t="shared" si="3"/>
        <v>-5.9994244494290374</v>
      </c>
      <c r="O35" s="64"/>
      <c r="P35" s="64"/>
    </row>
    <row r="36" spans="1:16" hidden="1" x14ac:dyDescent="0.2">
      <c r="A36" s="605"/>
      <c r="B36" s="25" t="s">
        <v>166</v>
      </c>
      <c r="C36" s="29">
        <f>SUM('Summary Data'!C103,'Summary Data'!G103)</f>
        <v>30</v>
      </c>
      <c r="D36" s="60">
        <f>SUM('Summary Data'!D103,'Summary Data'!H103,'Summary Data'!J103)</f>
        <v>5947170</v>
      </c>
      <c r="E36" s="29">
        <f>SUM('Summary Data'!C91,'Summary Data'!G91)</f>
        <v>53</v>
      </c>
      <c r="F36" s="60">
        <f>SUM('Summary Data'!D91,'Summary Data'!H91,'Summary Data'!J91)</f>
        <v>11391974</v>
      </c>
      <c r="G36" s="89">
        <f t="shared" si="0"/>
        <v>-0.76666666666666672</v>
      </c>
      <c r="H36" s="89">
        <f t="shared" si="1"/>
        <v>-0.91552856232460145</v>
      </c>
      <c r="I36" s="29">
        <f>SUM('Summary Data'!AK103)</f>
        <v>2</v>
      </c>
      <c r="J36" s="60">
        <f>SUM('Summary Data'!AL103)</f>
        <v>2420000</v>
      </c>
      <c r="K36" s="29">
        <f>SUM('Summary Data'!AK91)</f>
        <v>6</v>
      </c>
      <c r="L36" s="60">
        <f>SUM('Summary Data'!AL91)</f>
        <v>19888788</v>
      </c>
      <c r="M36" s="89">
        <f t="shared" si="2"/>
        <v>-2</v>
      </c>
      <c r="N36" s="89">
        <f t="shared" si="3"/>
        <v>-7.2185074380165286</v>
      </c>
      <c r="O36" s="64"/>
      <c r="P36" s="64"/>
    </row>
    <row r="37" spans="1:16" hidden="1" x14ac:dyDescent="0.2">
      <c r="A37" s="605"/>
      <c r="B37" s="25" t="s">
        <v>167</v>
      </c>
      <c r="C37" s="29">
        <f>SUM('Summary Data'!C104,'Summary Data'!G104)</f>
        <v>41</v>
      </c>
      <c r="D37" s="60">
        <f>SUM('Summary Data'!D104,'Summary Data'!H104,'Summary Data'!J104)</f>
        <v>8119779</v>
      </c>
      <c r="E37" s="29">
        <f>SUM('Summary Data'!C92,'Summary Data'!G92)</f>
        <v>82</v>
      </c>
      <c r="F37" s="60">
        <f>SUM('Summary Data'!D92,'Summary Data'!H92,'Summary Data'!J92)</f>
        <v>18447819</v>
      </c>
      <c r="G37" s="89">
        <f t="shared" si="0"/>
        <v>-1</v>
      </c>
      <c r="H37" s="89">
        <f t="shared" si="1"/>
        <v>-1.2719607270099347</v>
      </c>
      <c r="I37" s="29">
        <f>SUM('Summary Data'!AK104)</f>
        <v>3</v>
      </c>
      <c r="J37" s="60">
        <f>SUM('Summary Data'!AL104)</f>
        <v>4824700</v>
      </c>
      <c r="K37" s="29">
        <f>SUM('Summary Data'!AK92)</f>
        <v>5</v>
      </c>
      <c r="L37" s="60">
        <f>SUM('Summary Data'!AL92)</f>
        <v>10200827</v>
      </c>
      <c r="M37" s="89">
        <f t="shared" si="2"/>
        <v>-0.66666666666666663</v>
      </c>
      <c r="N37" s="89">
        <f t="shared" si="3"/>
        <v>-1.1142924948701474</v>
      </c>
      <c r="O37" s="64"/>
      <c r="P37" s="64"/>
    </row>
    <row r="38" spans="1:16" hidden="1" x14ac:dyDescent="0.2">
      <c r="A38" s="605"/>
      <c r="B38" s="25" t="s">
        <v>168</v>
      </c>
      <c r="C38" s="29">
        <f>SUM('Summary Data'!C105,'Summary Data'!G105)</f>
        <v>43</v>
      </c>
      <c r="D38" s="60">
        <f>SUM('Summary Data'!D105,'Summary Data'!H105,'Summary Data'!J105)</f>
        <v>8512193</v>
      </c>
      <c r="E38" s="29">
        <f>SUM('Summary Data'!C93,'Summary Data'!G93)</f>
        <v>69</v>
      </c>
      <c r="F38" s="60">
        <f>SUM('Summary Data'!D93,'Summary Data'!H93,'Summary Data'!J93)</f>
        <v>15341558</v>
      </c>
      <c r="G38" s="89">
        <f t="shared" si="0"/>
        <v>-0.60465116279069764</v>
      </c>
      <c r="H38" s="89">
        <f t="shared" si="1"/>
        <v>-0.80230382464307382</v>
      </c>
      <c r="I38" s="29">
        <f>SUM('Summary Data'!AK105)</f>
        <v>1</v>
      </c>
      <c r="J38" s="60">
        <f>SUM('Summary Data'!AL105)</f>
        <v>339376</v>
      </c>
      <c r="K38" s="29">
        <f>SUM('Summary Data'!AK93)</f>
        <v>10</v>
      </c>
      <c r="L38" s="60">
        <f>SUM('Summary Data'!AL93)</f>
        <v>17173175</v>
      </c>
      <c r="M38" s="89">
        <f t="shared" si="2"/>
        <v>-9</v>
      </c>
      <c r="N38" s="89">
        <f t="shared" si="3"/>
        <v>-49.602208170289003</v>
      </c>
      <c r="O38" s="64"/>
      <c r="P38" s="64"/>
    </row>
    <row r="39" spans="1:16" hidden="1" x14ac:dyDescent="0.2">
      <c r="A39" s="605"/>
      <c r="B39" s="25" t="s">
        <v>169</v>
      </c>
      <c r="C39" s="29">
        <f>SUM('Summary Data'!C106,'Summary Data'!G106)</f>
        <v>47</v>
      </c>
      <c r="D39" s="60">
        <f>SUM('Summary Data'!D106,'Summary Data'!H106,'Summary Data'!J106)</f>
        <v>9961422</v>
      </c>
      <c r="E39" s="29">
        <f>SUM('Summary Data'!C94,'Summary Data'!G94)</f>
        <v>68</v>
      </c>
      <c r="F39" s="60">
        <f>SUM('Summary Data'!D94,'Summary Data'!H94,'Summary Data'!J94)</f>
        <v>15941803</v>
      </c>
      <c r="G39" s="89">
        <f t="shared" si="0"/>
        <v>-0.44680851063829785</v>
      </c>
      <c r="H39" s="89">
        <f t="shared" si="1"/>
        <v>-0.60035414622530803</v>
      </c>
      <c r="I39" s="29">
        <f>SUM('Summary Data'!AK106)</f>
        <v>2</v>
      </c>
      <c r="J39" s="60">
        <f>SUM('Summary Data'!AL106)</f>
        <v>1908715</v>
      </c>
      <c r="K39" s="29">
        <f>SUM('Summary Data'!AK94)</f>
        <v>3</v>
      </c>
      <c r="L39" s="60">
        <f>SUM('Summary Data'!AL94)</f>
        <v>1124405</v>
      </c>
      <c r="M39" s="89">
        <f t="shared" si="2"/>
        <v>-0.5</v>
      </c>
      <c r="N39" s="89">
        <f t="shared" si="3"/>
        <v>0.41090995774644196</v>
      </c>
      <c r="O39" s="64"/>
      <c r="P39" s="64"/>
    </row>
    <row r="40" spans="1:16" hidden="1" x14ac:dyDescent="0.2">
      <c r="A40" s="605"/>
      <c r="B40" s="25" t="s">
        <v>170</v>
      </c>
      <c r="C40" s="29">
        <f>SUM('Summary Data'!C107,'Summary Data'!G107)</f>
        <v>62</v>
      </c>
      <c r="D40" s="60">
        <f>SUM('Summary Data'!D107,'Summary Data'!H107,'Summary Data'!J107)</f>
        <v>12238296</v>
      </c>
      <c r="E40" s="29">
        <f>SUM('Summary Data'!C95,'Summary Data'!G95)</f>
        <v>217</v>
      </c>
      <c r="F40" s="60">
        <f>SUM('Summary Data'!D95,'Summary Data'!H95,'Summary Data'!J95)</f>
        <v>27385896</v>
      </c>
      <c r="G40" s="89">
        <f t="shared" si="0"/>
        <v>-2.5</v>
      </c>
      <c r="H40" s="89">
        <f t="shared" si="1"/>
        <v>-1.2377213298321923</v>
      </c>
      <c r="I40" s="29">
        <f>SUM('Summary Data'!AK107)</f>
        <v>5</v>
      </c>
      <c r="J40" s="60">
        <f>SUM('Summary Data'!AL107)</f>
        <v>15275255</v>
      </c>
      <c r="K40" s="29">
        <f>SUM('Summary Data'!AK95)</f>
        <v>8</v>
      </c>
      <c r="L40" s="60">
        <f>SUM('Summary Data'!AL95)</f>
        <v>4240729</v>
      </c>
      <c r="M40" s="89">
        <f t="shared" si="2"/>
        <v>-0.6</v>
      </c>
      <c r="N40" s="89">
        <f t="shared" si="3"/>
        <v>0.7223791681382733</v>
      </c>
      <c r="O40" s="64"/>
      <c r="P40" s="64"/>
    </row>
    <row r="41" spans="1:16" hidden="1" x14ac:dyDescent="0.2">
      <c r="A41" s="605"/>
      <c r="B41" s="25" t="s">
        <v>171</v>
      </c>
      <c r="C41" s="29">
        <f>SUM('Summary Data'!C108,'Summary Data'!G108)</f>
        <v>93</v>
      </c>
      <c r="D41" s="60">
        <f>SUM('Summary Data'!D108,'Summary Data'!H108,'Summary Data'!J108)</f>
        <v>19231921</v>
      </c>
      <c r="E41" s="29">
        <f>SUM('Summary Data'!C96,'Summary Data'!G96)</f>
        <v>34</v>
      </c>
      <c r="F41" s="60">
        <f>SUM('Summary Data'!D96,'Summary Data'!H96,'Summary Data'!J96)</f>
        <v>8144712</v>
      </c>
      <c r="G41" s="89">
        <f t="shared" si="0"/>
        <v>0.63440860215053763</v>
      </c>
      <c r="H41" s="89">
        <f t="shared" si="1"/>
        <v>0.57650034024162222</v>
      </c>
      <c r="I41" s="29">
        <f>SUM('Summary Data'!AK108)</f>
        <v>2</v>
      </c>
      <c r="J41" s="60">
        <f>SUM('Summary Data'!AL108)</f>
        <v>989241</v>
      </c>
      <c r="K41" s="29">
        <f>SUM('Summary Data'!AK96)</f>
        <v>3</v>
      </c>
      <c r="L41" s="60">
        <f>SUM('Summary Data'!AL96)</f>
        <v>1598590</v>
      </c>
      <c r="M41" s="89">
        <f t="shared" si="2"/>
        <v>-0.5</v>
      </c>
      <c r="N41" s="89">
        <f t="shared" si="3"/>
        <v>-0.61597628889219114</v>
      </c>
      <c r="O41" s="64"/>
      <c r="P41" s="64"/>
    </row>
    <row r="42" spans="1:16" hidden="1" x14ac:dyDescent="0.2">
      <c r="A42" s="605"/>
      <c r="B42" s="25" t="s">
        <v>172</v>
      </c>
      <c r="C42" s="29">
        <f>SUM('Summary Data'!C109,'Summary Data'!G109)</f>
        <v>59</v>
      </c>
      <c r="D42" s="60">
        <f>SUM('Summary Data'!D109,'Summary Data'!H109,'Summary Data'!J109)</f>
        <v>11597593</v>
      </c>
      <c r="E42" s="29">
        <f>SUM('Summary Data'!C97,'Summary Data'!G97)</f>
        <v>74</v>
      </c>
      <c r="F42" s="60">
        <f>SUM('Summary Data'!D97,'Summary Data'!H97,'Summary Data'!J97)</f>
        <v>16561857</v>
      </c>
      <c r="G42" s="89">
        <f t="shared" si="0"/>
        <v>-0.25423728813559321</v>
      </c>
      <c r="H42" s="89">
        <f t="shared" si="1"/>
        <v>-0.42804261194542698</v>
      </c>
      <c r="I42" s="29">
        <f>SUM('Summary Data'!AK109)</f>
        <v>7</v>
      </c>
      <c r="J42" s="60">
        <f>SUM('Summary Data'!AL109)</f>
        <v>7267250</v>
      </c>
      <c r="K42" s="29">
        <f>SUM('Summary Data'!AK97)</f>
        <v>1</v>
      </c>
      <c r="L42" s="60">
        <f>SUM('Summary Data'!AL97)</f>
        <v>260000</v>
      </c>
      <c r="M42" s="89">
        <f t="shared" si="2"/>
        <v>0.8571428571428571</v>
      </c>
      <c r="N42" s="89">
        <f t="shared" si="3"/>
        <v>0.96422305548866494</v>
      </c>
      <c r="O42" s="64"/>
      <c r="P42" s="64"/>
    </row>
    <row r="43" spans="1:16" hidden="1" x14ac:dyDescent="0.2">
      <c r="A43" s="606"/>
      <c r="B43" s="25" t="s">
        <v>173</v>
      </c>
      <c r="C43" s="29">
        <f>SUM('Summary Data'!C110,'Summary Data'!G110)</f>
        <v>73</v>
      </c>
      <c r="D43" s="60">
        <f>SUM('Summary Data'!D110,'Summary Data'!H110,'Summary Data'!J110)</f>
        <v>15752992</v>
      </c>
      <c r="E43" s="29">
        <f>SUM('Summary Data'!C98,'Summary Data'!G98)</f>
        <v>34</v>
      </c>
      <c r="F43" s="60">
        <f>SUM('Summary Data'!D98,'Summary Data'!H98,'Summary Data'!J98)</f>
        <v>8185718</v>
      </c>
      <c r="G43" s="89">
        <f t="shared" si="0"/>
        <v>0.53424657534246578</v>
      </c>
      <c r="H43" s="89">
        <f t="shared" si="1"/>
        <v>0.48037058610834055</v>
      </c>
      <c r="I43" s="29">
        <f>SUM('Summary Data'!AK110)</f>
        <v>3</v>
      </c>
      <c r="J43" s="60">
        <f>SUM('Summary Data'!AL110)</f>
        <v>2852100</v>
      </c>
      <c r="K43" s="29">
        <f>SUM('Summary Data'!AK98)</f>
        <v>1</v>
      </c>
      <c r="L43" s="60">
        <f>SUM('Summary Data'!AL98)</f>
        <v>12585</v>
      </c>
      <c r="M43" s="89">
        <f t="shared" si="2"/>
        <v>0.66666666666666663</v>
      </c>
      <c r="N43" s="89">
        <f t="shared" si="3"/>
        <v>0.99558746187020086</v>
      </c>
      <c r="O43" s="64"/>
      <c r="P43" s="64"/>
    </row>
    <row r="44" spans="1:16" hidden="1" x14ac:dyDescent="0.2">
      <c r="A44" s="604" t="s">
        <v>179</v>
      </c>
      <c r="B44" s="18" t="s">
        <v>180</v>
      </c>
      <c r="C44" s="29">
        <f>SUM('Summary Data'!C111,'Summary Data'!G111)</f>
        <v>43</v>
      </c>
      <c r="D44" s="60">
        <f>SUM('Summary Data'!D111,'Summary Data'!H111,'Summary Data'!J111)</f>
        <v>8939420</v>
      </c>
      <c r="E44" s="29">
        <f>SUM('Summary Data'!C99,'Summary Data'!G99)</f>
        <v>35</v>
      </c>
      <c r="F44" s="60">
        <f>SUM('Summary Data'!D99,'Summary Data'!H99,'Summary Data'!J99)</f>
        <v>6901995</v>
      </c>
      <c r="G44" s="89">
        <f t="shared" si="0"/>
        <v>0.18604651162790697</v>
      </c>
      <c r="H44" s="89">
        <f t="shared" si="1"/>
        <v>0.2279146745538301</v>
      </c>
      <c r="I44" s="29">
        <f>SUM('Summary Data'!AK111)</f>
        <v>5</v>
      </c>
      <c r="J44" s="60">
        <f>SUM('Summary Data'!AL111)</f>
        <v>4736750</v>
      </c>
      <c r="K44" s="29">
        <f>SUM('Summary Data'!AK99)</f>
        <v>7</v>
      </c>
      <c r="L44" s="60">
        <f>SUM('Summary Data'!AL99)</f>
        <v>5979676</v>
      </c>
      <c r="M44" s="89">
        <f t="shared" si="2"/>
        <v>-0.4</v>
      </c>
      <c r="N44" s="89">
        <f t="shared" si="3"/>
        <v>-0.26240059112260516</v>
      </c>
      <c r="O44" s="64"/>
      <c r="P44" s="64"/>
    </row>
    <row r="45" spans="1:16" hidden="1" x14ac:dyDescent="0.2">
      <c r="A45" s="605"/>
      <c r="B45" s="18" t="s">
        <v>181</v>
      </c>
      <c r="C45" s="29">
        <f>SUM('Summary Data'!C112,'Summary Data'!G112)</f>
        <v>64</v>
      </c>
      <c r="D45" s="60">
        <f>SUM('Summary Data'!D112,'Summary Data'!H112,'Summary Data'!J112)</f>
        <v>14844176</v>
      </c>
      <c r="E45" s="29">
        <f>SUM('Summary Data'!C100,'Summary Data'!G100)</f>
        <v>30</v>
      </c>
      <c r="F45" s="60">
        <f>SUM('Summary Data'!D100,'Summary Data'!H100,'Summary Data'!J100)</f>
        <v>6013240</v>
      </c>
      <c r="G45" s="89">
        <f t="shared" si="0"/>
        <v>0.53125</v>
      </c>
      <c r="H45" s="89">
        <f t="shared" si="1"/>
        <v>0.59490914147070206</v>
      </c>
      <c r="I45" s="29">
        <f>SUM('Summary Data'!AK112)</f>
        <v>0</v>
      </c>
      <c r="J45" s="60">
        <f>SUM('Summary Data'!AL112)</f>
        <v>0</v>
      </c>
      <c r="K45" s="29">
        <f>SUM('Summary Data'!AK100)</f>
        <v>3</v>
      </c>
      <c r="L45" s="60">
        <f>SUM('Summary Data'!AL100)</f>
        <v>2266571</v>
      </c>
      <c r="M45" s="89" t="e">
        <f t="shared" si="2"/>
        <v>#DIV/0!</v>
      </c>
      <c r="N45" s="89" t="e">
        <f t="shared" si="3"/>
        <v>#DIV/0!</v>
      </c>
      <c r="O45" s="64"/>
      <c r="P45" s="64"/>
    </row>
    <row r="46" spans="1:16" hidden="1" x14ac:dyDescent="0.2">
      <c r="A46" s="605"/>
      <c r="B46" s="18" t="s">
        <v>182</v>
      </c>
      <c r="C46" s="29">
        <f>SUM('Summary Data'!C113,'Summary Data'!G113)</f>
        <v>42</v>
      </c>
      <c r="D46" s="60">
        <f>SUM('Summary Data'!D113,'Summary Data'!H113,'Summary Data'!J113)</f>
        <v>9326890</v>
      </c>
      <c r="E46" s="29">
        <f>SUM('Summary Data'!C101,'Summary Data'!G101)</f>
        <v>20</v>
      </c>
      <c r="F46" s="60">
        <f>SUM('Summary Data'!D101,'Summary Data'!H101,'Summary Data'!J101)</f>
        <v>4269081</v>
      </c>
      <c r="G46" s="89">
        <f t="shared" si="0"/>
        <v>0.52380952380952384</v>
      </c>
      <c r="H46" s="89">
        <f t="shared" si="1"/>
        <v>0.54228247572341903</v>
      </c>
      <c r="I46" s="29">
        <f>SUM('Summary Data'!AK113)</f>
        <v>1</v>
      </c>
      <c r="J46" s="60">
        <f>SUM('Summary Data'!AL113)</f>
        <v>933616</v>
      </c>
      <c r="K46" s="29">
        <f>SUM('Summary Data'!AK101)</f>
        <v>4</v>
      </c>
      <c r="L46" s="60">
        <f>SUM('Summary Data'!AL101)</f>
        <v>1766668</v>
      </c>
      <c r="M46" s="89">
        <f t="shared" si="2"/>
        <v>-3</v>
      </c>
      <c r="N46" s="89">
        <f t="shared" si="3"/>
        <v>-0.89228547925485424</v>
      </c>
      <c r="O46" s="64"/>
      <c r="P46" s="64"/>
    </row>
    <row r="47" spans="1:16" hidden="1" x14ac:dyDescent="0.2">
      <c r="A47" s="605"/>
      <c r="B47" s="19" t="s">
        <v>183</v>
      </c>
      <c r="C47" s="29">
        <f>SUM('Summary Data'!C114,'Summary Data'!G114)</f>
        <v>34</v>
      </c>
      <c r="D47" s="60">
        <f>SUM('Summary Data'!D114,'Summary Data'!H114,'Summary Data'!J114)</f>
        <v>7807470</v>
      </c>
      <c r="E47" s="29">
        <f>SUM('Summary Data'!C102,'Summary Data'!G102)</f>
        <v>28</v>
      </c>
      <c r="F47" s="60">
        <f>SUM('Summary Data'!D102,'Summary Data'!H102,'Summary Data'!J102)</f>
        <v>4725388</v>
      </c>
      <c r="G47" s="89">
        <f t="shared" si="0"/>
        <v>0.17647058823529413</v>
      </c>
      <c r="H47" s="89">
        <f t="shared" si="1"/>
        <v>0.39476065870249899</v>
      </c>
      <c r="I47" s="29">
        <f>SUM('Summary Data'!AK114)</f>
        <v>1</v>
      </c>
      <c r="J47" s="60">
        <f>SUM('Summary Data'!AL114)</f>
        <v>97060</v>
      </c>
      <c r="K47" s="29">
        <f>SUM('Summary Data'!AK102)</f>
        <v>4</v>
      </c>
      <c r="L47" s="60">
        <f>SUM('Summary Data'!AL102)</f>
        <v>1961600</v>
      </c>
      <c r="M47" s="89">
        <f t="shared" si="2"/>
        <v>-3</v>
      </c>
      <c r="N47" s="89">
        <f t="shared" si="3"/>
        <v>-19.210179270554296</v>
      </c>
      <c r="O47" s="76"/>
      <c r="P47" s="76"/>
    </row>
    <row r="48" spans="1:16" hidden="1" x14ac:dyDescent="0.2">
      <c r="A48" s="605"/>
      <c r="B48" s="19" t="s">
        <v>184</v>
      </c>
      <c r="C48" s="29">
        <f>SUM('Summary Data'!C115,'Summary Data'!G115)</f>
        <v>55</v>
      </c>
      <c r="D48" s="60">
        <f>SUM('Summary Data'!D115,'Summary Data'!H115,'Summary Data'!J115)</f>
        <v>13265244</v>
      </c>
      <c r="E48" s="29">
        <f>SUM('Summary Data'!C103,'Summary Data'!G103)</f>
        <v>30</v>
      </c>
      <c r="F48" s="60">
        <f>SUM('Summary Data'!D103,'Summary Data'!H103,'Summary Data'!J103)</f>
        <v>5947170</v>
      </c>
      <c r="G48" s="89">
        <f t="shared" si="0"/>
        <v>0.45454545454545453</v>
      </c>
      <c r="H48" s="89">
        <f t="shared" si="1"/>
        <v>0.55167277737220666</v>
      </c>
      <c r="I48" s="29">
        <f>SUM('Summary Data'!AK115)</f>
        <v>2</v>
      </c>
      <c r="J48" s="60">
        <f>SUM('Summary Data'!AL115)</f>
        <v>2778328</v>
      </c>
      <c r="K48" s="29">
        <f>SUM('Summary Data'!AK103)</f>
        <v>2</v>
      </c>
      <c r="L48" s="60">
        <f>SUM('Summary Data'!AL103)</f>
        <v>2420000</v>
      </c>
      <c r="M48" s="89">
        <f t="shared" si="2"/>
        <v>0</v>
      </c>
      <c r="N48" s="89">
        <f t="shared" si="3"/>
        <v>0.12897253312063947</v>
      </c>
      <c r="O48" s="64"/>
      <c r="P48" s="64"/>
    </row>
    <row r="49" spans="1:26" hidden="1" x14ac:dyDescent="0.2">
      <c r="A49" s="605"/>
      <c r="B49" s="19" t="s">
        <v>185</v>
      </c>
      <c r="C49" s="29">
        <f>SUM('Summary Data'!C116,'Summary Data'!G116)</f>
        <v>60</v>
      </c>
      <c r="D49" s="60">
        <f>SUM('Summary Data'!D116,'Summary Data'!H116,'Summary Data'!J116)</f>
        <v>14003882</v>
      </c>
      <c r="E49" s="29">
        <f>SUM('Summary Data'!C104,'Summary Data'!G104)</f>
        <v>41</v>
      </c>
      <c r="F49" s="60">
        <f>SUM('Summary Data'!D104,'Summary Data'!H104,'Summary Data'!J104)</f>
        <v>8119779</v>
      </c>
      <c r="G49" s="89">
        <f t="shared" si="0"/>
        <v>0.31666666666666665</v>
      </c>
      <c r="H49" s="89">
        <f t="shared" si="1"/>
        <v>0.4201765624703207</v>
      </c>
      <c r="I49" s="29">
        <f>SUM('Summary Data'!AK116)</f>
        <v>2</v>
      </c>
      <c r="J49" s="60">
        <f>SUM('Summary Data'!AL116)</f>
        <v>3237016</v>
      </c>
      <c r="K49" s="29">
        <f>SUM('Summary Data'!AK104)</f>
        <v>3</v>
      </c>
      <c r="L49" s="60">
        <f>SUM('Summary Data'!AL104)</f>
        <v>4824700</v>
      </c>
      <c r="M49" s="89">
        <f t="shared" si="2"/>
        <v>-0.5</v>
      </c>
      <c r="N49" s="89">
        <f t="shared" si="3"/>
        <v>-0.49047764978609931</v>
      </c>
      <c r="O49" s="64"/>
      <c r="P49" s="64"/>
    </row>
    <row r="50" spans="1:26" hidden="1" x14ac:dyDescent="0.2">
      <c r="A50" s="605"/>
      <c r="B50" s="19" t="s">
        <v>186</v>
      </c>
      <c r="C50" s="29">
        <f>SUM('Summary Data'!C117,'Summary Data'!G117)</f>
        <v>66</v>
      </c>
      <c r="D50" s="60">
        <f>SUM('Summary Data'!D117,'Summary Data'!H117,'Summary Data'!J117)</f>
        <v>15834697</v>
      </c>
      <c r="E50" s="29">
        <f>SUM('Summary Data'!C105,'Summary Data'!G105)</f>
        <v>43</v>
      </c>
      <c r="F50" s="60">
        <f>SUM('Summary Data'!D105,'Summary Data'!H105,'Summary Data'!J105)</f>
        <v>8512193</v>
      </c>
      <c r="G50" s="89">
        <f t="shared" si="0"/>
        <v>0.34848484848484851</v>
      </c>
      <c r="H50" s="89">
        <f t="shared" si="1"/>
        <v>0.46243410909599342</v>
      </c>
      <c r="I50" s="29">
        <f>SUM('Summary Data'!AK117)</f>
        <v>1</v>
      </c>
      <c r="J50" s="60">
        <f>SUM('Summary Data'!AL117)</f>
        <v>1324714</v>
      </c>
      <c r="K50" s="29">
        <f>SUM('Summary Data'!AK105)</f>
        <v>1</v>
      </c>
      <c r="L50" s="60">
        <f>SUM('Summary Data'!AL105)</f>
        <v>339376</v>
      </c>
      <c r="M50" s="89">
        <f t="shared" si="2"/>
        <v>0</v>
      </c>
      <c r="N50" s="89">
        <f t="shared" si="3"/>
        <v>0.74381187184554554</v>
      </c>
      <c r="O50" s="64"/>
      <c r="P50" s="64"/>
      <c r="U50" s="66"/>
    </row>
    <row r="51" spans="1:26" hidden="1" x14ac:dyDescent="0.2">
      <c r="A51" s="605"/>
      <c r="B51" s="19" t="s">
        <v>187</v>
      </c>
      <c r="C51" s="29">
        <f>SUM('Summary Data'!C118,'Summary Data'!G118)</f>
        <v>44</v>
      </c>
      <c r="D51" s="60">
        <f>SUM('Summary Data'!D118,'Summary Data'!H118,'Summary Data'!J118)</f>
        <v>9622121</v>
      </c>
      <c r="E51" s="29">
        <f>SUM('Summary Data'!C106,'Summary Data'!G106)</f>
        <v>47</v>
      </c>
      <c r="F51" s="60">
        <f>SUM('Summary Data'!D106,'Summary Data'!H106,'Summary Data'!J106)</f>
        <v>9961422</v>
      </c>
      <c r="G51" s="89">
        <f t="shared" si="0"/>
        <v>-6.8181818181818177E-2</v>
      </c>
      <c r="H51" s="89">
        <f t="shared" si="1"/>
        <v>-3.5262599586930989E-2</v>
      </c>
      <c r="I51" s="29">
        <f>SUM('Summary Data'!AK118)</f>
        <v>1</v>
      </c>
      <c r="J51" s="101">
        <f>SUM('Summary Data'!AL118)</f>
        <v>87279</v>
      </c>
      <c r="K51" s="29">
        <f>SUM('Summary Data'!AK106)</f>
        <v>2</v>
      </c>
      <c r="L51" s="60">
        <f>SUM('Summary Data'!AL106)</f>
        <v>1908715</v>
      </c>
      <c r="M51" s="89">
        <f t="shared" si="2"/>
        <v>-1</v>
      </c>
      <c r="N51" s="89">
        <f t="shared" si="3"/>
        <v>-20.869120865271142</v>
      </c>
      <c r="O51" s="64"/>
      <c r="P51" s="64"/>
      <c r="U51" s="66"/>
    </row>
    <row r="52" spans="1:26" hidden="1" x14ac:dyDescent="0.2">
      <c r="A52" s="605"/>
      <c r="B52" s="19" t="s">
        <v>188</v>
      </c>
      <c r="C52" s="29">
        <f>SUM('Summary Data'!C119,'Summary Data'!G119)</f>
        <v>50</v>
      </c>
      <c r="D52" s="60">
        <f>SUM('Summary Data'!D119,'Summary Data'!H119,'Summary Data'!J119)</f>
        <v>11769501</v>
      </c>
      <c r="E52" s="29">
        <f>SUM('Summary Data'!C107,'Summary Data'!G107)</f>
        <v>62</v>
      </c>
      <c r="F52" s="60">
        <f>SUM('Summary Data'!D107,'Summary Data'!H107,'Summary Data'!J107)</f>
        <v>12238296</v>
      </c>
      <c r="G52" s="89">
        <f t="shared" si="0"/>
        <v>-0.24</v>
      </c>
      <c r="H52" s="89">
        <f t="shared" si="1"/>
        <v>-3.983134034314624E-2</v>
      </c>
      <c r="I52" s="29">
        <f>SUM('Summary Data'!AK119)</f>
        <v>4</v>
      </c>
      <c r="J52" s="60">
        <f>SUM('Summary Data'!AL119)</f>
        <v>1123191</v>
      </c>
      <c r="K52" s="29">
        <f>SUM('Summary Data'!AK107)</f>
        <v>5</v>
      </c>
      <c r="L52" s="60">
        <f>SUM('Summary Data'!AL107)</f>
        <v>15275255</v>
      </c>
      <c r="M52" s="89">
        <f t="shared" si="2"/>
        <v>-0.25</v>
      </c>
      <c r="N52" s="89">
        <f t="shared" si="3"/>
        <v>-12.599873040293236</v>
      </c>
      <c r="O52" s="64"/>
      <c r="P52" s="64"/>
      <c r="U52" s="66"/>
    </row>
    <row r="53" spans="1:26" hidden="1" x14ac:dyDescent="0.2">
      <c r="A53" s="605"/>
      <c r="B53" s="19" t="s">
        <v>189</v>
      </c>
      <c r="C53" s="29">
        <f>SUM('Summary Data'!C120,'Summary Data'!G120)</f>
        <v>57</v>
      </c>
      <c r="D53" s="60">
        <f>SUM('Summary Data'!D120,'Summary Data'!H120,'Summary Data'!J120)</f>
        <v>14089726</v>
      </c>
      <c r="E53" s="29">
        <f>SUM('Summary Data'!C108,'Summary Data'!G108)</f>
        <v>93</v>
      </c>
      <c r="F53" s="60">
        <f>SUM('Summary Data'!D108,'Summary Data'!H108,'Summary Data'!J108)</f>
        <v>19231921</v>
      </c>
      <c r="G53" s="89">
        <f t="shared" si="0"/>
        <v>-0.63157894736842102</v>
      </c>
      <c r="H53" s="89">
        <f t="shared" si="1"/>
        <v>-0.36496061030569366</v>
      </c>
      <c r="I53" s="29">
        <f>SUM('Summary Data'!AK120)</f>
        <v>2</v>
      </c>
      <c r="J53" s="60">
        <f>SUM('Summary Data'!AL120)</f>
        <v>1780407</v>
      </c>
      <c r="K53" s="29">
        <f>SUM('Summary Data'!AK108)</f>
        <v>2</v>
      </c>
      <c r="L53" s="60">
        <f>SUM('Summary Data'!AL108)</f>
        <v>989241</v>
      </c>
      <c r="M53" s="89">
        <f t="shared" si="2"/>
        <v>0</v>
      </c>
      <c r="N53" s="89">
        <f t="shared" si="3"/>
        <v>0.44437367410934692</v>
      </c>
      <c r="O53" s="64"/>
      <c r="P53" s="64"/>
      <c r="U53" s="66"/>
    </row>
    <row r="54" spans="1:26" hidden="1" x14ac:dyDescent="0.2">
      <c r="A54" s="605"/>
      <c r="B54" s="19" t="s">
        <v>190</v>
      </c>
      <c r="C54" s="29">
        <f>SUM('Summary Data'!C121,'Summary Data'!G121)</f>
        <v>18</v>
      </c>
      <c r="D54" s="60">
        <f>SUM('Summary Data'!D121,'Summary Data'!H121,'Summary Data'!J121)</f>
        <v>3786259</v>
      </c>
      <c r="E54" s="29">
        <f>SUM('Summary Data'!C109,'Summary Data'!G109)</f>
        <v>59</v>
      </c>
      <c r="F54" s="60">
        <f>SUM('Summary Data'!D109,'Summary Data'!H109,'Summary Data'!J109)</f>
        <v>11597593</v>
      </c>
      <c r="G54" s="89">
        <f t="shared" si="0"/>
        <v>-2.2777777777777777</v>
      </c>
      <c r="H54" s="89">
        <f t="shared" si="1"/>
        <v>-2.0630743961255686</v>
      </c>
      <c r="I54" s="29">
        <f>SUM('Summary Data'!AK121)</f>
        <v>1</v>
      </c>
      <c r="J54" s="60">
        <f>SUM('Summary Data'!AL121)</f>
        <v>3776021</v>
      </c>
      <c r="K54" s="29">
        <f>SUM('Summary Data'!AK109)</f>
        <v>7</v>
      </c>
      <c r="L54" s="60">
        <f>SUM('Summary Data'!AL109)</f>
        <v>7267250</v>
      </c>
      <c r="M54" s="89">
        <f t="shared" si="2"/>
        <v>-6</v>
      </c>
      <c r="N54" s="89">
        <f t="shared" si="3"/>
        <v>-0.92457880928098657</v>
      </c>
      <c r="O54" s="64"/>
      <c r="P54" s="64"/>
      <c r="S54" s="96" t="s">
        <v>216</v>
      </c>
      <c r="T54" s="96"/>
      <c r="U54" s="104"/>
      <c r="X54" s="96" t="s">
        <v>217</v>
      </c>
      <c r="Y54" s="96"/>
      <c r="Z54" s="96"/>
    </row>
    <row r="55" spans="1:26" hidden="1" x14ac:dyDescent="0.2">
      <c r="A55" s="606"/>
      <c r="B55" s="19" t="s">
        <v>191</v>
      </c>
      <c r="C55" s="29">
        <f>SUM('Summary Data'!C122,'Summary Data'!G122)</f>
        <v>29</v>
      </c>
      <c r="D55" s="60">
        <f>SUM('Summary Data'!D122,'Summary Data'!H122,'Summary Data'!J122)</f>
        <v>7283651</v>
      </c>
      <c r="E55" s="29">
        <f>SUM('Summary Data'!C110,'Summary Data'!G110)</f>
        <v>73</v>
      </c>
      <c r="F55" s="60">
        <f>SUM('Summary Data'!D110,'Summary Data'!H110,'Summary Data'!J110)</f>
        <v>15752992</v>
      </c>
      <c r="G55" s="89">
        <f t="shared" si="0"/>
        <v>-1.5172413793103448</v>
      </c>
      <c r="H55" s="89">
        <f t="shared" si="1"/>
        <v>-1.162787865591034</v>
      </c>
      <c r="I55" s="29">
        <f>SUM('Summary Data'!AK122)</f>
        <v>10</v>
      </c>
      <c r="J55" s="60">
        <f>SUM('Summary Data'!AL122)</f>
        <v>2226563</v>
      </c>
      <c r="K55" s="29">
        <f>SUM('Summary Data'!AK110)</f>
        <v>3</v>
      </c>
      <c r="L55" s="60">
        <f>SUM('Summary Data'!AL110)</f>
        <v>2852100</v>
      </c>
      <c r="M55" s="89">
        <f t="shared" si="2"/>
        <v>0.7</v>
      </c>
      <c r="N55" s="89">
        <f t="shared" si="3"/>
        <v>-0.28094287024440806</v>
      </c>
      <c r="O55" s="64"/>
      <c r="P55" s="64"/>
      <c r="S55">
        <v>2011</v>
      </c>
      <c r="U55" s="102">
        <v>2010</v>
      </c>
      <c r="X55" s="102">
        <v>2011</v>
      </c>
      <c r="Z55">
        <v>2010</v>
      </c>
    </row>
    <row r="56" spans="1:26" hidden="1" x14ac:dyDescent="0.2">
      <c r="A56" s="604" t="s">
        <v>194</v>
      </c>
      <c r="B56" s="25" t="s">
        <v>195</v>
      </c>
      <c r="C56" s="29">
        <f>SUM('Summary Data'!C123,'Summary Data'!G123)</f>
        <v>47</v>
      </c>
      <c r="D56" s="66">
        <f>SUM('Summary Data'!D123,'Summary Data'!H123,'Summary Data'!J123)</f>
        <v>10769958</v>
      </c>
      <c r="E56" s="29">
        <f>SUM('Summary Data'!C111,'Summary Data'!G111)</f>
        <v>43</v>
      </c>
      <c r="F56" s="60">
        <f>SUM('Summary Data'!D111,'Summary Data'!H111,'Summary Data'!J111)</f>
        <v>8939420</v>
      </c>
      <c r="G56" s="89">
        <f t="shared" si="0"/>
        <v>8.5106382978723402E-2</v>
      </c>
      <c r="H56" s="89">
        <f t="shared" si="1"/>
        <v>0.16996705093928871</v>
      </c>
      <c r="I56" s="29">
        <f>SUM('Summary Data'!AK123)</f>
        <v>2</v>
      </c>
      <c r="J56" s="60">
        <f>SUM('Summary Data'!AL123)</f>
        <v>6038935</v>
      </c>
      <c r="K56" s="29">
        <f>SUM('Summary Data'!AK111)</f>
        <v>5</v>
      </c>
      <c r="L56" s="60">
        <f>SUM('Summary Data'!AL111)</f>
        <v>4736750</v>
      </c>
      <c r="M56" s="89">
        <f t="shared" si="2"/>
        <v>-1.5</v>
      </c>
      <c r="N56" s="89">
        <f t="shared" si="3"/>
        <v>0.21563156417480897</v>
      </c>
      <c r="O56" s="89"/>
      <c r="P56" s="89"/>
      <c r="R56">
        <v>34</v>
      </c>
      <c r="S56" s="66">
        <v>8063165</v>
      </c>
      <c r="T56">
        <v>34</v>
      </c>
      <c r="U56" s="66">
        <v>7807470</v>
      </c>
      <c r="W56" s="29">
        <v>2</v>
      </c>
      <c r="X56" s="66">
        <v>2806784</v>
      </c>
      <c r="Y56">
        <v>1</v>
      </c>
      <c r="Z56" s="66">
        <v>97060</v>
      </c>
    </row>
    <row r="57" spans="1:26" hidden="1" x14ac:dyDescent="0.2">
      <c r="A57" s="605"/>
      <c r="B57" s="25" t="s">
        <v>197</v>
      </c>
      <c r="C57" s="29">
        <f>SUM('Summary Data'!C124,'Summary Data'!G124)</f>
        <v>32</v>
      </c>
      <c r="D57" s="66">
        <f>SUM('Summary Data'!D124,'Summary Data'!H124,'Summary Data'!J124)</f>
        <v>8219410</v>
      </c>
      <c r="E57" s="29">
        <f>SUM('Summary Data'!C112,'Summary Data'!G112)</f>
        <v>64</v>
      </c>
      <c r="F57" s="60">
        <f>SUM('Summary Data'!D112,'Summary Data'!H112,'Summary Data'!J112)</f>
        <v>14844176</v>
      </c>
      <c r="G57" s="89">
        <f t="shared" si="0"/>
        <v>-1</v>
      </c>
      <c r="H57" s="89">
        <f t="shared" si="1"/>
        <v>-0.80599045430268113</v>
      </c>
      <c r="I57" s="29">
        <f>SUM('Summary Data'!AK124)</f>
        <v>4</v>
      </c>
      <c r="J57" s="60">
        <f>SUM('Summary Data'!AL124)</f>
        <v>4816000</v>
      </c>
      <c r="K57" s="29">
        <f>SUM('Summary Data'!AK112)</f>
        <v>0</v>
      </c>
      <c r="L57" s="101">
        <f>SUM('Summary Data'!AL112)</f>
        <v>0</v>
      </c>
      <c r="M57" s="89">
        <f t="shared" si="2"/>
        <v>1</v>
      </c>
      <c r="N57" s="89">
        <f t="shared" si="3"/>
        <v>1</v>
      </c>
      <c r="O57" s="89"/>
      <c r="P57" s="89"/>
      <c r="R57">
        <v>32</v>
      </c>
      <c r="S57" s="66">
        <v>7429345</v>
      </c>
      <c r="T57">
        <v>55</v>
      </c>
      <c r="U57" s="66">
        <v>13265244</v>
      </c>
      <c r="W57" s="29">
        <v>2</v>
      </c>
      <c r="X57" s="66">
        <v>387499</v>
      </c>
      <c r="Y57">
        <v>2</v>
      </c>
      <c r="Z57" s="66">
        <v>2778328</v>
      </c>
    </row>
    <row r="58" spans="1:26" hidden="1" x14ac:dyDescent="0.2">
      <c r="A58" s="605"/>
      <c r="B58" s="25" t="s">
        <v>198</v>
      </c>
      <c r="C58" s="29">
        <f>SUM('Summary Data'!C125,'Summary Data'!G125)</f>
        <v>17</v>
      </c>
      <c r="D58" s="66">
        <f>SUM('Summary Data'!D125,'Summary Data'!H125,'Summary Data'!J125)</f>
        <v>4452313</v>
      </c>
      <c r="E58" s="29">
        <f>SUM('Summary Data'!C113,'Summary Data'!G113)</f>
        <v>42</v>
      </c>
      <c r="F58" s="60">
        <f>SUM('Summary Data'!D113,'Summary Data'!H113,'Summary Data'!J113)</f>
        <v>9326890</v>
      </c>
      <c r="G58" s="89">
        <f t="shared" si="0"/>
        <v>-1.4705882352941178</v>
      </c>
      <c r="H58" s="89">
        <f t="shared" si="1"/>
        <v>-1.094841490254616</v>
      </c>
      <c r="I58" s="29">
        <f>SUM('Summary Data'!AK125)</f>
        <v>2</v>
      </c>
      <c r="J58" s="60">
        <f>SUM('Summary Data'!AL125)</f>
        <v>1509000</v>
      </c>
      <c r="K58" s="29">
        <f>SUM('Summary Data'!AK113)</f>
        <v>1</v>
      </c>
      <c r="L58" s="101">
        <f>SUM('Summary Data'!AL113)</f>
        <v>933616</v>
      </c>
      <c r="M58" s="89">
        <f t="shared" si="2"/>
        <v>0.5</v>
      </c>
      <c r="N58" s="89">
        <f t="shared" si="3"/>
        <v>0.38130152418820412</v>
      </c>
      <c r="O58" s="89"/>
      <c r="P58" s="89"/>
      <c r="R58">
        <v>32</v>
      </c>
      <c r="S58" s="66">
        <v>7270216</v>
      </c>
      <c r="T58">
        <v>61</v>
      </c>
      <c r="U58" s="66">
        <v>14003882</v>
      </c>
      <c r="W58" s="29">
        <v>5</v>
      </c>
      <c r="X58" s="66">
        <v>9583449</v>
      </c>
      <c r="Y58">
        <v>2</v>
      </c>
      <c r="Z58" s="66">
        <v>3237016</v>
      </c>
    </row>
    <row r="59" spans="1:26" hidden="1" x14ac:dyDescent="0.2">
      <c r="A59" s="605"/>
      <c r="B59" s="25" t="s">
        <v>199</v>
      </c>
      <c r="C59" s="29">
        <f>SUM('Summary Data'!C126,'Summary Data'!G126)</f>
        <v>34</v>
      </c>
      <c r="D59" s="92">
        <f>SUM('Summary Data'!D126,'Summary Data'!H126,'Summary Data'!J126)</f>
        <v>8063165</v>
      </c>
      <c r="E59" s="29">
        <f>SUM('Summary Data'!C114,'Summary Data'!G114)</f>
        <v>34</v>
      </c>
      <c r="F59" s="93">
        <f>SUM('Summary Data'!D114,'Summary Data'!H114,'Summary Data'!J114)</f>
        <v>7807470</v>
      </c>
      <c r="G59" s="89">
        <f t="shared" si="0"/>
        <v>0</v>
      </c>
      <c r="H59" s="89">
        <f t="shared" si="1"/>
        <v>3.1711492943527757E-2</v>
      </c>
      <c r="I59" s="29">
        <f>SUM('Summary Data'!AK126)</f>
        <v>2</v>
      </c>
      <c r="J59" s="100">
        <f>SUM('Summary Data'!AL126)</f>
        <v>2806784</v>
      </c>
      <c r="K59" s="29">
        <f>SUM('Summary Data'!AK114)</f>
        <v>1</v>
      </c>
      <c r="L59" s="100">
        <f>SUM('Summary Data'!AL114)</f>
        <v>97060</v>
      </c>
      <c r="M59" s="89">
        <f t="shared" si="2"/>
        <v>0.5</v>
      </c>
      <c r="N59" s="89">
        <f t="shared" si="3"/>
        <v>0.96541949790222548</v>
      </c>
      <c r="O59" s="89"/>
      <c r="P59" s="89"/>
      <c r="R59">
        <v>44</v>
      </c>
      <c r="S59" s="66">
        <v>11228048</v>
      </c>
      <c r="T59">
        <v>66</v>
      </c>
      <c r="U59" s="66">
        <v>15834697</v>
      </c>
      <c r="W59" s="29">
        <v>2</v>
      </c>
      <c r="X59" s="66">
        <v>11737756</v>
      </c>
      <c r="Y59">
        <v>1</v>
      </c>
      <c r="Z59" s="66">
        <v>1324714</v>
      </c>
    </row>
    <row r="60" spans="1:26" hidden="1" x14ac:dyDescent="0.2">
      <c r="A60" s="605"/>
      <c r="B60" s="25" t="s">
        <v>200</v>
      </c>
      <c r="C60" s="29">
        <f>SUM('Summary Data'!C127,'Summary Data'!G127)</f>
        <v>32</v>
      </c>
      <c r="D60" s="92">
        <f>SUM('Summary Data'!D127,'Summary Data'!H127,'Summary Data'!J127)</f>
        <v>7429345</v>
      </c>
      <c r="E60" s="29">
        <f>SUM('Summary Data'!C115,'Summary Data'!G115)</f>
        <v>55</v>
      </c>
      <c r="F60" s="93">
        <f>SUM('Summary Data'!D115,'Summary Data'!H115,'Summary Data'!J115)</f>
        <v>13265244</v>
      </c>
      <c r="G60" s="89">
        <f t="shared" si="0"/>
        <v>-0.71875</v>
      </c>
      <c r="H60" s="89">
        <f t="shared" si="1"/>
        <v>-0.78551998863964456</v>
      </c>
      <c r="I60" s="29">
        <f>SUM('Summary Data'!AK127)</f>
        <v>2</v>
      </c>
      <c r="J60" s="100">
        <f>SUM('Summary Data'!AL127)</f>
        <v>387499</v>
      </c>
      <c r="K60" s="29">
        <f>SUM('Summary Data'!AK115)</f>
        <v>2</v>
      </c>
      <c r="L60" s="100">
        <f>SUM('Summary Data'!AL115)</f>
        <v>2778328</v>
      </c>
      <c r="M60" s="89">
        <f t="shared" si="2"/>
        <v>0</v>
      </c>
      <c r="N60" s="89">
        <f t="shared" si="3"/>
        <v>-6.1698972126379683</v>
      </c>
      <c r="O60" s="89"/>
      <c r="P60" s="89"/>
      <c r="R60">
        <v>49</v>
      </c>
      <c r="S60" s="66">
        <v>11347703</v>
      </c>
      <c r="T60">
        <v>44</v>
      </c>
      <c r="U60" s="66">
        <v>9622121</v>
      </c>
      <c r="W60" s="29">
        <v>11</v>
      </c>
      <c r="X60" s="66">
        <v>6554522</v>
      </c>
      <c r="Y60">
        <v>1</v>
      </c>
      <c r="Z60" s="66">
        <v>87279</v>
      </c>
    </row>
    <row r="61" spans="1:26" hidden="1" x14ac:dyDescent="0.2">
      <c r="A61" s="605"/>
      <c r="B61" s="25" t="s">
        <v>201</v>
      </c>
      <c r="C61" s="29">
        <f>SUM('Summary Data'!C128,'Summary Data'!G128)</f>
        <v>32</v>
      </c>
      <c r="D61" s="92">
        <f>SUM('Summary Data'!D128,'Summary Data'!H128,'Summary Data'!J128)</f>
        <v>7270216</v>
      </c>
      <c r="E61" s="29">
        <f>SUM('Summary Data'!C116,'Summary Data'!G116)</f>
        <v>60</v>
      </c>
      <c r="F61" s="93">
        <f>SUM('Summary Data'!D116,'Summary Data'!H116,'Summary Data'!J116)</f>
        <v>14003882</v>
      </c>
      <c r="G61" s="89">
        <f t="shared" si="0"/>
        <v>-0.875</v>
      </c>
      <c r="H61" s="89">
        <f t="shared" si="1"/>
        <v>-0.92619889147722712</v>
      </c>
      <c r="I61" s="29">
        <f>SUM('Summary Data'!AK128)</f>
        <v>5</v>
      </c>
      <c r="J61" s="100">
        <f>SUM('Summary Data'!AL128)</f>
        <v>9583449</v>
      </c>
      <c r="K61" s="29">
        <f>SUM('Summary Data'!AK116)</f>
        <v>2</v>
      </c>
      <c r="L61" s="100">
        <f>SUM('Summary Data'!AL116)</f>
        <v>3237016</v>
      </c>
      <c r="M61" s="89">
        <f t="shared" si="2"/>
        <v>0.6</v>
      </c>
      <c r="N61" s="89">
        <f t="shared" si="3"/>
        <v>0.66222849414652285</v>
      </c>
      <c r="O61" s="89"/>
      <c r="P61" s="89"/>
      <c r="R61">
        <v>62</v>
      </c>
      <c r="S61" s="66">
        <v>15082782</v>
      </c>
      <c r="T61">
        <v>50</v>
      </c>
      <c r="U61" s="66">
        <v>11769501</v>
      </c>
      <c r="W61" s="29">
        <v>3</v>
      </c>
      <c r="X61" s="66">
        <v>437000</v>
      </c>
      <c r="Y61">
        <v>4</v>
      </c>
      <c r="Z61" s="66">
        <v>1123191</v>
      </c>
    </row>
    <row r="62" spans="1:26" hidden="1" x14ac:dyDescent="0.2">
      <c r="A62" s="605"/>
      <c r="B62" s="25" t="s">
        <v>202</v>
      </c>
      <c r="C62" s="29">
        <f>SUM('Summary Data'!C129,'Summary Data'!G129)</f>
        <v>44</v>
      </c>
      <c r="D62" s="92">
        <f>SUM('Summary Data'!D129,'Summary Data'!H129,'Summary Data'!J129)</f>
        <v>11228048</v>
      </c>
      <c r="E62" s="29">
        <f>SUM('Summary Data'!C117,'Summary Data'!G117)</f>
        <v>66</v>
      </c>
      <c r="F62" s="93">
        <f>SUM('Summary Data'!D117,'Summary Data'!H117,'Summary Data'!J117)</f>
        <v>15834697</v>
      </c>
      <c r="G62" s="89">
        <f t="shared" si="0"/>
        <v>-0.5</v>
      </c>
      <c r="H62" s="89">
        <f t="shared" si="1"/>
        <v>-0.41028048686646157</v>
      </c>
      <c r="I62" s="29">
        <f>SUM('Summary Data'!AK129)</f>
        <v>2</v>
      </c>
      <c r="J62" s="100">
        <f>SUM('Summary Data'!AL129)</f>
        <v>11737756</v>
      </c>
      <c r="K62" s="29">
        <f>SUM('Summary Data'!AK117)</f>
        <v>1</v>
      </c>
      <c r="L62" s="100">
        <f>SUM('Summary Data'!AL117)</f>
        <v>1324714</v>
      </c>
      <c r="M62" s="89">
        <f t="shared" si="2"/>
        <v>0.5</v>
      </c>
      <c r="N62" s="89">
        <f t="shared" si="3"/>
        <v>0.88714077886778364</v>
      </c>
      <c r="O62" s="89"/>
      <c r="P62" s="89"/>
      <c r="R62">
        <f>SUM(R56:R61)</f>
        <v>253</v>
      </c>
      <c r="S62" s="66">
        <f>SUM(S56:S61)</f>
        <v>60421259</v>
      </c>
      <c r="T62">
        <f>SUM(T56:T61)</f>
        <v>310</v>
      </c>
      <c r="U62" s="66">
        <f>SUM(U56:U61)</f>
        <v>72302915</v>
      </c>
      <c r="W62" s="102">
        <f>SUM(W56:W61)</f>
        <v>25</v>
      </c>
      <c r="X62" s="66">
        <f>SUM(X56:X61)</f>
        <v>31507010</v>
      </c>
      <c r="Y62">
        <f>SUM(Y56:Y61)</f>
        <v>11</v>
      </c>
      <c r="Z62" s="66">
        <f>SUM(Z56:Z61)</f>
        <v>8647588</v>
      </c>
    </row>
    <row r="63" spans="1:26" hidden="1" x14ac:dyDescent="0.2">
      <c r="A63" s="605"/>
      <c r="B63" s="25" t="s">
        <v>203</v>
      </c>
      <c r="C63" s="29">
        <f>SUM('Summary Data'!C130,'Summary Data'!G130)</f>
        <v>49</v>
      </c>
      <c r="D63" s="92">
        <f>SUM('Summary Data'!D130,'Summary Data'!H130,'Summary Data'!J130)</f>
        <v>11347703</v>
      </c>
      <c r="E63" s="29">
        <f>SUM('Summary Data'!C118,'Summary Data'!G118)</f>
        <v>44</v>
      </c>
      <c r="F63" s="93">
        <f>SUM('Summary Data'!D118,'Summary Data'!H118,'Summary Data'!J118)</f>
        <v>9622121</v>
      </c>
      <c r="G63" s="89">
        <f t="shared" si="0"/>
        <v>0.10204081632653061</v>
      </c>
      <c r="H63" s="89">
        <f t="shared" si="1"/>
        <v>0.1520644310130429</v>
      </c>
      <c r="I63" s="29">
        <f>SUM('Summary Data'!AK130)</f>
        <v>11</v>
      </c>
      <c r="J63" s="100">
        <f>SUM('Summary Data'!AL130)</f>
        <v>6554522</v>
      </c>
      <c r="K63" s="29">
        <f>SUM('Summary Data'!AK118)</f>
        <v>1</v>
      </c>
      <c r="L63" s="100">
        <f>SUM('Summary Data'!AL118)</f>
        <v>87279</v>
      </c>
      <c r="M63" s="89">
        <f t="shared" si="2"/>
        <v>0.90909090909090906</v>
      </c>
      <c r="N63" s="89">
        <f t="shared" si="3"/>
        <v>0.98668415484759986</v>
      </c>
      <c r="O63" s="89"/>
      <c r="P63" s="89"/>
      <c r="R63" s="103">
        <f>253*2</f>
        <v>506</v>
      </c>
      <c r="S63" s="92">
        <f>S62*2</f>
        <v>120842518</v>
      </c>
      <c r="U63" s="66"/>
      <c r="W63" s="103">
        <f>W62*2</f>
        <v>50</v>
      </c>
      <c r="X63" s="92">
        <f>X62*2</f>
        <v>63014020</v>
      </c>
    </row>
    <row r="64" spans="1:26" hidden="1" x14ac:dyDescent="0.2">
      <c r="A64" s="605"/>
      <c r="B64" s="25" t="s">
        <v>204</v>
      </c>
      <c r="C64" s="29">
        <f>SUM('Summary Data'!C131,'Summary Data'!G131)</f>
        <v>62</v>
      </c>
      <c r="D64" s="92">
        <f>SUM('Summary Data'!D131,'Summary Data'!H131,'Summary Data'!J131)</f>
        <v>15082782</v>
      </c>
      <c r="E64" s="29">
        <f>SUM('Summary Data'!C119,'Summary Data'!G119)</f>
        <v>50</v>
      </c>
      <c r="F64" s="93">
        <f>SUM('Summary Data'!D119,'Summary Data'!H119,'Summary Data'!J119)</f>
        <v>11769501</v>
      </c>
      <c r="G64" s="89">
        <f t="shared" si="0"/>
        <v>0.19354838709677419</v>
      </c>
      <c r="H64" s="89">
        <f t="shared" si="1"/>
        <v>0.21967306827082697</v>
      </c>
      <c r="I64" s="29">
        <f>SUM('Summary Data'!AK131)</f>
        <v>3</v>
      </c>
      <c r="J64" s="100">
        <f>SUM('Summary Data'!AL131)</f>
        <v>437000</v>
      </c>
      <c r="K64" s="29">
        <f>SUM('Summary Data'!AK119)</f>
        <v>4</v>
      </c>
      <c r="L64" s="100">
        <f>SUM('Summary Data'!AL119)</f>
        <v>1123191</v>
      </c>
      <c r="M64" s="89">
        <f t="shared" si="2"/>
        <v>-0.33333333333333331</v>
      </c>
      <c r="N64" s="89">
        <f t="shared" si="3"/>
        <v>-1.5702311212814646</v>
      </c>
      <c r="O64" s="89"/>
      <c r="P64" s="89"/>
      <c r="R64" s="103" t="s">
        <v>218</v>
      </c>
      <c r="U64" s="66"/>
    </row>
    <row r="65" spans="1:21" hidden="1" x14ac:dyDescent="0.2">
      <c r="A65" s="605"/>
      <c r="B65" s="25" t="s">
        <v>205</v>
      </c>
      <c r="C65" s="29">
        <f>SUM('Summary Data'!C132,'Summary Data'!G132)</f>
        <v>43</v>
      </c>
      <c r="D65" s="66">
        <f>SUM('Summary Data'!D132,'Summary Data'!H132,'Summary Data'!J132)</f>
        <v>10918864</v>
      </c>
      <c r="E65" s="29">
        <f>SUM('Summary Data'!C120,'Summary Data'!G120)</f>
        <v>57</v>
      </c>
      <c r="F65" s="60">
        <f>SUM('Summary Data'!D120,'Summary Data'!H120,'Summary Data'!J120)</f>
        <v>14089726</v>
      </c>
      <c r="G65" s="89">
        <f t="shared" si="0"/>
        <v>-0.32558139534883723</v>
      </c>
      <c r="H65" s="89">
        <f t="shared" si="1"/>
        <v>-0.29040218835952164</v>
      </c>
      <c r="I65" s="29">
        <f>SUM('Summary Data'!AK132)</f>
        <v>0</v>
      </c>
      <c r="J65" s="60">
        <f>SUM('Summary Data'!AL132)</f>
        <v>0</v>
      </c>
      <c r="K65" s="29">
        <f>SUM('Summary Data'!AK120)</f>
        <v>2</v>
      </c>
      <c r="L65" s="60">
        <f>SUM('Summary Data'!AL120)</f>
        <v>1780407</v>
      </c>
      <c r="M65" s="89" t="e">
        <f t="shared" si="2"/>
        <v>#DIV/0!</v>
      </c>
      <c r="N65" s="89" t="e">
        <f t="shared" si="3"/>
        <v>#DIV/0!</v>
      </c>
      <c r="O65" s="89"/>
      <c r="P65" s="89"/>
      <c r="U65" s="66"/>
    </row>
    <row r="66" spans="1:21" hidden="1" x14ac:dyDescent="0.2">
      <c r="A66" s="605"/>
      <c r="B66" s="25" t="s">
        <v>206</v>
      </c>
      <c r="C66" s="29">
        <f>SUM('Summary Data'!C133,'Summary Data'!G133)</f>
        <v>46</v>
      </c>
      <c r="D66" s="66">
        <f>SUM('Summary Data'!D133,'Summary Data'!H133,'Summary Data'!J133)</f>
        <v>11886324</v>
      </c>
      <c r="E66" s="29">
        <f>SUM('Summary Data'!C121,'Summary Data'!G121)</f>
        <v>18</v>
      </c>
      <c r="F66" s="60">
        <f>SUM('Summary Data'!D121,'Summary Data'!H121,'Summary Data'!J121)</f>
        <v>3786259</v>
      </c>
      <c r="G66" s="89">
        <f t="shared" si="0"/>
        <v>0.60869565217391308</v>
      </c>
      <c r="H66" s="89">
        <f t="shared" si="1"/>
        <v>0.68146089573193525</v>
      </c>
      <c r="I66" s="29">
        <f>SUM('Summary Data'!AK133)</f>
        <v>7</v>
      </c>
      <c r="J66" s="60">
        <f>SUM('Summary Data'!AL133)</f>
        <v>17910380</v>
      </c>
      <c r="K66" s="29">
        <f>SUM('Summary Data'!AK121)</f>
        <v>1</v>
      </c>
      <c r="L66" s="60">
        <f>SUM('Summary Data'!AL121)</f>
        <v>3776021</v>
      </c>
      <c r="M66" s="89">
        <f t="shared" si="2"/>
        <v>0.8571428571428571</v>
      </c>
      <c r="N66" s="89">
        <f t="shared" si="3"/>
        <v>0.78917136319832415</v>
      </c>
      <c r="O66" s="89"/>
      <c r="P66" s="89"/>
    </row>
    <row r="67" spans="1:21" hidden="1" x14ac:dyDescent="0.2">
      <c r="A67" s="606"/>
      <c r="B67" s="25" t="s">
        <v>207</v>
      </c>
      <c r="C67" s="29">
        <f>SUM('Summary Data'!C134,'Summary Data'!G134)</f>
        <v>93</v>
      </c>
      <c r="D67" s="66">
        <f>SUM('Summary Data'!D134,'Summary Data'!H134,'Summary Data'!J134)</f>
        <v>13382603</v>
      </c>
      <c r="E67" s="29">
        <f>SUM('Summary Data'!C122,'Summary Data'!G122)</f>
        <v>29</v>
      </c>
      <c r="F67" s="60">
        <f>SUM('Summary Data'!D122,'Summary Data'!H122,'Summary Data'!J122)</f>
        <v>7283651</v>
      </c>
      <c r="G67" s="89">
        <f t="shared" si="0"/>
        <v>0.68817204301075274</v>
      </c>
      <c r="H67" s="89">
        <f t="shared" si="1"/>
        <v>0.45573734795839044</v>
      </c>
      <c r="I67" s="29">
        <f>SUM('Summary Data'!AK134)</f>
        <v>1</v>
      </c>
      <c r="J67" s="60">
        <f>SUM('Summary Data'!AL134)</f>
        <v>21000</v>
      </c>
      <c r="K67" s="29">
        <f>SUM('Summary Data'!AK122)</f>
        <v>10</v>
      </c>
      <c r="L67" s="60">
        <f>SUM('Summary Data'!AL122)</f>
        <v>2226563</v>
      </c>
      <c r="M67" s="89">
        <f t="shared" si="2"/>
        <v>-9</v>
      </c>
      <c r="N67" s="89">
        <f t="shared" si="3"/>
        <v>-105.02680952380952</v>
      </c>
      <c r="O67" s="89"/>
      <c r="P67" s="89"/>
    </row>
    <row r="68" spans="1:21" hidden="1" x14ac:dyDescent="0.2">
      <c r="A68" s="604" t="s">
        <v>221</v>
      </c>
      <c r="B68" s="206" t="s">
        <v>222</v>
      </c>
      <c r="C68" s="29">
        <f>SUM('Summary Data'!C135,'Summary Data'!G135)</f>
        <v>54</v>
      </c>
      <c r="D68" s="66">
        <f>SUM('Summary Data'!D135,'Summary Data'!H135,'Summary Data'!J135)</f>
        <v>13754582</v>
      </c>
      <c r="E68" s="29">
        <f>SUM('Summary Data'!C123,'Summary Data'!G123)</f>
        <v>47</v>
      </c>
      <c r="F68" s="60">
        <f>SUM('Summary Data'!D123,'Summary Data'!H123,'Summary Data'!J123)</f>
        <v>10769958</v>
      </c>
      <c r="G68" s="89">
        <f t="shared" si="0"/>
        <v>0.12962962962962962</v>
      </c>
      <c r="H68" s="89">
        <f t="shared" si="1"/>
        <v>0.21699125425985319</v>
      </c>
      <c r="I68" s="29">
        <f>SUM('Summary Data'!AK135)</f>
        <v>1</v>
      </c>
      <c r="J68" s="60">
        <f>SUM('Summary Data'!AL135)</f>
        <v>512150</v>
      </c>
      <c r="K68" s="29">
        <f>SUM('Summary Data'!AK123)</f>
        <v>2</v>
      </c>
      <c r="L68" s="60">
        <f>SUM('Summary Data'!AL123)</f>
        <v>6038935</v>
      </c>
      <c r="M68" s="89">
        <f t="shared" si="2"/>
        <v>-1</v>
      </c>
      <c r="N68" s="89">
        <f t="shared" si="3"/>
        <v>-10.791340427609098</v>
      </c>
      <c r="O68" s="89"/>
      <c r="P68" s="89"/>
    </row>
    <row r="69" spans="1:21" hidden="1" x14ac:dyDescent="0.2">
      <c r="A69" s="605"/>
      <c r="B69" s="207" t="s">
        <v>223</v>
      </c>
      <c r="C69" s="29">
        <f>SUM('Summary Data'!C136,'Summary Data'!G136)</f>
        <v>41</v>
      </c>
      <c r="D69" s="66">
        <f>SUM('Summary Data'!D136,'Summary Data'!H136,'Summary Data'!J136)</f>
        <v>11398124</v>
      </c>
      <c r="E69" s="29">
        <f>SUM('Summary Data'!C124,'Summary Data'!G124)</f>
        <v>32</v>
      </c>
      <c r="F69" s="60">
        <f>SUM('Summary Data'!D124,'Summary Data'!H124,'Summary Data'!J124)</f>
        <v>8219410</v>
      </c>
      <c r="G69" s="89">
        <f t="shared" si="0"/>
        <v>0.21951219512195122</v>
      </c>
      <c r="H69" s="89">
        <f t="shared" si="1"/>
        <v>0.27888045436248982</v>
      </c>
      <c r="I69" s="29">
        <f>SUM('Summary Data'!AK136)</f>
        <v>1</v>
      </c>
      <c r="J69" s="60">
        <f>SUM('Summary Data'!AL136)</f>
        <v>108860</v>
      </c>
      <c r="K69" s="29">
        <f>SUM('Summary Data'!AK124)</f>
        <v>4</v>
      </c>
      <c r="L69" s="60">
        <f>SUM('Summary Data'!AL124)</f>
        <v>4816000</v>
      </c>
      <c r="M69" s="89">
        <f t="shared" si="2"/>
        <v>-3</v>
      </c>
      <c r="N69" s="89">
        <f t="shared" si="3"/>
        <v>-43.240308653316184</v>
      </c>
      <c r="O69" s="61"/>
      <c r="P69" s="61"/>
      <c r="T69" t="s">
        <v>159</v>
      </c>
    </row>
    <row r="70" spans="1:21" hidden="1" x14ac:dyDescent="0.2">
      <c r="A70" s="605"/>
      <c r="B70" s="207" t="s">
        <v>224</v>
      </c>
      <c r="C70" s="29">
        <f>SUM('Summary Data'!C137,'Summary Data'!G137)</f>
        <v>55</v>
      </c>
      <c r="D70" s="66">
        <f>SUM('Summary Data'!D137,'Summary Data'!H137,'Summary Data'!J137)</f>
        <v>14534196</v>
      </c>
      <c r="E70" s="29">
        <f>SUM('Summary Data'!C125,'Summary Data'!G125)</f>
        <v>17</v>
      </c>
      <c r="F70" s="60">
        <f>SUM('Summary Data'!D125,'Summary Data'!H125,'Summary Data'!J125)</f>
        <v>4452313</v>
      </c>
      <c r="G70" s="89">
        <f t="shared" si="0"/>
        <v>0.69090909090909092</v>
      </c>
      <c r="H70" s="89">
        <f t="shared" si="1"/>
        <v>0.69366637136309428</v>
      </c>
      <c r="I70" s="29">
        <f>SUM('Summary Data'!AK137)</f>
        <v>1</v>
      </c>
      <c r="J70" s="60">
        <f>SUM('Summary Data'!AL137)</f>
        <v>95117</v>
      </c>
      <c r="K70" s="29">
        <f>SUM('Summary Data'!AK125)</f>
        <v>2</v>
      </c>
      <c r="L70" s="60">
        <f>SUM('Summary Data'!AL125)</f>
        <v>1509000</v>
      </c>
      <c r="M70" s="89">
        <f t="shared" si="2"/>
        <v>-1</v>
      </c>
      <c r="N70" s="89">
        <f t="shared" si="3"/>
        <v>-14.864671930359451</v>
      </c>
      <c r="O70" s="61"/>
      <c r="P70" s="61"/>
    </row>
    <row r="71" spans="1:21" hidden="1" x14ac:dyDescent="0.2">
      <c r="A71" s="605"/>
      <c r="B71" s="208">
        <v>40909</v>
      </c>
      <c r="C71" s="29">
        <f>SUM('Summary Data'!C138,'Summary Data'!G138)</f>
        <v>46</v>
      </c>
      <c r="D71" s="66">
        <f>SUM('Summary Data'!D138,'Summary Data'!H138,'Summary Data'!J138)</f>
        <v>10719428</v>
      </c>
      <c r="E71" s="29">
        <f>SUM('Summary Data'!C126,'Summary Data'!G126)</f>
        <v>34</v>
      </c>
      <c r="F71" s="60">
        <f>SUM('Summary Data'!D126,'Summary Data'!H126,'Summary Data'!J126)</f>
        <v>8063165</v>
      </c>
      <c r="G71" s="89">
        <f t="shared" si="0"/>
        <v>0.2608695652173913</v>
      </c>
      <c r="H71" s="89">
        <f t="shared" si="1"/>
        <v>0.24779894972007835</v>
      </c>
      <c r="I71" s="29">
        <f>SUM('Summary Data'!AK138)</f>
        <v>0</v>
      </c>
      <c r="J71" s="60">
        <f>SUM('Summary Data'!AL138)</f>
        <v>0</v>
      </c>
      <c r="K71" s="29">
        <f>SUM('Summary Data'!AK126)</f>
        <v>2</v>
      </c>
      <c r="L71" s="60">
        <f>SUM('Summary Data'!AL126)</f>
        <v>2806784</v>
      </c>
      <c r="M71" s="89" t="e">
        <f t="shared" si="2"/>
        <v>#DIV/0!</v>
      </c>
      <c r="N71" s="89" t="e">
        <f t="shared" si="3"/>
        <v>#DIV/0!</v>
      </c>
      <c r="O71" s="61"/>
      <c r="P71" s="61"/>
    </row>
    <row r="72" spans="1:21" hidden="1" x14ac:dyDescent="0.2">
      <c r="A72" s="605"/>
      <c r="B72" s="208">
        <v>40940</v>
      </c>
      <c r="C72" s="29">
        <f>SUM('Summary Data'!C139,'Summary Data'!G139)</f>
        <v>43</v>
      </c>
      <c r="D72" s="66">
        <f>SUM('Summary Data'!D139,'Summary Data'!H139,'Summary Data'!J139)</f>
        <v>11256651</v>
      </c>
      <c r="E72" s="29">
        <f>SUM('Summary Data'!C127,'Summary Data'!G127)</f>
        <v>32</v>
      </c>
      <c r="F72" s="60">
        <f>SUM('Summary Data'!D127,'Summary Data'!H127,'Summary Data'!J127)</f>
        <v>7429345</v>
      </c>
      <c r="G72" s="89">
        <f t="shared" ref="G72:G82" si="4">(C72-E72)/C72</f>
        <v>0.2558139534883721</v>
      </c>
      <c r="H72" s="89">
        <f t="shared" ref="H72:H82" si="5">(D72-F72)/D72</f>
        <v>0.34000396743223182</v>
      </c>
      <c r="I72" s="29">
        <f>SUM('Summary Data'!AK139)</f>
        <v>6</v>
      </c>
      <c r="J72" s="60">
        <f>SUM('Summary Data'!AL139)</f>
        <v>6312921</v>
      </c>
      <c r="K72" s="29">
        <f>SUM('Summary Data'!AK127)</f>
        <v>2</v>
      </c>
      <c r="L72" s="60">
        <f>SUM('Summary Data'!AL127)</f>
        <v>387499</v>
      </c>
      <c r="M72" s="89">
        <f t="shared" ref="M72:M82" si="6">(I72-K72)/I72</f>
        <v>0.66666666666666663</v>
      </c>
      <c r="N72" s="89">
        <f t="shared" ref="N72:N82" si="7">(J72-L72)/J72</f>
        <v>0.93861811354838753</v>
      </c>
      <c r="O72" s="61"/>
      <c r="P72" s="61"/>
    </row>
    <row r="73" spans="1:21" hidden="1" x14ac:dyDescent="0.2">
      <c r="A73" s="605"/>
      <c r="B73" s="208">
        <v>40969</v>
      </c>
      <c r="C73" s="29">
        <f>SUM('Summary Data'!C140,'Summary Data'!G140)</f>
        <v>78</v>
      </c>
      <c r="D73" s="66">
        <f>SUM('Summary Data'!D140,'Summary Data'!H140,'Summary Data'!J140)</f>
        <v>17739508</v>
      </c>
      <c r="E73" s="29">
        <f>SUM('Summary Data'!C128,'Summary Data'!G128)</f>
        <v>32</v>
      </c>
      <c r="F73" s="60">
        <f>SUM('Summary Data'!D128,'Summary Data'!H128,'Summary Data'!J128)</f>
        <v>7270216</v>
      </c>
      <c r="G73" s="89">
        <f t="shared" si="4"/>
        <v>0.58974358974358976</v>
      </c>
      <c r="H73" s="89">
        <f t="shared" si="5"/>
        <v>0.59016811514727463</v>
      </c>
      <c r="I73" s="29">
        <f>SUM('Summary Data'!AK140)</f>
        <v>2</v>
      </c>
      <c r="J73" s="60">
        <f>SUM('Summary Data'!AL140)</f>
        <v>1400787</v>
      </c>
      <c r="K73" s="29">
        <f>SUM('Summary Data'!AK128)</f>
        <v>5</v>
      </c>
      <c r="L73" s="60">
        <f>SUM('Summary Data'!AL128)</f>
        <v>9583449</v>
      </c>
      <c r="M73" s="89">
        <f t="shared" si="6"/>
        <v>-1.5</v>
      </c>
      <c r="N73" s="89">
        <f t="shared" si="7"/>
        <v>-5.8414748280787867</v>
      </c>
      <c r="O73" s="61"/>
      <c r="P73" s="61"/>
    </row>
    <row r="74" spans="1:21" hidden="1" x14ac:dyDescent="0.2">
      <c r="A74" s="605"/>
      <c r="B74" s="208">
        <v>41000</v>
      </c>
      <c r="C74" s="29">
        <f>SUM('Summary Data'!C141,'Summary Data'!G141)</f>
        <v>102</v>
      </c>
      <c r="D74" s="66">
        <f>SUM('Summary Data'!D141,'Summary Data'!H141,'Summary Data'!J141)</f>
        <v>18369544</v>
      </c>
      <c r="E74" s="29">
        <f>SUM('Summary Data'!C129,'Summary Data'!G129)</f>
        <v>44</v>
      </c>
      <c r="F74" s="60">
        <f>SUM('Summary Data'!D129,'Summary Data'!H129,'Summary Data'!J129)</f>
        <v>11228048</v>
      </c>
      <c r="G74" s="89">
        <f t="shared" si="4"/>
        <v>0.56862745098039214</v>
      </c>
      <c r="H74" s="89">
        <f t="shared" si="5"/>
        <v>0.38876827862466262</v>
      </c>
      <c r="I74" s="29">
        <f>SUM('Summary Data'!AK141)</f>
        <v>7</v>
      </c>
      <c r="J74" s="60">
        <f>SUM('Summary Data'!AL141)</f>
        <v>25414244</v>
      </c>
      <c r="K74" s="29">
        <f>SUM('Summary Data'!AK129)</f>
        <v>2</v>
      </c>
      <c r="L74" s="60">
        <f>SUM('Summary Data'!AL129)</f>
        <v>11737756</v>
      </c>
      <c r="M74" s="89">
        <f t="shared" si="6"/>
        <v>0.7142857142857143</v>
      </c>
      <c r="N74" s="89">
        <f t="shared" si="7"/>
        <v>0.53814262584399519</v>
      </c>
      <c r="O74" s="61"/>
      <c r="P74" s="61"/>
    </row>
    <row r="75" spans="1:21" hidden="1" x14ac:dyDescent="0.2">
      <c r="A75" s="605"/>
      <c r="B75" s="208">
        <v>41030</v>
      </c>
      <c r="C75" s="29">
        <f>SUM('Summary Data'!C142,'Summary Data'!G142)</f>
        <v>131</v>
      </c>
      <c r="D75" s="66">
        <f>SUM('Summary Data'!D142,'Summary Data'!H142,'Summary Data'!J142)</f>
        <v>24389256</v>
      </c>
      <c r="E75" s="29">
        <f>SUM('Summary Data'!C130,'Summary Data'!G130)</f>
        <v>49</v>
      </c>
      <c r="F75" s="60">
        <f>SUM('Summary Data'!D130,'Summary Data'!H130,'Summary Data'!J130)</f>
        <v>11347703</v>
      </c>
      <c r="G75" s="89">
        <f t="shared" si="4"/>
        <v>0.62595419847328249</v>
      </c>
      <c r="H75" s="89">
        <f t="shared" si="5"/>
        <v>0.53472533151482771</v>
      </c>
      <c r="I75" s="29">
        <f>SUM('Summary Data'!AK142)</f>
        <v>6</v>
      </c>
      <c r="J75" s="60">
        <f>SUM('Summary Data'!AL142)</f>
        <v>14828663.5</v>
      </c>
      <c r="K75" s="29">
        <f>SUM('Summary Data'!AK130)</f>
        <v>11</v>
      </c>
      <c r="L75" s="60">
        <f>SUM('Summary Data'!AL130)</f>
        <v>6554522</v>
      </c>
      <c r="M75" s="89">
        <f t="shared" si="6"/>
        <v>-0.83333333333333337</v>
      </c>
      <c r="N75" s="89">
        <f t="shared" si="7"/>
        <v>0.55798295645457197</v>
      </c>
      <c r="O75" s="61"/>
      <c r="P75" s="61"/>
    </row>
    <row r="76" spans="1:21" hidden="1" x14ac:dyDescent="0.2">
      <c r="A76" s="605"/>
      <c r="B76" s="208">
        <v>41061</v>
      </c>
      <c r="C76" s="29">
        <f>SUM('Summary Data'!C143,'Summary Data'!G143)</f>
        <v>96</v>
      </c>
      <c r="D76" s="66">
        <f>SUM('Summary Data'!D143,'Summary Data'!H143,'Summary Data'!J143)</f>
        <v>25557379</v>
      </c>
      <c r="E76" s="29">
        <f>SUM('Summary Data'!C131,'Summary Data'!G131)</f>
        <v>62</v>
      </c>
      <c r="F76" s="60">
        <f>SUM('Summary Data'!D131,'Summary Data'!H131,'Summary Data'!J131)</f>
        <v>15082782</v>
      </c>
      <c r="G76" s="89">
        <f t="shared" si="4"/>
        <v>0.35416666666666669</v>
      </c>
      <c r="H76" s="89">
        <f t="shared" si="5"/>
        <v>0.40984629135875006</v>
      </c>
      <c r="I76" s="29">
        <f>SUM('Summary Data'!AK143)</f>
        <v>5</v>
      </c>
      <c r="J76" s="60">
        <f>SUM('Summary Data'!AL143)</f>
        <v>4856337</v>
      </c>
      <c r="K76" s="29">
        <f>SUM('Summary Data'!AK131)</f>
        <v>3</v>
      </c>
      <c r="L76" s="60">
        <f>SUM('Summary Data'!AL131)</f>
        <v>437000</v>
      </c>
      <c r="M76" s="89">
        <f t="shared" si="6"/>
        <v>0.4</v>
      </c>
      <c r="N76" s="89">
        <f t="shared" si="7"/>
        <v>0.91001448210863456</v>
      </c>
      <c r="O76" s="61"/>
      <c r="P76" s="61"/>
    </row>
    <row r="77" spans="1:21" hidden="1" x14ac:dyDescent="0.2">
      <c r="A77" s="605"/>
      <c r="B77" s="209">
        <v>41091</v>
      </c>
      <c r="C77" s="29">
        <f>SUM('Summary Data'!C144,'Summary Data'!G144)</f>
        <v>151</v>
      </c>
      <c r="D77" s="66">
        <f>SUM('Summary Data'!D144,'Summary Data'!H144,'Summary Data'!J144)</f>
        <v>22384905.600000001</v>
      </c>
      <c r="E77" s="29">
        <f>SUM('Summary Data'!C132,'Summary Data'!G132)</f>
        <v>43</v>
      </c>
      <c r="F77" s="60">
        <f>SUM('Summary Data'!D132,'Summary Data'!H132,'Summary Data'!J132)</f>
        <v>10918864</v>
      </c>
      <c r="G77" s="89">
        <f t="shared" si="4"/>
        <v>0.71523178807947019</v>
      </c>
      <c r="H77" s="89">
        <f t="shared" si="5"/>
        <v>0.5122220216108484</v>
      </c>
      <c r="I77" s="29">
        <f>SUM('Summary Data'!AK144)</f>
        <v>7</v>
      </c>
      <c r="J77" s="60">
        <f>SUM('Summary Data'!AL144)</f>
        <v>2314063.77</v>
      </c>
      <c r="K77" s="29">
        <f>SUM('Summary Data'!AK132)</f>
        <v>0</v>
      </c>
      <c r="L77" s="60">
        <f>SUM('Summary Data'!AL132)</f>
        <v>0</v>
      </c>
      <c r="M77" s="89">
        <f t="shared" si="6"/>
        <v>1</v>
      </c>
      <c r="N77" s="89">
        <f t="shared" si="7"/>
        <v>1</v>
      </c>
      <c r="O77" s="61"/>
      <c r="P77" s="61"/>
    </row>
    <row r="78" spans="1:21" hidden="1" x14ac:dyDescent="0.2">
      <c r="A78" s="605"/>
      <c r="B78" s="209">
        <v>41122</v>
      </c>
      <c r="C78" s="29">
        <f>SUM('Summary Data'!C145,'Summary Data'!G145)</f>
        <v>80</v>
      </c>
      <c r="D78" s="66">
        <f>SUM('Summary Data'!D145,'Summary Data'!H145,'Summary Data'!J145)</f>
        <v>21387087</v>
      </c>
      <c r="E78" s="29">
        <f>SUM('Summary Data'!C133,'Summary Data'!G133)</f>
        <v>46</v>
      </c>
      <c r="F78" s="60">
        <f>SUM('Summary Data'!D133,'Summary Data'!H133,'Summary Data'!J133)</f>
        <v>11886324</v>
      </c>
      <c r="G78" s="89">
        <f t="shared" si="4"/>
        <v>0.42499999999999999</v>
      </c>
      <c r="H78" s="89">
        <f t="shared" si="5"/>
        <v>0.44422894057521717</v>
      </c>
      <c r="I78" s="29">
        <f>SUM('Summary Data'!AK145)</f>
        <v>6</v>
      </c>
      <c r="J78" s="60">
        <f>SUM('Summary Data'!AL145)</f>
        <v>10376967.5</v>
      </c>
      <c r="K78" s="29">
        <f>SUM('Summary Data'!AK133)</f>
        <v>7</v>
      </c>
      <c r="L78" s="60">
        <f>SUM('Summary Data'!AL133)</f>
        <v>17910380</v>
      </c>
      <c r="M78" s="89">
        <f t="shared" si="6"/>
        <v>-0.16666666666666666</v>
      </c>
      <c r="N78" s="89">
        <f t="shared" si="7"/>
        <v>-0.72597437546180998</v>
      </c>
      <c r="O78" s="61"/>
      <c r="P78" s="61"/>
    </row>
    <row r="79" spans="1:21" hidden="1" x14ac:dyDescent="0.2">
      <c r="A79" s="606"/>
      <c r="B79" s="209">
        <v>41153</v>
      </c>
      <c r="C79" s="29">
        <f>SUM('Summary Data'!C146,'Summary Data'!G146)</f>
        <v>58</v>
      </c>
      <c r="D79" s="66">
        <f>SUM('Summary Data'!D146,'Summary Data'!H146,'Summary Data'!J146)</f>
        <v>15993077</v>
      </c>
      <c r="E79" s="29">
        <f>SUM('Summary Data'!C134,'Summary Data'!G134)</f>
        <v>93</v>
      </c>
      <c r="F79" s="60">
        <f>SUM('Summary Data'!D134,'Summary Data'!H134,'Summary Data'!J134)</f>
        <v>13382603</v>
      </c>
      <c r="G79" s="89">
        <f t="shared" si="4"/>
        <v>-0.60344827586206895</v>
      </c>
      <c r="H79" s="89">
        <f t="shared" si="5"/>
        <v>0.16322525052558678</v>
      </c>
      <c r="I79" s="29">
        <f>SUM('Summary Data'!AK146)</f>
        <v>6</v>
      </c>
      <c r="J79" s="60">
        <f>SUM('Summary Data'!AL146)</f>
        <v>18835360</v>
      </c>
      <c r="K79" s="29">
        <f>SUM('Summary Data'!AK134)</f>
        <v>1</v>
      </c>
      <c r="L79" s="60">
        <f>SUM('Summary Data'!AL134)</f>
        <v>21000</v>
      </c>
      <c r="M79" s="89">
        <f t="shared" si="6"/>
        <v>0.83333333333333337</v>
      </c>
      <c r="N79" s="89">
        <f t="shared" si="7"/>
        <v>0.9988850757299037</v>
      </c>
      <c r="O79" s="61"/>
      <c r="P79" s="61"/>
    </row>
    <row r="80" spans="1:21" hidden="1" x14ac:dyDescent="0.2">
      <c r="A80" s="604" t="s">
        <v>268</v>
      </c>
      <c r="B80" s="197">
        <v>41183</v>
      </c>
      <c r="C80" s="29">
        <f>SUM('Summary Data'!C147,'Summary Data'!G147)</f>
        <v>77</v>
      </c>
      <c r="D80" s="66">
        <f>SUM('Summary Data'!D147,'Summary Data'!H147,'Summary Data'!J147)</f>
        <v>19808849</v>
      </c>
      <c r="E80" s="29">
        <f>SUM('Summary Data'!C135,'Summary Data'!G135)</f>
        <v>54</v>
      </c>
      <c r="F80" s="60">
        <f>SUM('Summary Data'!D135,'Summary Data'!H135,'Summary Data'!J135)</f>
        <v>13754582</v>
      </c>
      <c r="G80" s="89">
        <f t="shared" si="4"/>
        <v>0.29870129870129869</v>
      </c>
      <c r="H80" s="89">
        <f t="shared" si="5"/>
        <v>0.30563446669718164</v>
      </c>
      <c r="I80" s="29">
        <f>SUM('Summary Data'!AK147)</f>
        <v>4</v>
      </c>
      <c r="J80" s="60">
        <f>SUM('Summary Data'!AL147)</f>
        <v>9434726</v>
      </c>
      <c r="K80" s="29">
        <f>SUM('Summary Data'!AK135)</f>
        <v>1</v>
      </c>
      <c r="L80" s="60">
        <f>SUM('Summary Data'!AL135)</f>
        <v>512150</v>
      </c>
      <c r="M80" s="89">
        <f t="shared" si="6"/>
        <v>0.75</v>
      </c>
      <c r="N80" s="89">
        <f t="shared" si="7"/>
        <v>0.94571649457546514</v>
      </c>
      <c r="O80" s="61"/>
      <c r="P80" s="61"/>
    </row>
    <row r="81" spans="1:16" hidden="1" x14ac:dyDescent="0.2">
      <c r="A81" s="605"/>
      <c r="B81" s="197">
        <v>41214</v>
      </c>
      <c r="C81" s="29">
        <f>SUM('Summary Data'!C148,'Summary Data'!G148)</f>
        <v>128</v>
      </c>
      <c r="D81" s="66">
        <f>SUM('Summary Data'!D148,'Summary Data'!H148,'Summary Data'!J148)</f>
        <v>18538644</v>
      </c>
      <c r="E81" s="29">
        <f>SUM('Summary Data'!C136,'Summary Data'!G136)</f>
        <v>41</v>
      </c>
      <c r="F81" s="60">
        <f>SUM('Summary Data'!D136,'Summary Data'!H136,'Summary Data'!J136)</f>
        <v>11398124</v>
      </c>
      <c r="G81" s="89">
        <f t="shared" si="4"/>
        <v>0.6796875</v>
      </c>
      <c r="H81" s="89">
        <f t="shared" si="5"/>
        <v>0.3851694870455466</v>
      </c>
      <c r="I81" s="29">
        <f>SUM('Summary Data'!AK148)</f>
        <v>3</v>
      </c>
      <c r="J81" s="60">
        <f>SUM('Summary Data'!AL148)</f>
        <v>5402983</v>
      </c>
      <c r="K81" s="29">
        <f>SUM('Summary Data'!AK136)</f>
        <v>1</v>
      </c>
      <c r="L81" s="60">
        <f>SUM('Summary Data'!AL136)</f>
        <v>108860</v>
      </c>
      <c r="M81" s="89">
        <f t="shared" si="6"/>
        <v>0.66666666666666663</v>
      </c>
      <c r="N81" s="89">
        <f t="shared" si="7"/>
        <v>0.97985187071660229</v>
      </c>
      <c r="O81" s="61"/>
      <c r="P81" s="61"/>
    </row>
    <row r="82" spans="1:16" hidden="1" x14ac:dyDescent="0.2">
      <c r="A82" s="605"/>
      <c r="B82" s="197">
        <v>41255</v>
      </c>
      <c r="C82" s="29">
        <f>SUM('Summary Data'!C149,'Summary Data'!G149)</f>
        <v>51</v>
      </c>
      <c r="D82" s="66">
        <f>SUM('Summary Data'!D149,'Summary Data'!H149,'Summary Data'!J149)</f>
        <v>12983041</v>
      </c>
      <c r="E82" s="29">
        <f>SUM('Summary Data'!C137,'Summary Data'!G137)</f>
        <v>55</v>
      </c>
      <c r="F82" s="60">
        <f>SUM('Summary Data'!D137,'Summary Data'!H137,'Summary Data'!J137)</f>
        <v>14534196</v>
      </c>
      <c r="G82" s="89">
        <f t="shared" si="4"/>
        <v>-7.8431372549019607E-2</v>
      </c>
      <c r="H82" s="89">
        <f t="shared" si="5"/>
        <v>-0.11947547573792612</v>
      </c>
      <c r="I82" s="29">
        <f>SUM('Summary Data'!AK149)</f>
        <v>1</v>
      </c>
      <c r="J82" s="60">
        <f>SUM('Summary Data'!AL149)</f>
        <v>266000</v>
      </c>
      <c r="K82" s="29">
        <f>SUM('Summary Data'!AK137)</f>
        <v>1</v>
      </c>
      <c r="L82" s="60">
        <f>SUM('Summary Data'!AL137)</f>
        <v>95117</v>
      </c>
      <c r="M82" s="89">
        <f t="shared" si="6"/>
        <v>0</v>
      </c>
      <c r="N82" s="89">
        <f t="shared" si="7"/>
        <v>0.64241729323308272</v>
      </c>
      <c r="O82" s="61"/>
      <c r="P82" s="61"/>
    </row>
    <row r="83" spans="1:16" hidden="1" x14ac:dyDescent="0.2">
      <c r="A83" s="605"/>
      <c r="B83" s="197">
        <v>41287</v>
      </c>
      <c r="C83" s="29">
        <f>SUM('Summary Data'!C150,'Summary Data'!G150)</f>
        <v>66</v>
      </c>
      <c r="D83" s="66">
        <f>SUM('Summary Data'!D150,'Summary Data'!H150,'Summary Data'!J150)</f>
        <v>19081183</v>
      </c>
      <c r="E83" s="29">
        <f>SUM('Summary Data'!C138,'Summary Data'!G138)</f>
        <v>46</v>
      </c>
      <c r="F83" s="60">
        <f>SUM('Summary Data'!D138,'Summary Data'!H138,'Summary Data'!J138)</f>
        <v>10719428</v>
      </c>
      <c r="G83" s="89">
        <f>(C83-E83)/C83</f>
        <v>0.30303030303030304</v>
      </c>
      <c r="H83" s="89">
        <f>(D83-F83)/D83</f>
        <v>0.43821994684501481</v>
      </c>
      <c r="I83" s="29">
        <f>SUM('Summary Data'!AK150)</f>
        <v>4</v>
      </c>
      <c r="J83" s="60">
        <f>SUM('Summary Data'!AL150)</f>
        <v>6045863</v>
      </c>
      <c r="K83" s="29">
        <f>SUM('Summary Data'!AK138)</f>
        <v>0</v>
      </c>
      <c r="L83" s="60">
        <f>SUM('Summary Data'!AL138)</f>
        <v>0</v>
      </c>
      <c r="M83" s="89">
        <f>(I83-K83)/I83</f>
        <v>1</v>
      </c>
      <c r="N83" s="89">
        <f>(J83-L83)/J83</f>
        <v>1</v>
      </c>
      <c r="O83" s="61"/>
      <c r="P83" s="61"/>
    </row>
    <row r="84" spans="1:16" hidden="1" x14ac:dyDescent="0.2">
      <c r="A84" s="605"/>
      <c r="B84" s="197">
        <v>41318</v>
      </c>
      <c r="C84" s="29">
        <f>SUM('Summary Data'!C151,'Summary Data'!G151)</f>
        <v>147</v>
      </c>
      <c r="D84" s="66">
        <f>SUM('Summary Data'!D151,'Summary Data'!H151,'Summary Data'!J151)</f>
        <v>22532613.399999999</v>
      </c>
      <c r="E84" s="29">
        <f>SUM('Summary Data'!C139,'Summary Data'!G139)</f>
        <v>43</v>
      </c>
      <c r="F84" s="60">
        <f>SUM('Summary Data'!D139,'Summary Data'!H139,'Summary Data'!J139)</f>
        <v>11256651</v>
      </c>
      <c r="G84" s="89">
        <f t="shared" ref="G84:G94" si="8">(C84-E84)/C84</f>
        <v>0.70748299319727892</v>
      </c>
      <c r="H84" s="89">
        <f t="shared" ref="H84:H94" si="9">(D84-F84)/D84</f>
        <v>0.50042852108757163</v>
      </c>
      <c r="I84" s="29">
        <f>SUM('Summary Data'!AK151)</f>
        <v>2</v>
      </c>
      <c r="J84" s="60">
        <f>SUM('Summary Data'!AL151)</f>
        <v>7909581</v>
      </c>
      <c r="K84" s="29">
        <f>SUM('Summary Data'!AK139)</f>
        <v>6</v>
      </c>
      <c r="L84" s="60">
        <f>SUM('Summary Data'!AL139)</f>
        <v>6312921</v>
      </c>
      <c r="M84" s="89">
        <f t="shared" ref="M84:N86" si="10">(I84-K84)/I84</f>
        <v>-2</v>
      </c>
      <c r="N84" s="89">
        <f t="shared" si="10"/>
        <v>0.20186404311429393</v>
      </c>
      <c r="O84" s="61"/>
      <c r="P84" s="61"/>
    </row>
    <row r="85" spans="1:16" hidden="1" x14ac:dyDescent="0.2">
      <c r="A85" s="605"/>
      <c r="B85" s="197">
        <v>41334</v>
      </c>
      <c r="C85" s="29">
        <f>SUM('Summary Data'!C152,'Summary Data'!G152)</f>
        <v>62</v>
      </c>
      <c r="D85" s="66">
        <f>SUM('Summary Data'!D152,'Summary Data'!H152,'Summary Data'!J152)</f>
        <v>16226212</v>
      </c>
      <c r="E85" s="29">
        <f>SUM('Summary Data'!C140,'Summary Data'!G140)</f>
        <v>78</v>
      </c>
      <c r="F85" s="60">
        <f>SUM('Summary Data'!D140,'Summary Data'!H140,'Summary Data'!J140)</f>
        <v>17739508</v>
      </c>
      <c r="G85" s="89">
        <f t="shared" si="8"/>
        <v>-0.25806451612903225</v>
      </c>
      <c r="H85" s="89">
        <f t="shared" si="9"/>
        <v>-9.3262432414909904E-2</v>
      </c>
      <c r="I85" s="29">
        <f>SUM('Summary Data'!AK152)</f>
        <v>2</v>
      </c>
      <c r="J85" s="60">
        <f>SUM('Summary Data'!AL152)</f>
        <v>3873781</v>
      </c>
      <c r="K85" s="29">
        <f>SUM('Summary Data'!AK140)</f>
        <v>2</v>
      </c>
      <c r="L85" s="60">
        <f>SUM('Summary Data'!AL140)</f>
        <v>1400787</v>
      </c>
      <c r="M85" s="89">
        <f t="shared" si="10"/>
        <v>0</v>
      </c>
      <c r="N85" s="89">
        <f t="shared" si="10"/>
        <v>0.63839282602707792</v>
      </c>
      <c r="O85" s="61"/>
      <c r="P85" s="61"/>
    </row>
    <row r="86" spans="1:16" hidden="1" x14ac:dyDescent="0.2">
      <c r="A86" s="605"/>
      <c r="B86" s="197">
        <v>41365</v>
      </c>
      <c r="C86" s="29">
        <f>SUM('Summary Data'!C153,'Summary Data'!G153)</f>
        <v>100</v>
      </c>
      <c r="D86" s="66">
        <f>SUM('Summary Data'!D153,'Summary Data'!H153,'Summary Data'!J153)</f>
        <v>24643309</v>
      </c>
      <c r="E86" s="29">
        <f>SUM('Summary Data'!C141,'Summary Data'!G141)</f>
        <v>102</v>
      </c>
      <c r="F86" s="60">
        <f>SUM('Summary Data'!D141,'Summary Data'!H141,'Summary Data'!J141)</f>
        <v>18369544</v>
      </c>
      <c r="G86" s="89">
        <f t="shared" si="8"/>
        <v>-0.02</v>
      </c>
      <c r="H86" s="89">
        <f t="shared" si="9"/>
        <v>0.2545828971263559</v>
      </c>
      <c r="I86" s="29">
        <f>SUM('Summary Data'!AK153)</f>
        <v>5</v>
      </c>
      <c r="J86" s="60">
        <f>SUM('Summary Data'!AL153)</f>
        <v>13429982</v>
      </c>
      <c r="K86" s="29">
        <f>SUM('Summary Data'!AK141)</f>
        <v>7</v>
      </c>
      <c r="L86" s="60">
        <f>SUM('Summary Data'!AL141)</f>
        <v>25414244</v>
      </c>
      <c r="M86" s="89">
        <f t="shared" si="10"/>
        <v>-0.4</v>
      </c>
      <c r="N86" s="89">
        <f t="shared" si="10"/>
        <v>-0.89235130769348758</v>
      </c>
      <c r="O86" s="61"/>
      <c r="P86" s="61"/>
    </row>
    <row r="87" spans="1:16" hidden="1" x14ac:dyDescent="0.2">
      <c r="A87" s="605"/>
      <c r="B87" s="197">
        <v>41395</v>
      </c>
      <c r="C87" s="29">
        <f>SUM('Summary Data'!C154,'Summary Data'!G154)</f>
        <v>165</v>
      </c>
      <c r="D87" s="66">
        <f>SUM('Summary Data'!D154,'Summary Data'!H154,'Summary Data'!J154)</f>
        <v>26217697.600000001</v>
      </c>
      <c r="E87" s="29">
        <f>SUM('Summary Data'!C142,'Summary Data'!G142)</f>
        <v>131</v>
      </c>
      <c r="F87" s="60">
        <f>SUM('Summary Data'!D142,'Summary Data'!H142,'Summary Data'!J142)</f>
        <v>24389256</v>
      </c>
      <c r="G87" s="89">
        <f t="shared" si="8"/>
        <v>0.20606060606060606</v>
      </c>
      <c r="H87" s="89">
        <f t="shared" si="9"/>
        <v>6.9740738790121728E-2</v>
      </c>
      <c r="I87" s="29">
        <f>SUM('Summary Data'!AK154)</f>
        <v>12</v>
      </c>
      <c r="J87" s="60">
        <f>SUM('Summary Data'!AL154)</f>
        <v>10353712</v>
      </c>
      <c r="K87" s="29">
        <f>SUM('Summary Data'!AK142)</f>
        <v>6</v>
      </c>
      <c r="L87" s="60">
        <f>SUM('Summary Data'!AL142)</f>
        <v>14828663.5</v>
      </c>
      <c r="M87" s="89">
        <f t="shared" ref="M87:N94" si="11">(I87-K87)/I87</f>
        <v>0.5</v>
      </c>
      <c r="N87" s="89">
        <f t="shared" si="11"/>
        <v>-0.432207453713219</v>
      </c>
      <c r="O87" s="61"/>
      <c r="P87" s="61"/>
    </row>
    <row r="88" spans="1:16" hidden="1" x14ac:dyDescent="0.2">
      <c r="A88" s="605"/>
      <c r="B88" s="197">
        <v>41426</v>
      </c>
      <c r="C88" s="29">
        <f>SUM('Summary Data'!C155,'Summary Data'!G155)</f>
        <v>142</v>
      </c>
      <c r="D88" s="66">
        <f>SUM('Summary Data'!D155,'Summary Data'!H155,'Summary Data'!J155)</f>
        <v>28925838</v>
      </c>
      <c r="E88" s="29">
        <f>SUM('Summary Data'!C143,'Summary Data'!G143)</f>
        <v>96</v>
      </c>
      <c r="F88" s="60">
        <f>SUM('Summary Data'!D143,'Summary Data'!H143,'Summary Data'!J143)</f>
        <v>25557379</v>
      </c>
      <c r="G88" s="89">
        <f t="shared" si="8"/>
        <v>0.323943661971831</v>
      </c>
      <c r="H88" s="89">
        <f t="shared" si="9"/>
        <v>0.11645156140333773</v>
      </c>
      <c r="I88" s="29">
        <f>SUM('Summary Data'!AK155)</f>
        <v>6</v>
      </c>
      <c r="J88" s="60">
        <f>SUM('Summary Data'!AL155)</f>
        <v>1587052.1</v>
      </c>
      <c r="K88" s="29">
        <f>SUM('Summary Data'!AK143)</f>
        <v>5</v>
      </c>
      <c r="L88" s="60">
        <f>SUM('Summary Data'!AL143)</f>
        <v>4856337</v>
      </c>
      <c r="M88" s="89">
        <f t="shared" si="11"/>
        <v>0.16666666666666666</v>
      </c>
      <c r="N88" s="89">
        <f t="shared" si="11"/>
        <v>-2.0599732674182527</v>
      </c>
      <c r="O88" s="61"/>
      <c r="P88" s="61"/>
    </row>
    <row r="89" spans="1:16" hidden="1" x14ac:dyDescent="0.2">
      <c r="A89" s="605"/>
      <c r="B89" s="197">
        <v>41456</v>
      </c>
      <c r="C89" s="29">
        <f>SUM('Summary Data'!C156,'Summary Data'!G156)</f>
        <v>94</v>
      </c>
      <c r="D89" s="66">
        <f>SUM('Summary Data'!D156,'Summary Data'!H156,'Summary Data'!J156)</f>
        <v>24332080</v>
      </c>
      <c r="E89" s="29">
        <f>SUM('Summary Data'!C144,'Summary Data'!G144)</f>
        <v>151</v>
      </c>
      <c r="F89" s="60">
        <f>SUM('Summary Data'!D144,'Summary Data'!H144,'Summary Data'!J144)</f>
        <v>22384905.600000001</v>
      </c>
      <c r="G89" s="89">
        <f t="shared" si="8"/>
        <v>-0.6063829787234043</v>
      </c>
      <c r="H89" s="89">
        <f t="shared" si="9"/>
        <v>8.002498758840175E-2</v>
      </c>
      <c r="I89" s="29">
        <f>SUM('Summary Data'!AK156)</f>
        <v>5</v>
      </c>
      <c r="J89" s="60">
        <f>SUM('Summary Data'!AL156)</f>
        <v>1524945</v>
      </c>
      <c r="K89" s="29">
        <f>SUM('Summary Data'!AK144)</f>
        <v>7</v>
      </c>
      <c r="L89" s="60">
        <f>SUM('Summary Data'!AL144)</f>
        <v>2314063.77</v>
      </c>
      <c r="M89" s="89">
        <f t="shared" si="11"/>
        <v>-0.4</v>
      </c>
      <c r="N89" s="89">
        <f t="shared" si="11"/>
        <v>-0.51747359412962435</v>
      </c>
      <c r="O89" s="61"/>
      <c r="P89" s="61"/>
    </row>
    <row r="90" spans="1:16" hidden="1" x14ac:dyDescent="0.2">
      <c r="A90" s="605"/>
      <c r="B90" s="197">
        <v>41487</v>
      </c>
      <c r="C90" s="29">
        <f>SUM('Summary Data'!C157,'Summary Data'!G157)</f>
        <v>124</v>
      </c>
      <c r="D90" s="66">
        <f>SUM('Summary Data'!D157,'Summary Data'!H157,'Summary Data'!J157)</f>
        <v>21088604</v>
      </c>
      <c r="E90" s="29">
        <f>SUM('Summary Data'!C145,'Summary Data'!G145)</f>
        <v>80</v>
      </c>
      <c r="F90" s="60">
        <f>SUM('Summary Data'!D145,'Summary Data'!H145,'Summary Data'!J145)</f>
        <v>21387087</v>
      </c>
      <c r="G90" s="89">
        <f t="shared" si="8"/>
        <v>0.35483870967741937</v>
      </c>
      <c r="H90" s="89">
        <f t="shared" si="9"/>
        <v>-1.4153758115046402E-2</v>
      </c>
      <c r="I90" s="29">
        <f>SUM('Summary Data'!AK157)</f>
        <v>4</v>
      </c>
      <c r="J90" s="60">
        <f>SUM('Summary Data'!AL157)</f>
        <v>2901898</v>
      </c>
      <c r="K90" s="29">
        <f>SUM('Summary Data'!AK145)</f>
        <v>6</v>
      </c>
      <c r="L90" s="60">
        <f>SUM('Summary Data'!AL145)</f>
        <v>10376967.5</v>
      </c>
      <c r="M90" s="89">
        <f t="shared" si="11"/>
        <v>-0.5</v>
      </c>
      <c r="N90" s="89">
        <f t="shared" si="11"/>
        <v>-2.5759242743886932</v>
      </c>
      <c r="O90" s="61"/>
      <c r="P90" s="61"/>
    </row>
    <row r="91" spans="1:16" hidden="1" x14ac:dyDescent="0.2">
      <c r="A91" s="606"/>
      <c r="B91" s="197">
        <v>41518</v>
      </c>
      <c r="C91" s="29">
        <f>SUM('Summary Data'!C158,'Summary Data'!G158)</f>
        <v>148</v>
      </c>
      <c r="D91" s="66">
        <f>SUM('Summary Data'!D158,'Summary Data'!H158,'Summary Data'!J158)</f>
        <v>20509717</v>
      </c>
      <c r="E91" s="29">
        <f>SUM('Summary Data'!C146,'Summary Data'!G146)</f>
        <v>58</v>
      </c>
      <c r="F91" s="60">
        <f>SUM('Summary Data'!D146,'Summary Data'!H146,'Summary Data'!J146)</f>
        <v>15993077</v>
      </c>
      <c r="G91" s="89">
        <f t="shared" si="8"/>
        <v>0.60810810810810811</v>
      </c>
      <c r="H91" s="89">
        <f t="shared" si="9"/>
        <v>0.2202195183873088</v>
      </c>
      <c r="I91" s="29">
        <f>SUM('Summary Data'!AK158)</f>
        <v>2</v>
      </c>
      <c r="J91" s="60">
        <f>SUM('Summary Data'!AL158)</f>
        <v>4469829</v>
      </c>
      <c r="K91" s="29">
        <f>SUM('Summary Data'!AK146)</f>
        <v>6</v>
      </c>
      <c r="L91" s="60">
        <f>SUM('Summary Data'!AL146)</f>
        <v>18835360</v>
      </c>
      <c r="M91" s="89">
        <f t="shared" si="11"/>
        <v>-2</v>
      </c>
      <c r="N91" s="89">
        <f t="shared" si="11"/>
        <v>-3.2138882717884734</v>
      </c>
      <c r="O91" s="61"/>
      <c r="P91" s="61"/>
    </row>
    <row r="92" spans="1:16" hidden="1" x14ac:dyDescent="0.2">
      <c r="A92" s="604" t="s">
        <v>285</v>
      </c>
      <c r="B92" s="206" t="s">
        <v>286</v>
      </c>
      <c r="C92" s="29">
        <f>SUM('Summary Data'!C159,'Summary Data'!G159)</f>
        <v>181</v>
      </c>
      <c r="D92" s="66">
        <f>SUM('Summary Data'!D159,'Summary Data'!H159,'Summary Data'!J159)</f>
        <v>23786974.990000002</v>
      </c>
      <c r="E92" s="29">
        <f>SUM('Summary Data'!C147,'Summary Data'!G147)</f>
        <v>77</v>
      </c>
      <c r="F92" s="60">
        <f>SUM('Summary Data'!D147,'Summary Data'!H147,'Summary Data'!J147)</f>
        <v>19808849</v>
      </c>
      <c r="G92" s="89">
        <f t="shared" si="8"/>
        <v>0.574585635359116</v>
      </c>
      <c r="H92" s="89">
        <f t="shared" si="9"/>
        <v>0.1672396759853827</v>
      </c>
      <c r="I92" s="29">
        <f>SUM('Summary Data'!AK159)</f>
        <v>4</v>
      </c>
      <c r="J92" s="60">
        <f>SUM('Summary Data'!AL159)</f>
        <v>2014816</v>
      </c>
      <c r="K92" s="29">
        <f>SUM('Summary Data'!AK147)</f>
        <v>4</v>
      </c>
      <c r="L92" s="60">
        <f>SUM('Summary Data'!AL147)</f>
        <v>9434726</v>
      </c>
      <c r="M92" s="89">
        <f t="shared" si="11"/>
        <v>0</v>
      </c>
      <c r="N92" s="89">
        <f t="shared" si="11"/>
        <v>-3.6826737528389688</v>
      </c>
      <c r="O92" s="61"/>
      <c r="P92" s="61"/>
    </row>
    <row r="93" spans="1:16" hidden="1" x14ac:dyDescent="0.2">
      <c r="A93" s="605"/>
      <c r="B93" s="207" t="s">
        <v>299</v>
      </c>
      <c r="C93" s="29">
        <f>SUM('Summary Data'!C160,'Summary Data'!G160)</f>
        <v>62</v>
      </c>
      <c r="D93" s="66">
        <f>SUM('Summary Data'!D160,'Summary Data'!H160,'Summary Data'!J160)</f>
        <v>18546515</v>
      </c>
      <c r="E93" s="29">
        <f>SUM('Summary Data'!C148,'Summary Data'!G148)</f>
        <v>128</v>
      </c>
      <c r="F93" s="60">
        <f>SUM('Summary Data'!D148,'Summary Data'!H148,'Summary Data'!J148)</f>
        <v>18538644</v>
      </c>
      <c r="G93" s="89">
        <f t="shared" si="8"/>
        <v>-1.064516129032258</v>
      </c>
      <c r="H93" s="89">
        <f t="shared" si="9"/>
        <v>4.2439239932677379E-4</v>
      </c>
      <c r="I93" s="29">
        <f>SUM('Summary Data'!AK160)</f>
        <v>6</v>
      </c>
      <c r="J93" s="60">
        <f>SUM('Summary Data'!AL160)</f>
        <v>6921698</v>
      </c>
      <c r="K93" s="29">
        <f>SUM('Summary Data'!AK148)</f>
        <v>3</v>
      </c>
      <c r="L93" s="60">
        <f>SUM('Summary Data'!AL148)</f>
        <v>5402983</v>
      </c>
      <c r="M93" s="89">
        <f t="shared" si="11"/>
        <v>0.5</v>
      </c>
      <c r="N93" s="89">
        <f t="shared" si="11"/>
        <v>0.21941364676702163</v>
      </c>
      <c r="O93" s="61"/>
      <c r="P93" s="61"/>
    </row>
    <row r="94" spans="1:16" hidden="1" x14ac:dyDescent="0.2">
      <c r="A94" s="605"/>
      <c r="B94" s="207" t="s">
        <v>300</v>
      </c>
      <c r="C94" s="29">
        <f>SUM('Summary Data'!C161,'Summary Data'!G161)</f>
        <v>109</v>
      </c>
      <c r="D94" s="66">
        <f>SUM('Summary Data'!D161,'Summary Data'!H161,'Summary Data'!J161)</f>
        <v>20230455</v>
      </c>
      <c r="E94" s="29">
        <f>SUM('Summary Data'!C149,'Summary Data'!G149)</f>
        <v>51</v>
      </c>
      <c r="F94" s="60">
        <f>SUM('Summary Data'!D149,'Summary Data'!H149,'Summary Data'!J149)</f>
        <v>12983041</v>
      </c>
      <c r="G94" s="89">
        <f t="shared" si="8"/>
        <v>0.5321100917431193</v>
      </c>
      <c r="H94" s="89">
        <f t="shared" si="9"/>
        <v>0.35824275825729079</v>
      </c>
      <c r="I94" s="29">
        <f>SUM('Summary Data'!AK161)</f>
        <v>7</v>
      </c>
      <c r="J94" s="60">
        <f>SUM('Summary Data'!AL161)</f>
        <v>9136828</v>
      </c>
      <c r="K94" s="29">
        <f>SUM('Summary Data'!AK149)</f>
        <v>1</v>
      </c>
      <c r="L94" s="60">
        <f>SUM('Summary Data'!AL149)</f>
        <v>266000</v>
      </c>
      <c r="M94" s="89">
        <f t="shared" si="11"/>
        <v>0.8571428571428571</v>
      </c>
      <c r="N94" s="89">
        <f t="shared" si="11"/>
        <v>0.97088705183024127</v>
      </c>
      <c r="O94" s="61"/>
      <c r="P94" s="61"/>
    </row>
    <row r="95" spans="1:16" hidden="1" x14ac:dyDescent="0.2">
      <c r="A95" s="605"/>
      <c r="B95" s="208">
        <v>41640</v>
      </c>
      <c r="C95" s="29">
        <f>SUM('Summary Data'!C162,'Summary Data'!G162)</f>
        <v>109</v>
      </c>
      <c r="D95" s="66">
        <f>SUM('Summary Data'!D162,'Summary Data'!H162,'Summary Data'!J162)</f>
        <v>20161788</v>
      </c>
      <c r="E95" s="29">
        <f>SUM('Summary Data'!C150,'Summary Data'!G150)</f>
        <v>66</v>
      </c>
      <c r="F95" s="60">
        <f>SUM('Summary Data'!D150,'Summary Data'!H150,'Summary Data'!J150)</f>
        <v>19081183</v>
      </c>
      <c r="G95" s="89">
        <f>(C95-E95)/C95</f>
        <v>0.39449541284403672</v>
      </c>
      <c r="H95" s="89">
        <f>(D95-F95)/D95</f>
        <v>5.3596684976550693E-2</v>
      </c>
      <c r="I95" s="29">
        <f>SUM('Summary Data'!AK162)</f>
        <v>3</v>
      </c>
      <c r="J95" s="60">
        <f>SUM('Summary Data'!AL162)</f>
        <v>2796876</v>
      </c>
      <c r="K95" s="29">
        <f>SUM('Summary Data'!AK150)</f>
        <v>4</v>
      </c>
      <c r="L95" s="60">
        <f>SUM('Summary Data'!AL150)</f>
        <v>6045863</v>
      </c>
      <c r="M95" s="89">
        <f>(I95-K95)/I95</f>
        <v>-0.33333333333333331</v>
      </c>
      <c r="N95" s="89">
        <f>(J95-L95)/J95</f>
        <v>-1.161648567902188</v>
      </c>
      <c r="O95" s="61"/>
      <c r="P95" s="61"/>
    </row>
    <row r="96" spans="1:16" hidden="1" x14ac:dyDescent="0.2">
      <c r="A96" s="605"/>
      <c r="B96" s="208">
        <v>41671</v>
      </c>
      <c r="C96" s="29">
        <f>SUM('Summary Data'!C163,'Summary Data'!G163)</f>
        <v>46</v>
      </c>
      <c r="D96" s="66">
        <f>SUM('Summary Data'!D163,'Summary Data'!H163,'Summary Data'!J163)</f>
        <v>12213276</v>
      </c>
      <c r="E96" s="29">
        <f>SUM('Summary Data'!C151,'Summary Data'!G151)</f>
        <v>147</v>
      </c>
      <c r="F96" s="60">
        <f>SUM('Summary Data'!D151,'Summary Data'!H151,'Summary Data'!J151)</f>
        <v>22532613.399999999</v>
      </c>
      <c r="G96" s="89">
        <f t="shared" ref="G96:G103" si="12">(C96-E96)/C96</f>
        <v>-2.1956521739130435</v>
      </c>
      <c r="H96" s="89">
        <f t="shared" ref="H96:H103" si="13">(D96-F96)/D96</f>
        <v>-0.84492788011996112</v>
      </c>
      <c r="I96" s="29">
        <f>SUM('Summary Data'!AK163)</f>
        <v>2</v>
      </c>
      <c r="J96" s="60">
        <f>SUM('Summary Data'!AL163)</f>
        <v>15121909</v>
      </c>
      <c r="K96" s="29">
        <f>SUM('Summary Data'!AK151)</f>
        <v>2</v>
      </c>
      <c r="L96" s="60">
        <f>SUM('Summary Data'!AL151)</f>
        <v>7909581</v>
      </c>
      <c r="M96" s="89">
        <f t="shared" ref="M96:M103" si="14">(I96-K96)/I96</f>
        <v>0</v>
      </c>
      <c r="N96" s="89">
        <f t="shared" ref="N96:N103" si="15">(J96-L96)/J96</f>
        <v>0.47694560256909363</v>
      </c>
      <c r="O96" s="61"/>
      <c r="P96" s="61"/>
    </row>
    <row r="97" spans="1:16" hidden="1" x14ac:dyDescent="0.2">
      <c r="A97" s="605"/>
      <c r="B97" s="208">
        <v>41699</v>
      </c>
      <c r="C97" s="29">
        <f>SUM('Summary Data'!C164,'Summary Data'!G164)</f>
        <v>57</v>
      </c>
      <c r="D97" s="66">
        <f>SUM('Summary Data'!D164,'Summary Data'!H164,'Summary Data'!J164)</f>
        <v>16839241</v>
      </c>
      <c r="E97" s="29">
        <f>SUM('Summary Data'!C152,'Summary Data'!G152)</f>
        <v>62</v>
      </c>
      <c r="F97" s="60">
        <f>SUM('Summary Data'!D152,'Summary Data'!H152,'Summary Data'!J152)</f>
        <v>16226212</v>
      </c>
      <c r="G97" s="89">
        <f t="shared" si="12"/>
        <v>-8.771929824561403E-2</v>
      </c>
      <c r="H97" s="89">
        <f t="shared" si="13"/>
        <v>3.6404788078037487E-2</v>
      </c>
      <c r="I97" s="29">
        <f>SUM('Summary Data'!AK164)</f>
        <v>2</v>
      </c>
      <c r="J97" s="60">
        <f>SUM('Summary Data'!AL164)</f>
        <v>2046418</v>
      </c>
      <c r="K97" s="29">
        <f>SUM('Summary Data'!AK152)</f>
        <v>2</v>
      </c>
      <c r="L97" s="60">
        <f>SUM('Summary Data'!AL152)</f>
        <v>3873781</v>
      </c>
      <c r="M97" s="89">
        <f t="shared" si="14"/>
        <v>0</v>
      </c>
      <c r="N97" s="89">
        <f t="shared" si="15"/>
        <v>-0.89295686414017073</v>
      </c>
      <c r="O97" s="61"/>
      <c r="P97" s="61"/>
    </row>
    <row r="98" spans="1:16" hidden="1" x14ac:dyDescent="0.2">
      <c r="A98" s="605"/>
      <c r="B98" s="208">
        <v>41730</v>
      </c>
      <c r="C98" s="29">
        <f>SUM('Summary Data'!C165,'Summary Data'!G165)</f>
        <v>245</v>
      </c>
      <c r="D98" s="66">
        <f>SUM('Summary Data'!D165,'Summary Data'!H165,'Summary Data'!J165)</f>
        <v>33558333</v>
      </c>
      <c r="E98" s="29">
        <f>SUM('Summary Data'!C153,'Summary Data'!G153)</f>
        <v>100</v>
      </c>
      <c r="F98" s="60">
        <f>SUM('Summary Data'!D153,'Summary Data'!H153,'Summary Data'!J153)</f>
        <v>24643309</v>
      </c>
      <c r="G98" s="89">
        <f t="shared" si="12"/>
        <v>0.59183673469387754</v>
      </c>
      <c r="H98" s="89">
        <f t="shared" si="13"/>
        <v>0.26565753430005001</v>
      </c>
      <c r="I98" s="29">
        <f>SUM('Summary Data'!AK165)</f>
        <v>3</v>
      </c>
      <c r="J98" s="60">
        <f>SUM('Summary Data'!AL165)</f>
        <v>4046674.72</v>
      </c>
      <c r="K98" s="29">
        <f>SUM('Summary Data'!AK153)</f>
        <v>5</v>
      </c>
      <c r="L98" s="60">
        <f>SUM('Summary Data'!AL153)</f>
        <v>13429982</v>
      </c>
      <c r="M98" s="89">
        <f t="shared" si="14"/>
        <v>-0.66666666666666663</v>
      </c>
      <c r="N98" s="89">
        <f t="shared" si="15"/>
        <v>-2.3187698367809504</v>
      </c>
      <c r="O98" s="61"/>
      <c r="P98" s="61"/>
    </row>
    <row r="99" spans="1:16" hidden="1" x14ac:dyDescent="0.2">
      <c r="A99" s="605"/>
      <c r="B99" s="208">
        <v>41760</v>
      </c>
      <c r="C99" s="29">
        <f>SUM('Summary Data'!C166,'Summary Data'!G166)</f>
        <v>85</v>
      </c>
      <c r="D99" s="66">
        <f>SUM('Summary Data'!D166,'Summary Data'!H166,'Summary Data'!J166)</f>
        <v>16878876</v>
      </c>
      <c r="E99" s="29">
        <f>SUM('Summary Data'!C154,'Summary Data'!G154)</f>
        <v>165</v>
      </c>
      <c r="F99" s="60">
        <f>SUM('Summary Data'!D154,'Summary Data'!H154,'Summary Data'!J154)</f>
        <v>26217697.600000001</v>
      </c>
      <c r="G99" s="89">
        <f t="shared" si="12"/>
        <v>-0.94117647058823528</v>
      </c>
      <c r="H99" s="89">
        <f t="shared" si="13"/>
        <v>-0.55328456705292473</v>
      </c>
      <c r="I99" s="29">
        <f>SUM('Summary Data'!AK166)</f>
        <v>3</v>
      </c>
      <c r="J99" s="60">
        <f>SUM('Summary Data'!AL166)</f>
        <v>6253134</v>
      </c>
      <c r="K99" s="29">
        <f>SUM('Summary Data'!AK154)</f>
        <v>12</v>
      </c>
      <c r="L99" s="60">
        <f>SUM('Summary Data'!AL154)</f>
        <v>10353712</v>
      </c>
      <c r="M99" s="89">
        <f t="shared" si="14"/>
        <v>-3</v>
      </c>
      <c r="N99" s="89">
        <f t="shared" si="15"/>
        <v>-0.65576365387340174</v>
      </c>
      <c r="O99" s="61"/>
      <c r="P99" s="61"/>
    </row>
    <row r="100" spans="1:16" hidden="1" x14ac:dyDescent="0.2">
      <c r="A100" s="605"/>
      <c r="B100" s="208">
        <v>41791</v>
      </c>
      <c r="C100" s="29">
        <f>SUM('Summary Data'!C167,'Summary Data'!G167)</f>
        <v>112</v>
      </c>
      <c r="D100" s="66">
        <f>SUM('Summary Data'!D167,'Summary Data'!H167,'Summary Data'!J167)</f>
        <v>19382052</v>
      </c>
      <c r="E100" s="29">
        <f>SUM('Summary Data'!C155,'Summary Data'!G155)</f>
        <v>142</v>
      </c>
      <c r="F100" s="60">
        <f>SUM('Summary Data'!D155,'Summary Data'!H155,'Summary Data'!J155)</f>
        <v>28925838</v>
      </c>
      <c r="G100" s="89">
        <f t="shared" si="12"/>
        <v>-0.26785714285714285</v>
      </c>
      <c r="H100" s="89">
        <f t="shared" si="13"/>
        <v>-0.49240328113865345</v>
      </c>
      <c r="I100" s="29">
        <f>SUM('Summary Data'!AK167)</f>
        <v>10</v>
      </c>
      <c r="J100" s="60">
        <f>SUM('Summary Data'!AL167)</f>
        <v>5568396</v>
      </c>
      <c r="K100" s="29">
        <f>SUM('Summary Data'!AK155)</f>
        <v>6</v>
      </c>
      <c r="L100" s="60">
        <f>SUM('Summary Data'!AL155)</f>
        <v>1587052.1</v>
      </c>
      <c r="M100" s="89">
        <f t="shared" si="14"/>
        <v>0.4</v>
      </c>
      <c r="N100" s="89">
        <f t="shared" si="15"/>
        <v>0.71498936138880931</v>
      </c>
      <c r="O100" s="61"/>
      <c r="P100" s="61"/>
    </row>
    <row r="101" spans="1:16" hidden="1" x14ac:dyDescent="0.2">
      <c r="A101" s="605"/>
      <c r="B101" s="209">
        <v>41821</v>
      </c>
      <c r="C101" s="29">
        <f>SUM('Summary Data'!C168,'Summary Data'!G168)</f>
        <v>107</v>
      </c>
      <c r="D101" s="66">
        <f>SUM('Summary Data'!D168,'Summary Data'!H168,'Summary Data'!J168)</f>
        <v>20112696</v>
      </c>
      <c r="E101" s="29">
        <f>SUM('Summary Data'!C156,'Summary Data'!G156)</f>
        <v>94</v>
      </c>
      <c r="F101" s="60">
        <f>SUM('Summary Data'!D156,'Summary Data'!H156,'Summary Data'!J156)</f>
        <v>24332080</v>
      </c>
      <c r="G101" s="89">
        <f>(C101-E101)/C101</f>
        <v>0.12149532710280374</v>
      </c>
      <c r="H101" s="89">
        <f>(D101-F101)/D101</f>
        <v>-0.209787091695713</v>
      </c>
      <c r="I101" s="29">
        <f>SUM('Summary Data'!AK168)</f>
        <v>5</v>
      </c>
      <c r="J101" s="60">
        <f>SUM('Summary Data'!AL168)</f>
        <v>8079607</v>
      </c>
      <c r="K101" s="29">
        <f>SUM('Summary Data'!AK156)</f>
        <v>5</v>
      </c>
      <c r="L101" s="60">
        <f>SUM('Summary Data'!AL156)</f>
        <v>1524945</v>
      </c>
      <c r="M101" s="89">
        <f>(I101-K101)/I101</f>
        <v>0</v>
      </c>
      <c r="N101" s="89">
        <f>(J101-L101)/J101</f>
        <v>0.81126000311648827</v>
      </c>
      <c r="O101" s="61"/>
      <c r="P101" s="61"/>
    </row>
    <row r="102" spans="1:16" hidden="1" x14ac:dyDescent="0.2">
      <c r="A102" s="605"/>
      <c r="B102" s="209">
        <v>41852</v>
      </c>
      <c r="C102" s="29">
        <f>SUM('Summary Data'!C169,'Summary Data'!G169)</f>
        <v>117</v>
      </c>
      <c r="D102" s="66">
        <f>SUM('Summary Data'!D169,'Summary Data'!H169,'Summary Data'!J169)</f>
        <v>26416594</v>
      </c>
      <c r="E102" s="29">
        <f>SUM('Summary Data'!C157,'Summary Data'!G157)</f>
        <v>124</v>
      </c>
      <c r="F102" s="60">
        <f>SUM('Summary Data'!D157,'Summary Data'!H157,'Summary Data'!J157)</f>
        <v>21088604</v>
      </c>
      <c r="G102" s="89">
        <f t="shared" si="12"/>
        <v>-5.9829059829059832E-2</v>
      </c>
      <c r="H102" s="89">
        <f t="shared" si="13"/>
        <v>0.2016910279955092</v>
      </c>
      <c r="I102" s="29">
        <f>SUM('Summary Data'!AK169)</f>
        <v>4</v>
      </c>
      <c r="J102" s="60">
        <f>SUM('Summary Data'!AL169)</f>
        <v>1806068</v>
      </c>
      <c r="K102" s="29">
        <f>SUM('Summary Data'!AK157)</f>
        <v>4</v>
      </c>
      <c r="L102" s="60">
        <f>SUM('Summary Data'!AL157)</f>
        <v>2901898</v>
      </c>
      <c r="M102" s="89">
        <f t="shared" si="14"/>
        <v>0</v>
      </c>
      <c r="N102" s="89">
        <f t="shared" si="15"/>
        <v>-0.6067490260610342</v>
      </c>
      <c r="O102" s="61"/>
      <c r="P102" s="61"/>
    </row>
    <row r="103" spans="1:16" hidden="1" x14ac:dyDescent="0.2">
      <c r="A103" s="606"/>
      <c r="B103" s="209">
        <v>41883</v>
      </c>
      <c r="C103" s="29">
        <f>SUM('Summary Data'!C170,'Summary Data'!G170)</f>
        <v>139</v>
      </c>
      <c r="D103" s="66">
        <f>SUM('Summary Data'!D170,'Summary Data'!H170,'Summary Data'!J170)</f>
        <v>24710907</v>
      </c>
      <c r="E103" s="29">
        <f>SUM('Summary Data'!C158,'Summary Data'!G158)</f>
        <v>148</v>
      </c>
      <c r="F103" s="60">
        <f>SUM('Summary Data'!D158,'Summary Data'!H158,'Summary Data'!J158)</f>
        <v>20509717</v>
      </c>
      <c r="G103" s="89">
        <f t="shared" si="12"/>
        <v>-6.4748201438848921E-2</v>
      </c>
      <c r="H103" s="89">
        <f t="shared" si="13"/>
        <v>0.17001358954570142</v>
      </c>
      <c r="I103" s="29">
        <f>SUM('Summary Data'!AK170)</f>
        <v>5</v>
      </c>
      <c r="J103" s="60">
        <f>SUM('Summary Data'!AL170)</f>
        <v>1117306.93</v>
      </c>
      <c r="K103" s="29">
        <f>SUM('Summary Data'!AK158)</f>
        <v>2</v>
      </c>
      <c r="L103" s="60">
        <f>SUM('Summary Data'!AL158)</f>
        <v>4469829</v>
      </c>
      <c r="M103" s="89">
        <f t="shared" si="14"/>
        <v>0.6</v>
      </c>
      <c r="N103" s="89">
        <f t="shared" si="15"/>
        <v>-3.0005381511416926</v>
      </c>
      <c r="O103" s="61"/>
      <c r="P103" s="61"/>
    </row>
    <row r="104" spans="1:16" hidden="1" x14ac:dyDescent="0.2">
      <c r="A104" s="604" t="s">
        <v>304</v>
      </c>
      <c r="B104" s="213" t="s">
        <v>298</v>
      </c>
      <c r="C104" s="29">
        <f>SUM('Summary Data'!C171,'Summary Data'!G171)</f>
        <v>90</v>
      </c>
      <c r="D104" s="66">
        <f>SUM('Summary Data'!D171,'Summary Data'!H171,'Summary Data'!J171)</f>
        <v>18534943</v>
      </c>
      <c r="E104" s="29">
        <f>SUM('Summary Data'!C159,'Summary Data'!G159)</f>
        <v>181</v>
      </c>
      <c r="F104" s="60">
        <f>SUM('Summary Data'!D159,'Summary Data'!H159,'Summary Data'!J159)</f>
        <v>23786974.990000002</v>
      </c>
      <c r="G104" s="89">
        <f t="shared" ref="G104:G115" si="16">(C104-E104)/C104</f>
        <v>-1.0111111111111111</v>
      </c>
      <c r="H104" s="89">
        <f t="shared" ref="H104:H115" si="17">(D104-F104)/D104</f>
        <v>-0.28335841065170808</v>
      </c>
      <c r="I104" s="29">
        <f>SUM('Summary Data'!AK171)</f>
        <v>7</v>
      </c>
      <c r="J104" s="60">
        <f>SUM('Summary Data'!AL171)</f>
        <v>17612169</v>
      </c>
      <c r="K104" s="29">
        <f>SUM('Summary Data'!AK159)</f>
        <v>4</v>
      </c>
      <c r="L104" s="60">
        <f>SUM('Summary Data'!AL159)</f>
        <v>2014816</v>
      </c>
      <c r="M104" s="89">
        <f t="shared" ref="M104:M115" si="18">(I104-K104)/I104</f>
        <v>0.42857142857142855</v>
      </c>
      <c r="N104" s="89">
        <f t="shared" ref="N104:N115" si="19">(J104-L104)/J104</f>
        <v>0.8856009160484436</v>
      </c>
      <c r="O104" s="61"/>
      <c r="P104" s="61"/>
    </row>
    <row r="105" spans="1:16" hidden="1" x14ac:dyDescent="0.2">
      <c r="A105" s="605"/>
      <c r="B105" s="214" t="s">
        <v>299</v>
      </c>
      <c r="C105" s="29">
        <f>SUM('Summary Data'!C172,'Summary Data'!G172)</f>
        <v>73</v>
      </c>
      <c r="D105" s="66">
        <f>SUM('Summary Data'!D172,'Summary Data'!H172,'Summary Data'!J172)</f>
        <v>15444177</v>
      </c>
      <c r="E105" s="29">
        <f>SUM('Summary Data'!C160,'Summary Data'!G160)</f>
        <v>62</v>
      </c>
      <c r="F105" s="60">
        <f>SUM('Summary Data'!D160,'Summary Data'!H160,'Summary Data'!J160)</f>
        <v>18546515</v>
      </c>
      <c r="G105" s="89">
        <f t="shared" si="16"/>
        <v>0.15068493150684931</v>
      </c>
      <c r="H105" s="89">
        <f t="shared" si="17"/>
        <v>-0.20087428420433151</v>
      </c>
      <c r="I105" s="29">
        <f>SUM('Summary Data'!AK172)</f>
        <v>4</v>
      </c>
      <c r="J105" s="60">
        <f>SUM('Summary Data'!AL172)</f>
        <v>2119489.2999999998</v>
      </c>
      <c r="K105" s="29">
        <f>SUM('Summary Data'!AK160)</f>
        <v>6</v>
      </c>
      <c r="L105" s="60">
        <f>SUM('Summary Data'!AL160)</f>
        <v>6921698</v>
      </c>
      <c r="M105" s="89">
        <f t="shared" si="18"/>
        <v>-0.5</v>
      </c>
      <c r="N105" s="89">
        <f t="shared" si="19"/>
        <v>-2.2657385908954581</v>
      </c>
      <c r="O105" s="61"/>
      <c r="P105" s="61"/>
    </row>
    <row r="106" spans="1:16" hidden="1" x14ac:dyDescent="0.2">
      <c r="A106" s="605"/>
      <c r="B106" s="214" t="s">
        <v>300</v>
      </c>
      <c r="C106" s="29">
        <f>SUM('Summary Data'!C173,'Summary Data'!G173)</f>
        <v>52</v>
      </c>
      <c r="D106" s="66">
        <f>SUM('Summary Data'!D173,'Summary Data'!H173,'Summary Data'!J173)</f>
        <v>12411840</v>
      </c>
      <c r="E106" s="29">
        <f>SUM('Summary Data'!C161,'Summary Data'!G161)</f>
        <v>109</v>
      </c>
      <c r="F106" s="60">
        <f>SUM('Summary Data'!D161,'Summary Data'!H161,'Summary Data'!J161)</f>
        <v>20230455</v>
      </c>
      <c r="G106" s="89">
        <f t="shared" si="16"/>
        <v>-1.0961538461538463</v>
      </c>
      <c r="H106" s="89">
        <f t="shared" si="17"/>
        <v>-0.62993198429886299</v>
      </c>
      <c r="I106" s="29">
        <f>SUM('Summary Data'!AK173)</f>
        <v>8</v>
      </c>
      <c r="J106" s="60">
        <f>SUM('Summary Data'!AL173)</f>
        <v>4827269</v>
      </c>
      <c r="K106" s="29">
        <f>SUM('Summary Data'!AK161)</f>
        <v>7</v>
      </c>
      <c r="L106" s="60">
        <f>SUM('Summary Data'!AL161)</f>
        <v>9136828</v>
      </c>
      <c r="M106" s="89">
        <f t="shared" si="18"/>
        <v>0.125</v>
      </c>
      <c r="N106" s="89">
        <f t="shared" si="19"/>
        <v>-0.89275302453623362</v>
      </c>
      <c r="O106" s="61"/>
      <c r="P106" s="61"/>
    </row>
    <row r="107" spans="1:16" hidden="1" x14ac:dyDescent="0.2">
      <c r="A107" s="605"/>
      <c r="B107" s="215">
        <v>42005</v>
      </c>
      <c r="C107" s="29">
        <f>SUM('Summary Data'!C174,'Summary Data'!G174)</f>
        <v>81</v>
      </c>
      <c r="D107" s="66">
        <f>SUM('Summary Data'!D174,'Summary Data'!H174,'Summary Data'!J174)</f>
        <v>17878122</v>
      </c>
      <c r="E107" s="29">
        <f>SUM('Summary Data'!C162,'Summary Data'!G162)</f>
        <v>109</v>
      </c>
      <c r="F107" s="60">
        <f>SUM('Summary Data'!D162,'Summary Data'!H162,'Summary Data'!J162)</f>
        <v>20161788</v>
      </c>
      <c r="G107" s="89">
        <f t="shared" si="16"/>
        <v>-0.34567901234567899</v>
      </c>
      <c r="H107" s="89">
        <f t="shared" si="17"/>
        <v>-0.1277352285659534</v>
      </c>
      <c r="I107" s="29">
        <f>SUM('Summary Data'!AK174)</f>
        <v>0</v>
      </c>
      <c r="J107" s="60">
        <f>SUM('Summary Data'!AL174)</f>
        <v>0</v>
      </c>
      <c r="K107" s="29">
        <f>SUM('Summary Data'!AK162)</f>
        <v>3</v>
      </c>
      <c r="L107" s="60">
        <f>SUM('Summary Data'!AL162)</f>
        <v>2796876</v>
      </c>
      <c r="M107" s="89" t="e">
        <f t="shared" si="18"/>
        <v>#DIV/0!</v>
      </c>
      <c r="N107" s="89" t="e">
        <f t="shared" si="19"/>
        <v>#DIV/0!</v>
      </c>
      <c r="O107" s="61"/>
      <c r="P107" s="61"/>
    </row>
    <row r="108" spans="1:16" hidden="1" x14ac:dyDescent="0.2">
      <c r="A108" s="605"/>
      <c r="B108" s="215">
        <v>42036</v>
      </c>
      <c r="C108" s="29">
        <f>SUM('Summary Data'!C175,'Summary Data'!G175)</f>
        <v>102</v>
      </c>
      <c r="D108" s="66">
        <f>SUM('Summary Data'!D175,'Summary Data'!H175,'Summary Data'!J175)</f>
        <v>18043454</v>
      </c>
      <c r="E108" s="29">
        <f>SUM('Summary Data'!C163,'Summary Data'!G163)</f>
        <v>46</v>
      </c>
      <c r="F108" s="60">
        <f>SUM('Summary Data'!D163,'Summary Data'!H163,'Summary Data'!J163)</f>
        <v>12213276</v>
      </c>
      <c r="G108" s="89">
        <f t="shared" si="16"/>
        <v>0.5490196078431373</v>
      </c>
      <c r="H108" s="89">
        <f t="shared" si="17"/>
        <v>0.32311873325362206</v>
      </c>
      <c r="I108" s="29">
        <f>SUM('Summary Data'!AK175)</f>
        <v>5</v>
      </c>
      <c r="J108" s="60">
        <f>SUM('Summary Data'!AL175)</f>
        <v>4891393</v>
      </c>
      <c r="K108" s="29">
        <f>SUM('Summary Data'!AK163)</f>
        <v>2</v>
      </c>
      <c r="L108" s="60">
        <f>SUM('Summary Data'!AL163)</f>
        <v>15121909</v>
      </c>
      <c r="M108" s="89">
        <f t="shared" si="18"/>
        <v>0.6</v>
      </c>
      <c r="N108" s="89">
        <f t="shared" si="19"/>
        <v>-2.091534252103644</v>
      </c>
      <c r="O108" s="61"/>
      <c r="P108" s="61"/>
    </row>
    <row r="109" spans="1:16" hidden="1" x14ac:dyDescent="0.2">
      <c r="A109" s="605"/>
      <c r="B109" s="215">
        <v>42064</v>
      </c>
      <c r="C109" s="29">
        <f>SUM('Summary Data'!C176,'Summary Data'!G176)</f>
        <v>137</v>
      </c>
      <c r="D109" s="66">
        <f>SUM('Summary Data'!D176,'Summary Data'!H176,'Summary Data'!J176)</f>
        <v>29038611.300000001</v>
      </c>
      <c r="E109" s="29">
        <f>SUM('Summary Data'!C164,'Summary Data'!G164)</f>
        <v>57</v>
      </c>
      <c r="F109" s="60">
        <f>SUM('Summary Data'!D164,'Summary Data'!H164,'Summary Data'!J164)</f>
        <v>16839241</v>
      </c>
      <c r="G109" s="89">
        <f t="shared" si="16"/>
        <v>0.58394160583941601</v>
      </c>
      <c r="H109" s="89">
        <f t="shared" si="17"/>
        <v>0.4201085986505147</v>
      </c>
      <c r="I109" s="29">
        <f>SUM('Summary Data'!AK176)</f>
        <v>5</v>
      </c>
      <c r="J109" s="60">
        <f>SUM('Summary Data'!AL176)</f>
        <v>3166784</v>
      </c>
      <c r="K109" s="29">
        <f>SUM('Summary Data'!AK164)</f>
        <v>2</v>
      </c>
      <c r="L109" s="60">
        <f>SUM('Summary Data'!AL164)</f>
        <v>2046418</v>
      </c>
      <c r="M109" s="89">
        <f t="shared" si="18"/>
        <v>0.6</v>
      </c>
      <c r="N109" s="89">
        <f t="shared" si="19"/>
        <v>0.353786680746145</v>
      </c>
      <c r="O109" s="61"/>
      <c r="P109" s="61"/>
    </row>
    <row r="110" spans="1:16" hidden="1" x14ac:dyDescent="0.2">
      <c r="A110" s="605"/>
      <c r="B110" s="215">
        <v>42095</v>
      </c>
      <c r="C110" s="29">
        <f>SUM('Summary Data'!C177,'Summary Data'!G177)</f>
        <v>121</v>
      </c>
      <c r="D110" s="66">
        <f>SUM('Summary Data'!D177,'Summary Data'!H177,'Summary Data'!J177)</f>
        <v>27302421.27</v>
      </c>
      <c r="E110" s="29">
        <f>SUM('Summary Data'!C165,'Summary Data'!G165)</f>
        <v>245</v>
      </c>
      <c r="F110" s="60">
        <f>SUM('Summary Data'!D165,'Summary Data'!H165,'Summary Data'!J165)</f>
        <v>33558333</v>
      </c>
      <c r="G110" s="89">
        <f t="shared" si="16"/>
        <v>-1.024793388429752</v>
      </c>
      <c r="H110" s="89">
        <f t="shared" si="17"/>
        <v>-0.22913395365685091</v>
      </c>
      <c r="I110" s="29">
        <f>SUM('Summary Data'!AK177)</f>
        <v>4</v>
      </c>
      <c r="J110" s="60">
        <f>SUM('Summary Data'!AL177)</f>
        <v>21798678</v>
      </c>
      <c r="K110" s="29">
        <f>SUM('Summary Data'!AK165)</f>
        <v>3</v>
      </c>
      <c r="L110" s="60">
        <f>SUM('Summary Data'!AL165)</f>
        <v>4046674.72</v>
      </c>
      <c r="M110" s="89">
        <f t="shared" si="18"/>
        <v>0.25</v>
      </c>
      <c r="N110" s="89">
        <f t="shared" si="19"/>
        <v>0.81436146173634938</v>
      </c>
      <c r="O110" s="61"/>
      <c r="P110" s="61"/>
    </row>
    <row r="111" spans="1:16" hidden="1" x14ac:dyDescent="0.2">
      <c r="A111" s="605"/>
      <c r="B111" s="215">
        <v>42125</v>
      </c>
      <c r="C111" s="29">
        <f>SUM('Summary Data'!C178,'Summary Data'!G178)</f>
        <v>224</v>
      </c>
      <c r="D111" s="66">
        <f>SUM('Summary Data'!D178,'Summary Data'!H178,'Summary Data'!J178)</f>
        <v>35561830</v>
      </c>
      <c r="E111" s="29">
        <f>SUM('Summary Data'!C166,'Summary Data'!G166)</f>
        <v>85</v>
      </c>
      <c r="F111" s="60">
        <f>SUM('Summary Data'!D166,'Summary Data'!H166,'Summary Data'!J166)</f>
        <v>16878876</v>
      </c>
      <c r="G111" s="89">
        <f t="shared" si="16"/>
        <v>0.6205357142857143</v>
      </c>
      <c r="H111" s="89">
        <f t="shared" si="17"/>
        <v>0.52536537067974287</v>
      </c>
      <c r="I111" s="29">
        <f>SUM('Summary Data'!AK178)</f>
        <v>10</v>
      </c>
      <c r="J111" s="60">
        <f>SUM('Summary Data'!AL178)</f>
        <v>2251313.59</v>
      </c>
      <c r="K111" s="29">
        <f>SUM('Summary Data'!AK166)</f>
        <v>3</v>
      </c>
      <c r="L111" s="60">
        <f>SUM('Summary Data'!AL166)</f>
        <v>6253134</v>
      </c>
      <c r="M111" s="89">
        <f t="shared" si="18"/>
        <v>0.7</v>
      </c>
      <c r="N111" s="89">
        <f t="shared" si="19"/>
        <v>-1.7775490841326997</v>
      </c>
      <c r="O111" s="61"/>
      <c r="P111" s="61"/>
    </row>
    <row r="112" spans="1:16" hidden="1" x14ac:dyDescent="0.2">
      <c r="A112" s="605"/>
      <c r="B112" s="215">
        <v>42156</v>
      </c>
      <c r="C112" s="29">
        <f>SUM('Summary Data'!C179,'Summary Data'!G179)</f>
        <v>121</v>
      </c>
      <c r="D112" s="66">
        <f>SUM('Summary Data'!D179,'Summary Data'!H179,'Summary Data'!J179)</f>
        <v>26032981.5</v>
      </c>
      <c r="E112" s="29">
        <f>SUM('Summary Data'!C167,'Summary Data'!G167)</f>
        <v>112</v>
      </c>
      <c r="F112" s="60">
        <f>SUM('Summary Data'!D167,'Summary Data'!H167,'Summary Data'!J167)</f>
        <v>19382052</v>
      </c>
      <c r="G112" s="89">
        <f t="shared" si="16"/>
        <v>7.43801652892562E-2</v>
      </c>
      <c r="H112" s="89">
        <f t="shared" si="17"/>
        <v>0.2554808983365966</v>
      </c>
      <c r="I112" s="29">
        <f>SUM('Summary Data'!AK179)</f>
        <v>9</v>
      </c>
      <c r="J112" s="60">
        <f>SUM('Summary Data'!AL179)</f>
        <v>13306341.699999999</v>
      </c>
      <c r="K112" s="29">
        <f>SUM('Summary Data'!AK167)</f>
        <v>10</v>
      </c>
      <c r="L112" s="60">
        <f>SUM('Summary Data'!AL167)</f>
        <v>5568396</v>
      </c>
      <c r="M112" s="89">
        <f t="shared" si="18"/>
        <v>-0.1111111111111111</v>
      </c>
      <c r="N112" s="89">
        <f t="shared" si="19"/>
        <v>0.58152314696683305</v>
      </c>
      <c r="O112" s="61"/>
      <c r="P112" s="61"/>
    </row>
    <row r="113" spans="1:16" hidden="1" x14ac:dyDescent="0.2">
      <c r="A113" s="605"/>
      <c r="B113" s="216">
        <v>42186</v>
      </c>
      <c r="C113" s="29">
        <f>SUM('Summary Data'!C180,'Summary Data'!G180)</f>
        <v>244</v>
      </c>
      <c r="D113" s="66">
        <f>SUM('Summary Data'!D180,'Summary Data'!H180,'Summary Data'!J180)</f>
        <v>34568914.5</v>
      </c>
      <c r="E113" s="29">
        <f>SUM('Summary Data'!C168,'Summary Data'!G168)</f>
        <v>107</v>
      </c>
      <c r="F113" s="60">
        <f>SUM('Summary Data'!D168,'Summary Data'!H168,'Summary Data'!J168)</f>
        <v>20112696</v>
      </c>
      <c r="G113" s="89">
        <f t="shared" si="16"/>
        <v>0.56147540983606559</v>
      </c>
      <c r="H113" s="89">
        <f t="shared" si="17"/>
        <v>0.41818549147674278</v>
      </c>
      <c r="I113" s="29">
        <f>SUM('Summary Data'!AK180)</f>
        <v>2</v>
      </c>
      <c r="J113" s="60">
        <f>SUM('Summary Data'!AL180)</f>
        <v>1123330</v>
      </c>
      <c r="K113" s="29">
        <f>SUM('Summary Data'!AK168)</f>
        <v>5</v>
      </c>
      <c r="L113" s="60">
        <f>SUM('Summary Data'!AL168)</f>
        <v>8079607</v>
      </c>
      <c r="M113" s="89">
        <f t="shared" si="18"/>
        <v>-1.5</v>
      </c>
      <c r="N113" s="89">
        <f t="shared" si="19"/>
        <v>-6.192549829524717</v>
      </c>
      <c r="O113" s="61"/>
      <c r="P113" s="61"/>
    </row>
    <row r="114" spans="1:16" hidden="1" x14ac:dyDescent="0.2">
      <c r="A114" s="605"/>
      <c r="B114" s="216">
        <v>42217</v>
      </c>
      <c r="C114" s="29">
        <f>SUM('Summary Data'!C181,'Summary Data'!G181)</f>
        <v>114</v>
      </c>
      <c r="D114" s="66">
        <f>SUM('Summary Data'!D181,'Summary Data'!H181,'Summary Data'!J181)</f>
        <v>27669378</v>
      </c>
      <c r="E114" s="29">
        <f>SUM('Summary Data'!C169,'Summary Data'!G169)</f>
        <v>117</v>
      </c>
      <c r="F114" s="60">
        <f>SUM('Summary Data'!D169,'Summary Data'!H169,'Summary Data'!J169)</f>
        <v>26416594</v>
      </c>
      <c r="G114" s="89">
        <f t="shared" si="16"/>
        <v>-2.6315789473684209E-2</v>
      </c>
      <c r="H114" s="89">
        <f t="shared" si="17"/>
        <v>4.5276912260188866E-2</v>
      </c>
      <c r="I114" s="29">
        <f>SUM('Summary Data'!AK181)</f>
        <v>7</v>
      </c>
      <c r="J114" s="60">
        <f>SUM('Summary Data'!AL181)</f>
        <v>13939659</v>
      </c>
      <c r="K114" s="29">
        <f>SUM('Summary Data'!AK169)</f>
        <v>4</v>
      </c>
      <c r="L114" s="60">
        <f>SUM('Summary Data'!AL169)</f>
        <v>1806068</v>
      </c>
      <c r="M114" s="89">
        <f t="shared" si="18"/>
        <v>0.42857142857142855</v>
      </c>
      <c r="N114" s="89">
        <f t="shared" si="19"/>
        <v>0.87043671584792714</v>
      </c>
      <c r="O114" s="61"/>
      <c r="P114" s="61"/>
    </row>
    <row r="115" spans="1:16" hidden="1" x14ac:dyDescent="0.2">
      <c r="A115" s="606"/>
      <c r="B115" s="216">
        <v>42248</v>
      </c>
      <c r="C115" s="29">
        <f>SUM('Summary Data'!C182,'Summary Data'!G182)</f>
        <v>81</v>
      </c>
      <c r="D115" s="66">
        <f>SUM('Summary Data'!D182,'Summary Data'!H182,'Summary Data'!J182)</f>
        <v>19966883</v>
      </c>
      <c r="E115" s="29">
        <f>SUM('Summary Data'!C170,'Summary Data'!G170)</f>
        <v>139</v>
      </c>
      <c r="F115" s="60">
        <f>SUM('Summary Data'!D170,'Summary Data'!H170,'Summary Data'!J170)</f>
        <v>24710907</v>
      </c>
      <c r="G115" s="89">
        <f t="shared" si="16"/>
        <v>-0.71604938271604934</v>
      </c>
      <c r="H115" s="89">
        <f t="shared" si="17"/>
        <v>-0.23759462105327106</v>
      </c>
      <c r="I115" s="29">
        <f>SUM('Summary Data'!AK182)</f>
        <v>7</v>
      </c>
      <c r="J115" s="60">
        <f>SUM('Summary Data'!AL182)</f>
        <v>7903206</v>
      </c>
      <c r="K115" s="29">
        <f>SUM('Summary Data'!AK170)</f>
        <v>5</v>
      </c>
      <c r="L115" s="60">
        <f>SUM('Summary Data'!AL170)</f>
        <v>1117306.93</v>
      </c>
      <c r="M115" s="89">
        <f t="shared" si="18"/>
        <v>0.2857142857142857</v>
      </c>
      <c r="N115" s="89">
        <f t="shared" si="19"/>
        <v>0.85862611578136772</v>
      </c>
      <c r="O115" s="61"/>
      <c r="P115" s="61"/>
    </row>
    <row r="116" spans="1:16" hidden="1" x14ac:dyDescent="0.2">
      <c r="A116" s="604" t="s">
        <v>347</v>
      </c>
      <c r="B116" s="280" t="s">
        <v>335</v>
      </c>
      <c r="C116" s="65">
        <f>SUM('Summary Data'!C183,'Summary Data'!G183)</f>
        <v>96</v>
      </c>
      <c r="D116" s="66">
        <f>SUM('Summary Data'!D183,'Summary Data'!H183,'Summary Data'!J183)</f>
        <v>23608410.300000001</v>
      </c>
      <c r="E116" s="65">
        <f>SUM('Summary Data'!C171,'Summary Data'!G171)</f>
        <v>90</v>
      </c>
      <c r="F116" s="101">
        <f>SUM('Summary Data'!D171,'Summary Data'!H171,'Summary Data'!J171)</f>
        <v>18534943</v>
      </c>
      <c r="G116" s="89">
        <f t="shared" ref="G116:H118" si="20">(C116-E116)/C116</f>
        <v>6.25E-2</v>
      </c>
      <c r="H116" s="89">
        <f t="shared" si="20"/>
        <v>0.21490084404370083</v>
      </c>
      <c r="I116" s="65">
        <f>SUM('Summary Data'!AK183)</f>
        <v>3</v>
      </c>
      <c r="J116" s="101">
        <f>SUM('Summary Data'!AL183)</f>
        <v>8176103</v>
      </c>
      <c r="K116" s="65">
        <f>SUM('Summary Data'!AK171)</f>
        <v>7</v>
      </c>
      <c r="L116" s="101">
        <f>SUM('Summary Data'!AL171)</f>
        <v>17612169</v>
      </c>
      <c r="M116" s="89">
        <f t="shared" ref="M116:N118" si="21">(I116-K116)/I116</f>
        <v>-1.3333333333333333</v>
      </c>
      <c r="N116" s="89">
        <f t="shared" si="21"/>
        <v>-1.1541031222331715</v>
      </c>
      <c r="O116" s="61"/>
      <c r="P116" s="61"/>
    </row>
    <row r="117" spans="1:16" hidden="1" x14ac:dyDescent="0.2">
      <c r="A117" s="605"/>
      <c r="B117" s="497" t="s">
        <v>336</v>
      </c>
      <c r="C117" s="65">
        <f>SUM('Summary Data'!C184,'Summary Data'!G184)</f>
        <v>83</v>
      </c>
      <c r="D117" s="66">
        <f>SUM('Summary Data'!D184,'Summary Data'!H184,'Summary Data'!J184)</f>
        <v>21124775.399999999</v>
      </c>
      <c r="E117" s="65">
        <f>SUM('Summary Data'!C172,'Summary Data'!G172)</f>
        <v>73</v>
      </c>
      <c r="F117" s="101">
        <f>SUM('Summary Data'!D172,'Summary Data'!H172,'Summary Data'!J172)</f>
        <v>15444177</v>
      </c>
      <c r="G117" s="89">
        <f t="shared" si="20"/>
        <v>0.12048192771084337</v>
      </c>
      <c r="H117" s="89">
        <f t="shared" si="20"/>
        <v>0.26890692527788951</v>
      </c>
      <c r="I117" s="65">
        <f>SUM('Summary Data'!AK184)</f>
        <v>14</v>
      </c>
      <c r="J117" s="101">
        <f>SUM('Summary Data'!AL184)</f>
        <v>25928850</v>
      </c>
      <c r="K117" s="65">
        <f>SUM('Summary Data'!AK172)</f>
        <v>4</v>
      </c>
      <c r="L117" s="101">
        <f>SUM('Summary Data'!AL172)</f>
        <v>2119489.2999999998</v>
      </c>
      <c r="M117" s="89">
        <f t="shared" si="21"/>
        <v>0.7142857142857143</v>
      </c>
      <c r="N117" s="89">
        <f t="shared" si="21"/>
        <v>0.91825748924460593</v>
      </c>
      <c r="O117" s="61"/>
      <c r="P117" s="61"/>
    </row>
    <row r="118" spans="1:16" hidden="1" x14ac:dyDescent="0.2">
      <c r="A118" s="605"/>
      <c r="B118" s="497" t="s">
        <v>337</v>
      </c>
      <c r="C118" s="65">
        <f>SUM('Summary Data'!C185,'Summary Data'!G185)</f>
        <v>66</v>
      </c>
      <c r="D118" s="66">
        <f>SUM('Summary Data'!D185,'Summary Data'!H185,'Summary Data'!J185)</f>
        <v>17422643.600000001</v>
      </c>
      <c r="E118" s="65">
        <f>SUM('Summary Data'!C173,'Summary Data'!G173)</f>
        <v>52</v>
      </c>
      <c r="F118" s="101">
        <f>SUM('Summary Data'!D173,'Summary Data'!H173,'Summary Data'!J173)</f>
        <v>12411840</v>
      </c>
      <c r="G118" s="89">
        <f t="shared" si="20"/>
        <v>0.21212121212121213</v>
      </c>
      <c r="H118" s="89">
        <f t="shared" si="20"/>
        <v>0.28760294448082502</v>
      </c>
      <c r="I118" s="65">
        <f>SUM('Summary Data'!AK185)</f>
        <v>9</v>
      </c>
      <c r="J118" s="101">
        <f>SUM('Summary Data'!AL185)</f>
        <v>2706527</v>
      </c>
      <c r="K118" s="65">
        <f>SUM('Summary Data'!AK173)</f>
        <v>8</v>
      </c>
      <c r="L118" s="101">
        <f>SUM('Summary Data'!AL173)</f>
        <v>4827269</v>
      </c>
      <c r="M118" s="89">
        <f t="shared" si="21"/>
        <v>0.1111111111111111</v>
      </c>
      <c r="N118" s="89">
        <f t="shared" si="21"/>
        <v>-0.78356580222550898</v>
      </c>
      <c r="O118" s="61"/>
      <c r="P118" s="61"/>
    </row>
    <row r="119" spans="1:16" hidden="1" x14ac:dyDescent="0.2">
      <c r="A119" s="605"/>
      <c r="B119" s="498">
        <v>42370</v>
      </c>
      <c r="C119" s="65">
        <f>SUM('Summary Data'!C186,'Summary Data'!G186)</f>
        <v>174</v>
      </c>
      <c r="D119" s="66">
        <f>SUM('Summary Data'!D186,'Summary Data'!H186,'Summary Data'!J186)</f>
        <v>28403614.27</v>
      </c>
      <c r="E119" s="65">
        <f>SUM('Summary Data'!C174,'Summary Data'!G174)</f>
        <v>81</v>
      </c>
      <c r="F119" s="101">
        <f>SUM('Summary Data'!D174,'Summary Data'!H174,'Summary Data'!J174)</f>
        <v>17878122</v>
      </c>
      <c r="G119" s="89">
        <f t="shared" ref="G119:H122" si="22">(C119-E119)/C119</f>
        <v>0.53448275862068961</v>
      </c>
      <c r="H119" s="89">
        <f t="shared" si="22"/>
        <v>0.37056876529678345</v>
      </c>
      <c r="I119" s="65">
        <f>SUM('Summary Data'!AK186)</f>
        <v>1</v>
      </c>
      <c r="J119" s="101">
        <f>SUM('Summary Data'!AL186)</f>
        <v>513000</v>
      </c>
      <c r="K119" s="65">
        <f>SUM('Summary Data'!AK174)</f>
        <v>0</v>
      </c>
      <c r="L119" s="101">
        <f>SUM('Summary Data'!AL174)</f>
        <v>0</v>
      </c>
      <c r="M119" s="89">
        <f t="shared" ref="M119:N122" si="23">(I119-K119)/I119</f>
        <v>1</v>
      </c>
      <c r="N119" s="89">
        <f t="shared" si="23"/>
        <v>1</v>
      </c>
      <c r="O119" s="61"/>
      <c r="P119" s="61"/>
    </row>
    <row r="120" spans="1:16" hidden="1" x14ac:dyDescent="0.2">
      <c r="A120" s="605"/>
      <c r="B120" s="498">
        <v>42401</v>
      </c>
      <c r="C120" s="65">
        <f>SUM('Summary Data'!C187,'Summary Data'!G187)</f>
        <v>111</v>
      </c>
      <c r="D120" s="66">
        <f>SUM('Summary Data'!D187,'Summary Data'!H187,'Summary Data'!J187)</f>
        <v>23710548.600000001</v>
      </c>
      <c r="E120" s="65">
        <f>SUM('Summary Data'!C175,'Summary Data'!G175)</f>
        <v>102</v>
      </c>
      <c r="F120" s="101">
        <f>SUM('Summary Data'!D175,'Summary Data'!H175,'Summary Data'!J175)</f>
        <v>18043454</v>
      </c>
      <c r="G120" s="89">
        <f t="shared" si="22"/>
        <v>8.1081081081081086E-2</v>
      </c>
      <c r="H120" s="89">
        <f t="shared" si="22"/>
        <v>0.23901153430081332</v>
      </c>
      <c r="I120" s="65">
        <f>SUM('Summary Data'!AK187)</f>
        <v>4</v>
      </c>
      <c r="J120" s="101">
        <f>SUM('Summary Data'!AL187)</f>
        <v>2256574</v>
      </c>
      <c r="K120" s="65">
        <f>SUM('Summary Data'!AK175)</f>
        <v>5</v>
      </c>
      <c r="L120" s="101">
        <f>SUM('Summary Data'!AL175)</f>
        <v>4891393</v>
      </c>
      <c r="M120" s="89">
        <f t="shared" si="23"/>
        <v>-0.25</v>
      </c>
      <c r="N120" s="89">
        <f t="shared" si="23"/>
        <v>-1.1676191430017362</v>
      </c>
      <c r="O120" s="61"/>
      <c r="P120" s="61"/>
    </row>
    <row r="121" spans="1:16" hidden="1" x14ac:dyDescent="0.2">
      <c r="A121" s="605"/>
      <c r="B121" s="498">
        <v>42430</v>
      </c>
      <c r="C121" s="65">
        <f>SUM('Summary Data'!C188,'Summary Data'!G188)</f>
        <v>160</v>
      </c>
      <c r="D121" s="66">
        <f>SUM('Summary Data'!D188,'Summary Data'!H188,'Summary Data'!J188)</f>
        <v>33879642.950000003</v>
      </c>
      <c r="E121" s="65">
        <f>SUM('Summary Data'!C176,'Summary Data'!G176)</f>
        <v>137</v>
      </c>
      <c r="F121" s="101">
        <f>SUM('Summary Data'!D176,'Summary Data'!H176,'Summary Data'!J176)</f>
        <v>29038611.300000001</v>
      </c>
      <c r="G121" s="89">
        <f t="shared" si="22"/>
        <v>0.14374999999999999</v>
      </c>
      <c r="H121" s="89">
        <f t="shared" si="22"/>
        <v>0.14288909883567713</v>
      </c>
      <c r="I121" s="65">
        <f>SUM('Summary Data'!AK188)</f>
        <v>5</v>
      </c>
      <c r="J121" s="101">
        <f>SUM('Summary Data'!AL188)</f>
        <v>4041945.14</v>
      </c>
      <c r="K121" s="65">
        <f>SUM('Summary Data'!AK176)</f>
        <v>5</v>
      </c>
      <c r="L121" s="101">
        <f>SUM('Summary Data'!AL176)</f>
        <v>3166784</v>
      </c>
      <c r="M121" s="89">
        <f t="shared" si="23"/>
        <v>0</v>
      </c>
      <c r="N121" s="89">
        <f t="shared" si="23"/>
        <v>0.21651979670362376</v>
      </c>
      <c r="O121" s="61"/>
      <c r="P121" s="61"/>
    </row>
    <row r="122" spans="1:16" hidden="1" x14ac:dyDescent="0.2">
      <c r="A122" s="605"/>
      <c r="B122" s="498">
        <v>42461</v>
      </c>
      <c r="C122" s="65">
        <f>SUM('Summary Data'!C189,'Summary Data'!G189)</f>
        <v>145</v>
      </c>
      <c r="D122" s="66">
        <f>SUM('Summary Data'!D189,'Summary Data'!H189,'Summary Data'!J189)</f>
        <v>34181526.420000002</v>
      </c>
      <c r="E122" s="65">
        <f>SUM('Summary Data'!C177,'Summary Data'!G177)</f>
        <v>121</v>
      </c>
      <c r="F122" s="101">
        <f>SUM('Summary Data'!D177,'Summary Data'!H177,'Summary Data'!J177)</f>
        <v>27302421.27</v>
      </c>
      <c r="G122" s="89">
        <f t="shared" si="22"/>
        <v>0.16551724137931034</v>
      </c>
      <c r="H122" s="89">
        <f t="shared" si="22"/>
        <v>0.20125213442706172</v>
      </c>
      <c r="I122" s="65">
        <f>SUM('Summary Data'!AK189)</f>
        <v>2</v>
      </c>
      <c r="J122" s="101">
        <f>SUM('Summary Data'!AL189)</f>
        <v>1448958</v>
      </c>
      <c r="K122" s="65">
        <f>SUM('Summary Data'!AK177)</f>
        <v>4</v>
      </c>
      <c r="L122" s="101">
        <f>SUM('Summary Data'!AL177)</f>
        <v>21798678</v>
      </c>
      <c r="M122" s="89">
        <f t="shared" si="23"/>
        <v>-1</v>
      </c>
      <c r="N122" s="89">
        <f t="shared" si="23"/>
        <v>-14.044382238822658</v>
      </c>
      <c r="O122" s="61"/>
      <c r="P122" s="61"/>
    </row>
    <row r="123" spans="1:16" hidden="1" x14ac:dyDescent="0.2">
      <c r="A123" s="605"/>
      <c r="B123" s="498">
        <v>42491</v>
      </c>
      <c r="C123" s="65">
        <f>SUM('Summary Data'!C190,'Summary Data'!G190)</f>
        <v>189</v>
      </c>
      <c r="D123" s="66">
        <f>SUM('Summary Data'!D190,'Summary Data'!H190,'Summary Data'!J190)</f>
        <v>36666343.899999999</v>
      </c>
      <c r="E123" s="65">
        <f>SUM('Summary Data'!C178,'Summary Data'!G178)</f>
        <v>224</v>
      </c>
      <c r="F123" s="101">
        <f>SUM('Summary Data'!D178,'Summary Data'!H178,'Summary Data'!J178)</f>
        <v>35561830</v>
      </c>
      <c r="G123" s="89">
        <f t="shared" ref="G123:H125" si="24">(C123-E123)/C123</f>
        <v>-0.18518518518518517</v>
      </c>
      <c r="H123" s="89">
        <f t="shared" si="24"/>
        <v>3.0123371531460452E-2</v>
      </c>
      <c r="I123" s="65">
        <f>SUM('Summary Data'!AK190)</f>
        <v>3</v>
      </c>
      <c r="J123" s="101">
        <f>SUM('Summary Data'!AL190)</f>
        <v>7067291</v>
      </c>
      <c r="K123" s="65">
        <f>SUM('Summary Data'!AK178)</f>
        <v>10</v>
      </c>
      <c r="L123" s="101">
        <f>SUM('Summary Data'!AL178)</f>
        <v>2251313.59</v>
      </c>
      <c r="M123" s="89">
        <f t="shared" ref="M123:N125" si="25">(I123-K123)/I123</f>
        <v>-2.3333333333333335</v>
      </c>
      <c r="N123" s="89">
        <f t="shared" si="25"/>
        <v>0.68144603215008415</v>
      </c>
      <c r="O123" s="61"/>
      <c r="P123" s="61"/>
    </row>
    <row r="124" spans="1:16" hidden="1" x14ac:dyDescent="0.2">
      <c r="A124" s="605"/>
      <c r="B124" s="498">
        <v>42522</v>
      </c>
      <c r="C124" s="65">
        <f>SUM('Summary Data'!C191,'Summary Data'!G191)</f>
        <v>126</v>
      </c>
      <c r="D124" s="66">
        <f>SUM('Summary Data'!D191,'Summary Data'!H191,'Summary Data'!J191)</f>
        <v>33104709.309999999</v>
      </c>
      <c r="E124" s="65">
        <f>SUM('Summary Data'!C179,'Summary Data'!G179)</f>
        <v>121</v>
      </c>
      <c r="F124" s="101">
        <f>SUM('Summary Data'!D179,'Summary Data'!H179,'Summary Data'!J179)</f>
        <v>26032981.5</v>
      </c>
      <c r="G124" s="89">
        <f t="shared" si="24"/>
        <v>3.968253968253968E-2</v>
      </c>
      <c r="H124" s="89">
        <f t="shared" si="24"/>
        <v>0.21361697345772582</v>
      </c>
      <c r="I124" s="65">
        <f>SUM('Summary Data'!AK191)</f>
        <v>6</v>
      </c>
      <c r="J124" s="101">
        <f>SUM('Summary Data'!AL191)</f>
        <v>2858580</v>
      </c>
      <c r="K124" s="65">
        <f>SUM('Summary Data'!AK179)</f>
        <v>9</v>
      </c>
      <c r="L124" s="101">
        <f>SUM('Summary Data'!AL179)</f>
        <v>13306341.699999999</v>
      </c>
      <c r="M124" s="89">
        <f t="shared" si="25"/>
        <v>-0.5</v>
      </c>
      <c r="N124" s="89">
        <f t="shared" si="25"/>
        <v>-3.6548781912697912</v>
      </c>
      <c r="O124" s="61"/>
      <c r="P124" s="61"/>
    </row>
    <row r="125" spans="1:16" hidden="1" x14ac:dyDescent="0.2">
      <c r="A125" s="605"/>
      <c r="B125" s="499">
        <v>42552</v>
      </c>
      <c r="C125" s="65">
        <f>SUM('Summary Data'!C192,'Summary Data'!G192)</f>
        <v>116</v>
      </c>
      <c r="D125" s="66">
        <f>SUM('Summary Data'!D192,'Summary Data'!H192,'Summary Data'!J192)</f>
        <v>26071315.379999999</v>
      </c>
      <c r="E125" s="65">
        <f>SUM('Summary Data'!C180,'Summary Data'!G180)</f>
        <v>244</v>
      </c>
      <c r="F125" s="101">
        <f>SUM('Summary Data'!D180,'Summary Data'!H180,'Summary Data'!J180)</f>
        <v>34568914.5</v>
      </c>
      <c r="G125" s="89">
        <f t="shared" si="24"/>
        <v>-1.103448275862069</v>
      </c>
      <c r="H125" s="89">
        <f t="shared" si="24"/>
        <v>-0.32593672379563693</v>
      </c>
      <c r="I125" s="65">
        <f>SUM('Summary Data'!AK192)</f>
        <v>5</v>
      </c>
      <c r="J125" s="101">
        <f>SUM('Summary Data'!AL192)</f>
        <v>5641571</v>
      </c>
      <c r="K125" s="65">
        <f>SUM('Summary Data'!AK180)</f>
        <v>2</v>
      </c>
      <c r="L125" s="101">
        <f>SUM('Summary Data'!AL180)</f>
        <v>1123330</v>
      </c>
      <c r="M125" s="89">
        <f t="shared" si="25"/>
        <v>0.6</v>
      </c>
      <c r="N125" s="89">
        <f t="shared" si="25"/>
        <v>0.80088347731509535</v>
      </c>
      <c r="O125" s="61"/>
      <c r="P125" s="61"/>
    </row>
    <row r="126" spans="1:16" hidden="1" x14ac:dyDescent="0.2">
      <c r="A126" s="605"/>
      <c r="B126" s="499">
        <v>42583</v>
      </c>
      <c r="C126" s="65">
        <f>SUM('Summary Data'!C193,'Summary Data'!G193)</f>
        <v>139</v>
      </c>
      <c r="D126" s="66">
        <f>SUM('Summary Data'!D193,'Summary Data'!H193,'Summary Data'!J193)</f>
        <v>34394871.170000002</v>
      </c>
      <c r="E126" s="65">
        <f>SUM('Summary Data'!C181,'Summary Data'!G181)</f>
        <v>114</v>
      </c>
      <c r="F126" s="101">
        <f>SUM('Summary Data'!D181,'Summary Data'!H181,'Summary Data'!J181)</f>
        <v>27669378</v>
      </c>
      <c r="G126" s="89">
        <f t="shared" ref="G126:H128" si="26">(C126-E126)/C126</f>
        <v>0.17985611510791366</v>
      </c>
      <c r="H126" s="89">
        <f t="shared" si="26"/>
        <v>0.19553767585750204</v>
      </c>
      <c r="I126" s="65">
        <f>SUM('Summary Data'!AK193)</f>
        <v>7</v>
      </c>
      <c r="J126" s="101">
        <f>SUM('Summary Data'!AL193)</f>
        <v>12180676</v>
      </c>
      <c r="K126" s="65">
        <f>SUM('Summary Data'!AK181)</f>
        <v>7</v>
      </c>
      <c r="L126" s="101">
        <f>SUM('Summary Data'!AL181)</f>
        <v>13939659</v>
      </c>
      <c r="M126" s="89">
        <f t="shared" ref="M126:N128" si="27">(I126-K126)/I126</f>
        <v>0</v>
      </c>
      <c r="N126" s="89">
        <f t="shared" si="27"/>
        <v>-0.14440766670092858</v>
      </c>
      <c r="O126" s="61"/>
      <c r="P126" s="61"/>
    </row>
    <row r="127" spans="1:16" hidden="1" x14ac:dyDescent="0.2">
      <c r="A127" s="606"/>
      <c r="B127" s="499">
        <v>42614</v>
      </c>
      <c r="C127" s="65">
        <f>SUM('Summary Data'!C194,'Summary Data'!G194)</f>
        <v>151</v>
      </c>
      <c r="D127" s="66">
        <f>SUM('Summary Data'!D194,'Summary Data'!H194,'Summary Data'!J194)</f>
        <v>35023432.409999996</v>
      </c>
      <c r="E127" s="65">
        <f>SUM('Summary Data'!C182,'Summary Data'!G182)</f>
        <v>81</v>
      </c>
      <c r="F127" s="101">
        <f>SUM('Summary Data'!D182,'Summary Data'!H182,'Summary Data'!J182)</f>
        <v>19966883</v>
      </c>
      <c r="G127" s="89">
        <f t="shared" si="26"/>
        <v>0.46357615894039733</v>
      </c>
      <c r="H127" s="89">
        <f t="shared" si="26"/>
        <v>0.4298993095177332</v>
      </c>
      <c r="I127" s="65">
        <f>SUM('Summary Data'!AK194)</f>
        <v>7</v>
      </c>
      <c r="J127" s="101">
        <f>SUM('Summary Data'!AL194)</f>
        <v>11273278.460000001</v>
      </c>
      <c r="K127" s="65">
        <f>SUM('Summary Data'!AK182)</f>
        <v>7</v>
      </c>
      <c r="L127" s="101">
        <f>SUM('Summary Data'!AL182)</f>
        <v>7903206</v>
      </c>
      <c r="M127" s="89">
        <f t="shared" si="27"/>
        <v>0</v>
      </c>
      <c r="N127" s="89">
        <f t="shared" si="27"/>
        <v>0.29894342377487948</v>
      </c>
      <c r="O127" s="61"/>
      <c r="P127" s="61"/>
    </row>
    <row r="128" spans="1:16" hidden="1" x14ac:dyDescent="0.2">
      <c r="A128" s="604" t="s">
        <v>369</v>
      </c>
      <c r="B128" s="409" t="s">
        <v>357</v>
      </c>
      <c r="C128" s="65">
        <f>SUM('Summary Data'!C195,'Summary Data'!G195)</f>
        <v>259</v>
      </c>
      <c r="D128" s="66">
        <f>SUM('Summary Data'!D195,'Summary Data'!H195,'Summary Data'!J195)</f>
        <v>41747296.950000003</v>
      </c>
      <c r="E128" s="65">
        <f>SUM('Summary Data'!C183,'Summary Data'!G183)</f>
        <v>96</v>
      </c>
      <c r="F128" s="101">
        <f>SUM('Summary Data'!D183,'Summary Data'!H183,'Summary Data'!J183)</f>
        <v>23608410.300000001</v>
      </c>
      <c r="G128" s="89">
        <f t="shared" si="26"/>
        <v>0.62934362934362931</v>
      </c>
      <c r="H128" s="89">
        <f t="shared" si="26"/>
        <v>0.43449248155454534</v>
      </c>
      <c r="I128" s="65">
        <f>SUM('Summary Data'!AK195)</f>
        <v>3</v>
      </c>
      <c r="J128" s="101">
        <f>SUM('Summary Data'!AL195)</f>
        <v>8723292</v>
      </c>
      <c r="K128" s="65">
        <f>SUM('Summary Data'!AK183)</f>
        <v>3</v>
      </c>
      <c r="L128" s="101">
        <f>SUM('Summary Data'!AL183)</f>
        <v>8176103</v>
      </c>
      <c r="M128" s="89">
        <f t="shared" si="27"/>
        <v>0</v>
      </c>
      <c r="N128" s="89">
        <f t="shared" si="27"/>
        <v>6.2727351096352163E-2</v>
      </c>
      <c r="O128" s="61"/>
      <c r="P128" s="61"/>
    </row>
    <row r="129" spans="1:32" hidden="1" x14ac:dyDescent="0.2">
      <c r="A129" s="605"/>
      <c r="B129" s="410" t="s">
        <v>358</v>
      </c>
      <c r="C129" s="65">
        <f>SUM('Summary Data'!C196,'Summary Data'!G196)</f>
        <v>96</v>
      </c>
      <c r="D129" s="66">
        <f>SUM('Summary Data'!D196,'Summary Data'!H196,'Summary Data'!J196)</f>
        <v>23237352.84</v>
      </c>
      <c r="E129" s="65">
        <f>SUM('Summary Data'!C184,'Summary Data'!G184)</f>
        <v>83</v>
      </c>
      <c r="F129" s="101">
        <f>SUM('Summary Data'!D184,'Summary Data'!H184,'Summary Data'!J184)</f>
        <v>21124775.399999999</v>
      </c>
      <c r="G129" s="89">
        <f t="shared" ref="G129:H131" si="28">(C129-E129)/C129</f>
        <v>0.13541666666666666</v>
      </c>
      <c r="H129" s="89">
        <f t="shared" si="28"/>
        <v>9.091299919341421E-2</v>
      </c>
      <c r="I129" s="65">
        <f>SUM('Summary Data'!AK196)</f>
        <v>6</v>
      </c>
      <c r="J129" s="101">
        <f>SUM('Summary Data'!AL196)</f>
        <v>3221359</v>
      </c>
      <c r="K129" s="65">
        <f>SUM('Summary Data'!AK184)</f>
        <v>14</v>
      </c>
      <c r="L129" s="101">
        <f>SUM('Summary Data'!AL184)</f>
        <v>25928850</v>
      </c>
      <c r="M129" s="89">
        <f t="shared" ref="M129:N131" si="29">(I129-K129)/I129</f>
        <v>-1.3333333333333333</v>
      </c>
      <c r="N129" s="89">
        <f t="shared" si="29"/>
        <v>-7.0490407930317609</v>
      </c>
      <c r="O129" s="61"/>
      <c r="P129" s="61"/>
    </row>
    <row r="130" spans="1:32" hidden="1" x14ac:dyDescent="0.2">
      <c r="A130" s="605"/>
      <c r="B130" s="410" t="s">
        <v>359</v>
      </c>
      <c r="C130" s="65">
        <f>SUM('Summary Data'!C197,'Summary Data'!G197)</f>
        <v>61</v>
      </c>
      <c r="D130" s="66">
        <f>SUM('Summary Data'!D197,'Summary Data'!H197,'Summary Data'!J197)</f>
        <v>16199723.9</v>
      </c>
      <c r="E130" s="65">
        <f>SUM('Summary Data'!C185,'Summary Data'!G185)</f>
        <v>66</v>
      </c>
      <c r="F130" s="101">
        <f>SUM('Summary Data'!D185,'Summary Data'!H185,'Summary Data'!J185)</f>
        <v>17422643.600000001</v>
      </c>
      <c r="G130" s="89">
        <f t="shared" si="28"/>
        <v>-8.1967213114754092E-2</v>
      </c>
      <c r="H130" s="89">
        <f t="shared" si="28"/>
        <v>-7.5490156964959199E-2</v>
      </c>
      <c r="I130" s="65">
        <f>SUM('Summary Data'!AK197)</f>
        <v>2</v>
      </c>
      <c r="J130" s="101">
        <f>SUM('Summary Data'!AL197)</f>
        <v>13402532</v>
      </c>
      <c r="K130" s="65">
        <f>SUM('Summary Data'!AK185)</f>
        <v>9</v>
      </c>
      <c r="L130" s="101">
        <f>SUM('Summary Data'!AL185)</f>
        <v>2706527</v>
      </c>
      <c r="M130" s="89">
        <f t="shared" si="29"/>
        <v>-3.5</v>
      </c>
      <c r="N130" s="89">
        <f t="shared" si="29"/>
        <v>0.79805853102980839</v>
      </c>
      <c r="O130" s="61"/>
      <c r="P130" s="61"/>
    </row>
    <row r="131" spans="1:32" hidden="1" x14ac:dyDescent="0.2">
      <c r="A131" s="605"/>
      <c r="B131" s="411">
        <v>42736</v>
      </c>
      <c r="C131" s="65">
        <f>SUM('Summary Data'!C198,'Summary Data'!G198)</f>
        <v>80</v>
      </c>
      <c r="D131" s="66">
        <f>SUM('Summary Data'!D198,'Summary Data'!H198,'Summary Data'!J198)</f>
        <v>21111791.199999999</v>
      </c>
      <c r="E131" s="65">
        <f>SUM('Summary Data'!C186,'Summary Data'!G186)</f>
        <v>174</v>
      </c>
      <c r="F131" s="101">
        <f>SUM('Summary Data'!D186,'Summary Data'!H186,'Summary Data'!J186)</f>
        <v>28403614.27</v>
      </c>
      <c r="G131" s="89">
        <f t="shared" si="28"/>
        <v>-1.175</v>
      </c>
      <c r="H131" s="89">
        <f t="shared" si="28"/>
        <v>-0.34539101874027633</v>
      </c>
      <c r="I131" s="65">
        <f>SUM('Summary Data'!AK198)</f>
        <v>6</v>
      </c>
      <c r="J131" s="101">
        <f>SUM('Summary Data'!AL198)</f>
        <v>11732500</v>
      </c>
      <c r="K131" s="65">
        <f>SUM('Summary Data'!AK186)</f>
        <v>1</v>
      </c>
      <c r="L131" s="101">
        <f>SUM('Summary Data'!AL186)</f>
        <v>513000</v>
      </c>
      <c r="M131" s="89">
        <f t="shared" si="29"/>
        <v>0.83333333333333337</v>
      </c>
      <c r="N131" s="89">
        <f t="shared" si="29"/>
        <v>0.95627530364372471</v>
      </c>
      <c r="O131" s="61"/>
      <c r="P131" s="61"/>
    </row>
    <row r="132" spans="1:32" hidden="1" x14ac:dyDescent="0.2">
      <c r="A132" s="605"/>
      <c r="B132" s="411">
        <v>42767</v>
      </c>
      <c r="C132" s="65">
        <f>SUM('Summary Data'!C199,'Summary Data'!G199)</f>
        <v>214</v>
      </c>
      <c r="D132" s="66">
        <f>SUM('Summary Data'!D199,'Summary Data'!H199,'Summary Data'!J199)</f>
        <v>41464716.240000002</v>
      </c>
      <c r="E132" s="65">
        <f>SUM('Summary Data'!C187,'Summary Data'!G187)</f>
        <v>111</v>
      </c>
      <c r="F132" s="101">
        <f>SUM('Summary Data'!D187,'Summary Data'!H187,'Summary Data'!J187)</f>
        <v>23710548.600000001</v>
      </c>
      <c r="G132" s="89">
        <f t="shared" ref="G132:H134" si="30">(C132-E132)/C132</f>
        <v>0.48130841121495327</v>
      </c>
      <c r="H132" s="89">
        <f t="shared" si="30"/>
        <v>0.42817530782648855</v>
      </c>
      <c r="I132" s="65">
        <f>SUM('Summary Data'!AK199)</f>
        <v>5</v>
      </c>
      <c r="J132" s="101">
        <f>SUM('Summary Data'!AL199)</f>
        <v>2442000</v>
      </c>
      <c r="K132" s="65">
        <f>SUM('Summary Data'!AK187)</f>
        <v>4</v>
      </c>
      <c r="L132" s="101">
        <f>SUM('Summary Data'!AL187)</f>
        <v>2256574</v>
      </c>
      <c r="M132" s="89">
        <f t="shared" ref="M132:N134" si="31">(I132-K132)/I132</f>
        <v>0.2</v>
      </c>
      <c r="N132" s="89">
        <f t="shared" si="31"/>
        <v>7.5932022932022933E-2</v>
      </c>
      <c r="O132" s="61"/>
      <c r="P132" s="61"/>
    </row>
    <row r="133" spans="1:32" hidden="1" x14ac:dyDescent="0.2">
      <c r="A133" s="605"/>
      <c r="B133" s="411">
        <v>42795</v>
      </c>
      <c r="C133" s="65">
        <f>SUM('Summary Data'!C200,'Summary Data'!G200)</f>
        <v>135</v>
      </c>
      <c r="D133" s="66">
        <f>SUM('Summary Data'!D200,'Summary Data'!H200,'Summary Data'!J200)</f>
        <v>30719922.620000001</v>
      </c>
      <c r="E133" s="65">
        <f>SUM('Summary Data'!C188,'Summary Data'!G188)</f>
        <v>160</v>
      </c>
      <c r="F133" s="101">
        <f>SUM('Summary Data'!D188,'Summary Data'!H188,'Summary Data'!J188)</f>
        <v>33879642.950000003</v>
      </c>
      <c r="G133" s="89">
        <f t="shared" si="30"/>
        <v>-0.18518518518518517</v>
      </c>
      <c r="H133" s="89">
        <f t="shared" si="30"/>
        <v>-0.10285573857347177</v>
      </c>
      <c r="I133" s="65">
        <f>SUM('Summary Data'!AK200)</f>
        <v>11</v>
      </c>
      <c r="J133" s="101">
        <f>SUM('Summary Data'!AL200)</f>
        <v>26670881</v>
      </c>
      <c r="K133" s="65">
        <f>SUM('Summary Data'!AK188)</f>
        <v>5</v>
      </c>
      <c r="L133" s="101">
        <f>SUM('Summary Data'!AL188)</f>
        <v>4041945.14</v>
      </c>
      <c r="M133" s="89">
        <f t="shared" si="31"/>
        <v>0.54545454545454541</v>
      </c>
      <c r="N133" s="89">
        <f t="shared" si="31"/>
        <v>0.84845100767387471</v>
      </c>
      <c r="O133" s="61"/>
      <c r="P133" s="61"/>
    </row>
    <row r="134" spans="1:32" hidden="1" x14ac:dyDescent="0.2">
      <c r="A134" s="605"/>
      <c r="B134" s="411">
        <v>42826</v>
      </c>
      <c r="C134" s="65">
        <f>SUM('Summary Data'!C201,'Summary Data'!G201)</f>
        <v>239</v>
      </c>
      <c r="D134" s="66">
        <f>SUM('Summary Data'!D201,'Summary Data'!H201,'Summary Data'!J201)</f>
        <v>40261161.530000001</v>
      </c>
      <c r="E134" s="65">
        <f>SUM('Summary Data'!C189,'Summary Data'!G189)</f>
        <v>145</v>
      </c>
      <c r="F134" s="101">
        <f>SUM('Summary Data'!D189,'Summary Data'!H189,'Summary Data'!J189)</f>
        <v>34181526.420000002</v>
      </c>
      <c r="G134" s="89">
        <f t="shared" si="30"/>
        <v>0.39330543933054396</v>
      </c>
      <c r="H134" s="89">
        <f t="shared" si="30"/>
        <v>0.15100496058639168</v>
      </c>
      <c r="I134" s="65">
        <f>SUM('Summary Data'!AK201)</f>
        <v>4</v>
      </c>
      <c r="J134" s="101">
        <f>SUM('Summary Data'!AL201)</f>
        <v>3637921.37</v>
      </c>
      <c r="K134" s="65">
        <f>SUM('Summary Data'!AK189)</f>
        <v>2</v>
      </c>
      <c r="L134" s="101">
        <f>SUM('Summary Data'!AL189)</f>
        <v>1448958</v>
      </c>
      <c r="M134" s="89">
        <f t="shared" si="31"/>
        <v>0.5</v>
      </c>
      <c r="N134" s="89">
        <f t="shared" si="31"/>
        <v>0.60170716938832569</v>
      </c>
      <c r="O134" s="61"/>
      <c r="P134" s="61"/>
    </row>
    <row r="135" spans="1:32" hidden="1" x14ac:dyDescent="0.2">
      <c r="A135" s="605"/>
      <c r="B135" s="411">
        <v>42856</v>
      </c>
      <c r="C135" s="65">
        <f>SUM('Summary Data'!C202,'Summary Data'!G202)</f>
        <v>209</v>
      </c>
      <c r="D135" s="66">
        <f>SUM('Summary Data'!D202,'Summary Data'!H202,'Summary Data'!J202)</f>
        <v>42057966.780000001</v>
      </c>
      <c r="E135" s="65">
        <f>SUM('Summary Data'!C190,'Summary Data'!G190)</f>
        <v>189</v>
      </c>
      <c r="F135" s="101">
        <f>SUM('Summary Data'!D190,'Summary Data'!H190,'Summary Data'!J190)</f>
        <v>36666343.899999999</v>
      </c>
      <c r="G135" s="89">
        <f t="shared" ref="G135:H137" si="32">(C135-E135)/C135</f>
        <v>9.569377990430622E-2</v>
      </c>
      <c r="H135" s="89">
        <f t="shared" si="32"/>
        <v>0.12819504347898966</v>
      </c>
      <c r="I135" s="65">
        <f>SUM('Summary Data'!AK202)</f>
        <v>8</v>
      </c>
      <c r="J135" s="101">
        <f>SUM('Summary Data'!AL202)</f>
        <v>19030117</v>
      </c>
      <c r="K135" s="65">
        <f>SUM('Summary Data'!AK190)</f>
        <v>3</v>
      </c>
      <c r="L135" s="101">
        <f>SUM('Summary Data'!AL190)</f>
        <v>7067291</v>
      </c>
      <c r="M135" s="89">
        <f t="shared" ref="M135:N137" si="33">(I135-K135)/I135</f>
        <v>0.625</v>
      </c>
      <c r="N135" s="89">
        <f t="shared" si="33"/>
        <v>0.6286259826988978</v>
      </c>
      <c r="O135" s="61"/>
      <c r="P135" s="61"/>
    </row>
    <row r="136" spans="1:32" hidden="1" x14ac:dyDescent="0.2">
      <c r="A136" s="605"/>
      <c r="B136" s="411">
        <v>42887</v>
      </c>
      <c r="C136" s="65">
        <f>SUM('Summary Data'!C203,'Summary Data'!G203)</f>
        <v>218</v>
      </c>
      <c r="D136" s="66">
        <f>SUM('Summary Data'!D203,'Summary Data'!H203,'Summary Data'!J203)</f>
        <v>47763154</v>
      </c>
      <c r="E136" s="65">
        <f>SUM('Summary Data'!C191,'Summary Data'!G191)</f>
        <v>126</v>
      </c>
      <c r="F136" s="101">
        <f>SUM('Summary Data'!D191,'Summary Data'!H191,'Summary Data'!J191)</f>
        <v>33104709.309999999</v>
      </c>
      <c r="G136" s="89">
        <f t="shared" si="32"/>
        <v>0.42201834862385323</v>
      </c>
      <c r="H136" s="89">
        <f t="shared" si="32"/>
        <v>0.30689859153773641</v>
      </c>
      <c r="I136" s="65">
        <f>SUM('Summary Data'!AK203)</f>
        <v>23</v>
      </c>
      <c r="J136" s="101">
        <f>SUM('Summary Data'!AL203)</f>
        <v>45541855.789999999</v>
      </c>
      <c r="K136" s="65">
        <f>SUM('Summary Data'!AK191)</f>
        <v>6</v>
      </c>
      <c r="L136" s="101">
        <f>SUM('Summary Data'!AL191)</f>
        <v>2858580</v>
      </c>
      <c r="M136" s="89">
        <f t="shared" si="33"/>
        <v>0.73913043478260865</v>
      </c>
      <c r="N136" s="89">
        <f t="shared" si="33"/>
        <v>0.93723180686396879</v>
      </c>
      <c r="O136" s="61"/>
      <c r="P136" s="61"/>
    </row>
    <row r="137" spans="1:32" hidden="1" x14ac:dyDescent="0.2">
      <c r="A137" s="605"/>
      <c r="B137" s="412">
        <v>42917</v>
      </c>
      <c r="C137" s="65">
        <f>SUM('Summary Data'!C204,'Summary Data'!G204)</f>
        <v>139</v>
      </c>
      <c r="D137" s="66">
        <f>SUM('Summary Data'!D204,'Summary Data'!H204,'Summary Data'!J204)</f>
        <v>32363659</v>
      </c>
      <c r="E137" s="65">
        <f>SUM('Summary Data'!C192,'Summary Data'!G192)</f>
        <v>116</v>
      </c>
      <c r="F137" s="101">
        <f>SUM('Summary Data'!D192,'Summary Data'!H192,'Summary Data'!J192)</f>
        <v>26071315.379999999</v>
      </c>
      <c r="G137" s="89">
        <f t="shared" si="32"/>
        <v>0.16546762589928057</v>
      </c>
      <c r="H137" s="89">
        <f t="shared" si="32"/>
        <v>0.19442621181986874</v>
      </c>
      <c r="I137" s="65">
        <f>SUM('Summary Data'!AK204)</f>
        <v>3</v>
      </c>
      <c r="J137" s="101">
        <f>SUM('Summary Data'!AL204)</f>
        <v>4791502</v>
      </c>
      <c r="K137" s="65">
        <f>SUM('Summary Data'!AK192)</f>
        <v>5</v>
      </c>
      <c r="L137" s="101">
        <f>SUM('Summary Data'!AL192)</f>
        <v>5641571</v>
      </c>
      <c r="M137" s="89">
        <f t="shared" si="33"/>
        <v>-0.66666666666666663</v>
      </c>
      <c r="N137" s="89">
        <f t="shared" si="33"/>
        <v>-0.17741180114294014</v>
      </c>
      <c r="O137" s="61"/>
      <c r="P137" s="61"/>
    </row>
    <row r="138" spans="1:32" hidden="1" x14ac:dyDescent="0.2">
      <c r="A138" s="605"/>
      <c r="B138" s="412">
        <v>42948</v>
      </c>
      <c r="C138" s="65">
        <f>SUM('Summary Data'!C205,'Summary Data'!G205)</f>
        <v>329</v>
      </c>
      <c r="D138" s="66">
        <f>SUM('Summary Data'!D205,'Summary Data'!H205,'Summary Data'!J205)</f>
        <v>63086051.240000002</v>
      </c>
      <c r="E138" s="65">
        <f>SUM('Summary Data'!C193,'Summary Data'!G193)</f>
        <v>139</v>
      </c>
      <c r="F138" s="101">
        <f>SUM('Summary Data'!D193,'Summary Data'!H193,'Summary Data'!J193)</f>
        <v>34394871.170000002</v>
      </c>
      <c r="G138" s="89">
        <f t="shared" ref="G138:H140" si="34">(C138-E138)/C138</f>
        <v>0.57750759878419455</v>
      </c>
      <c r="H138" s="89">
        <f t="shared" si="34"/>
        <v>0.45479435637601334</v>
      </c>
      <c r="I138" s="65">
        <f>SUM('Summary Data'!AK205)</f>
        <v>4</v>
      </c>
      <c r="J138" s="101">
        <f>SUM('Summary Data'!AL205)</f>
        <v>9824337</v>
      </c>
      <c r="K138" s="65">
        <f>SUM('Summary Data'!AK193)</f>
        <v>7</v>
      </c>
      <c r="L138" s="101">
        <f>SUM('Summary Data'!AL193)</f>
        <v>12180676</v>
      </c>
      <c r="M138" s="89">
        <f t="shared" ref="M138:N140" si="35">(I138-K138)/I138</f>
        <v>-0.75</v>
      </c>
      <c r="N138" s="89">
        <f t="shared" si="35"/>
        <v>-0.23984712657963586</v>
      </c>
      <c r="O138" s="61"/>
      <c r="P138" s="61"/>
    </row>
    <row r="139" spans="1:32" hidden="1" x14ac:dyDescent="0.2">
      <c r="A139" s="606"/>
      <c r="B139" s="412">
        <v>42979</v>
      </c>
      <c r="C139" s="65">
        <f>SUM('Summary Data'!C206,'Summary Data'!G206)</f>
        <v>203</v>
      </c>
      <c r="D139" s="66">
        <f>SUM('Summary Data'!D206,'Summary Data'!H206,'Summary Data'!J206)</f>
        <v>35716778</v>
      </c>
      <c r="E139" s="65">
        <f>SUM('Summary Data'!C194,'Summary Data'!G194)</f>
        <v>151</v>
      </c>
      <c r="F139" s="101">
        <f>SUM('Summary Data'!D194,'Summary Data'!H194,'Summary Data'!J194)</f>
        <v>35023432.409999996</v>
      </c>
      <c r="G139" s="89">
        <f t="shared" si="34"/>
        <v>0.25615763546798032</v>
      </c>
      <c r="H139" s="89">
        <f t="shared" si="34"/>
        <v>1.9412321850532082E-2</v>
      </c>
      <c r="I139" s="65">
        <f>SUM('Summary Data'!AK206)</f>
        <v>4</v>
      </c>
      <c r="J139" s="101">
        <f>SUM('Summary Data'!AL206)</f>
        <v>3891357</v>
      </c>
      <c r="K139" s="65">
        <f>SUM('Summary Data'!AK194)</f>
        <v>7</v>
      </c>
      <c r="L139" s="101">
        <f>SUM('Summary Data'!AL194)</f>
        <v>11273278.460000001</v>
      </c>
      <c r="M139" s="89">
        <f t="shared" si="35"/>
        <v>-0.75</v>
      </c>
      <c r="N139" s="89">
        <f t="shared" si="35"/>
        <v>-1.8970044280182983</v>
      </c>
      <c r="O139" s="61"/>
      <c r="P139" s="61"/>
    </row>
    <row r="140" spans="1:32" hidden="1" x14ac:dyDescent="0.2">
      <c r="A140" s="621" t="s">
        <v>394</v>
      </c>
      <c r="B140" s="283" t="s">
        <v>371</v>
      </c>
      <c r="C140" s="65">
        <f>SUM('Summary Data'!C207,'Summary Data'!G207)</f>
        <v>336</v>
      </c>
      <c r="D140" s="66">
        <f>SUM('Summary Data'!D207,'Summary Data'!H207,'Summary Data'!J207)</f>
        <v>55886152</v>
      </c>
      <c r="E140" s="65">
        <f>SUM('Summary Data'!C195,'Summary Data'!G195)</f>
        <v>259</v>
      </c>
      <c r="F140" s="101">
        <f>SUM('Summary Data'!D195,'Summary Data'!H195,'Summary Data'!J195)</f>
        <v>41747296.950000003</v>
      </c>
      <c r="G140" s="89">
        <f t="shared" si="34"/>
        <v>0.22916666666666666</v>
      </c>
      <c r="H140" s="89">
        <f t="shared" si="34"/>
        <v>0.25299389104477971</v>
      </c>
      <c r="I140" s="65">
        <f>SUM('Summary Data'!AK207)</f>
        <v>4</v>
      </c>
      <c r="J140" s="101">
        <f>SUM('Summary Data'!AL207)</f>
        <v>2926593</v>
      </c>
      <c r="K140" s="65">
        <f>SUM('Summary Data'!AK195)</f>
        <v>3</v>
      </c>
      <c r="L140" s="101">
        <f>SUM('Summary Data'!AL195)</f>
        <v>8723292</v>
      </c>
      <c r="M140" s="89">
        <f t="shared" si="35"/>
        <v>0.25</v>
      </c>
      <c r="N140" s="89">
        <f t="shared" si="35"/>
        <v>-1.9806987169039221</v>
      </c>
      <c r="O140" s="61"/>
      <c r="P140" s="61"/>
    </row>
    <row r="141" spans="1:32" hidden="1" x14ac:dyDescent="0.2">
      <c r="A141" s="622"/>
      <c r="B141" s="283" t="s">
        <v>372</v>
      </c>
      <c r="C141" s="65">
        <f>SUM('Summary Data'!C208,'Summary Data'!G208)</f>
        <v>200</v>
      </c>
      <c r="D141" s="66">
        <f>SUM('Summary Data'!D208,'Summary Data'!H208,'Summary Data'!J208)</f>
        <v>39516292</v>
      </c>
      <c r="E141" s="65">
        <f>SUM('Summary Data'!C196,'Summary Data'!G196)</f>
        <v>96</v>
      </c>
      <c r="F141" s="101">
        <f>SUM('Summary Data'!D196,'Summary Data'!H196,'Summary Data'!J196)</f>
        <v>23237352.84</v>
      </c>
      <c r="G141" s="89">
        <f t="shared" ref="G141:H143" si="36">(C141-E141)/C141</f>
        <v>0.52</v>
      </c>
      <c r="H141" s="89">
        <f t="shared" si="36"/>
        <v>0.41195512878586887</v>
      </c>
      <c r="I141" s="65">
        <f>SUM('Summary Data'!AK208)</f>
        <v>5</v>
      </c>
      <c r="J141" s="101">
        <f>SUM('Summary Data'!AL208)</f>
        <v>8171021</v>
      </c>
      <c r="K141" s="65">
        <f>SUM('Summary Data'!AK196)</f>
        <v>6</v>
      </c>
      <c r="L141" s="101">
        <f>SUM('Summary Data'!AL196)</f>
        <v>3221359</v>
      </c>
      <c r="M141" s="89">
        <f t="shared" ref="M141:N143" si="37">(I141-K141)/I141</f>
        <v>-0.2</v>
      </c>
      <c r="N141" s="89">
        <f t="shared" si="37"/>
        <v>0.60575808090567873</v>
      </c>
      <c r="T141" s="29" t="s">
        <v>157</v>
      </c>
      <c r="U141" s="29"/>
      <c r="V141" s="29" t="s">
        <v>158</v>
      </c>
      <c r="W141" s="29"/>
      <c r="X141" s="62" t="s">
        <v>161</v>
      </c>
    </row>
    <row r="142" spans="1:32" hidden="1" x14ac:dyDescent="0.2">
      <c r="A142" s="622"/>
      <c r="B142" s="283" t="s">
        <v>373</v>
      </c>
      <c r="C142" s="65">
        <f>SUM('Summary Data'!C209,'Summary Data'!G209)</f>
        <v>112</v>
      </c>
      <c r="D142" s="66">
        <f>SUM('Summary Data'!D209,'Summary Data'!H209,'Summary Data'!J209)</f>
        <v>25390345</v>
      </c>
      <c r="E142" s="65">
        <f>SUM('Summary Data'!C197,'Summary Data'!G197)</f>
        <v>61</v>
      </c>
      <c r="F142" s="101">
        <f>SUM('Summary Data'!D197,'Summary Data'!H197,'Summary Data'!J197)</f>
        <v>16199723.9</v>
      </c>
      <c r="G142" s="89">
        <f t="shared" si="36"/>
        <v>0.45535714285714285</v>
      </c>
      <c r="H142" s="89">
        <f t="shared" si="36"/>
        <v>0.36197306889685821</v>
      </c>
      <c r="I142" s="65">
        <f>SUM('Summary Data'!AK209)</f>
        <v>3</v>
      </c>
      <c r="J142" s="101">
        <f>SUM('Summary Data'!AL209)</f>
        <v>4060337</v>
      </c>
      <c r="K142" s="65">
        <f>SUM('Summary Data'!AK197)</f>
        <v>2</v>
      </c>
      <c r="L142" s="101">
        <f>SUM('Summary Data'!AL197)</f>
        <v>13402532</v>
      </c>
      <c r="M142" s="89">
        <f t="shared" si="37"/>
        <v>0.33333333333333331</v>
      </c>
      <c r="N142" s="89">
        <f t="shared" si="37"/>
        <v>-2.3008422699889195</v>
      </c>
      <c r="O142" s="61"/>
      <c r="P142" s="61"/>
      <c r="Q142" s="61"/>
      <c r="S142" s="29"/>
      <c r="T142" s="29" t="s">
        <v>155</v>
      </c>
      <c r="U142" s="29" t="s">
        <v>9</v>
      </c>
      <c r="V142" s="29" t="s">
        <v>156</v>
      </c>
      <c r="W142" s="29" t="s">
        <v>9</v>
      </c>
      <c r="X142" s="61" t="s">
        <v>156</v>
      </c>
      <c r="Y142" s="61" t="s">
        <v>9</v>
      </c>
    </row>
    <row r="143" spans="1:32" hidden="1" x14ac:dyDescent="0.2">
      <c r="A143" s="622"/>
      <c r="B143" s="283" t="s">
        <v>397</v>
      </c>
      <c r="C143" s="65">
        <f>SUM('Summary Data'!C210,'Summary Data'!G210)</f>
        <v>97</v>
      </c>
      <c r="D143" s="66">
        <f>SUM('Summary Data'!D210,'Summary Data'!H210,'Summary Data'!J210)</f>
        <v>25779880</v>
      </c>
      <c r="E143" s="65">
        <f>SUM('Summary Data'!C198,'Summary Data'!G198)</f>
        <v>80</v>
      </c>
      <c r="F143" s="101">
        <f>SUM('Summary Data'!D198,'Summary Data'!H198,'Summary Data'!J198)</f>
        <v>21111791.199999999</v>
      </c>
      <c r="G143" s="89">
        <f t="shared" si="36"/>
        <v>0.17525773195876287</v>
      </c>
      <c r="H143" s="89">
        <f t="shared" si="36"/>
        <v>0.18107488475508809</v>
      </c>
      <c r="I143" s="65">
        <f>SUM('Summary Data'!AK210)</f>
        <v>5</v>
      </c>
      <c r="J143" s="101">
        <f>SUM('Summary Data'!AL210)</f>
        <v>1042874</v>
      </c>
      <c r="K143" s="65">
        <f>SUM('Summary Data'!AK198)</f>
        <v>6</v>
      </c>
      <c r="L143" s="101">
        <f>SUM('Summary Data'!AL198)</f>
        <v>11732500</v>
      </c>
      <c r="M143" s="89">
        <f t="shared" si="37"/>
        <v>-0.2</v>
      </c>
      <c r="N143" s="89">
        <f t="shared" si="37"/>
        <v>-10.250160613842132</v>
      </c>
      <c r="O143" s="63"/>
      <c r="P143" s="63"/>
      <c r="Q143" s="63"/>
      <c r="S143" s="80" t="s">
        <v>208</v>
      </c>
      <c r="T143" s="80"/>
      <c r="U143" s="625"/>
      <c r="V143" s="625"/>
      <c r="W143" s="626"/>
      <c r="X143" s="626"/>
      <c r="Y143" s="95"/>
      <c r="AF143" s="29"/>
    </row>
    <row r="144" spans="1:32" ht="14.25" hidden="1" x14ac:dyDescent="0.2">
      <c r="A144" s="622"/>
      <c r="B144" s="283" t="s">
        <v>398</v>
      </c>
      <c r="C144" s="65">
        <f>SUM('Summary Data'!C211,'Summary Data'!G211)</f>
        <v>134</v>
      </c>
      <c r="D144" s="66">
        <f>SUM('Summary Data'!D211,'Summary Data'!H211,'Summary Data'!J211)</f>
        <v>32131781</v>
      </c>
      <c r="E144" s="65">
        <f>SUM('Summary Data'!C199,'Summary Data'!G199)</f>
        <v>214</v>
      </c>
      <c r="F144" s="101">
        <f>SUM('Summary Data'!D199,'Summary Data'!H199,'Summary Data'!J199)</f>
        <v>41464716.240000002</v>
      </c>
      <c r="G144" s="89">
        <f t="shared" ref="G144:H146" si="38">(C144-E144)/C144</f>
        <v>-0.59701492537313428</v>
      </c>
      <c r="H144" s="89">
        <f t="shared" si="38"/>
        <v>-0.29045807451507283</v>
      </c>
      <c r="I144" s="65">
        <f>SUM('Summary Data'!AK211)</f>
        <v>12</v>
      </c>
      <c r="J144" s="101">
        <f>SUM('Summary Data'!AL211)</f>
        <v>6381658.4000000004</v>
      </c>
      <c r="K144" s="65">
        <f>SUM('Summary Data'!AK199)</f>
        <v>5</v>
      </c>
      <c r="L144" s="101">
        <f>SUM('Summary Data'!AL199)</f>
        <v>2442000</v>
      </c>
      <c r="M144" s="89">
        <f t="shared" ref="M144:N146" si="39">(I144-K144)/I144</f>
        <v>0.58333333333333337</v>
      </c>
      <c r="N144" s="89">
        <f t="shared" si="39"/>
        <v>0.61734084669903366</v>
      </c>
      <c r="O144" s="61"/>
      <c r="P144" s="61"/>
      <c r="Q144" s="61"/>
      <c r="R144" s="68"/>
      <c r="S144" s="65">
        <v>2007</v>
      </c>
      <c r="T144" s="65">
        <v>853</v>
      </c>
      <c r="U144" s="60">
        <v>198480581</v>
      </c>
      <c r="V144" s="65">
        <v>1657</v>
      </c>
      <c r="W144" s="94">
        <v>336455250</v>
      </c>
      <c r="X144" s="89">
        <v>-0.94255568581477145</v>
      </c>
      <c r="Y144" s="89">
        <v>-0.69515449977446409</v>
      </c>
      <c r="AD144" s="65"/>
      <c r="AE144" s="98"/>
      <c r="AF144" s="97"/>
    </row>
    <row r="145" spans="1:32" hidden="1" x14ac:dyDescent="0.2">
      <c r="A145" s="622"/>
      <c r="B145" s="283" t="s">
        <v>399</v>
      </c>
      <c r="C145" s="65">
        <f>SUM('Summary Data'!C212,'Summary Data'!G212)</f>
        <v>373</v>
      </c>
      <c r="D145" s="66">
        <f>SUM('Summary Data'!D212,'Summary Data'!H212,'Summary Data'!J212)</f>
        <v>60224774.149999999</v>
      </c>
      <c r="E145" s="65">
        <f>SUM('Summary Data'!C200,'Summary Data'!G200)</f>
        <v>135</v>
      </c>
      <c r="F145" s="101">
        <f>SUM('Summary Data'!D200,'Summary Data'!H200,'Summary Data'!J200)</f>
        <v>30719922.620000001</v>
      </c>
      <c r="G145" s="89">
        <f t="shared" si="38"/>
        <v>0.63806970509383376</v>
      </c>
      <c r="H145" s="89">
        <f t="shared" si="38"/>
        <v>0.4899121988654232</v>
      </c>
      <c r="I145" s="65">
        <f>SUM('Summary Data'!AK212)</f>
        <v>15</v>
      </c>
      <c r="J145" s="101">
        <f>SUM('Summary Data'!AL212)</f>
        <v>10390702.970000001</v>
      </c>
      <c r="K145" s="65">
        <f>SUM('Summary Data'!AK200)</f>
        <v>11</v>
      </c>
      <c r="L145" s="101">
        <f>SUM('Summary Data'!AL200)</f>
        <v>26670881</v>
      </c>
      <c r="M145" s="89">
        <f t="shared" si="39"/>
        <v>0.26666666666666666</v>
      </c>
      <c r="N145" s="89">
        <f t="shared" si="39"/>
        <v>-1.5668023690989983</v>
      </c>
      <c r="O145" s="64"/>
      <c r="P145" s="64"/>
      <c r="R145" s="70"/>
      <c r="S145" s="65">
        <v>2008</v>
      </c>
      <c r="T145">
        <v>772</v>
      </c>
      <c r="U145" s="66">
        <v>150559837</v>
      </c>
      <c r="V145">
        <v>853</v>
      </c>
      <c r="W145" s="94">
        <v>198480581</v>
      </c>
      <c r="X145" s="89">
        <v>-0.10492227979274611</v>
      </c>
      <c r="Y145" s="89">
        <v>-0.31828371333850475</v>
      </c>
      <c r="AD145" s="65"/>
      <c r="AE145" s="97"/>
      <c r="AF145" s="97"/>
    </row>
    <row r="146" spans="1:32" hidden="1" x14ac:dyDescent="0.2">
      <c r="A146" s="622"/>
      <c r="B146" s="283" t="s">
        <v>400</v>
      </c>
      <c r="C146" s="65">
        <f>SUM('Summary Data'!C213,'Summary Data'!G213)</f>
        <v>177</v>
      </c>
      <c r="D146" s="66">
        <f>SUM('Summary Data'!D213,'Summary Data'!H213,'Summary Data'!J213)</f>
        <v>42838509.259999998</v>
      </c>
      <c r="E146" s="65">
        <f>SUM('Summary Data'!C201,'Summary Data'!G201)</f>
        <v>239</v>
      </c>
      <c r="F146" s="101">
        <f>SUM('Summary Data'!D201,'Summary Data'!H201,'Summary Data'!J201)</f>
        <v>40261161.530000001</v>
      </c>
      <c r="G146" s="89">
        <f t="shared" si="38"/>
        <v>-0.35028248587570621</v>
      </c>
      <c r="H146" s="89">
        <f t="shared" si="38"/>
        <v>6.0164272158895311E-2</v>
      </c>
      <c r="I146" s="65">
        <f>SUM('Summary Data'!AK213)</f>
        <v>9</v>
      </c>
      <c r="J146" s="101">
        <f>SUM('Summary Data'!AL213)</f>
        <v>19085593</v>
      </c>
      <c r="K146" s="65">
        <f>SUM('Summary Data'!AK201)</f>
        <v>4</v>
      </c>
      <c r="L146" s="101">
        <f>SUM('Summary Data'!AL201)</f>
        <v>3637921.37</v>
      </c>
      <c r="M146" s="89">
        <f t="shared" si="39"/>
        <v>0.55555555555555558</v>
      </c>
      <c r="N146" s="89">
        <f t="shared" si="39"/>
        <v>0.80938913608814766</v>
      </c>
      <c r="O146" s="64"/>
      <c r="P146" s="64"/>
      <c r="R146" s="69"/>
      <c r="S146" s="65">
        <v>2009</v>
      </c>
      <c r="T146">
        <v>627</v>
      </c>
      <c r="U146" s="66">
        <v>129197240</v>
      </c>
      <c r="V146">
        <v>772</v>
      </c>
      <c r="W146" s="94">
        <v>150559837</v>
      </c>
      <c r="X146" s="89">
        <v>-0.23125996810207336</v>
      </c>
      <c r="Y146" s="89">
        <v>-0.16534871023560566</v>
      </c>
      <c r="AD146" s="65"/>
      <c r="AE146" s="97"/>
      <c r="AF146" s="97"/>
    </row>
    <row r="147" spans="1:32" hidden="1" x14ac:dyDescent="0.2">
      <c r="A147" s="622"/>
      <c r="B147" s="283" t="s">
        <v>401</v>
      </c>
      <c r="C147" s="65">
        <f>SUM('Summary Data'!C214,'Summary Data'!G214)</f>
        <v>222</v>
      </c>
      <c r="D147" s="66">
        <f>SUM('Summary Data'!D214,'Summary Data'!H214,'Summary Data'!J214)</f>
        <v>51366749</v>
      </c>
      <c r="E147" s="65">
        <f>SUM('Summary Data'!C202,'Summary Data'!G202)</f>
        <v>209</v>
      </c>
      <c r="F147" s="101">
        <f>SUM('Summary Data'!D202,'Summary Data'!H202,'Summary Data'!J202)</f>
        <v>42057966.780000001</v>
      </c>
      <c r="G147" s="89">
        <f t="shared" ref="G147:H149" si="40">(C147-E147)/C147</f>
        <v>5.8558558558558557E-2</v>
      </c>
      <c r="H147" s="89">
        <f t="shared" si="40"/>
        <v>0.18122194612705583</v>
      </c>
      <c r="I147" s="65">
        <f>SUM('Summary Data'!AK214)</f>
        <v>5</v>
      </c>
      <c r="J147" s="101">
        <f>SUM('Summary Data'!AL214)</f>
        <v>9478282.6600000001</v>
      </c>
      <c r="K147" s="65">
        <f>SUM('Summary Data'!AK202)</f>
        <v>8</v>
      </c>
      <c r="L147" s="101">
        <f>SUM('Summary Data'!AL202)</f>
        <v>19030117</v>
      </c>
      <c r="M147" s="89">
        <f t="shared" ref="M147:N149" si="41">(I147-K147)/I147</f>
        <v>-0.6</v>
      </c>
      <c r="N147" s="89">
        <f t="shared" si="41"/>
        <v>-1.0077600217928087</v>
      </c>
      <c r="O147" s="64"/>
      <c r="P147" s="64"/>
      <c r="R147" s="71"/>
      <c r="S147" s="65">
        <v>2010</v>
      </c>
      <c r="T147">
        <v>513</v>
      </c>
      <c r="U147" s="66">
        <v>120904232</v>
      </c>
      <c r="V147">
        <v>627</v>
      </c>
      <c r="W147" s="94">
        <v>129197240</v>
      </c>
      <c r="X147" s="89">
        <v>-0.22222222222222221</v>
      </c>
      <c r="Y147" s="89">
        <v>-6.8591544421703954E-2</v>
      </c>
      <c r="AD147" s="65"/>
      <c r="AE147" s="97"/>
      <c r="AF147" s="97"/>
    </row>
    <row r="148" spans="1:32" hidden="1" x14ac:dyDescent="0.2">
      <c r="A148" s="622"/>
      <c r="B148" s="495" t="s">
        <v>402</v>
      </c>
      <c r="C148" s="65">
        <f>SUM('Summary Data'!C215,'Summary Data'!G215)</f>
        <v>267</v>
      </c>
      <c r="D148" s="66">
        <f>SUM('Summary Data'!D215,'Summary Data'!H215,'Summary Data'!J215)</f>
        <v>53569275.799999997</v>
      </c>
      <c r="E148" s="65">
        <f>SUM('Summary Data'!C203,'Summary Data'!G203)</f>
        <v>218</v>
      </c>
      <c r="F148" s="101">
        <f>SUM('Summary Data'!D203,'Summary Data'!H203,'Summary Data'!J203)</f>
        <v>47763154</v>
      </c>
      <c r="G148" s="89">
        <f t="shared" si="40"/>
        <v>0.18352059925093633</v>
      </c>
      <c r="H148" s="89">
        <f t="shared" si="40"/>
        <v>0.10838529573700149</v>
      </c>
      <c r="I148" s="65">
        <f>SUM('Summary Data'!AK215)</f>
        <v>4</v>
      </c>
      <c r="J148" s="101">
        <f>SUM('Summary Data'!AL215)</f>
        <v>4594854</v>
      </c>
      <c r="K148" s="65">
        <f>SUM('Summary Data'!AK203)</f>
        <v>23</v>
      </c>
      <c r="L148" s="101">
        <f>SUM('Summary Data'!AL203)</f>
        <v>45541855.789999999</v>
      </c>
      <c r="M148" s="89">
        <f t="shared" si="41"/>
        <v>-4.75</v>
      </c>
      <c r="N148" s="89">
        <f t="shared" si="41"/>
        <v>-8.9114913749163733</v>
      </c>
      <c r="O148" s="64"/>
      <c r="P148" s="64"/>
      <c r="R148" s="75" t="s">
        <v>215</v>
      </c>
      <c r="S148" s="65" t="s">
        <v>210</v>
      </c>
      <c r="T148">
        <v>506</v>
      </c>
      <c r="U148" s="66">
        <v>120842518</v>
      </c>
      <c r="V148">
        <v>513</v>
      </c>
      <c r="W148" s="94">
        <v>120904232</v>
      </c>
      <c r="X148" s="89">
        <f>(T148-V148)/T148</f>
        <v>-1.383399209486166E-2</v>
      </c>
      <c r="Y148" s="89">
        <f>(U148-W148)/U148</f>
        <v>-5.1069773306113995E-4</v>
      </c>
      <c r="AD148" s="65"/>
      <c r="AE148" s="97"/>
      <c r="AF148" s="97"/>
    </row>
    <row r="149" spans="1:32" hidden="1" x14ac:dyDescent="0.2">
      <c r="A149" s="622"/>
      <c r="B149" s="283" t="s">
        <v>403</v>
      </c>
      <c r="C149" s="65">
        <f>SUM('Summary Data'!C216,'Summary Data'!G216)</f>
        <v>322</v>
      </c>
      <c r="D149" s="66">
        <f>SUM('Summary Data'!D216,'Summary Data'!H216,'Summary Data'!J216)</f>
        <v>49874690.510000005</v>
      </c>
      <c r="E149" s="65">
        <f>SUM('Summary Data'!C204,'Summary Data'!G204)</f>
        <v>139</v>
      </c>
      <c r="F149" s="101">
        <f>SUM('Summary Data'!D204,'Summary Data'!H204,'Summary Data'!J204)</f>
        <v>32363659</v>
      </c>
      <c r="G149" s="89">
        <f t="shared" si="40"/>
        <v>0.56832298136645965</v>
      </c>
      <c r="H149" s="89">
        <f t="shared" si="40"/>
        <v>0.35110055482928759</v>
      </c>
      <c r="I149" s="65">
        <f>SUM('Summary Data'!AK216)</f>
        <v>5</v>
      </c>
      <c r="J149" s="101">
        <f>SUM('Summary Data'!AL216)</f>
        <v>1592585.24</v>
      </c>
      <c r="K149" s="65">
        <f>SUM('Summary Data'!AK204)</f>
        <v>3</v>
      </c>
      <c r="L149" s="101">
        <f>SUM('Summary Data'!AL204)</f>
        <v>4791502</v>
      </c>
      <c r="M149" s="89">
        <f t="shared" si="41"/>
        <v>0.4</v>
      </c>
      <c r="N149" s="89">
        <f t="shared" si="41"/>
        <v>-2.0086314249653601</v>
      </c>
      <c r="O149" s="90"/>
      <c r="P149" s="90"/>
      <c r="R149" s="75"/>
      <c r="S149" s="29"/>
      <c r="T149" s="66"/>
      <c r="V149" s="66"/>
      <c r="W149" s="90"/>
      <c r="X149" s="90"/>
    </row>
    <row r="150" spans="1:32" hidden="1" x14ac:dyDescent="0.2">
      <c r="A150" s="622"/>
      <c r="B150" s="283" t="s">
        <v>404</v>
      </c>
      <c r="C150" s="65">
        <f>SUM('Summary Data'!C217,'Summary Data'!G217)</f>
        <v>380</v>
      </c>
      <c r="D150" s="66">
        <f>SUM('Summary Data'!D217,'Summary Data'!H217,'Summary Data'!J217)</f>
        <v>70979290</v>
      </c>
      <c r="E150" s="65">
        <f>SUM('Summary Data'!C205,'Summary Data'!G205)</f>
        <v>329</v>
      </c>
      <c r="F150" s="101">
        <f>SUM('Summary Data'!D205,'Summary Data'!H205,'Summary Data'!J205)</f>
        <v>63086051.240000002</v>
      </c>
      <c r="G150" s="89">
        <f t="shared" ref="G150:H152" si="42">(C150-E150)/C150</f>
        <v>0.13421052631578947</v>
      </c>
      <c r="H150" s="89">
        <f t="shared" si="42"/>
        <v>0.11120481424933946</v>
      </c>
      <c r="I150" s="65">
        <f>SUM('Summary Data'!AK217)</f>
        <v>11</v>
      </c>
      <c r="J150" s="101">
        <f>SUM('Summary Data'!AL217)</f>
        <v>51685339</v>
      </c>
      <c r="K150" s="65">
        <f>SUM('Summary Data'!AK205)</f>
        <v>4</v>
      </c>
      <c r="L150" s="101">
        <f>SUM('Summary Data'!AL205)</f>
        <v>9824337</v>
      </c>
      <c r="M150" s="89">
        <f t="shared" ref="M150:N152" si="43">(I150-K150)/I150</f>
        <v>0.63636363636363635</v>
      </c>
      <c r="N150" s="89">
        <f t="shared" si="43"/>
        <v>0.80992023676191816</v>
      </c>
      <c r="O150" s="90"/>
      <c r="P150" s="90"/>
      <c r="R150" s="88"/>
      <c r="S150" s="29"/>
      <c r="T150" s="66" t="s">
        <v>160</v>
      </c>
      <c r="V150" s="66"/>
      <c r="W150" s="90"/>
      <c r="X150" s="90"/>
    </row>
    <row r="151" spans="1:32" hidden="1" x14ac:dyDescent="0.2">
      <c r="A151" s="622"/>
      <c r="B151" s="283" t="s">
        <v>405</v>
      </c>
      <c r="C151" s="65">
        <f>SUM('Summary Data'!C218,'Summary Data'!G218)</f>
        <v>424</v>
      </c>
      <c r="D151" s="66">
        <f>SUM('Summary Data'!D218,'Summary Data'!H218,'Summary Data'!J218)</f>
        <v>58111592.060000002</v>
      </c>
      <c r="E151" s="65">
        <f>SUM('Summary Data'!C206,'Summary Data'!G206)</f>
        <v>203</v>
      </c>
      <c r="F151" s="101">
        <f>SUM('Summary Data'!D206,'Summary Data'!H206,'Summary Data'!J206)</f>
        <v>35716778</v>
      </c>
      <c r="G151" s="89">
        <f t="shared" si="42"/>
        <v>0.52122641509433965</v>
      </c>
      <c r="H151" s="89">
        <f t="shared" si="42"/>
        <v>0.38537601993208931</v>
      </c>
      <c r="I151" s="65">
        <f>SUM('Summary Data'!AK218)</f>
        <v>1</v>
      </c>
      <c r="J151" s="101">
        <f>SUM('Summary Data'!AL218)</f>
        <v>418000</v>
      </c>
      <c r="K151" s="65">
        <f>SUM('Summary Data'!AK206)</f>
        <v>4</v>
      </c>
      <c r="L151" s="101">
        <f>SUM('Summary Data'!AL206)</f>
        <v>3891357</v>
      </c>
      <c r="M151" s="89">
        <f t="shared" si="43"/>
        <v>-3</v>
      </c>
      <c r="N151" s="89">
        <f t="shared" si="43"/>
        <v>-8.3094665071770333</v>
      </c>
      <c r="O151" s="90"/>
      <c r="P151" s="90"/>
      <c r="R151" s="88"/>
      <c r="S151" s="29"/>
      <c r="T151" s="66" t="s">
        <v>160</v>
      </c>
      <c r="V151" s="66"/>
      <c r="W151" s="90"/>
      <c r="X151" s="90"/>
    </row>
    <row r="152" spans="1:32" ht="12.75" hidden="1" customHeight="1" x14ac:dyDescent="0.2">
      <c r="A152" s="621" t="s">
        <v>419</v>
      </c>
      <c r="B152" s="421" t="s">
        <v>406</v>
      </c>
      <c r="C152" s="65">
        <f>SUM('Summary Data'!C219,'Summary Data'!G219)</f>
        <v>209</v>
      </c>
      <c r="D152" s="66">
        <f>SUM('Summary Data'!D219,'Summary Data'!H219,'Summary Data'!J219)</f>
        <v>39571501.379999995</v>
      </c>
      <c r="E152" s="65">
        <f>SUM('Summary Data'!C207,'Summary Data'!G207)</f>
        <v>336</v>
      </c>
      <c r="F152" s="101">
        <f>SUM('Summary Data'!D207,'Summary Data'!H207,'Summary Data'!J207)</f>
        <v>55886152</v>
      </c>
      <c r="G152" s="89">
        <f t="shared" si="42"/>
        <v>-0.60765550239234445</v>
      </c>
      <c r="H152" s="89">
        <f t="shared" si="42"/>
        <v>-0.41228283110444891</v>
      </c>
      <c r="I152" s="65">
        <f>SUM('Summary Data'!AK219)</f>
        <v>19</v>
      </c>
      <c r="J152" s="101">
        <f>SUM('Summary Data'!AL219)</f>
        <v>22755281.030000001</v>
      </c>
      <c r="K152" s="65">
        <f>SUM('Summary Data'!AK207)</f>
        <v>4</v>
      </c>
      <c r="L152" s="101">
        <f>SUM('Summary Data'!AL207)</f>
        <v>2926593</v>
      </c>
      <c r="M152" s="89">
        <f t="shared" si="43"/>
        <v>0.78947368421052633</v>
      </c>
      <c r="N152" s="89">
        <f t="shared" si="43"/>
        <v>0.87138840447008092</v>
      </c>
      <c r="O152" s="90"/>
      <c r="P152" s="90"/>
      <c r="R152" s="88"/>
      <c r="S152" s="29"/>
      <c r="T152" s="66"/>
      <c r="V152" s="66"/>
      <c r="W152" s="90"/>
      <c r="X152" s="90"/>
    </row>
    <row r="153" spans="1:32" ht="12.75" hidden="1" customHeight="1" x14ac:dyDescent="0.2">
      <c r="A153" s="622"/>
      <c r="B153" s="421" t="s">
        <v>407</v>
      </c>
      <c r="C153" s="65">
        <f>SUM('Summary Data'!C220,'Summary Data'!G220)</f>
        <v>226</v>
      </c>
      <c r="D153" s="66">
        <f>SUM('Summary Data'!D220,'Summary Data'!H220,'Summary Data'!J220)</f>
        <v>43385595.560000002</v>
      </c>
      <c r="E153" s="65">
        <f>SUM('Summary Data'!C211,'Summary Data'!G211)</f>
        <v>134</v>
      </c>
      <c r="F153" s="101">
        <f>SUM('Summary Data'!D211,'Summary Data'!H211,'Summary Data'!J211)</f>
        <v>32131781</v>
      </c>
      <c r="G153" s="89">
        <f>(C153-E153)/C153</f>
        <v>0.40707964601769914</v>
      </c>
      <c r="H153" s="89">
        <f>(D153-F153)/D153</f>
        <v>0.25939057456147091</v>
      </c>
      <c r="I153" s="65">
        <f>SUM('Summary Data'!AK220)</f>
        <v>12</v>
      </c>
      <c r="J153" s="101">
        <f>SUM('Summary Data'!AL220)</f>
        <v>3511583</v>
      </c>
      <c r="K153" s="65">
        <f>SUM('Summary Data'!AK211)</f>
        <v>12</v>
      </c>
      <c r="L153" s="101">
        <f>SUM('Summary Data'!AL211)</f>
        <v>6381658.4000000004</v>
      </c>
      <c r="M153" s="89">
        <f>(I153-K153)/I153</f>
        <v>0</v>
      </c>
      <c r="N153" s="89">
        <f>(J153-L153)/J153</f>
        <v>-0.81731669164590448</v>
      </c>
      <c r="O153" s="90"/>
      <c r="P153" s="90"/>
      <c r="R153" s="88"/>
      <c r="S153" s="29"/>
      <c r="T153" s="66"/>
      <c r="V153" s="66"/>
      <c r="W153" s="90"/>
      <c r="X153" s="90"/>
    </row>
    <row r="154" spans="1:32" ht="12.75" hidden="1" customHeight="1" x14ac:dyDescent="0.2">
      <c r="A154" s="622"/>
      <c r="B154" s="421" t="s">
        <v>408</v>
      </c>
      <c r="C154" s="65">
        <f>SUM('Summary Data'!C221,'Summary Data'!G221)</f>
        <v>310</v>
      </c>
      <c r="D154" s="66">
        <f>SUM('Summary Data'!D221,'Summary Data'!H221,'Summary Data'!J221)</f>
        <v>53685986.299999997</v>
      </c>
      <c r="E154" s="65">
        <f>SUM('Summary Data'!C212,'Summary Data'!G212)</f>
        <v>373</v>
      </c>
      <c r="F154" s="101">
        <f>SUM('Summary Data'!D212,'Summary Data'!H212,'Summary Data'!J212)</f>
        <v>60224774.149999999</v>
      </c>
      <c r="G154" s="89">
        <f t="shared" ref="G154:G163" si="44">(C154-E154)/C154</f>
        <v>-0.20322580645161289</v>
      </c>
      <c r="H154" s="89">
        <f t="shared" ref="H154:H163" si="45">(D154-F154)/D154</f>
        <v>-0.12179692133177782</v>
      </c>
      <c r="I154" s="65">
        <f>SUM('Summary Data'!AK221)</f>
        <v>18</v>
      </c>
      <c r="J154" s="101">
        <f>SUM('Summary Data'!AL221)</f>
        <v>7961072.0599999996</v>
      </c>
      <c r="K154" s="65">
        <f>SUM('Summary Data'!AK212)</f>
        <v>15</v>
      </c>
      <c r="L154" s="101">
        <f>SUM('Summary Data'!AL212)</f>
        <v>10390702.970000001</v>
      </c>
      <c r="M154" s="89">
        <f t="shared" ref="M154:M163" si="46">(I154-K154)/I154</f>
        <v>0.16666666666666666</v>
      </c>
      <c r="N154" s="89">
        <f t="shared" ref="N154:N163" si="47">(J154-L154)/J154</f>
        <v>-0.30518891070055221</v>
      </c>
      <c r="O154" s="90"/>
      <c r="P154" s="90"/>
      <c r="R154" s="88"/>
      <c r="S154" s="29"/>
      <c r="T154" s="66"/>
      <c r="V154" s="66"/>
      <c r="W154" s="90"/>
      <c r="X154" s="90"/>
    </row>
    <row r="155" spans="1:32" ht="12.75" hidden="1" customHeight="1" x14ac:dyDescent="0.2">
      <c r="A155" s="622"/>
      <c r="B155" s="421" t="s">
        <v>409</v>
      </c>
      <c r="C155" s="65">
        <f>SUM('Summary Data'!C222,'Summary Data'!G222)</f>
        <v>232</v>
      </c>
      <c r="D155" s="66">
        <f>SUM('Summary Data'!D222,'Summary Data'!H222,'Summary Data'!J222)</f>
        <v>46415352.189999998</v>
      </c>
      <c r="E155" s="65">
        <f>SUM('Summary Data'!C213,'Summary Data'!G213)</f>
        <v>177</v>
      </c>
      <c r="F155" s="101">
        <f>SUM('Summary Data'!D213,'Summary Data'!H213,'Summary Data'!J213)</f>
        <v>42838509.259999998</v>
      </c>
      <c r="G155" s="89">
        <f t="shared" si="44"/>
        <v>0.23706896551724138</v>
      </c>
      <c r="H155" s="89">
        <f t="shared" si="45"/>
        <v>7.7061635024512784E-2</v>
      </c>
      <c r="I155" s="65">
        <f>SUM('Summary Data'!AK222)</f>
        <v>9</v>
      </c>
      <c r="J155" s="101">
        <f>SUM('Summary Data'!AL222)</f>
        <v>13027547</v>
      </c>
      <c r="K155" s="65">
        <f>SUM('Summary Data'!AK213)</f>
        <v>9</v>
      </c>
      <c r="L155" s="101">
        <f>SUM('Summary Data'!AL213)</f>
        <v>19085593</v>
      </c>
      <c r="M155" s="89">
        <f t="shared" si="46"/>
        <v>0</v>
      </c>
      <c r="N155" s="89">
        <f t="shared" si="47"/>
        <v>-0.46501816496996712</v>
      </c>
      <c r="O155" s="90"/>
      <c r="P155" s="90"/>
      <c r="R155" s="88"/>
      <c r="S155" s="29"/>
      <c r="T155" s="66"/>
      <c r="V155" s="66"/>
      <c r="W155" s="90"/>
      <c r="X155" s="90"/>
    </row>
    <row r="156" spans="1:32" ht="12.75" hidden="1" customHeight="1" x14ac:dyDescent="0.2">
      <c r="A156" s="622"/>
      <c r="B156" s="421" t="s">
        <v>410</v>
      </c>
      <c r="C156" s="65">
        <f>SUM('Summary Data'!C223,'Summary Data'!G223)</f>
        <v>204</v>
      </c>
      <c r="D156" s="66">
        <f>SUM('Summary Data'!D223,'Summary Data'!H223,'Summary Data'!J223)</f>
        <v>43410011.789999999</v>
      </c>
      <c r="E156" s="65">
        <f>SUM('Summary Data'!C214,'Summary Data'!G214)</f>
        <v>222</v>
      </c>
      <c r="F156" s="101">
        <f>SUM('Summary Data'!D214,'Summary Data'!H214,'Summary Data'!J214)</f>
        <v>51366749</v>
      </c>
      <c r="G156" s="89">
        <f t="shared" si="44"/>
        <v>-8.8235294117647065E-2</v>
      </c>
      <c r="H156" s="89">
        <f t="shared" si="45"/>
        <v>-0.18329267562725998</v>
      </c>
      <c r="I156" s="65">
        <f>SUM('Summary Data'!AK223)</f>
        <v>7</v>
      </c>
      <c r="J156" s="101">
        <f>SUM('Summary Data'!AL223)</f>
        <v>6916769</v>
      </c>
      <c r="K156" s="65">
        <f>SUM('Summary Data'!AK214)</f>
        <v>5</v>
      </c>
      <c r="L156" s="101">
        <f>SUM('Summary Data'!AL214)</f>
        <v>9478282.6600000001</v>
      </c>
      <c r="M156" s="89">
        <f t="shared" si="46"/>
        <v>0.2857142857142857</v>
      </c>
      <c r="N156" s="89">
        <f t="shared" si="47"/>
        <v>-0.37033384518118218</v>
      </c>
      <c r="O156" s="90"/>
      <c r="P156" s="90"/>
      <c r="R156" s="88"/>
      <c r="S156" s="29"/>
      <c r="T156" s="66"/>
      <c r="V156" s="66"/>
      <c r="W156" s="90"/>
      <c r="X156" s="90"/>
    </row>
    <row r="157" spans="1:32" ht="12.75" hidden="1" customHeight="1" x14ac:dyDescent="0.2">
      <c r="A157" s="622"/>
      <c r="B157" s="421" t="s">
        <v>411</v>
      </c>
      <c r="C157" s="65">
        <f>SUM('Summary Data'!C224,'Summary Data'!G224)</f>
        <v>164</v>
      </c>
      <c r="D157" s="66">
        <f>SUM('Summary Data'!D224,'Summary Data'!H224,'Summary Data'!J224)</f>
        <v>40772590.5</v>
      </c>
      <c r="E157" s="65">
        <f>SUM('Summary Data'!C215,'Summary Data'!G215)</f>
        <v>267</v>
      </c>
      <c r="F157" s="101">
        <f>SUM('Summary Data'!D215,'Summary Data'!H215,'Summary Data'!J215)</f>
        <v>53569275.799999997</v>
      </c>
      <c r="G157" s="89">
        <f t="shared" si="44"/>
        <v>-0.62804878048780488</v>
      </c>
      <c r="H157" s="89">
        <f t="shared" si="45"/>
        <v>-0.31385509586397259</v>
      </c>
      <c r="I157" s="65">
        <f>SUM('Summary Data'!AK224)</f>
        <v>8</v>
      </c>
      <c r="J157" s="101">
        <f>SUM('Summary Data'!AL224)</f>
        <v>13006241</v>
      </c>
      <c r="K157" s="65">
        <f>SUM('Summary Data'!AK215)</f>
        <v>4</v>
      </c>
      <c r="L157" s="101">
        <f>SUM('Summary Data'!AL215)</f>
        <v>4594854</v>
      </c>
      <c r="M157" s="89">
        <f t="shared" si="46"/>
        <v>0.5</v>
      </c>
      <c r="N157" s="89">
        <f t="shared" si="47"/>
        <v>0.64671929422190466</v>
      </c>
      <c r="O157" s="90"/>
      <c r="P157" s="90"/>
      <c r="R157" s="88"/>
      <c r="S157" s="29"/>
      <c r="T157" s="66"/>
      <c r="V157" s="66"/>
      <c r="W157" s="90"/>
      <c r="X157" s="90"/>
    </row>
    <row r="158" spans="1:32" ht="12.75" hidden="1" customHeight="1" x14ac:dyDescent="0.2">
      <c r="A158" s="622"/>
      <c r="B158" s="421" t="s">
        <v>412</v>
      </c>
      <c r="C158" s="65">
        <f>SUM('Summary Data'!C225,'Summary Data'!G225)</f>
        <v>311</v>
      </c>
      <c r="D158" s="66">
        <f>SUM('Summary Data'!D225,'Summary Data'!H225,'Summary Data'!J225)</f>
        <v>64350122.869999997</v>
      </c>
      <c r="E158" s="65">
        <f>SUM('Summary Data'!C216,'Summary Data'!G216)</f>
        <v>322</v>
      </c>
      <c r="F158" s="101">
        <f>SUM('Summary Data'!D216,'Summary Data'!H216,'Summary Data'!J216)</f>
        <v>49874690.510000005</v>
      </c>
      <c r="G158" s="89">
        <f t="shared" si="44"/>
        <v>-3.5369774919614148E-2</v>
      </c>
      <c r="H158" s="89">
        <f t="shared" si="45"/>
        <v>0.22494801430672065</v>
      </c>
      <c r="I158" s="65">
        <f>SUM('Summary Data'!AK225)</f>
        <v>5</v>
      </c>
      <c r="J158" s="101">
        <f>SUM('Summary Data'!AL225)</f>
        <v>6939165</v>
      </c>
      <c r="K158" s="65">
        <f>SUM('Summary Data'!AK216)</f>
        <v>5</v>
      </c>
      <c r="L158" s="101">
        <f>SUM('Summary Data'!AL216)</f>
        <v>1592585.24</v>
      </c>
      <c r="M158" s="89">
        <f t="shared" si="46"/>
        <v>0</v>
      </c>
      <c r="N158" s="89">
        <f t="shared" si="47"/>
        <v>0.7704932452247496</v>
      </c>
      <c r="O158" s="90"/>
      <c r="P158" s="90"/>
      <c r="R158" s="88"/>
      <c r="S158" s="29"/>
      <c r="T158" s="66"/>
      <c r="V158" s="66"/>
      <c r="W158" s="90"/>
      <c r="X158" s="90"/>
    </row>
    <row r="159" spans="1:32" ht="12.75" hidden="1" customHeight="1" x14ac:dyDescent="0.2">
      <c r="A159" s="622"/>
      <c r="B159" s="421" t="s">
        <v>413</v>
      </c>
      <c r="C159" s="65">
        <f>SUM('Summary Data'!C226,'Summary Data'!G226)</f>
        <v>318</v>
      </c>
      <c r="D159" s="66">
        <f>SUM('Summary Data'!D226,'Summary Data'!H226,'Summary Data'!J226)</f>
        <v>65059712.960000001</v>
      </c>
      <c r="E159" s="65">
        <f>SUM('Summary Data'!C217,'Summary Data'!G217)</f>
        <v>380</v>
      </c>
      <c r="F159" s="101">
        <f>SUM('Summary Data'!D217,'Summary Data'!H217,'Summary Data'!J217)</f>
        <v>70979290</v>
      </c>
      <c r="G159" s="89">
        <f t="shared" si="44"/>
        <v>-0.19496855345911951</v>
      </c>
      <c r="H159" s="89">
        <f t="shared" si="45"/>
        <v>-9.0986829954805865E-2</v>
      </c>
      <c r="I159" s="65">
        <f>SUM('Summary Data'!AK226)</f>
        <v>5</v>
      </c>
      <c r="J159" s="101">
        <f>SUM('Summary Data'!AL226)</f>
        <v>3237635</v>
      </c>
      <c r="K159" s="65">
        <f>SUM('Summary Data'!AK217)</f>
        <v>11</v>
      </c>
      <c r="L159" s="101">
        <f>SUM('Summary Data'!AL217)</f>
        <v>51685339</v>
      </c>
      <c r="M159" s="89">
        <f t="shared" si="46"/>
        <v>-1.2</v>
      </c>
      <c r="N159" s="89">
        <f t="shared" si="47"/>
        <v>-14.963917798022322</v>
      </c>
      <c r="O159" s="90"/>
      <c r="P159" s="90"/>
      <c r="R159" s="88"/>
      <c r="S159" s="29"/>
      <c r="T159" s="66"/>
      <c r="V159" s="66"/>
      <c r="W159" s="90"/>
      <c r="X159" s="90"/>
    </row>
    <row r="160" spans="1:32" ht="12.75" hidden="1" customHeight="1" x14ac:dyDescent="0.2">
      <c r="A160" s="622"/>
      <c r="B160" s="422" t="s">
        <v>414</v>
      </c>
      <c r="C160" s="65">
        <f>SUM('Summary Data'!C227,'Summary Data'!G227)</f>
        <v>162</v>
      </c>
      <c r="D160" s="66">
        <f>SUM('Summary Data'!D227,'Summary Data'!H227,'Summary Data'!J227)</f>
        <v>37044498.440000005</v>
      </c>
      <c r="E160" s="65">
        <f>SUM('Summary Data'!C218,'Summary Data'!G218)</f>
        <v>424</v>
      </c>
      <c r="F160" s="101">
        <f>SUM('Summary Data'!D218,'Summary Data'!H218,'Summary Data'!J218)</f>
        <v>58111592.060000002</v>
      </c>
      <c r="G160" s="89">
        <f t="shared" si="44"/>
        <v>-1.617283950617284</v>
      </c>
      <c r="H160" s="89">
        <f t="shared" si="45"/>
        <v>-0.56869695925622565</v>
      </c>
      <c r="I160" s="65">
        <f>SUM('Summary Data'!AK227)</f>
        <v>7</v>
      </c>
      <c r="J160" s="101">
        <f>SUM('Summary Data'!AL227)</f>
        <v>4711302</v>
      </c>
      <c r="K160" s="65">
        <f>SUM('Summary Data'!AK218)</f>
        <v>1</v>
      </c>
      <c r="L160" s="101">
        <f>SUM('Summary Data'!AL218)</f>
        <v>418000</v>
      </c>
      <c r="M160" s="89">
        <f t="shared" si="46"/>
        <v>0.8571428571428571</v>
      </c>
      <c r="N160" s="89">
        <f t="shared" si="47"/>
        <v>0.91127717985389178</v>
      </c>
      <c r="O160" s="90"/>
      <c r="P160" s="90"/>
      <c r="R160" s="88"/>
      <c r="S160" s="29"/>
      <c r="T160" s="66"/>
      <c r="V160" s="66"/>
      <c r="W160" s="90"/>
      <c r="X160" s="90"/>
    </row>
    <row r="161" spans="1:24" ht="12.75" hidden="1" customHeight="1" x14ac:dyDescent="0.2">
      <c r="A161" s="622"/>
      <c r="B161" s="421" t="s">
        <v>415</v>
      </c>
      <c r="C161" s="65">
        <f>SUM('Summary Data'!C228,'Summary Data'!G228)</f>
        <v>341</v>
      </c>
      <c r="D161" s="66">
        <f>SUM('Summary Data'!D228,'Summary Data'!H228,'Summary Data'!J228)</f>
        <v>63665276.460000001</v>
      </c>
      <c r="E161" s="65">
        <f>SUM('Summary Data'!C219,'Summary Data'!G219)</f>
        <v>209</v>
      </c>
      <c r="F161" s="101">
        <f>SUM('Summary Data'!D219,'Summary Data'!H219,'Summary Data'!J219)</f>
        <v>39571501.379999995</v>
      </c>
      <c r="G161" s="89">
        <f t="shared" si="44"/>
        <v>0.38709677419354838</v>
      </c>
      <c r="H161" s="89">
        <f t="shared" si="45"/>
        <v>0.37844452140465906</v>
      </c>
      <c r="I161" s="65">
        <f>SUM('Summary Data'!AK228)</f>
        <v>6</v>
      </c>
      <c r="J161" s="101">
        <f>SUM('Summary Data'!AL228)</f>
        <v>51030465</v>
      </c>
      <c r="K161" s="65">
        <f>SUM('Summary Data'!AK219)</f>
        <v>19</v>
      </c>
      <c r="L161" s="101">
        <f>SUM('Summary Data'!AL219)</f>
        <v>22755281.030000001</v>
      </c>
      <c r="M161" s="89">
        <f t="shared" si="46"/>
        <v>-2.1666666666666665</v>
      </c>
      <c r="N161" s="89">
        <f t="shared" si="47"/>
        <v>0.55408438802193938</v>
      </c>
      <c r="O161" s="90"/>
      <c r="P161" s="90"/>
      <c r="R161" s="88"/>
      <c r="S161" s="29"/>
      <c r="T161" s="66"/>
      <c r="V161" s="66"/>
      <c r="W161" s="90"/>
      <c r="X161" s="90"/>
    </row>
    <row r="162" spans="1:24" ht="12.75" hidden="1" customHeight="1" x14ac:dyDescent="0.2">
      <c r="A162" s="622"/>
      <c r="B162" s="421" t="s">
        <v>416</v>
      </c>
      <c r="C162" s="65">
        <f>SUM('Summary Data'!C229,'Summary Data'!G229)</f>
        <v>239</v>
      </c>
      <c r="D162" s="66">
        <f>SUM('Summary Data'!D229,'Summary Data'!H229,'Summary Data'!J229)</f>
        <v>46477514.399999999</v>
      </c>
      <c r="E162" s="65">
        <f>SUM('Summary Data'!C220,'Summary Data'!G220)</f>
        <v>226</v>
      </c>
      <c r="F162" s="101">
        <f>SUM('Summary Data'!D220,'Summary Data'!H220,'Summary Data'!J220)</f>
        <v>43385595.560000002</v>
      </c>
      <c r="G162" s="89">
        <f t="shared" si="44"/>
        <v>5.4393305439330547E-2</v>
      </c>
      <c r="H162" s="89">
        <f t="shared" si="45"/>
        <v>6.6525047217240951E-2</v>
      </c>
      <c r="I162" s="65">
        <f>SUM('Summary Data'!AK229)</f>
        <v>9</v>
      </c>
      <c r="J162" s="101">
        <f>SUM('Summary Data'!AL229)</f>
        <v>16230813</v>
      </c>
      <c r="K162" s="65">
        <f>SUM('Summary Data'!AK220)</f>
        <v>12</v>
      </c>
      <c r="L162" s="101">
        <f>SUM('Summary Data'!AL220)</f>
        <v>3511583</v>
      </c>
      <c r="M162" s="89">
        <f t="shared" si="46"/>
        <v>-0.33333333333333331</v>
      </c>
      <c r="N162" s="89">
        <f t="shared" si="47"/>
        <v>0.78364712845869156</v>
      </c>
      <c r="O162" s="90"/>
      <c r="P162" s="90"/>
      <c r="R162" s="88"/>
      <c r="S162" s="29"/>
      <c r="T162" s="66"/>
      <c r="V162" s="66"/>
      <c r="W162" s="90"/>
      <c r="X162" s="90"/>
    </row>
    <row r="163" spans="1:24" ht="12.75" hidden="1" customHeight="1" x14ac:dyDescent="0.2">
      <c r="A163" s="622"/>
      <c r="B163" s="423" t="s">
        <v>436</v>
      </c>
      <c r="C163" s="65">
        <f>SUM('Summary Data'!C230,'Summary Data'!G230)</f>
        <v>233</v>
      </c>
      <c r="D163" s="66">
        <f>SUM('Summary Data'!D230,'Summary Data'!H230,'Summary Data'!J230)</f>
        <v>44797793.780000001</v>
      </c>
      <c r="E163" s="65">
        <f>SUM('Summary Data'!C221,'Summary Data'!G221)</f>
        <v>310</v>
      </c>
      <c r="F163" s="101">
        <f>SUM('Summary Data'!D221,'Summary Data'!H221,'Summary Data'!J221)</f>
        <v>53685986.299999997</v>
      </c>
      <c r="G163" s="89">
        <f t="shared" si="44"/>
        <v>-0.33047210300429186</v>
      </c>
      <c r="H163" s="89">
        <f t="shared" si="45"/>
        <v>-0.19840692520818143</v>
      </c>
      <c r="I163" s="65">
        <f>SUM('Summary Data'!AK230)</f>
        <v>5</v>
      </c>
      <c r="J163" s="101">
        <f>SUM('Summary Data'!AL230)</f>
        <v>31599617</v>
      </c>
      <c r="K163" s="65">
        <f>SUM('Summary Data'!AK221)</f>
        <v>18</v>
      </c>
      <c r="L163" s="101">
        <f>SUM('Summary Data'!AL221)</f>
        <v>7961072.0599999996</v>
      </c>
      <c r="M163" s="89">
        <f t="shared" si="46"/>
        <v>-2.6</v>
      </c>
      <c r="N163" s="89">
        <f t="shared" si="47"/>
        <v>0.74806428634878708</v>
      </c>
      <c r="O163" s="90"/>
      <c r="P163" s="90"/>
      <c r="R163" s="88"/>
      <c r="S163" s="29"/>
      <c r="T163" s="66"/>
      <c r="V163" s="66"/>
      <c r="W163" s="90"/>
      <c r="X163" s="90"/>
    </row>
    <row r="164" spans="1:24" ht="12.75" customHeight="1" x14ac:dyDescent="0.2">
      <c r="A164" s="621" t="s">
        <v>534</v>
      </c>
      <c r="B164" s="283" t="s">
        <v>522</v>
      </c>
      <c r="C164" s="65">
        <f>SUM('Summary Data'!C231,'Summary Data'!G231)</f>
        <v>416</v>
      </c>
      <c r="D164" s="66">
        <f>SUM('Summary Data'!D231,'Summary Data'!H231,'Summary Data'!J231)</f>
        <v>69576555.950000003</v>
      </c>
      <c r="E164" s="65">
        <f>SUM('Summary Data'!C222,'Summary Data'!G222)</f>
        <v>232</v>
      </c>
      <c r="F164" s="101">
        <f>SUM('Summary Data'!D222,'Summary Data'!H222,'Summary Data'!J222)</f>
        <v>46415352.189999998</v>
      </c>
      <c r="G164" s="89">
        <f t="shared" ref="G164:H175" si="48">(C164-E164)/C164</f>
        <v>0.44230769230769229</v>
      </c>
      <c r="H164" s="89">
        <f t="shared" si="48"/>
        <v>0.33288804603442007</v>
      </c>
      <c r="I164" s="65">
        <f>SUM('Summary Data'!AK231)</f>
        <v>5</v>
      </c>
      <c r="J164" s="101">
        <f>SUM('Summary Data'!AL231)</f>
        <v>8332370</v>
      </c>
      <c r="K164" s="65">
        <f>SUM('Summary Data'!AK222)</f>
        <v>9</v>
      </c>
      <c r="L164" s="101">
        <f>SUM('Summary Data'!AL222)</f>
        <v>13027547</v>
      </c>
      <c r="M164" s="89">
        <f t="shared" ref="M164:N175" si="49">(I164-K164)/I164</f>
        <v>-0.8</v>
      </c>
      <c r="N164" s="89">
        <f t="shared" si="49"/>
        <v>-0.56348637902541532</v>
      </c>
      <c r="O164" s="90"/>
      <c r="P164" s="90"/>
      <c r="R164" s="88"/>
      <c r="S164" s="29"/>
      <c r="T164" s="66"/>
      <c r="V164" s="66"/>
      <c r="W164" s="90"/>
      <c r="X164" s="90"/>
    </row>
    <row r="165" spans="1:24" ht="12.75" customHeight="1" x14ac:dyDescent="0.2">
      <c r="A165" s="622"/>
      <c r="B165" s="283" t="s">
        <v>523</v>
      </c>
      <c r="C165" s="65">
        <f>SUM('Summary Data'!C232,'Summary Data'!G232)</f>
        <v>137</v>
      </c>
      <c r="D165" s="66">
        <f>SUM('Summary Data'!D232,'Summary Data'!H232,'Summary Data'!J232)</f>
        <v>31245632.629999999</v>
      </c>
      <c r="E165" s="65">
        <f>SUM('Summary Data'!C223,'Summary Data'!G223)</f>
        <v>204</v>
      </c>
      <c r="F165" s="101">
        <f>SUM('Summary Data'!D223,'Summary Data'!H223,'Summary Data'!J223)</f>
        <v>43410011.789999999</v>
      </c>
      <c r="G165" s="89">
        <f t="shared" si="48"/>
        <v>-0.48905109489051096</v>
      </c>
      <c r="H165" s="89">
        <f t="shared" si="48"/>
        <v>-0.38931454210085553</v>
      </c>
      <c r="I165" s="65">
        <f>SUM('Summary Data'!AK232)</f>
        <v>1</v>
      </c>
      <c r="J165" s="101">
        <f>SUM('Summary Data'!AL232)</f>
        <v>8564589</v>
      </c>
      <c r="K165" s="65">
        <f>SUM('Summary Data'!AK223)</f>
        <v>7</v>
      </c>
      <c r="L165" s="101">
        <f>SUM('Summary Data'!AL223)</f>
        <v>6916769</v>
      </c>
      <c r="M165" s="89">
        <f t="shared" si="49"/>
        <v>-6</v>
      </c>
      <c r="N165" s="89">
        <f t="shared" si="49"/>
        <v>0.19239919160160518</v>
      </c>
      <c r="O165" s="90"/>
      <c r="P165" s="90"/>
      <c r="R165" s="88"/>
      <c r="S165" s="29"/>
      <c r="T165" s="66"/>
      <c r="V165" s="66"/>
      <c r="W165" s="90"/>
      <c r="X165" s="90"/>
    </row>
    <row r="166" spans="1:24" ht="12.75" customHeight="1" x14ac:dyDescent="0.2">
      <c r="A166" s="622"/>
      <c r="B166" s="283" t="s">
        <v>524</v>
      </c>
      <c r="C166" s="65">
        <f>SUM('Summary Data'!C233,'Summary Data'!G233)</f>
        <v>267</v>
      </c>
      <c r="D166" s="66">
        <f>SUM('Summary Data'!D233,'Summary Data'!H233,'Summary Data'!J233)</f>
        <v>49435293.880000003</v>
      </c>
      <c r="E166" s="65">
        <f>SUM('Summary Data'!C224,'Summary Data'!G224)</f>
        <v>164</v>
      </c>
      <c r="F166" s="101">
        <f>SUM('Summary Data'!D224,'Summary Data'!H224,'Summary Data'!J224)</f>
        <v>40772590.5</v>
      </c>
      <c r="G166" s="89">
        <f t="shared" si="48"/>
        <v>0.38576779026217228</v>
      </c>
      <c r="H166" s="89">
        <f t="shared" si="48"/>
        <v>0.17523317249874115</v>
      </c>
      <c r="I166" s="65">
        <f>SUM('Summary Data'!AK233)</f>
        <v>1</v>
      </c>
      <c r="J166" s="101">
        <f>SUM('Summary Data'!AL233)</f>
        <v>205450.79</v>
      </c>
      <c r="K166" s="65">
        <f>SUM('Summary Data'!AK224)</f>
        <v>8</v>
      </c>
      <c r="L166" s="101">
        <f>SUM('Summary Data'!AL224)</f>
        <v>13006241</v>
      </c>
      <c r="M166" s="89">
        <f t="shared" si="49"/>
        <v>-7</v>
      </c>
      <c r="N166" s="89">
        <f t="shared" si="49"/>
        <v>-62.305869984729675</v>
      </c>
      <c r="O166" s="90"/>
      <c r="P166" s="90"/>
      <c r="R166" s="88"/>
      <c r="S166" s="29"/>
      <c r="T166" s="66"/>
      <c r="V166" s="66"/>
      <c r="W166" s="90"/>
      <c r="X166" s="90"/>
    </row>
    <row r="167" spans="1:24" ht="12.75" customHeight="1" x14ac:dyDescent="0.2">
      <c r="A167" s="622"/>
      <c r="B167" s="283" t="s">
        <v>525</v>
      </c>
      <c r="C167" s="65">
        <f>SUM('Summary Data'!C234,'Summary Data'!G234)</f>
        <v>151</v>
      </c>
      <c r="D167" s="66">
        <f>SUM('Summary Data'!D234,'Summary Data'!H234,'Summary Data'!J234)</f>
        <v>33860855.049999997</v>
      </c>
      <c r="E167" s="65">
        <f>SUM('Summary Data'!C225,'Summary Data'!G225)</f>
        <v>311</v>
      </c>
      <c r="F167" s="101">
        <f>SUM('Summary Data'!D225,'Summary Data'!H225,'Summary Data'!J225)</f>
        <v>64350122.869999997</v>
      </c>
      <c r="G167" s="89">
        <f t="shared" si="48"/>
        <v>-1.0596026490066226</v>
      </c>
      <c r="H167" s="89">
        <f t="shared" si="48"/>
        <v>-0.90042817214682247</v>
      </c>
      <c r="I167" s="65">
        <f>SUM('Summary Data'!AK234)</f>
        <v>1</v>
      </c>
      <c r="J167" s="101">
        <f>SUM('Summary Data'!AL234)</f>
        <v>500000</v>
      </c>
      <c r="K167" s="65">
        <f>SUM('Summary Data'!AK225)</f>
        <v>5</v>
      </c>
      <c r="L167" s="101">
        <f>SUM('Summary Data'!AL225)</f>
        <v>6939165</v>
      </c>
      <c r="M167" s="89">
        <f t="shared" si="49"/>
        <v>-4</v>
      </c>
      <c r="N167" s="89">
        <f t="shared" si="49"/>
        <v>-12.87833</v>
      </c>
      <c r="O167" s="90"/>
      <c r="P167" s="90"/>
      <c r="R167" s="88"/>
      <c r="S167" s="29"/>
      <c r="T167" s="66"/>
      <c r="V167" s="66"/>
      <c r="W167" s="90"/>
      <c r="X167" s="90"/>
    </row>
    <row r="168" spans="1:24" ht="12.75" customHeight="1" x14ac:dyDescent="0.2">
      <c r="A168" s="622"/>
      <c r="B168" s="283" t="s">
        <v>526</v>
      </c>
      <c r="C168" s="65">
        <f>SUM('Summary Data'!C235,'Summary Data'!G235)</f>
        <v>256</v>
      </c>
      <c r="D168" s="66">
        <f>SUM('Summary Data'!D235,'Summary Data'!H235,'Summary Data'!J235)</f>
        <v>57472594.880000003</v>
      </c>
      <c r="E168" s="65">
        <f>SUM('Summary Data'!C226,'Summary Data'!G226)</f>
        <v>318</v>
      </c>
      <c r="F168" s="101">
        <f>SUM('Summary Data'!D226,'Summary Data'!H226,'Summary Data'!J226)</f>
        <v>65059712.960000001</v>
      </c>
      <c r="G168" s="89">
        <f t="shared" si="48"/>
        <v>-0.2421875</v>
      </c>
      <c r="H168" s="89">
        <f t="shared" si="48"/>
        <v>-0.1320127983753219</v>
      </c>
      <c r="I168" s="65">
        <f>SUM('Summary Data'!AK235)</f>
        <v>5</v>
      </c>
      <c r="J168" s="101">
        <f>SUM('Summary Data'!AL235)</f>
        <v>8478504</v>
      </c>
      <c r="K168" s="65">
        <f>SUM('Summary Data'!AK226)</f>
        <v>5</v>
      </c>
      <c r="L168" s="101">
        <f>SUM('Summary Data'!AL226)</f>
        <v>3237635</v>
      </c>
      <c r="M168" s="89">
        <f t="shared" si="49"/>
        <v>0</v>
      </c>
      <c r="N168" s="89">
        <f t="shared" si="49"/>
        <v>0.61813605324712939</v>
      </c>
      <c r="O168" s="90"/>
      <c r="P168" s="90"/>
      <c r="R168" s="88"/>
      <c r="S168" s="29"/>
      <c r="T168" s="66"/>
      <c r="V168" s="66"/>
      <c r="W168" s="90"/>
      <c r="X168" s="90"/>
    </row>
    <row r="169" spans="1:24" ht="12.75" customHeight="1" x14ac:dyDescent="0.2">
      <c r="A169" s="622"/>
      <c r="B169" s="283" t="s">
        <v>527</v>
      </c>
      <c r="C169" s="65">
        <f>SUM('Summary Data'!C236,'Summary Data'!G236)</f>
        <v>410</v>
      </c>
      <c r="D169" s="66">
        <f>SUM('Summary Data'!D236,'Summary Data'!H236,'Summary Data'!J236)</f>
        <v>64973870.920000002</v>
      </c>
      <c r="E169" s="65">
        <f>SUM('Summary Data'!C227,'Summary Data'!G227)</f>
        <v>162</v>
      </c>
      <c r="F169" s="101">
        <f>SUM('Summary Data'!D227,'Summary Data'!H227,'Summary Data'!J227)</f>
        <v>37044498.440000005</v>
      </c>
      <c r="G169" s="89">
        <f t="shared" si="48"/>
        <v>0.60487804878048779</v>
      </c>
      <c r="H169" s="89">
        <f t="shared" si="48"/>
        <v>0.42985544934499026</v>
      </c>
      <c r="I169" s="65">
        <f>SUM('Summary Data'!AK236)</f>
        <v>8</v>
      </c>
      <c r="J169" s="101">
        <f>SUM('Summary Data'!AL236)</f>
        <v>15526795</v>
      </c>
      <c r="K169" s="65">
        <f>SUM('Summary Data'!AK227)</f>
        <v>7</v>
      </c>
      <c r="L169" s="101">
        <f>SUM('Summary Data'!AL227)</f>
        <v>4711302</v>
      </c>
      <c r="M169" s="89">
        <f t="shared" si="49"/>
        <v>0.125</v>
      </c>
      <c r="N169" s="89">
        <f t="shared" si="49"/>
        <v>0.69656957536954667</v>
      </c>
      <c r="O169" s="90"/>
      <c r="P169" s="90"/>
      <c r="R169" s="88"/>
      <c r="S169" s="29"/>
      <c r="T169" s="66"/>
      <c r="V169" s="66"/>
      <c r="W169" s="90"/>
      <c r="X169" s="90"/>
    </row>
    <row r="170" spans="1:24" ht="12.75" customHeight="1" x14ac:dyDescent="0.2">
      <c r="A170" s="622"/>
      <c r="B170" s="283" t="s">
        <v>528</v>
      </c>
      <c r="C170" s="65">
        <f>SUM('Summary Data'!C237,'Summary Data'!G237)</f>
        <v>124</v>
      </c>
      <c r="D170" s="66">
        <f>SUM('Summary Data'!D237,'Summary Data'!H237,'Summary Data'!J237)</f>
        <v>26354479.43</v>
      </c>
      <c r="E170" s="65">
        <f>SUM('Summary Data'!C228,'Summary Data'!G228)</f>
        <v>341</v>
      </c>
      <c r="F170" s="101">
        <f>SUM('Summary Data'!D228,'Summary Data'!H228,'Summary Data'!J228)</f>
        <v>63665276.460000001</v>
      </c>
      <c r="G170" s="89">
        <f t="shared" si="48"/>
        <v>-1.75</v>
      </c>
      <c r="H170" s="89">
        <f t="shared" si="48"/>
        <v>-1.4157288566105439</v>
      </c>
      <c r="I170" s="65">
        <f>SUM('Summary Data'!AK237)</f>
        <v>3</v>
      </c>
      <c r="J170" s="101">
        <f>SUM('Summary Data'!AL237)</f>
        <v>3283428</v>
      </c>
      <c r="K170" s="65">
        <f>SUM('Summary Data'!AK228)</f>
        <v>6</v>
      </c>
      <c r="L170" s="101">
        <f>SUM('Summary Data'!AL228)</f>
        <v>51030465</v>
      </c>
      <c r="M170" s="89">
        <f t="shared" si="49"/>
        <v>-1</v>
      </c>
      <c r="N170" s="89">
        <f t="shared" si="49"/>
        <v>-14.541825494574573</v>
      </c>
      <c r="O170" s="90"/>
      <c r="P170" s="90"/>
      <c r="R170" s="88"/>
      <c r="S170" s="29"/>
      <c r="T170" s="66"/>
      <c r="V170" s="66"/>
      <c r="W170" s="90"/>
      <c r="X170" s="90"/>
    </row>
    <row r="171" spans="1:24" ht="12.75" customHeight="1" x14ac:dyDescent="0.2">
      <c r="A171" s="622"/>
      <c r="B171" s="283" t="s">
        <v>529</v>
      </c>
      <c r="C171" s="65">
        <f>SUM('Summary Data'!C238,'Summary Data'!G238)</f>
        <v>166</v>
      </c>
      <c r="D171" s="66">
        <f>SUM('Summary Data'!D238,'Summary Data'!H238,'Summary Data'!J238)</f>
        <v>37586154.380000003</v>
      </c>
      <c r="E171" s="65">
        <f>SUM('Summary Data'!C229,'Summary Data'!G229)</f>
        <v>239</v>
      </c>
      <c r="F171" s="101">
        <f>SUM('Summary Data'!D229,'Summary Data'!H229,'Summary Data'!J229)</f>
        <v>46477514.399999999</v>
      </c>
      <c r="G171" s="89">
        <f t="shared" si="48"/>
        <v>-0.43975903614457829</v>
      </c>
      <c r="H171" s="89">
        <f t="shared" si="48"/>
        <v>-0.23655945032597386</v>
      </c>
      <c r="I171" s="65">
        <f>SUM('Summary Data'!AK238)</f>
        <v>7</v>
      </c>
      <c r="J171" s="101">
        <f>SUM('Summary Data'!AL238)</f>
        <v>16642833</v>
      </c>
      <c r="K171" s="65">
        <f>SUM('Summary Data'!AK229)</f>
        <v>9</v>
      </c>
      <c r="L171" s="101">
        <f>SUM('Summary Data'!AL229)</f>
        <v>16230813</v>
      </c>
      <c r="M171" s="89">
        <f t="shared" si="49"/>
        <v>-0.2857142857142857</v>
      </c>
      <c r="N171" s="89">
        <f t="shared" si="49"/>
        <v>2.4756602436616409E-2</v>
      </c>
      <c r="O171" s="90"/>
      <c r="P171" s="90"/>
      <c r="R171" s="88"/>
      <c r="S171" s="29"/>
      <c r="T171" s="66"/>
      <c r="V171" s="66"/>
      <c r="W171" s="90"/>
      <c r="X171" s="90"/>
    </row>
    <row r="172" spans="1:24" ht="12.75" customHeight="1" x14ac:dyDescent="0.2">
      <c r="A172" s="622"/>
      <c r="B172" s="495" t="s">
        <v>530</v>
      </c>
      <c r="C172" s="65">
        <f>SUM('Summary Data'!C239,'Summary Data'!G239)</f>
        <v>231</v>
      </c>
      <c r="D172" s="66">
        <f>SUM('Summary Data'!D239,'Summary Data'!H239,'Summary Data'!J239)</f>
        <v>47763185.07</v>
      </c>
      <c r="E172" s="65">
        <f>SUM('Summary Data'!C230,'Summary Data'!G230)</f>
        <v>233</v>
      </c>
      <c r="F172" s="101">
        <f>SUM('Summary Data'!D230,'Summary Data'!H230,'Summary Data'!J230)</f>
        <v>44797793.780000001</v>
      </c>
      <c r="G172" s="89">
        <f t="shared" si="48"/>
        <v>-8.658008658008658E-3</v>
      </c>
      <c r="H172" s="89">
        <f t="shared" si="48"/>
        <v>6.2085291959780922E-2</v>
      </c>
      <c r="I172" s="65">
        <f>SUM('Summary Data'!AK239)</f>
        <v>2</v>
      </c>
      <c r="J172" s="101">
        <f>SUM('Summary Data'!AL239)</f>
        <v>12512350</v>
      </c>
      <c r="K172" s="65">
        <f>SUM('Summary Data'!AK230)</f>
        <v>5</v>
      </c>
      <c r="L172" s="101">
        <f>SUM('Summary Data'!AL230)</f>
        <v>31599617</v>
      </c>
      <c r="M172" s="89">
        <f t="shared" si="49"/>
        <v>-1.5</v>
      </c>
      <c r="N172" s="89">
        <f t="shared" si="49"/>
        <v>-1.5254741914987993</v>
      </c>
      <c r="O172" s="90"/>
      <c r="P172" s="90"/>
      <c r="R172" s="88"/>
      <c r="S172" s="29"/>
      <c r="T172" s="66"/>
      <c r="V172" s="66"/>
      <c r="W172" s="90"/>
      <c r="X172" s="90"/>
    </row>
    <row r="173" spans="1:24" ht="12.75" customHeight="1" x14ac:dyDescent="0.2">
      <c r="A173" s="622"/>
      <c r="B173" s="283" t="s">
        <v>531</v>
      </c>
      <c r="C173" s="65">
        <f>SUM('Summary Data'!C240,'Summary Data'!G240)</f>
        <v>271</v>
      </c>
      <c r="D173" s="66">
        <f>SUM('Summary Data'!D240,'Summary Data'!H240,'Summary Data'!J240)</f>
        <v>56491675.159999996</v>
      </c>
      <c r="E173" s="65">
        <f>SUM('Summary Data'!C231,'Summary Data'!G231)</f>
        <v>416</v>
      </c>
      <c r="F173" s="101">
        <f>SUM('Summary Data'!D231,'Summary Data'!H231,'Summary Data'!J231)</f>
        <v>69576555.950000003</v>
      </c>
      <c r="G173" s="89">
        <f t="shared" si="48"/>
        <v>-0.5350553505535055</v>
      </c>
      <c r="H173" s="89">
        <f t="shared" si="48"/>
        <v>-0.23162493859387276</v>
      </c>
      <c r="I173" s="65">
        <f>SUM('Summary Data'!AK240)</f>
        <v>4</v>
      </c>
      <c r="J173" s="101">
        <f>SUM('Summary Data'!AL240)</f>
        <v>7144602.4500000002</v>
      </c>
      <c r="K173" s="65">
        <f>SUM('Summary Data'!AK231)</f>
        <v>5</v>
      </c>
      <c r="L173" s="101">
        <f>SUM('Summary Data'!AL231)</f>
        <v>8332370</v>
      </c>
      <c r="M173" s="89">
        <f t="shared" si="49"/>
        <v>-0.25</v>
      </c>
      <c r="N173" s="89">
        <f t="shared" si="49"/>
        <v>-0.16624683574941246</v>
      </c>
      <c r="O173" s="90"/>
      <c r="P173" s="90"/>
      <c r="R173" s="88"/>
      <c r="S173" s="29"/>
      <c r="T173" s="66"/>
      <c r="V173" s="66"/>
      <c r="W173" s="90"/>
      <c r="X173" s="90"/>
    </row>
    <row r="174" spans="1:24" ht="12.75" customHeight="1" x14ac:dyDescent="0.2">
      <c r="A174" s="622"/>
      <c r="B174" s="283" t="s">
        <v>532</v>
      </c>
      <c r="C174" s="65">
        <f>SUM('Summary Data'!C241,'Summary Data'!G241)</f>
        <v>227</v>
      </c>
      <c r="D174" s="66">
        <f>SUM('Summary Data'!D241,'Summary Data'!H241,'Summary Data'!J241)</f>
        <v>44400863</v>
      </c>
      <c r="E174" s="65">
        <f>SUM('Summary Data'!C232,'Summary Data'!G232)</f>
        <v>137</v>
      </c>
      <c r="F174" s="101">
        <f>SUM('Summary Data'!D232,'Summary Data'!H232,'Summary Data'!J232)</f>
        <v>31245632.629999999</v>
      </c>
      <c r="G174" s="89">
        <f t="shared" si="48"/>
        <v>0.3964757709251101</v>
      </c>
      <c r="H174" s="89">
        <f t="shared" si="48"/>
        <v>0.29628321345916186</v>
      </c>
      <c r="I174" s="65">
        <f>SUM('Summary Data'!AK241)</f>
        <v>1</v>
      </c>
      <c r="J174" s="101">
        <f>SUM('Summary Data'!AL241)</f>
        <v>1893896</v>
      </c>
      <c r="K174" s="65">
        <f>SUM('Summary Data'!AK232)</f>
        <v>1</v>
      </c>
      <c r="L174" s="101">
        <f>SUM('Summary Data'!AL232)</f>
        <v>8564589</v>
      </c>
      <c r="M174" s="89">
        <f t="shared" si="49"/>
        <v>0</v>
      </c>
      <c r="N174" s="89">
        <f t="shared" si="49"/>
        <v>-3.522206604797729</v>
      </c>
      <c r="O174" s="90"/>
      <c r="P174" s="90"/>
      <c r="R174" s="88"/>
      <c r="S174" s="29"/>
      <c r="T174" s="66"/>
      <c r="V174" s="66"/>
      <c r="W174" s="90"/>
      <c r="X174" s="90"/>
    </row>
    <row r="175" spans="1:24" ht="12.75" customHeight="1" x14ac:dyDescent="0.2">
      <c r="A175" s="622"/>
      <c r="B175" s="496" t="s">
        <v>536</v>
      </c>
      <c r="C175" s="65">
        <f>SUM('Summary Data'!C242,'Summary Data'!G242)</f>
        <v>148</v>
      </c>
      <c r="D175" s="66">
        <f>SUM('Summary Data'!D242,'Summary Data'!H242,'Summary Data'!J242)</f>
        <v>34033665.600000001</v>
      </c>
      <c r="E175" s="65">
        <f>SUM('Summary Data'!C233,'Summary Data'!G233)</f>
        <v>267</v>
      </c>
      <c r="F175" s="101">
        <f>SUM('Summary Data'!D233,'Summary Data'!H233,'Summary Data'!J233)</f>
        <v>49435293.880000003</v>
      </c>
      <c r="G175" s="89">
        <f t="shared" si="48"/>
        <v>-0.80405405405405406</v>
      </c>
      <c r="H175" s="89">
        <f t="shared" si="48"/>
        <v>-0.45254097695547674</v>
      </c>
      <c r="I175" s="65">
        <f>SUM('Summary Data'!AK242)</f>
        <v>14</v>
      </c>
      <c r="J175" s="101">
        <f>SUM('Summary Data'!AL242)</f>
        <v>14853118</v>
      </c>
      <c r="K175" s="65">
        <f>SUM('Summary Data'!AK233)</f>
        <v>1</v>
      </c>
      <c r="L175" s="101">
        <f>SUM('Summary Data'!AL233)</f>
        <v>205450.79</v>
      </c>
      <c r="M175" s="89">
        <f t="shared" si="49"/>
        <v>0.9285714285714286</v>
      </c>
      <c r="N175" s="89">
        <f t="shared" si="49"/>
        <v>0.98616783425540688</v>
      </c>
      <c r="O175" s="90"/>
      <c r="P175" s="90"/>
      <c r="R175" s="88"/>
      <c r="S175" s="29"/>
      <c r="T175" s="66"/>
      <c r="V175" s="66"/>
      <c r="W175" s="90"/>
      <c r="X175" s="90"/>
    </row>
    <row r="176" spans="1:24" ht="12.75" customHeight="1" x14ac:dyDescent="0.2">
      <c r="A176" s="621" t="s">
        <v>545</v>
      </c>
      <c r="B176" s="421" t="s">
        <v>546</v>
      </c>
      <c r="C176" s="65">
        <f>SUM('Summary Data'!C243,'Summary Data'!G243)</f>
        <v>187</v>
      </c>
      <c r="D176" s="66">
        <f>SUM('Summary Data'!D243,'Summary Data'!H243,'Summary Data'!J243)</f>
        <v>44713096.950000003</v>
      </c>
      <c r="E176" s="65">
        <f>SUM('Summary Data'!C234,'Summary Data'!G234)</f>
        <v>151</v>
      </c>
      <c r="F176" s="101">
        <f>SUM('Summary Data'!D234,'Summary Data'!H234,'Summary Data'!J234)</f>
        <v>33860855.049999997</v>
      </c>
      <c r="G176" s="89">
        <f t="shared" ref="G176:H178" si="50">(C176-E176)/C176</f>
        <v>0.19251336898395721</v>
      </c>
      <c r="H176" s="89">
        <f t="shared" si="50"/>
        <v>0.24270834811857078</v>
      </c>
      <c r="I176" s="65">
        <f>SUM('Summary Data'!AK243)</f>
        <v>8</v>
      </c>
      <c r="J176" s="101">
        <f>SUM('Summary Data'!AL243)</f>
        <v>26978919.600000001</v>
      </c>
      <c r="K176" s="65">
        <f>SUM('Summary Data'!AK234)</f>
        <v>1</v>
      </c>
      <c r="L176" s="101">
        <f>SUM('Summary Data'!AL234)</f>
        <v>500000</v>
      </c>
      <c r="M176" s="89">
        <f t="shared" ref="M176:N178" si="51">(I176-K176)/I176</f>
        <v>0.875</v>
      </c>
      <c r="N176" s="89">
        <f t="shared" si="51"/>
        <v>0.9814670117479426</v>
      </c>
      <c r="O176" s="90"/>
      <c r="P176" s="90"/>
      <c r="R176" s="88"/>
      <c r="S176" s="29"/>
      <c r="T176" s="66"/>
      <c r="V176" s="66"/>
      <c r="W176" s="90"/>
      <c r="X176" s="90"/>
    </row>
    <row r="177" spans="1:24" ht="12.75" customHeight="1" x14ac:dyDescent="0.2">
      <c r="A177" s="622"/>
      <c r="B177" s="421" t="s">
        <v>547</v>
      </c>
      <c r="C177" s="65">
        <f>SUM('Summary Data'!C244,'Summary Data'!G244)</f>
        <v>194</v>
      </c>
      <c r="D177" s="66">
        <f>SUM('Summary Data'!D244,'Summary Data'!H244,'Summary Data'!J244)</f>
        <v>47556570.399999999</v>
      </c>
      <c r="E177" s="65">
        <f>SUM('Summary Data'!C235,'Summary Data'!G235)</f>
        <v>256</v>
      </c>
      <c r="F177" s="101">
        <f>SUM('Summary Data'!D235,'Summary Data'!H235,'Summary Data'!J235)</f>
        <v>57472594.880000003</v>
      </c>
      <c r="G177" s="89">
        <f t="shared" si="50"/>
        <v>-0.31958762886597936</v>
      </c>
      <c r="H177" s="89">
        <f t="shared" si="50"/>
        <v>-0.20851008381378158</v>
      </c>
      <c r="I177" s="65">
        <f>SUM('Summary Data'!AK244)</f>
        <v>3</v>
      </c>
      <c r="J177" s="101">
        <f>SUM('Summary Data'!AL244)</f>
        <v>6658814</v>
      </c>
      <c r="K177" s="65">
        <f>SUM('Summary Data'!AK235)</f>
        <v>5</v>
      </c>
      <c r="L177" s="101">
        <f>SUM('Summary Data'!AL235)</f>
        <v>8478504</v>
      </c>
      <c r="M177" s="89">
        <f t="shared" si="51"/>
        <v>-0.66666666666666663</v>
      </c>
      <c r="N177" s="89">
        <f t="shared" si="51"/>
        <v>-0.27327539108315685</v>
      </c>
      <c r="O177" s="90"/>
      <c r="P177" s="90"/>
      <c r="R177" s="88"/>
      <c r="S177" s="29"/>
      <c r="T177" s="66"/>
      <c r="V177" s="66"/>
      <c r="W177" s="90"/>
      <c r="X177" s="90"/>
    </row>
    <row r="178" spans="1:24" ht="12.75" customHeight="1" x14ac:dyDescent="0.2">
      <c r="A178" s="622"/>
      <c r="B178" s="421" t="s">
        <v>548</v>
      </c>
      <c r="C178" s="65">
        <f>SUM('Summary Data'!C245,'Summary Data'!G245)</f>
        <v>165</v>
      </c>
      <c r="D178" s="66">
        <f>SUM('Summary Data'!D245,'Summary Data'!H245,'Summary Data'!J245)</f>
        <v>45697194.810000002</v>
      </c>
      <c r="E178" s="65">
        <f>SUM('Summary Data'!C236,'Summary Data'!G236)</f>
        <v>410</v>
      </c>
      <c r="F178" s="101">
        <f>SUM('Summary Data'!D236,'Summary Data'!H236,'Summary Data'!J236)</f>
        <v>64973870.920000002</v>
      </c>
      <c r="G178" s="89">
        <f t="shared" si="50"/>
        <v>-1.4848484848484849</v>
      </c>
      <c r="H178" s="89">
        <f t="shared" si="50"/>
        <v>-0.42183499862844204</v>
      </c>
      <c r="I178" s="65">
        <f>SUM('Summary Data'!AK245)</f>
        <v>8</v>
      </c>
      <c r="J178" s="101">
        <f>SUM('Summary Data'!AL245)</f>
        <v>40528295</v>
      </c>
      <c r="K178" s="65">
        <f>SUM('Summary Data'!AK236)</f>
        <v>8</v>
      </c>
      <c r="L178" s="101">
        <f>SUM('Summary Data'!AL236)</f>
        <v>15526795</v>
      </c>
      <c r="M178" s="89">
        <f t="shared" si="51"/>
        <v>0</v>
      </c>
      <c r="N178" s="89">
        <f t="shared" si="51"/>
        <v>0.61689000240449299</v>
      </c>
      <c r="O178" s="90"/>
      <c r="P178" s="90"/>
      <c r="R178" s="88"/>
      <c r="S178" s="29"/>
      <c r="T178" s="66"/>
      <c r="V178" s="66"/>
      <c r="W178" s="90"/>
      <c r="X178" s="90"/>
    </row>
    <row r="179" spans="1:24" ht="12.75" customHeight="1" x14ac:dyDescent="0.2">
      <c r="A179" s="622"/>
      <c r="B179" s="421" t="s">
        <v>549</v>
      </c>
      <c r="C179" s="65">
        <f>SUM('Summary Data'!C246,'Summary Data'!G246)</f>
        <v>181</v>
      </c>
      <c r="D179" s="66">
        <f>SUM('Summary Data'!D246,'Summary Data'!H246,'Summary Data'!J246)</f>
        <v>39769926.460000001</v>
      </c>
      <c r="E179" s="65">
        <f>SUM('Summary Data'!C237,'Summary Data'!G237)</f>
        <v>124</v>
      </c>
      <c r="F179" s="101">
        <f>SUM('Summary Data'!D237,'Summary Data'!H237,'Summary Data'!J237)</f>
        <v>26354479.43</v>
      </c>
      <c r="G179" s="89">
        <f>(C179-E179)/C179</f>
        <v>0.31491712707182318</v>
      </c>
      <c r="H179" s="89">
        <f>(D179-F179)/D179</f>
        <v>0.33732642285605074</v>
      </c>
      <c r="I179" s="65">
        <f>SUM('Summary Data'!AK246)</f>
        <v>7</v>
      </c>
      <c r="J179" s="101">
        <f>SUM('Summary Data'!AL246)</f>
        <v>17146428</v>
      </c>
      <c r="K179" s="65">
        <f>SUM('Summary Data'!AK237)</f>
        <v>3</v>
      </c>
      <c r="L179" s="101">
        <f>SUM('Summary Data'!AL237)</f>
        <v>3283428</v>
      </c>
      <c r="M179" s="89">
        <f>(I179-K179)/I179</f>
        <v>0.5714285714285714</v>
      </c>
      <c r="N179" s="89">
        <f>(J179-L179)/J179</f>
        <v>0.80850658807770337</v>
      </c>
      <c r="O179" s="90"/>
      <c r="P179" s="90"/>
      <c r="R179" s="88"/>
      <c r="S179" s="29"/>
      <c r="T179" s="66"/>
      <c r="V179" s="66"/>
      <c r="W179" s="90"/>
      <c r="X179" s="90"/>
    </row>
    <row r="180" spans="1:24" ht="12.75" customHeight="1" x14ac:dyDescent="0.2">
      <c r="A180" s="622"/>
      <c r="B180" s="421" t="s">
        <v>550</v>
      </c>
      <c r="C180" s="65">
        <f>SUM('Summary Data'!C247,'Summary Data'!G247)</f>
        <v>230</v>
      </c>
      <c r="D180" s="66">
        <f>SUM('Summary Data'!D247,'Summary Data'!H247,'Summary Data'!J247)</f>
        <v>53211420.259999998</v>
      </c>
      <c r="E180" s="65">
        <f>SUM('Summary Data'!C238,'Summary Data'!G238)</f>
        <v>166</v>
      </c>
      <c r="F180" s="101">
        <f>SUM('Summary Data'!D238,'Summary Data'!H238,'Summary Data'!J238)</f>
        <v>37586154.380000003</v>
      </c>
      <c r="G180" s="89">
        <f t="shared" ref="G180:G187" si="52">(C180-E180)/C180</f>
        <v>0.27826086956521739</v>
      </c>
      <c r="H180" s="89">
        <f t="shared" ref="H180:H187" si="53">(D180-F180)/D180</f>
        <v>0.2936449695131666</v>
      </c>
      <c r="I180" s="65">
        <f>SUM('Summary Data'!AK247)</f>
        <v>9</v>
      </c>
      <c r="J180" s="101">
        <f>SUM('Summary Data'!AL247)</f>
        <v>38294333</v>
      </c>
      <c r="K180" s="65">
        <f>SUM('Summary Data'!AK238)</f>
        <v>7</v>
      </c>
      <c r="L180" s="101">
        <f>SUM('Summary Data'!AL238)</f>
        <v>16642833</v>
      </c>
      <c r="M180" s="89">
        <f t="shared" ref="M180:M187" si="54">(I180-K180)/I180</f>
        <v>0.22222222222222221</v>
      </c>
      <c r="N180" s="89">
        <f t="shared" ref="N180:N187" si="55">(J180-L180)/J180</f>
        <v>0.56539697401179434</v>
      </c>
      <c r="O180" s="90"/>
      <c r="P180" s="90"/>
      <c r="R180" s="88"/>
      <c r="S180" s="29"/>
      <c r="T180" s="66"/>
      <c r="V180" s="66"/>
      <c r="W180" s="90"/>
      <c r="X180" s="90"/>
    </row>
    <row r="181" spans="1:24" ht="12.75" customHeight="1" x14ac:dyDescent="0.2">
      <c r="A181" s="622"/>
      <c r="B181" s="421" t="s">
        <v>551</v>
      </c>
      <c r="C181" s="65">
        <f>SUM('Summary Data'!C248,'Summary Data'!G248)</f>
        <v>245</v>
      </c>
      <c r="D181" s="66">
        <f>SUM('Summary Data'!D248,'Summary Data'!H248,'Summary Data'!J248)</f>
        <v>57662393.670000002</v>
      </c>
      <c r="E181" s="65">
        <f>SUM('Summary Data'!C239,'Summary Data'!G239)</f>
        <v>231</v>
      </c>
      <c r="F181" s="101">
        <f>SUM('Summary Data'!D239,'Summary Data'!H239,'Summary Data'!J239)</f>
        <v>47763185.07</v>
      </c>
      <c r="G181" s="89">
        <f t="shared" si="52"/>
        <v>5.7142857142857141E-2</v>
      </c>
      <c r="H181" s="89">
        <f t="shared" si="53"/>
        <v>0.17167529771054682</v>
      </c>
      <c r="I181" s="65">
        <f>SUM('Summary Data'!AK248)</f>
        <v>11</v>
      </c>
      <c r="J181" s="101">
        <f>SUM('Summary Data'!AL248)</f>
        <v>15890112.1</v>
      </c>
      <c r="K181" s="65">
        <f>SUM('Summary Data'!AK239)</f>
        <v>2</v>
      </c>
      <c r="L181" s="101">
        <f>SUM('Summary Data'!AL239)</f>
        <v>12512350</v>
      </c>
      <c r="M181" s="89">
        <f t="shared" si="54"/>
        <v>0.81818181818181823</v>
      </c>
      <c r="N181" s="89">
        <f t="shared" si="55"/>
        <v>0.21257006110107932</v>
      </c>
      <c r="O181" s="90"/>
      <c r="P181" s="90"/>
      <c r="R181" s="88"/>
      <c r="S181" s="29"/>
      <c r="T181" s="66"/>
      <c r="V181" s="66"/>
      <c r="W181" s="90"/>
      <c r="X181" s="90"/>
    </row>
    <row r="182" spans="1:24" ht="12.75" customHeight="1" x14ac:dyDescent="0.2">
      <c r="A182" s="622"/>
      <c r="B182" s="421" t="s">
        <v>552</v>
      </c>
      <c r="C182" s="65">
        <f>SUM('Summary Data'!C249,'Summary Data'!G249)</f>
        <v>224</v>
      </c>
      <c r="D182" s="66">
        <f>SUM('Summary Data'!D249,'Summary Data'!H249,'Summary Data'!J249)</f>
        <v>50979623.120000005</v>
      </c>
      <c r="E182" s="65">
        <f>SUM('Summary Data'!C240,'Summary Data'!G240)</f>
        <v>271</v>
      </c>
      <c r="F182" s="101">
        <f>SUM('Summary Data'!D240,'Summary Data'!H240,'Summary Data'!J240)</f>
        <v>56491675.159999996</v>
      </c>
      <c r="G182" s="89">
        <f t="shared" si="52"/>
        <v>-0.20982142857142858</v>
      </c>
      <c r="H182" s="89">
        <f t="shared" si="53"/>
        <v>-0.10812265180982748</v>
      </c>
      <c r="I182" s="65">
        <f>SUM('Summary Data'!AK249)</f>
        <v>9</v>
      </c>
      <c r="J182" s="101">
        <f>SUM('Summary Data'!AL249)</f>
        <v>22974129</v>
      </c>
      <c r="K182" s="65">
        <f>SUM('Summary Data'!AK240)</f>
        <v>4</v>
      </c>
      <c r="L182" s="101">
        <f>SUM('Summary Data'!AL240)</f>
        <v>7144602.4500000002</v>
      </c>
      <c r="M182" s="89">
        <f t="shared" si="54"/>
        <v>0.55555555555555558</v>
      </c>
      <c r="N182" s="89">
        <f t="shared" si="55"/>
        <v>0.68901530717443094</v>
      </c>
      <c r="O182" s="90"/>
      <c r="P182" s="90"/>
      <c r="R182" s="88"/>
      <c r="S182" s="29"/>
      <c r="T182" s="66"/>
      <c r="V182" s="66"/>
      <c r="W182" s="90"/>
      <c r="X182" s="90"/>
    </row>
    <row r="183" spans="1:24" ht="12.75" customHeight="1" x14ac:dyDescent="0.2">
      <c r="A183" s="622"/>
      <c r="B183" s="421" t="s">
        <v>553</v>
      </c>
      <c r="C183" s="65">
        <f>SUM('Summary Data'!C250,'Summary Data'!G250)</f>
        <v>212</v>
      </c>
      <c r="D183" s="66">
        <f>SUM('Summary Data'!D250,'Summary Data'!H250,'Summary Data'!J250)</f>
        <v>50143642.270000003</v>
      </c>
      <c r="E183" s="65">
        <f>SUM('Summary Data'!C241,'Summary Data'!G241)</f>
        <v>227</v>
      </c>
      <c r="F183" s="101">
        <f>SUM('Summary Data'!D241,'Summary Data'!H241,'Summary Data'!J241)</f>
        <v>44400863</v>
      </c>
      <c r="G183" s="89">
        <f>(C183-E183)/C183</f>
        <v>-7.0754716981132074E-2</v>
      </c>
      <c r="H183" s="89">
        <f>(D183-F183)/D183</f>
        <v>0.11452656827515299</v>
      </c>
      <c r="I183" s="65">
        <f>SUM('Summary Data'!AK250)</f>
        <v>5</v>
      </c>
      <c r="J183" s="101">
        <f>SUM('Summary Data'!AL250)</f>
        <v>6882875.7300000004</v>
      </c>
      <c r="K183" s="65">
        <f>SUM('Summary Data'!AK241)</f>
        <v>1</v>
      </c>
      <c r="L183" s="101">
        <f>SUM('Summary Data'!AL241)</f>
        <v>1893896</v>
      </c>
      <c r="M183" s="89">
        <f>(I183-K183)/I183</f>
        <v>0.8</v>
      </c>
      <c r="N183" s="89">
        <f>(J183-L183)/J183</f>
        <v>0.72483943132298856</v>
      </c>
      <c r="O183" s="90"/>
      <c r="P183" s="90"/>
      <c r="R183" s="88"/>
      <c r="S183" s="29"/>
      <c r="T183" s="66"/>
      <c r="V183" s="66"/>
      <c r="W183" s="90"/>
      <c r="X183" s="90"/>
    </row>
    <row r="184" spans="1:24" ht="12.75" customHeight="1" x14ac:dyDescent="0.2">
      <c r="A184" s="622"/>
      <c r="B184" s="422" t="s">
        <v>554</v>
      </c>
      <c r="C184" s="65">
        <f>SUM('Summary Data'!C251,'Summary Data'!G251)</f>
        <v>212</v>
      </c>
      <c r="D184" s="66">
        <f>SUM('Summary Data'!D251,'Summary Data'!H251,'Summary Data'!J251)</f>
        <v>47692332.600000001</v>
      </c>
      <c r="E184" s="65">
        <f>SUM('Summary Data'!C242,'Summary Data'!G242)</f>
        <v>148</v>
      </c>
      <c r="F184" s="101">
        <f>SUM('Summary Data'!D242,'Summary Data'!H242,'Summary Data'!J242)</f>
        <v>34033665.600000001</v>
      </c>
      <c r="G184" s="89">
        <f t="shared" si="52"/>
        <v>0.30188679245283018</v>
      </c>
      <c r="H184" s="89">
        <f t="shared" si="53"/>
        <v>0.28639125526856701</v>
      </c>
      <c r="I184" s="65">
        <f>SUM('Summary Data'!AK251)</f>
        <v>13</v>
      </c>
      <c r="J184" s="101">
        <f>SUM('Summary Data'!AL251)</f>
        <v>39109134.200000003</v>
      </c>
      <c r="K184" s="65">
        <f>SUM('Summary Data'!AK242)</f>
        <v>14</v>
      </c>
      <c r="L184" s="101">
        <f>SUM('Summary Data'!AL242)</f>
        <v>14853118</v>
      </c>
      <c r="M184" s="89">
        <f t="shared" si="54"/>
        <v>-7.6923076923076927E-2</v>
      </c>
      <c r="N184" s="89">
        <f t="shared" si="55"/>
        <v>0.62021358171616081</v>
      </c>
      <c r="O184" s="90"/>
      <c r="P184" s="90"/>
      <c r="R184" s="88"/>
      <c r="S184" s="29"/>
      <c r="T184" s="66"/>
      <c r="V184" s="66"/>
      <c r="W184" s="90"/>
      <c r="X184" s="90"/>
    </row>
    <row r="185" spans="1:24" ht="12.75" customHeight="1" x14ac:dyDescent="0.2">
      <c r="A185" s="622"/>
      <c r="B185" s="421" t="s">
        <v>555</v>
      </c>
      <c r="C185" s="65">
        <f>SUM('Summary Data'!C252,'Summary Data'!G252)</f>
        <v>184</v>
      </c>
      <c r="D185" s="66">
        <f>SUM('Summary Data'!D252,'Summary Data'!H252,'Summary Data'!J252)</f>
        <v>40312688.329999998</v>
      </c>
      <c r="E185" s="65">
        <f>SUM('Summary Data'!C243,'Summary Data'!G243)</f>
        <v>187</v>
      </c>
      <c r="F185" s="101">
        <f>SUM('Summary Data'!D243,'Summary Data'!H243,'Summary Data'!J243)</f>
        <v>44713096.950000003</v>
      </c>
      <c r="G185" s="89">
        <f t="shared" si="52"/>
        <v>-1.6304347826086956E-2</v>
      </c>
      <c r="H185" s="89">
        <f t="shared" si="53"/>
        <v>-0.10915691317776238</v>
      </c>
      <c r="I185" s="65">
        <f>SUM('Summary Data'!AK252)</f>
        <v>1</v>
      </c>
      <c r="J185" s="101">
        <f>SUM('Summary Data'!AL252)</f>
        <v>9627581</v>
      </c>
      <c r="K185" s="65">
        <f>SUM('Summary Data'!AK243)</f>
        <v>8</v>
      </c>
      <c r="L185" s="101">
        <f>SUM('Summary Data'!AL243)</f>
        <v>26978919.600000001</v>
      </c>
      <c r="M185" s="89">
        <f t="shared" si="54"/>
        <v>-7</v>
      </c>
      <c r="N185" s="89">
        <f t="shared" si="55"/>
        <v>-1.8022531931956742</v>
      </c>
      <c r="O185" s="90"/>
      <c r="P185" s="90"/>
      <c r="R185" s="88"/>
      <c r="S185" s="29"/>
      <c r="T185" s="66"/>
      <c r="V185" s="66"/>
      <c r="W185" s="90"/>
      <c r="X185" s="90"/>
    </row>
    <row r="186" spans="1:24" ht="12.75" customHeight="1" x14ac:dyDescent="0.2">
      <c r="A186" s="622"/>
      <c r="B186" s="421" t="s">
        <v>556</v>
      </c>
      <c r="C186" s="65">
        <f>SUM('Summary Data'!C253,'Summary Data'!G253)</f>
        <v>250</v>
      </c>
      <c r="D186" s="66">
        <f>SUM('Summary Data'!D253,'Summary Data'!H253,'Summary Data'!J253)</f>
        <v>53470075.749999993</v>
      </c>
      <c r="E186" s="65">
        <f>SUM('Summary Data'!C244,'Summary Data'!G244)</f>
        <v>194</v>
      </c>
      <c r="F186" s="101">
        <f>SUM('Summary Data'!D244,'Summary Data'!H244,'Summary Data'!J244)</f>
        <v>47556570.399999999</v>
      </c>
      <c r="G186" s="89">
        <f t="shared" si="52"/>
        <v>0.224</v>
      </c>
      <c r="H186" s="89">
        <f t="shared" si="53"/>
        <v>0.11059466939318849</v>
      </c>
      <c r="I186" s="65">
        <f>SUM('Summary Data'!AK253)</f>
        <v>6</v>
      </c>
      <c r="J186" s="101">
        <f>SUM('Summary Data'!AL253)</f>
        <v>30123941.949999999</v>
      </c>
      <c r="K186" s="65">
        <f>SUM('Summary Data'!AK244)</f>
        <v>3</v>
      </c>
      <c r="L186" s="101">
        <f>SUM('Summary Data'!AL244)</f>
        <v>6658814</v>
      </c>
      <c r="M186" s="89">
        <f t="shared" si="54"/>
        <v>0.5</v>
      </c>
      <c r="N186" s="89">
        <f t="shared" si="55"/>
        <v>0.77895276750126652</v>
      </c>
      <c r="O186" s="90"/>
      <c r="P186" s="90"/>
      <c r="R186" s="88"/>
      <c r="S186" s="29"/>
      <c r="T186" s="66"/>
      <c r="V186" s="66"/>
      <c r="W186" s="90"/>
      <c r="X186" s="90"/>
    </row>
    <row r="187" spans="1:24" ht="12.75" customHeight="1" x14ac:dyDescent="0.2">
      <c r="A187" s="622"/>
      <c r="B187" s="423" t="s">
        <v>558</v>
      </c>
      <c r="C187" s="65">
        <f>SUM('Summary Data'!C254,'Summary Data'!G254)</f>
        <v>262</v>
      </c>
      <c r="D187" s="66">
        <f>SUM('Summary Data'!D254,'Summary Data'!H254,'Summary Data'!J254)</f>
        <v>53192604.939999998</v>
      </c>
      <c r="E187" s="65">
        <f>SUM('Summary Data'!C245,'Summary Data'!G245)</f>
        <v>165</v>
      </c>
      <c r="F187" s="101">
        <f>SUM('Summary Data'!D245,'Summary Data'!H245,'Summary Data'!J245)</f>
        <v>45697194.810000002</v>
      </c>
      <c r="G187" s="89">
        <f t="shared" si="52"/>
        <v>0.37022900763358779</v>
      </c>
      <c r="H187" s="89">
        <f t="shared" si="53"/>
        <v>0.14091075514076892</v>
      </c>
      <c r="I187" s="65">
        <f>SUM('Summary Data'!AK254)</f>
        <v>4</v>
      </c>
      <c r="J187" s="101">
        <f>SUM('Summary Data'!AL254)</f>
        <v>12687309</v>
      </c>
      <c r="K187" s="65">
        <f>SUM('Summary Data'!AK245)</f>
        <v>8</v>
      </c>
      <c r="L187" s="101">
        <f>SUM('Summary Data'!AL245)</f>
        <v>40528295</v>
      </c>
      <c r="M187" s="89">
        <f t="shared" si="54"/>
        <v>-1</v>
      </c>
      <c r="N187" s="89">
        <f t="shared" si="55"/>
        <v>-2.1943964634265627</v>
      </c>
      <c r="O187" s="90"/>
      <c r="P187" s="90"/>
      <c r="R187" s="88"/>
      <c r="S187" s="29"/>
      <c r="T187" s="66"/>
      <c r="V187" s="66"/>
      <c r="W187" s="90"/>
      <c r="X187" s="90"/>
    </row>
    <row r="188" spans="1:24" ht="12.75" customHeight="1" x14ac:dyDescent="0.2">
      <c r="A188" s="621" t="s">
        <v>577</v>
      </c>
      <c r="B188" s="546" t="s">
        <v>578</v>
      </c>
      <c r="C188" s="65">
        <f>SUM('Summary Data'!C255,'Summary Data'!G255)</f>
        <v>149</v>
      </c>
      <c r="D188" s="66">
        <f>SUM('Summary Data'!D255,'Summary Data'!H255,'Summary Data'!J255)</f>
        <v>30229586.300000001</v>
      </c>
      <c r="E188" s="65">
        <f>SUM('Summary Data'!C246,'Summary Data'!G246)</f>
        <v>181</v>
      </c>
      <c r="F188" s="101">
        <f>SUM('Summary Data'!D246,'Summary Data'!H246,'Summary Data'!J246)</f>
        <v>39769926.460000001</v>
      </c>
      <c r="G188" s="89">
        <f t="shared" ref="G188:H190" si="56">(C188-E188)/C188</f>
        <v>-0.21476510067114093</v>
      </c>
      <c r="H188" s="89">
        <f t="shared" si="56"/>
        <v>-0.31559612048015356</v>
      </c>
      <c r="I188" s="65">
        <f>SUM('Summary Data'!AK255)</f>
        <v>10</v>
      </c>
      <c r="J188" s="101">
        <f>SUM('Summary Data'!AL255)</f>
        <v>29383362</v>
      </c>
      <c r="K188" s="65">
        <f>SUM('Summary Data'!AK246)</f>
        <v>7</v>
      </c>
      <c r="L188" s="101">
        <f>SUM('Summary Data'!AL246)</f>
        <v>17146428</v>
      </c>
      <c r="M188" s="89">
        <f t="shared" ref="M188:N190" si="57">(I188-K188)/I188</f>
        <v>0.3</v>
      </c>
      <c r="N188" s="89">
        <f t="shared" si="57"/>
        <v>0.41645792608755933</v>
      </c>
      <c r="O188" s="90"/>
      <c r="P188" s="90"/>
      <c r="R188" s="88"/>
      <c r="S188" s="29"/>
      <c r="T188" s="66"/>
      <c r="V188" s="66"/>
      <c r="W188" s="90"/>
      <c r="X188" s="90"/>
    </row>
    <row r="189" spans="1:24" ht="12.75" customHeight="1" x14ac:dyDescent="0.2">
      <c r="A189" s="622"/>
      <c r="B189" s="546" t="s">
        <v>579</v>
      </c>
      <c r="C189" s="65">
        <f>SUM('Summary Data'!C256,'Summary Data'!G256)</f>
        <v>209</v>
      </c>
      <c r="D189" s="66">
        <f>SUM('Summary Data'!D256,'Summary Data'!H256,'Summary Data'!J256)</f>
        <v>36442511.879999995</v>
      </c>
      <c r="E189" s="65">
        <f>SUM('Summary Data'!C247,'Summary Data'!G247)</f>
        <v>230</v>
      </c>
      <c r="F189" s="101">
        <f>SUM('Summary Data'!D247,'Summary Data'!H247,'Summary Data'!J247)</f>
        <v>53211420.259999998</v>
      </c>
      <c r="G189" s="89">
        <f t="shared" si="56"/>
        <v>-0.10047846889952153</v>
      </c>
      <c r="H189" s="89">
        <f t="shared" si="56"/>
        <v>-0.46014688655978575</v>
      </c>
      <c r="I189" s="65">
        <f>SUM('Summary Data'!AK256)</f>
        <v>9</v>
      </c>
      <c r="J189" s="101">
        <f>SUM('Summary Data'!AL256)</f>
        <v>46566672</v>
      </c>
      <c r="K189" s="65">
        <f>SUM('Summary Data'!AK247)</f>
        <v>9</v>
      </c>
      <c r="L189" s="101">
        <f>SUM('Summary Data'!AL247)</f>
        <v>38294333</v>
      </c>
      <c r="M189" s="89">
        <f t="shared" si="57"/>
        <v>0</v>
      </c>
      <c r="N189" s="89">
        <f t="shared" si="57"/>
        <v>0.1776450548151691</v>
      </c>
      <c r="O189" s="90"/>
      <c r="P189" s="90"/>
      <c r="R189" s="88"/>
      <c r="S189" s="29"/>
      <c r="T189" s="66"/>
      <c r="V189" s="66"/>
      <c r="W189" s="90"/>
      <c r="X189" s="90"/>
    </row>
    <row r="190" spans="1:24" ht="12.75" customHeight="1" x14ac:dyDescent="0.2">
      <c r="A190" s="622"/>
      <c r="B190" s="546" t="s">
        <v>580</v>
      </c>
      <c r="C190" s="65">
        <f>SUM('Summary Data'!C257,'Summary Data'!G257)</f>
        <v>367</v>
      </c>
      <c r="D190" s="66">
        <f>SUM('Summary Data'!D257,'Summary Data'!H257,'Summary Data'!J257)</f>
        <v>76726462.789999992</v>
      </c>
      <c r="E190" s="65">
        <f>SUM('Summary Data'!C248,'Summary Data'!G248)</f>
        <v>245</v>
      </c>
      <c r="F190" s="101">
        <f>SUM('Summary Data'!D248,'Summary Data'!H248,'Summary Data'!J248)</f>
        <v>57662393.670000002</v>
      </c>
      <c r="G190" s="89">
        <f t="shared" si="56"/>
        <v>0.33242506811989103</v>
      </c>
      <c r="H190" s="89">
        <f t="shared" si="56"/>
        <v>0.24846797867090872</v>
      </c>
      <c r="I190" s="65">
        <f>SUM('Summary Data'!AK257)</f>
        <v>4</v>
      </c>
      <c r="J190" s="101">
        <f>SUM('Summary Data'!AL257)</f>
        <v>24672892</v>
      </c>
      <c r="K190" s="65">
        <f>SUM('Summary Data'!AK248)</f>
        <v>11</v>
      </c>
      <c r="L190" s="101">
        <f>SUM('Summary Data'!AL248)</f>
        <v>15890112.1</v>
      </c>
      <c r="M190" s="89">
        <f t="shared" si="57"/>
        <v>-1.75</v>
      </c>
      <c r="N190" s="89">
        <f t="shared" si="57"/>
        <v>0.35596880576464246</v>
      </c>
      <c r="O190" s="90"/>
      <c r="P190" s="90"/>
      <c r="R190" s="88"/>
      <c r="S190" s="29"/>
      <c r="T190" s="66"/>
      <c r="V190" s="66"/>
      <c r="W190" s="90"/>
      <c r="X190" s="90"/>
    </row>
    <row r="191" spans="1:24" ht="12.75" customHeight="1" x14ac:dyDescent="0.2">
      <c r="A191" s="622"/>
      <c r="B191" s="546" t="s">
        <v>581</v>
      </c>
      <c r="C191" s="65">
        <f>SUM('Summary Data'!C258,'Summary Data'!G258)</f>
        <v>273</v>
      </c>
      <c r="D191" s="66">
        <f>SUM('Summary Data'!D258,'Summary Data'!H258,'Summary Data'!J258)</f>
        <v>40609120.460000001</v>
      </c>
      <c r="E191" s="65">
        <f>SUM('Summary Data'!C249,'Summary Data'!G249)</f>
        <v>224</v>
      </c>
      <c r="F191" s="101">
        <f>SUM('Summary Data'!D249,'Summary Data'!H249,'Summary Data'!J249)</f>
        <v>50979623.120000005</v>
      </c>
      <c r="G191" s="89">
        <f t="shared" ref="G191:H193" si="58">(C191-E191)/C191</f>
        <v>0.17948717948717949</v>
      </c>
      <c r="H191" s="89">
        <f t="shared" si="58"/>
        <v>-0.25537373236672173</v>
      </c>
      <c r="I191" s="65">
        <f>SUM('Summary Data'!AK258)</f>
        <v>6</v>
      </c>
      <c r="J191" s="101">
        <f>SUM('Summary Data'!AL258)</f>
        <v>3209891</v>
      </c>
      <c r="K191" s="65">
        <f>SUM('Summary Data'!AK249)</f>
        <v>9</v>
      </c>
      <c r="L191" s="101">
        <f>SUM('Summary Data'!AL249)</f>
        <v>22974129</v>
      </c>
      <c r="M191" s="89">
        <f t="shared" ref="M191:N193" si="59">(I191-K191)/I191</f>
        <v>-0.5</v>
      </c>
      <c r="N191" s="89">
        <f t="shared" si="59"/>
        <v>-6.1572925685015472</v>
      </c>
      <c r="O191" s="90"/>
      <c r="P191" s="90"/>
      <c r="R191" s="88"/>
      <c r="S191" s="29"/>
      <c r="T191" s="66"/>
      <c r="V191" s="66"/>
      <c r="W191" s="90"/>
      <c r="X191" s="90"/>
    </row>
    <row r="192" spans="1:24" ht="12.75" customHeight="1" x14ac:dyDescent="0.2">
      <c r="A192" s="622"/>
      <c r="B192" s="546" t="s">
        <v>582</v>
      </c>
      <c r="C192" s="65">
        <f>SUM('Summary Data'!C259,'Summary Data'!G259)</f>
        <v>346</v>
      </c>
      <c r="D192" s="66">
        <f>SUM('Summary Data'!D259,'Summary Data'!H259,'Summary Data'!J259)</f>
        <v>69367023.799999997</v>
      </c>
      <c r="E192" s="65">
        <f>SUM('Summary Data'!C250,'Summary Data'!G250)</f>
        <v>212</v>
      </c>
      <c r="F192" s="101">
        <f>SUM('Summary Data'!D250,'Summary Data'!H250,'Summary Data'!J250)</f>
        <v>50143642.270000003</v>
      </c>
      <c r="G192" s="89">
        <f t="shared" si="58"/>
        <v>0.38728323699421963</v>
      </c>
      <c r="H192" s="89">
        <f t="shared" si="58"/>
        <v>0.27712564957990882</v>
      </c>
      <c r="I192" s="65">
        <f>SUM('Summary Data'!AK259)</f>
        <v>14</v>
      </c>
      <c r="J192" s="101">
        <f>SUM('Summary Data'!AL259)</f>
        <v>50711213</v>
      </c>
      <c r="K192" s="65">
        <f>SUM('Summary Data'!AK250)</f>
        <v>5</v>
      </c>
      <c r="L192" s="101">
        <f>SUM('Summary Data'!AL250)</f>
        <v>6882875.7300000004</v>
      </c>
      <c r="M192" s="89">
        <f t="shared" si="59"/>
        <v>0.6428571428571429</v>
      </c>
      <c r="N192" s="89">
        <f t="shared" si="59"/>
        <v>0.86427310011298675</v>
      </c>
      <c r="O192" s="90"/>
      <c r="P192" s="90"/>
      <c r="R192" s="88"/>
      <c r="S192" s="29"/>
      <c r="T192" s="66"/>
      <c r="V192" s="66"/>
      <c r="W192" s="90"/>
      <c r="X192" s="90"/>
    </row>
    <row r="193" spans="1:24" ht="12.75" customHeight="1" x14ac:dyDescent="0.2">
      <c r="A193" s="622"/>
      <c r="B193" s="546" t="s">
        <v>583</v>
      </c>
      <c r="C193" s="65">
        <f>SUM('Summary Data'!C260,'Summary Data'!G260)</f>
        <v>311</v>
      </c>
      <c r="D193" s="66">
        <f>SUM('Summary Data'!D260,'Summary Data'!H260,'Summary Data'!J260)</f>
        <v>63972933.030000001</v>
      </c>
      <c r="E193" s="65">
        <f>SUM('Summary Data'!C251,'Summary Data'!G251)</f>
        <v>212</v>
      </c>
      <c r="F193" s="101">
        <f>SUM('Summary Data'!D251,'Summary Data'!H251,'Summary Data'!J251)</f>
        <v>47692332.600000001</v>
      </c>
      <c r="G193" s="89">
        <f t="shared" si="58"/>
        <v>0.31832797427652731</v>
      </c>
      <c r="H193" s="89">
        <f t="shared" si="58"/>
        <v>0.25449201183827602</v>
      </c>
      <c r="I193" s="65">
        <f>SUM('Summary Data'!AK260)</f>
        <v>24</v>
      </c>
      <c r="J193" s="101">
        <f>SUM('Summary Data'!AL260)</f>
        <v>34423020</v>
      </c>
      <c r="K193" s="65">
        <f>SUM('Summary Data'!AK251)</f>
        <v>13</v>
      </c>
      <c r="L193" s="101">
        <f>SUM('Summary Data'!AL251)</f>
        <v>39109134.200000003</v>
      </c>
      <c r="M193" s="89">
        <f t="shared" si="59"/>
        <v>0.45833333333333331</v>
      </c>
      <c r="N193" s="89">
        <f t="shared" si="59"/>
        <v>-0.13613315159448541</v>
      </c>
      <c r="O193" s="90"/>
      <c r="P193" s="90"/>
      <c r="R193" s="88"/>
      <c r="S193" s="29"/>
      <c r="T193" s="66"/>
      <c r="V193" s="66"/>
      <c r="W193" s="90"/>
      <c r="X193" s="90"/>
    </row>
    <row r="194" spans="1:24" ht="12.75" customHeight="1" x14ac:dyDescent="0.2">
      <c r="A194" s="622"/>
      <c r="B194" s="546" t="s">
        <v>584</v>
      </c>
      <c r="C194" s="65">
        <f>SUM('Summary Data'!C261,'Summary Data'!G261)</f>
        <v>202</v>
      </c>
      <c r="D194" s="66">
        <f>SUM('Summary Data'!D261,'Summary Data'!H261,'Summary Data'!J261)</f>
        <v>51181634.119999997</v>
      </c>
      <c r="E194" s="65">
        <f>SUM('Summary Data'!C252,'Summary Data'!G252)</f>
        <v>184</v>
      </c>
      <c r="F194" s="101">
        <f>SUM('Summary Data'!D252,'Summary Data'!H252,'Summary Data'!J252)</f>
        <v>40312688.329999998</v>
      </c>
      <c r="G194" s="89">
        <f t="shared" ref="G194:H196" si="60">(C194-E194)/C194</f>
        <v>8.9108910891089105E-2</v>
      </c>
      <c r="H194" s="89">
        <f t="shared" si="60"/>
        <v>0.21236027291580348</v>
      </c>
      <c r="I194" s="65">
        <f>SUM('Summary Data'!AK261)</f>
        <v>6</v>
      </c>
      <c r="J194" s="101">
        <f>SUM('Summary Data'!AL261)</f>
        <v>14890305</v>
      </c>
      <c r="K194" s="65">
        <f>SUM('Summary Data'!AK252)</f>
        <v>1</v>
      </c>
      <c r="L194" s="101">
        <f>SUM('Summary Data'!AL252)</f>
        <v>9627581</v>
      </c>
      <c r="M194" s="89">
        <f t="shared" ref="M194:N196" si="61">(I194-K194)/I194</f>
        <v>0.83333333333333337</v>
      </c>
      <c r="N194" s="89">
        <f t="shared" si="61"/>
        <v>0.35343292162249196</v>
      </c>
      <c r="O194" s="90"/>
      <c r="P194" s="90"/>
      <c r="R194" s="88"/>
      <c r="S194" s="29"/>
      <c r="T194" s="66"/>
      <c r="V194" s="66"/>
      <c r="W194" s="90"/>
      <c r="X194" s="90"/>
    </row>
    <row r="195" spans="1:24" ht="12.75" customHeight="1" x14ac:dyDescent="0.2">
      <c r="A195" s="622"/>
      <c r="B195" s="546" t="s">
        <v>585</v>
      </c>
      <c r="C195" s="65">
        <f>SUM('Summary Data'!C262,'Summary Data'!G262)</f>
        <v>190</v>
      </c>
      <c r="D195" s="66">
        <f>SUM('Summary Data'!D262,'Summary Data'!H262,'Summary Data'!J262)</f>
        <v>40693395.689999998</v>
      </c>
      <c r="E195" s="65">
        <f>SUM('Summary Data'!C253,'Summary Data'!G253)</f>
        <v>250</v>
      </c>
      <c r="F195" s="101">
        <f>SUM('Summary Data'!D253,'Summary Data'!H253,'Summary Data'!J253)</f>
        <v>53470075.749999993</v>
      </c>
      <c r="G195" s="89">
        <f t="shared" si="60"/>
        <v>-0.31578947368421051</v>
      </c>
      <c r="H195" s="89">
        <f t="shared" si="60"/>
        <v>-0.31397429099630875</v>
      </c>
      <c r="I195" s="65">
        <f>SUM('Summary Data'!AK262)</f>
        <v>7</v>
      </c>
      <c r="J195" s="101">
        <f>SUM('Summary Data'!AL262)</f>
        <v>17422143</v>
      </c>
      <c r="K195" s="65">
        <f>SUM('Summary Data'!AK253)</f>
        <v>6</v>
      </c>
      <c r="L195" s="101">
        <f>SUM('Summary Data'!AL253)</f>
        <v>30123941.949999999</v>
      </c>
      <c r="M195" s="89">
        <f t="shared" si="61"/>
        <v>0.14285714285714285</v>
      </c>
      <c r="N195" s="89">
        <f t="shared" si="61"/>
        <v>-0.7290606528714636</v>
      </c>
      <c r="O195" s="90"/>
      <c r="P195" s="90"/>
      <c r="R195" s="88"/>
      <c r="S195" s="29"/>
      <c r="T195" s="66"/>
      <c r="V195" s="66"/>
      <c r="W195" s="90"/>
      <c r="X195" s="90"/>
    </row>
    <row r="196" spans="1:24" ht="12.75" customHeight="1" x14ac:dyDescent="0.2">
      <c r="A196" s="622"/>
      <c r="B196" s="547" t="s">
        <v>586</v>
      </c>
      <c r="C196" s="65">
        <f>SUM('Summary Data'!C263,'Summary Data'!G263)</f>
        <v>130</v>
      </c>
      <c r="D196" s="66">
        <f>SUM('Summary Data'!D263,'Summary Data'!H263,'Summary Data'!J263)</f>
        <v>77725841.799999997</v>
      </c>
      <c r="E196" s="65">
        <f>SUM('Summary Data'!C254,'Summary Data'!G254)</f>
        <v>262</v>
      </c>
      <c r="F196" s="101">
        <f>SUM('Summary Data'!D254,'Summary Data'!H254,'Summary Data'!J254)</f>
        <v>53192604.939999998</v>
      </c>
      <c r="G196" s="89">
        <f t="shared" si="60"/>
        <v>-1.0153846153846153</v>
      </c>
      <c r="H196" s="89">
        <f t="shared" si="60"/>
        <v>0.31563809785589225</v>
      </c>
      <c r="I196" s="65">
        <f>SUM('Summary Data'!AK263)</f>
        <v>8</v>
      </c>
      <c r="J196" s="101">
        <f>SUM('Summary Data'!AL263)</f>
        <v>23971038</v>
      </c>
      <c r="K196" s="65">
        <f>SUM('Summary Data'!AK254)</f>
        <v>4</v>
      </c>
      <c r="L196" s="101">
        <f>SUM('Summary Data'!AL254)</f>
        <v>12687309</v>
      </c>
      <c r="M196" s="89">
        <f t="shared" si="61"/>
        <v>0.5</v>
      </c>
      <c r="N196" s="89">
        <f t="shared" si="61"/>
        <v>0.47072342048767352</v>
      </c>
      <c r="O196" s="90"/>
      <c r="P196" s="90"/>
      <c r="R196" s="88"/>
      <c r="S196" s="29"/>
      <c r="T196" s="66"/>
      <c r="V196" s="66"/>
      <c r="W196" s="90"/>
      <c r="X196" s="90"/>
    </row>
    <row r="197" spans="1:24" ht="12.75" customHeight="1" x14ac:dyDescent="0.2">
      <c r="A197" s="622"/>
      <c r="B197" s="546" t="s">
        <v>587</v>
      </c>
      <c r="C197" s="65">
        <f>SUM('Summary Data'!C264,'Summary Data'!G264)</f>
        <v>106</v>
      </c>
      <c r="D197" s="66">
        <f>SUM('Summary Data'!D264,'Summary Data'!H264,'Summary Data'!J264)</f>
        <v>20394001.98</v>
      </c>
      <c r="E197" s="65">
        <f>SUM('Summary Data'!C255,'Summary Data'!G255)</f>
        <v>149</v>
      </c>
      <c r="F197" s="101">
        <f>SUM('Summary Data'!D255,'Summary Data'!H255,'Summary Data'!J255)</f>
        <v>30229586.300000001</v>
      </c>
      <c r="G197" s="89">
        <f t="shared" ref="G197:H199" si="62">(C197-E197)/C197</f>
        <v>-0.40566037735849059</v>
      </c>
      <c r="H197" s="89">
        <f t="shared" si="62"/>
        <v>-0.48227828601985845</v>
      </c>
      <c r="I197" s="65">
        <f>SUM('Summary Data'!AK264)</f>
        <v>3</v>
      </c>
      <c r="J197" s="101">
        <f>SUM('Summary Data'!AL264)</f>
        <v>67911336</v>
      </c>
      <c r="K197" s="65">
        <f>SUM('Summary Data'!AK255)</f>
        <v>10</v>
      </c>
      <c r="L197" s="101">
        <f>SUM('Summary Data'!AL255)</f>
        <v>29383362</v>
      </c>
      <c r="M197" s="89">
        <f t="shared" ref="M197:N199" si="63">(I197-K197)/I197</f>
        <v>-2.3333333333333335</v>
      </c>
      <c r="N197" s="89">
        <f t="shared" si="63"/>
        <v>0.56732758136285233</v>
      </c>
      <c r="O197" s="90"/>
      <c r="P197" s="90"/>
      <c r="R197" s="88"/>
      <c r="S197" s="29"/>
      <c r="T197" s="66"/>
      <c r="V197" s="66"/>
      <c r="W197" s="90"/>
      <c r="X197" s="90"/>
    </row>
    <row r="198" spans="1:24" ht="12.75" customHeight="1" x14ac:dyDescent="0.2">
      <c r="A198" s="622"/>
      <c r="B198" s="546" t="s">
        <v>588</v>
      </c>
      <c r="C198" s="65">
        <f>SUM('Summary Data'!C265,'Summary Data'!G265)</f>
        <v>99</v>
      </c>
      <c r="D198" s="66">
        <f>SUM('Summary Data'!D265,'Summary Data'!H265,'Summary Data'!J265)</f>
        <v>20151391.199999999</v>
      </c>
      <c r="E198" s="65">
        <f>SUM('Summary Data'!C256,'Summary Data'!G256)</f>
        <v>209</v>
      </c>
      <c r="F198" s="101">
        <f>SUM('Summary Data'!D256,'Summary Data'!H256,'Summary Data'!J256)</f>
        <v>36442511.879999995</v>
      </c>
      <c r="G198" s="89">
        <f t="shared" si="62"/>
        <v>-1.1111111111111112</v>
      </c>
      <c r="H198" s="89">
        <f t="shared" si="62"/>
        <v>-0.80843652521618437</v>
      </c>
      <c r="I198" s="65">
        <f>SUM('Summary Data'!AK265)</f>
        <v>11</v>
      </c>
      <c r="J198" s="101">
        <f>SUM('Summary Data'!AL265)</f>
        <v>19807128</v>
      </c>
      <c r="K198" s="65">
        <f>SUM('Summary Data'!AK256)</f>
        <v>9</v>
      </c>
      <c r="L198" s="101">
        <f>SUM('Summary Data'!AL256)</f>
        <v>46566672</v>
      </c>
      <c r="M198" s="89">
        <f t="shared" si="63"/>
        <v>0.18181818181818182</v>
      </c>
      <c r="N198" s="89">
        <f t="shared" si="63"/>
        <v>-1.3510057591388311</v>
      </c>
      <c r="O198" s="90"/>
      <c r="P198" s="90"/>
      <c r="R198" s="88"/>
      <c r="S198" s="29"/>
      <c r="T198" s="66"/>
      <c r="V198" s="66"/>
      <c r="W198" s="90"/>
      <c r="X198" s="90"/>
    </row>
    <row r="199" spans="1:24" ht="12.75" customHeight="1" x14ac:dyDescent="0.2">
      <c r="A199" s="622"/>
      <c r="B199" s="548" t="s">
        <v>590</v>
      </c>
      <c r="C199" s="65">
        <f>SUM('Summary Data'!C266,'Summary Data'!G266)</f>
        <v>69</v>
      </c>
      <c r="D199" s="66">
        <f>SUM('Summary Data'!D266,'Summary Data'!H266,'Summary Data'!J266)</f>
        <v>14393883.890000001</v>
      </c>
      <c r="E199" s="65">
        <f>SUM('Summary Data'!C257,'Summary Data'!G257)</f>
        <v>367</v>
      </c>
      <c r="F199" s="101">
        <f>SUM('Summary Data'!D257,'Summary Data'!H257,'Summary Data'!J257)</f>
        <v>76726462.789999992</v>
      </c>
      <c r="G199" s="89">
        <f t="shared" si="62"/>
        <v>-4.3188405797101446</v>
      </c>
      <c r="H199" s="89">
        <f t="shared" si="62"/>
        <v>-4.3304906011715776</v>
      </c>
      <c r="I199" s="65">
        <f>SUM('Summary Data'!AK266)</f>
        <v>4</v>
      </c>
      <c r="J199" s="101">
        <f>SUM('Summary Data'!AL266)</f>
        <v>22654130</v>
      </c>
      <c r="K199" s="65">
        <f>SUM('Summary Data'!AK257)</f>
        <v>4</v>
      </c>
      <c r="L199" s="101">
        <f>SUM('Summary Data'!AL257)</f>
        <v>24672892</v>
      </c>
      <c r="M199" s="89">
        <f t="shared" si="63"/>
        <v>0</v>
      </c>
      <c r="N199" s="89">
        <f t="shared" si="63"/>
        <v>-8.9112316385577373E-2</v>
      </c>
      <c r="O199" s="90"/>
      <c r="P199" s="90"/>
      <c r="R199" s="88"/>
      <c r="S199" s="29"/>
      <c r="T199" s="66"/>
      <c r="V199" s="66"/>
      <c r="W199" s="90"/>
      <c r="X199" s="90"/>
    </row>
    <row r="200" spans="1:24" ht="12.75" customHeight="1" x14ac:dyDescent="0.2">
      <c r="A200" s="621" t="s">
        <v>599</v>
      </c>
      <c r="B200" s="421" t="s">
        <v>613</v>
      </c>
      <c r="C200" s="65">
        <f>SUM('Summary Data'!C267,'Summary Data'!G267)</f>
        <v>293</v>
      </c>
      <c r="D200" s="66">
        <f>SUM('Summary Data'!D267,'Summary Data'!H267,'Summary Data'!J267)</f>
        <v>56287578.850000001</v>
      </c>
      <c r="E200" s="65">
        <f>SUM('Summary Data'!C258,'Summary Data'!G258)</f>
        <v>273</v>
      </c>
      <c r="F200" s="101">
        <f>SUM('Summary Data'!D258,'Summary Data'!H258,'Summary Data'!J258)</f>
        <v>40609120.460000001</v>
      </c>
      <c r="G200" s="89">
        <f t="shared" ref="G200:G211" si="64">(C200-E200)/C200</f>
        <v>6.8259385665529013E-2</v>
      </c>
      <c r="H200" s="89">
        <f t="shared" ref="H200:H211" si="65">(D200-F200)/D200</f>
        <v>0.27854206399215198</v>
      </c>
      <c r="I200" s="65">
        <f>SUM('Summary Data'!AK267)</f>
        <v>8</v>
      </c>
      <c r="J200" s="101">
        <f>SUM('Summary Data'!AL267)</f>
        <v>8438760.6799999997</v>
      </c>
      <c r="K200" s="65">
        <f>SUM('Summary Data'!AK258)</f>
        <v>6</v>
      </c>
      <c r="L200" s="101">
        <f>SUM('Summary Data'!AL258)</f>
        <v>3209891</v>
      </c>
      <c r="M200" s="89">
        <f t="shared" ref="M200:M211" si="66">(I200-K200)/I200</f>
        <v>0.25</v>
      </c>
      <c r="N200" s="89">
        <f t="shared" ref="N200:N211" si="67">(J200-L200)/J200</f>
        <v>0.6196253073502257</v>
      </c>
      <c r="O200" s="90"/>
      <c r="P200" s="90"/>
      <c r="R200" s="88"/>
      <c r="S200" s="29"/>
      <c r="T200" s="66"/>
      <c r="V200" s="66"/>
      <c r="W200" s="90"/>
      <c r="X200" s="90"/>
    </row>
    <row r="201" spans="1:24" ht="12.75" customHeight="1" x14ac:dyDescent="0.2">
      <c r="A201" s="622"/>
      <c r="B201" s="421" t="s">
        <v>614</v>
      </c>
      <c r="C201" s="65">
        <f>SUM('Summary Data'!C268,'Summary Data'!G268)</f>
        <v>255</v>
      </c>
      <c r="D201" s="66">
        <f>SUM('Summary Data'!D268,'Summary Data'!H268,'Summary Data'!J268)</f>
        <v>43663905.209999993</v>
      </c>
      <c r="E201" s="65">
        <f>SUM('Summary Data'!C259,'Summary Data'!G259)</f>
        <v>346</v>
      </c>
      <c r="F201" s="101">
        <f>SUM('Summary Data'!D259,'Summary Data'!H259,'Summary Data'!J259)</f>
        <v>69367023.799999997</v>
      </c>
      <c r="G201" s="89">
        <f t="shared" si="64"/>
        <v>-0.35686274509803922</v>
      </c>
      <c r="H201" s="89">
        <f t="shared" si="65"/>
        <v>-0.58865826284620604</v>
      </c>
      <c r="I201" s="65">
        <f>SUM('Summary Data'!AK268)</f>
        <v>11</v>
      </c>
      <c r="J201" s="101">
        <f>SUM('Summary Data'!AL268)</f>
        <v>19014276.789999999</v>
      </c>
      <c r="K201" s="65">
        <f>SUM('Summary Data'!AK259)</f>
        <v>14</v>
      </c>
      <c r="L201" s="101">
        <f>SUM('Summary Data'!AL259)</f>
        <v>50711213</v>
      </c>
      <c r="M201" s="89">
        <f t="shared" si="66"/>
        <v>-0.27272727272727271</v>
      </c>
      <c r="N201" s="89">
        <f t="shared" si="67"/>
        <v>-1.6670071946501839</v>
      </c>
      <c r="O201" s="90"/>
      <c r="P201" s="90"/>
      <c r="R201" s="88"/>
      <c r="S201" s="29"/>
      <c r="T201" s="66"/>
      <c r="V201" s="66"/>
      <c r="W201" s="90"/>
      <c r="X201" s="90"/>
    </row>
    <row r="202" spans="1:24" ht="12.75" customHeight="1" x14ac:dyDescent="0.2">
      <c r="A202" s="622"/>
      <c r="B202" s="421" t="s">
        <v>615</v>
      </c>
      <c r="C202" s="65">
        <f>SUM('Summary Data'!C269,'Summary Data'!G269)</f>
        <v>35</v>
      </c>
      <c r="D202" s="66">
        <f>SUM('Summary Data'!D269,'Summary Data'!H269,'Summary Data'!J269)</f>
        <v>9092119</v>
      </c>
      <c r="E202" s="65">
        <f>SUM('Summary Data'!C260,'Summary Data'!G260)</f>
        <v>311</v>
      </c>
      <c r="F202" s="101">
        <f>SUM('Summary Data'!D260,'Summary Data'!H260,'Summary Data'!J260)</f>
        <v>63972933.030000001</v>
      </c>
      <c r="G202" s="89">
        <f t="shared" si="64"/>
        <v>-7.8857142857142861</v>
      </c>
      <c r="H202" s="89">
        <f t="shared" si="65"/>
        <v>-6.0360862005875635</v>
      </c>
      <c r="I202" s="65">
        <f>SUM('Summary Data'!AK269)</f>
        <v>3</v>
      </c>
      <c r="J202" s="101">
        <f>SUM('Summary Data'!AL269)</f>
        <v>29762939</v>
      </c>
      <c r="K202" s="65">
        <f>SUM('Summary Data'!AK260)</f>
        <v>24</v>
      </c>
      <c r="L202" s="101">
        <f>SUM('Summary Data'!AL260)</f>
        <v>34423020</v>
      </c>
      <c r="M202" s="89">
        <f t="shared" si="66"/>
        <v>-7</v>
      </c>
      <c r="N202" s="89">
        <f t="shared" si="67"/>
        <v>-0.15657328061586928</v>
      </c>
      <c r="O202" s="90"/>
      <c r="P202" s="90"/>
      <c r="R202" s="88"/>
      <c r="S202" s="29"/>
      <c r="T202" s="66"/>
      <c r="V202" s="66"/>
      <c r="W202" s="90"/>
      <c r="X202" s="90"/>
    </row>
    <row r="203" spans="1:24" ht="12.75" customHeight="1" x14ac:dyDescent="0.2">
      <c r="A203" s="622"/>
      <c r="B203" s="421" t="s">
        <v>600</v>
      </c>
      <c r="C203" s="65">
        <f>SUM('Summary Data'!C270,'Summary Data'!G270)</f>
        <v>83</v>
      </c>
      <c r="D203" s="66">
        <f>SUM('Summary Data'!D270,'Summary Data'!H270,'Summary Data'!J270)</f>
        <v>16619129.199999999</v>
      </c>
      <c r="E203" s="65">
        <f>SUM('Summary Data'!C261,'Summary Data'!G261)</f>
        <v>202</v>
      </c>
      <c r="F203" s="101">
        <f>SUM('Summary Data'!D261,'Summary Data'!H261,'Summary Data'!J261)</f>
        <v>51181634.119999997</v>
      </c>
      <c r="G203" s="65">
        <f t="shared" si="64"/>
        <v>-1.4337349397590362</v>
      </c>
      <c r="H203" s="89">
        <f t="shared" si="65"/>
        <v>-2.0796820642082743</v>
      </c>
      <c r="I203" s="65">
        <f>SUM('Summary Data'!AK270)</f>
        <v>5</v>
      </c>
      <c r="J203" s="101">
        <f>SUM('Summary Data'!AL270)</f>
        <v>14795406.699999999</v>
      </c>
      <c r="K203" s="65">
        <f>SUM('Summary Data'!AK261)</f>
        <v>6</v>
      </c>
      <c r="L203" s="101">
        <f>SUM('Summary Data'!AL261)</f>
        <v>14890305</v>
      </c>
      <c r="M203" s="89">
        <f t="shared" si="66"/>
        <v>-0.2</v>
      </c>
      <c r="N203" s="89">
        <f t="shared" si="67"/>
        <v>-6.4140379459795959E-3</v>
      </c>
      <c r="O203" s="90"/>
      <c r="P203" s="90"/>
      <c r="R203" s="88"/>
      <c r="S203" s="29"/>
      <c r="T203" s="66"/>
      <c r="V203" s="66"/>
      <c r="W203" s="90"/>
      <c r="X203" s="90"/>
    </row>
    <row r="204" spans="1:24" ht="12.75" customHeight="1" x14ac:dyDescent="0.2">
      <c r="A204" s="622"/>
      <c r="B204" s="421" t="s">
        <v>601</v>
      </c>
      <c r="C204" s="65">
        <f>SUM('Summary Data'!C271,'Summary Data'!G271)</f>
        <v>243</v>
      </c>
      <c r="D204" s="66">
        <f>SUM('Summary Data'!D271,'Summary Data'!H271,'Summary Data'!J271)</f>
        <v>144766968.34</v>
      </c>
      <c r="E204" s="65">
        <f>SUM('Summary Data'!C262,'Summary Data'!G262)</f>
        <v>190</v>
      </c>
      <c r="F204" s="101">
        <f>SUM('Summary Data'!D262,'Summary Data'!H262,'Summary Data'!J262)</f>
        <v>40693395.689999998</v>
      </c>
      <c r="G204" s="89">
        <f t="shared" si="64"/>
        <v>0.21810699588477367</v>
      </c>
      <c r="H204" s="89">
        <f t="shared" si="65"/>
        <v>0.71890413844664203</v>
      </c>
      <c r="I204" s="65">
        <f>SUM('Summary Data'!AK271)</f>
        <v>2</v>
      </c>
      <c r="J204" s="101">
        <f>SUM('Summary Data'!AL271)</f>
        <v>3680019</v>
      </c>
      <c r="K204" s="65">
        <f>SUM('Summary Data'!AK262)</f>
        <v>7</v>
      </c>
      <c r="L204" s="101">
        <f>SUM('Summary Data'!AL262)</f>
        <v>17422143</v>
      </c>
      <c r="M204" s="89">
        <f t="shared" si="66"/>
        <v>-2.5</v>
      </c>
      <c r="N204" s="89">
        <f t="shared" si="67"/>
        <v>-3.73425354597354</v>
      </c>
      <c r="O204" s="90"/>
      <c r="P204" s="90"/>
      <c r="R204" s="88"/>
      <c r="S204" s="29"/>
      <c r="T204" s="66"/>
      <c r="V204" s="66"/>
      <c r="W204" s="90"/>
      <c r="X204" s="90"/>
    </row>
    <row r="205" spans="1:24" ht="12.75" customHeight="1" x14ac:dyDescent="0.2">
      <c r="A205" s="622"/>
      <c r="B205" s="421" t="s">
        <v>602</v>
      </c>
      <c r="C205" s="65">
        <f>SUM('Summary Data'!C272,'Summary Data'!G272)</f>
        <v>335</v>
      </c>
      <c r="D205" s="66">
        <f>SUM('Summary Data'!D272,'Summary Data'!H272,'Summary Data'!J272)</f>
        <v>63135627.590000004</v>
      </c>
      <c r="E205" s="65">
        <f>SUM('Summary Data'!C263,'Summary Data'!G263)</f>
        <v>130</v>
      </c>
      <c r="F205" s="101">
        <f>SUM('Summary Data'!D263,'Summary Data'!H263,'Summary Data'!J263)</f>
        <v>77725841.799999997</v>
      </c>
      <c r="G205" s="89">
        <f t="shared" si="64"/>
        <v>0.61194029850746268</v>
      </c>
      <c r="H205" s="89">
        <f t="shared" si="65"/>
        <v>-0.2310931999401068</v>
      </c>
      <c r="I205" s="65">
        <f>SUM('Summary Data'!AK272)</f>
        <v>4</v>
      </c>
      <c r="J205" s="101">
        <f>SUM('Summary Data'!AL272)</f>
        <v>21958835.899999999</v>
      </c>
      <c r="K205" s="65">
        <f>SUM('Summary Data'!AK263)</f>
        <v>8</v>
      </c>
      <c r="L205" s="101">
        <f>SUM('Summary Data'!AL263)</f>
        <v>23971038</v>
      </c>
      <c r="M205" s="89">
        <f t="shared" si="66"/>
        <v>-1</v>
      </c>
      <c r="N205" s="89">
        <f t="shared" si="67"/>
        <v>-9.1635190005677922E-2</v>
      </c>
      <c r="O205" s="90"/>
      <c r="P205" s="90"/>
      <c r="R205" s="88"/>
      <c r="S205" s="29"/>
      <c r="T205" s="66"/>
      <c r="V205" s="66"/>
      <c r="W205" s="90"/>
      <c r="X205" s="90"/>
    </row>
    <row r="206" spans="1:24" ht="12.75" customHeight="1" x14ac:dyDescent="0.2">
      <c r="A206" s="622"/>
      <c r="B206" s="421" t="s">
        <v>603</v>
      </c>
      <c r="C206" s="65">
        <f>SUM('Summary Data'!C273,'Summary Data'!G273)</f>
        <v>158</v>
      </c>
      <c r="D206" s="66">
        <f>SUM('Summary Data'!D273,'Summary Data'!H273,'Summary Data'!J273)</f>
        <v>36929144.43</v>
      </c>
      <c r="E206" s="65">
        <f>SUM('Summary Data'!C264,'Summary Data'!G264)</f>
        <v>106</v>
      </c>
      <c r="F206" s="101">
        <f>SUM('Summary Data'!D264,'Summary Data'!H264,'Summary Data'!J264)</f>
        <v>20394001.98</v>
      </c>
      <c r="G206" s="89">
        <f t="shared" si="64"/>
        <v>0.32911392405063289</v>
      </c>
      <c r="H206" s="89">
        <f t="shared" si="65"/>
        <v>0.44775319616035847</v>
      </c>
      <c r="I206" s="65">
        <f>SUM('Summary Data'!AK273)</f>
        <v>28</v>
      </c>
      <c r="J206" s="101">
        <f>SUM('Summary Data'!AL273)</f>
        <v>28492281.59</v>
      </c>
      <c r="K206" s="65">
        <f>SUM('Summary Data'!AK264)</f>
        <v>3</v>
      </c>
      <c r="L206" s="101">
        <f>SUM('Summary Data'!AL264)</f>
        <v>67911336</v>
      </c>
      <c r="M206" s="89">
        <f t="shared" si="66"/>
        <v>0.8928571428571429</v>
      </c>
      <c r="N206" s="89">
        <f t="shared" si="67"/>
        <v>-1.3834993973889051</v>
      </c>
      <c r="O206" s="90"/>
      <c r="P206" s="90"/>
      <c r="R206" s="88"/>
      <c r="S206" s="29"/>
      <c r="T206" s="66"/>
      <c r="V206" s="66"/>
      <c r="W206" s="90"/>
      <c r="X206" s="90"/>
    </row>
    <row r="207" spans="1:24" ht="12.75" customHeight="1" x14ac:dyDescent="0.2">
      <c r="A207" s="622"/>
      <c r="B207" s="421" t="s">
        <v>604</v>
      </c>
      <c r="C207" s="65">
        <f>SUM('Summary Data'!C274,'Summary Data'!G274)</f>
        <v>225</v>
      </c>
      <c r="D207" s="66">
        <f>SUM('Summary Data'!D274,'Summary Data'!H274,'Summary Data'!J274)</f>
        <v>45621106.039999999</v>
      </c>
      <c r="E207" s="65">
        <f>SUM('Summary Data'!C265,'Summary Data'!G265)</f>
        <v>99</v>
      </c>
      <c r="F207" s="101">
        <f>SUM('Summary Data'!D265,'Summary Data'!H265,'Summary Data'!J265)</f>
        <v>20151391.199999999</v>
      </c>
      <c r="G207" s="89">
        <f t="shared" si="64"/>
        <v>0.56000000000000005</v>
      </c>
      <c r="H207" s="89">
        <f t="shared" si="65"/>
        <v>0.5582879735021874</v>
      </c>
      <c r="I207" s="65">
        <f>SUM('Summary Data'!AK274)</f>
        <v>12</v>
      </c>
      <c r="J207" s="101">
        <f>SUM('Summary Data'!AL274)</f>
        <v>18591650</v>
      </c>
      <c r="K207" s="65">
        <f>SUM('Summary Data'!AK265)</f>
        <v>11</v>
      </c>
      <c r="L207" s="101">
        <f>SUM('Summary Data'!AL265)</f>
        <v>19807128</v>
      </c>
      <c r="M207" s="89">
        <f t="shared" si="66"/>
        <v>8.3333333333333329E-2</v>
      </c>
      <c r="N207" s="89">
        <f t="shared" si="67"/>
        <v>-6.5377629204508472E-2</v>
      </c>
      <c r="O207" s="90"/>
      <c r="P207" s="90"/>
      <c r="R207" s="88"/>
      <c r="S207" s="29"/>
      <c r="T207" s="66"/>
      <c r="V207" s="66"/>
      <c r="W207" s="90"/>
      <c r="X207" s="90"/>
    </row>
    <row r="208" spans="1:24" ht="12.75" customHeight="1" x14ac:dyDescent="0.2">
      <c r="A208" s="622"/>
      <c r="B208" s="422" t="s">
        <v>605</v>
      </c>
      <c r="C208" s="65">
        <f>SUM('Summary Data'!C275,'Summary Data'!G275)</f>
        <v>323</v>
      </c>
      <c r="D208" s="66">
        <f>SUM('Summary Data'!D275,'Summary Data'!H275,'Summary Data'!J275)</f>
        <v>66310880</v>
      </c>
      <c r="E208" s="65">
        <f>SUM('Summary Data'!C266,'Summary Data'!G266)</f>
        <v>69</v>
      </c>
      <c r="F208" s="101">
        <f>SUM('Summary Data'!D266,'Summary Data'!H266,'Summary Data'!J266)</f>
        <v>14393883.890000001</v>
      </c>
      <c r="G208" s="89">
        <f t="shared" si="64"/>
        <v>0.78637770897832815</v>
      </c>
      <c r="H208" s="89">
        <f t="shared" si="65"/>
        <v>0.78293330008589845</v>
      </c>
      <c r="I208" s="65">
        <f>SUM('Summary Data'!AK275)</f>
        <v>3</v>
      </c>
      <c r="J208" s="101">
        <f>SUM('Summary Data'!AL275)</f>
        <v>4826427</v>
      </c>
      <c r="K208" s="65">
        <f>SUM('Summary Data'!AK266)</f>
        <v>4</v>
      </c>
      <c r="L208" s="101">
        <f>SUM('Summary Data'!AL266)</f>
        <v>22654130</v>
      </c>
      <c r="M208" s="89">
        <f t="shared" si="66"/>
        <v>-0.33333333333333331</v>
      </c>
      <c r="N208" s="89">
        <f t="shared" si="67"/>
        <v>-3.693768288632564</v>
      </c>
      <c r="O208" s="90"/>
      <c r="P208" s="90"/>
      <c r="R208" s="88"/>
      <c r="S208" s="29"/>
      <c r="T208" s="66"/>
      <c r="V208" s="66"/>
      <c r="W208" s="90"/>
      <c r="X208" s="90"/>
    </row>
    <row r="209" spans="1:24" ht="12.75" customHeight="1" x14ac:dyDescent="0.2">
      <c r="A209" s="622"/>
      <c r="B209" s="421" t="s">
        <v>606</v>
      </c>
      <c r="C209" s="65">
        <f>SUM('Summary Data'!C276,'Summary Data'!G276)</f>
        <v>143</v>
      </c>
      <c r="D209" s="66">
        <f>SUM('Summary Data'!D276,'Summary Data'!H276,'Summary Data'!J276)</f>
        <v>34511625.399999999</v>
      </c>
      <c r="E209" s="65">
        <f>SUM('Summary Data'!C267,'Summary Data'!G267)</f>
        <v>293</v>
      </c>
      <c r="F209" s="101">
        <f>SUM('Summary Data'!D267,'Summary Data'!H267,'Summary Data'!J267)</f>
        <v>56287578.850000001</v>
      </c>
      <c r="G209" s="89">
        <f t="shared" si="64"/>
        <v>-1.048951048951049</v>
      </c>
      <c r="H209" s="89">
        <f t="shared" si="65"/>
        <v>-0.63097443825407318</v>
      </c>
      <c r="I209" s="65">
        <f>SUM('Summary Data'!AK276)</f>
        <v>7</v>
      </c>
      <c r="J209" s="101">
        <f>SUM('Summary Data'!AL276)</f>
        <v>11178206</v>
      </c>
      <c r="K209" s="65">
        <f>SUM('Summary Data'!AK267)</f>
        <v>8</v>
      </c>
      <c r="L209" s="101">
        <f>SUM('Summary Data'!AL267)</f>
        <v>8438760.6799999997</v>
      </c>
      <c r="M209" s="89">
        <f t="shared" si="66"/>
        <v>-0.14285714285714285</v>
      </c>
      <c r="N209" s="89">
        <f t="shared" si="67"/>
        <v>0.24507021251889616</v>
      </c>
      <c r="O209" s="90"/>
      <c r="P209" s="90"/>
      <c r="R209" s="88"/>
      <c r="S209" s="29"/>
      <c r="T209" s="66"/>
      <c r="V209" s="66"/>
      <c r="W209" s="90"/>
      <c r="X209" s="90"/>
    </row>
    <row r="210" spans="1:24" ht="12.75" customHeight="1" x14ac:dyDescent="0.2">
      <c r="A210" s="622"/>
      <c r="B210" s="421" t="s">
        <v>607</v>
      </c>
      <c r="C210" s="65">
        <v>159</v>
      </c>
      <c r="D210" s="66">
        <f>SUM('Summary Data'!D277,'Summary Data'!H277,'Summary Data'!J277)</f>
        <v>59579884</v>
      </c>
      <c r="E210" s="65">
        <f>SUM('Summary Data'!C268,'Summary Data'!G268)</f>
        <v>255</v>
      </c>
      <c r="F210" s="101">
        <f>SUM('Summary Data'!D268,'Summary Data'!H268,'Summary Data'!J268)</f>
        <v>43663905.209999993</v>
      </c>
      <c r="G210" s="89">
        <f t="shared" si="64"/>
        <v>-0.60377358490566035</v>
      </c>
      <c r="H210" s="89">
        <f t="shared" si="65"/>
        <v>0.26713678714110967</v>
      </c>
      <c r="I210" s="65">
        <f>SUM('Summary Data'!AK277)</f>
        <v>6</v>
      </c>
      <c r="J210" s="101">
        <f>SUM('Summary Data'!AL277)</f>
        <v>8267185</v>
      </c>
      <c r="K210" s="65">
        <f>SUM('Summary Data'!AK268)</f>
        <v>11</v>
      </c>
      <c r="L210" s="101">
        <f>SUM('Summary Data'!AL268)</f>
        <v>19014276.789999999</v>
      </c>
      <c r="M210" s="89">
        <f t="shared" si="66"/>
        <v>-0.83333333333333337</v>
      </c>
      <c r="N210" s="89">
        <f t="shared" si="67"/>
        <v>-1.2999699159992184</v>
      </c>
      <c r="O210" s="90"/>
      <c r="P210" s="90"/>
      <c r="R210" s="88"/>
      <c r="S210" s="29"/>
      <c r="T210" s="66"/>
      <c r="V210" s="66"/>
      <c r="W210" s="90"/>
      <c r="X210" s="90"/>
    </row>
    <row r="211" spans="1:24" ht="12.75" customHeight="1" x14ac:dyDescent="0.2">
      <c r="A211" s="622"/>
      <c r="B211" s="423" t="s">
        <v>616</v>
      </c>
      <c r="C211" s="65">
        <f>SUM('Summary Data'!C278,'Summary Data'!G278)</f>
        <v>115</v>
      </c>
      <c r="D211" s="66">
        <f>SUM('Summary Data'!D278,'Summary Data'!H278,'Summary Data'!J278)</f>
        <v>28352332.100000001</v>
      </c>
      <c r="E211" s="65">
        <f>SUM('Summary Data'!C269,'Summary Data'!G269)</f>
        <v>35</v>
      </c>
      <c r="F211" s="101">
        <f>SUM('Summary Data'!D269,'Summary Data'!H269,'Summary Data'!J269)</f>
        <v>9092119</v>
      </c>
      <c r="G211" s="89">
        <f t="shared" si="64"/>
        <v>0.69565217391304346</v>
      </c>
      <c r="H211" s="89">
        <f t="shared" si="65"/>
        <v>0.67931671483207545</v>
      </c>
      <c r="I211" s="65">
        <f>SUM('Summary Data'!AK278)</f>
        <v>3</v>
      </c>
      <c r="J211" s="101">
        <f>SUM('Summary Data'!AL278)</f>
        <v>40788.169000000002</v>
      </c>
      <c r="K211" s="65">
        <f>SUM('Summary Data'!AK269)</f>
        <v>3</v>
      </c>
      <c r="L211" s="101">
        <f>SUM('Summary Data'!AL269)</f>
        <v>29762939</v>
      </c>
      <c r="M211" s="89">
        <f t="shared" si="66"/>
        <v>0</v>
      </c>
      <c r="N211" s="89">
        <f t="shared" si="67"/>
        <v>-728.69539279882849</v>
      </c>
      <c r="O211" s="90"/>
      <c r="P211" s="90"/>
      <c r="R211" s="88"/>
      <c r="S211" s="29"/>
      <c r="T211" s="66"/>
      <c r="V211" s="66"/>
      <c r="W211" s="90"/>
      <c r="X211" s="90"/>
    </row>
    <row r="212" spans="1:24" ht="12.75" customHeight="1" x14ac:dyDescent="0.2">
      <c r="A212" s="621" t="s">
        <v>626</v>
      </c>
      <c r="B212" s="597" t="s">
        <v>643</v>
      </c>
      <c r="C212" s="65">
        <f>SUM('Summary Data'!C279,'Summary Data'!G279)</f>
        <v>173</v>
      </c>
      <c r="D212" s="66">
        <f>SUM('Summary Data'!D279,'Summary Data'!H279,'Summary Data'!J279)</f>
        <v>39352330.079999998</v>
      </c>
      <c r="E212" s="65">
        <f>SUM('Summary Data'!C270,'Summary Data'!G270)</f>
        <v>83</v>
      </c>
      <c r="F212" s="101">
        <f>SUM('Summary Data'!D270,'Summary Data'!H270,'Summary Data'!J270)</f>
        <v>16619129.199999999</v>
      </c>
      <c r="G212" s="89">
        <f t="shared" ref="G212" si="68">(C212-E212)/C212</f>
        <v>0.52023121387283233</v>
      </c>
      <c r="H212" s="89">
        <f t="shared" ref="H212" si="69">(D212-F212)/D212</f>
        <v>0.57768373140257012</v>
      </c>
      <c r="I212" s="65">
        <f>SUM('Summary Data'!AK279)</f>
        <v>7</v>
      </c>
      <c r="J212" s="101">
        <f>SUM('Summary Data'!AL279)</f>
        <v>11998428</v>
      </c>
      <c r="K212" s="65">
        <f>SUM('Summary Data'!AK270)</f>
        <v>5</v>
      </c>
      <c r="L212" s="101">
        <f>SUM('Summary Data'!AL270)</f>
        <v>14795406.699999999</v>
      </c>
      <c r="M212" s="89">
        <f t="shared" ref="M212" si="70">(I212-K212)/I212</f>
        <v>0.2857142857142857</v>
      </c>
      <c r="N212" s="89">
        <f t="shared" ref="N212" si="71">(J212-L212)/J212</f>
        <v>-0.23311209601791161</v>
      </c>
      <c r="O212" s="90"/>
      <c r="P212" s="90"/>
      <c r="R212" s="88"/>
      <c r="S212" s="29"/>
      <c r="T212" s="66"/>
      <c r="V212" s="66"/>
      <c r="W212" s="90"/>
      <c r="X212" s="90"/>
    </row>
    <row r="213" spans="1:24" ht="12.75" customHeight="1" x14ac:dyDescent="0.2">
      <c r="A213" s="622"/>
      <c r="B213" s="597" t="s">
        <v>644</v>
      </c>
      <c r="C213" s="65">
        <f>SUM('Summary Data'!C280,'Summary Data'!G280)</f>
        <v>133</v>
      </c>
      <c r="D213" s="66">
        <f>SUM('Summary Data'!D280,'Summary Data'!H280,'Summary Data'!J280)</f>
        <v>27296050</v>
      </c>
      <c r="E213" s="65">
        <f>SUM('Summary Data'!C271,'Summary Data'!G271)</f>
        <v>243</v>
      </c>
      <c r="F213" s="101">
        <f>SUM('Summary Data'!D271,'Summary Data'!H271,'Summary Data'!J271)</f>
        <v>144766968.34</v>
      </c>
      <c r="G213" s="89">
        <f t="shared" ref="G213:G222" si="72">(C213-E213)/C213</f>
        <v>-0.82706766917293228</v>
      </c>
      <c r="H213" s="89">
        <f t="shared" ref="H213:H222" si="73">(D213-F213)/D213</f>
        <v>-4.3035867218883324</v>
      </c>
      <c r="I213" s="65">
        <f>SUM('Summary Data'!AK280)</f>
        <v>6</v>
      </c>
      <c r="J213" s="101">
        <f>SUM('Summary Data'!AL280)</f>
        <v>9006183</v>
      </c>
      <c r="K213" s="65">
        <f>SUM('Summary Data'!AK271)</f>
        <v>2</v>
      </c>
      <c r="L213" s="101">
        <f>SUM('Summary Data'!AL271)</f>
        <v>3680019</v>
      </c>
      <c r="M213" s="89">
        <f t="shared" ref="M213:M222" si="74">(I213-K213)/I213</f>
        <v>0.66666666666666663</v>
      </c>
      <c r="N213" s="89">
        <f t="shared" ref="N213:N222" si="75">(J213-L213)/J213</f>
        <v>0.59138971526561257</v>
      </c>
      <c r="O213" s="90"/>
      <c r="P213" s="90"/>
      <c r="R213" s="88"/>
      <c r="S213" s="29"/>
      <c r="T213" s="66"/>
      <c r="V213" s="66"/>
      <c r="W213" s="90"/>
      <c r="X213" s="90"/>
    </row>
    <row r="214" spans="1:24" ht="12.75" customHeight="1" x14ac:dyDescent="0.2">
      <c r="A214" s="622"/>
      <c r="B214" s="597" t="s">
        <v>645</v>
      </c>
      <c r="C214" s="65">
        <f>SUM('Summary Data'!C281,'Summary Data'!G281)</f>
        <v>78</v>
      </c>
      <c r="D214" s="66">
        <f>SUM('Summary Data'!D281,'Summary Data'!H281,'Summary Data'!J281)</f>
        <v>13749113.01</v>
      </c>
      <c r="E214" s="65">
        <f>SUM('Summary Data'!C272,'Summary Data'!G272)</f>
        <v>335</v>
      </c>
      <c r="F214" s="101">
        <f>SUM('Summary Data'!D272,'Summary Data'!H272,'Summary Data'!J272)</f>
        <v>63135627.590000004</v>
      </c>
      <c r="G214" s="89">
        <f t="shared" si="72"/>
        <v>-3.2948717948717947</v>
      </c>
      <c r="H214" s="89">
        <f t="shared" si="73"/>
        <v>-3.5919782275467678</v>
      </c>
      <c r="I214" s="65">
        <f>SUM('Summary Data'!AK281)</f>
        <v>3</v>
      </c>
      <c r="J214" s="101">
        <f>SUM('Summary Data'!AL281)</f>
        <v>1788004.33</v>
      </c>
      <c r="K214" s="65">
        <f>SUM('Summary Data'!AK272)</f>
        <v>4</v>
      </c>
      <c r="L214" s="101">
        <f>SUM('Summary Data'!AL272)</f>
        <v>21958835.899999999</v>
      </c>
      <c r="M214" s="89">
        <f t="shared" si="74"/>
        <v>-0.33333333333333331</v>
      </c>
      <c r="N214" s="89">
        <f t="shared" si="75"/>
        <v>-11.281198390610161</v>
      </c>
      <c r="O214" s="90"/>
      <c r="P214" s="90"/>
      <c r="R214" s="88"/>
      <c r="S214" s="29"/>
      <c r="T214" s="66"/>
      <c r="V214" s="66"/>
      <c r="W214" s="90"/>
      <c r="X214" s="90"/>
    </row>
    <row r="215" spans="1:24" ht="12.75" customHeight="1" x14ac:dyDescent="0.2">
      <c r="A215" s="622"/>
      <c r="B215" s="597" t="s">
        <v>627</v>
      </c>
      <c r="C215" s="65">
        <f>SUM('Summary Data'!C282,'Summary Data'!G282)</f>
        <v>103</v>
      </c>
      <c r="D215" s="66">
        <f>SUM('Summary Data'!D282,'Summary Data'!H282,'Summary Data'!J282)</f>
        <v>22260138.5</v>
      </c>
      <c r="E215" s="65">
        <f>SUM('Summary Data'!C273,'Summary Data'!G273)</f>
        <v>158</v>
      </c>
      <c r="F215" s="101">
        <f>SUM('Summary Data'!D273,'Summary Data'!H273,'Summary Data'!J273)</f>
        <v>36929144.43</v>
      </c>
      <c r="G215" s="65">
        <f t="shared" si="72"/>
        <v>-0.53398058252427183</v>
      </c>
      <c r="H215" s="89">
        <f t="shared" si="73"/>
        <v>-0.65898089223478995</v>
      </c>
      <c r="I215" s="65">
        <f>SUM('Summary Data'!AK282)</f>
        <v>5</v>
      </c>
      <c r="J215" s="101">
        <f>SUM('Summary Data'!AL282)</f>
        <v>9004282</v>
      </c>
      <c r="K215" s="65">
        <f>SUM('Summary Data'!AK273)</f>
        <v>28</v>
      </c>
      <c r="L215" s="101">
        <f>SUM('Summary Data'!AL273)</f>
        <v>28492281.59</v>
      </c>
      <c r="M215" s="89">
        <f t="shared" si="74"/>
        <v>-4.5999999999999996</v>
      </c>
      <c r="N215" s="89">
        <f t="shared" si="75"/>
        <v>-2.1643035602394507</v>
      </c>
      <c r="O215" s="90"/>
      <c r="P215" s="90"/>
      <c r="R215" s="88"/>
      <c r="S215" s="29"/>
      <c r="T215" s="66"/>
      <c r="V215" s="66"/>
      <c r="W215" s="90"/>
      <c r="X215" s="90"/>
    </row>
    <row r="216" spans="1:24" ht="12.75" customHeight="1" x14ac:dyDescent="0.2">
      <c r="A216" s="622"/>
      <c r="B216" s="597" t="s">
        <v>628</v>
      </c>
      <c r="C216" s="65">
        <f>SUM('Summary Data'!C283,'Summary Data'!G283)</f>
        <v>149</v>
      </c>
      <c r="D216" s="66">
        <f>SUM('Summary Data'!D283,'Summary Data'!H283,'Summary Data'!J283)</f>
        <v>30160897</v>
      </c>
      <c r="E216" s="65">
        <f>SUM('Summary Data'!C274,'Summary Data'!G274)</f>
        <v>225</v>
      </c>
      <c r="F216" s="101">
        <f>SUM('Summary Data'!D274,'Summary Data'!H274,'Summary Data'!J274)</f>
        <v>45621106.039999999</v>
      </c>
      <c r="G216" s="89">
        <f t="shared" si="72"/>
        <v>-0.51006711409395977</v>
      </c>
      <c r="H216" s="89">
        <f t="shared" si="73"/>
        <v>-0.5125911553625212</v>
      </c>
      <c r="I216" s="65">
        <f>SUM('Summary Data'!AK283)</f>
        <v>3</v>
      </c>
      <c r="J216" s="101">
        <f>SUM('Summary Data'!AL283)</f>
        <v>3843983</v>
      </c>
      <c r="K216" s="65">
        <f>SUM('Summary Data'!AK274)</f>
        <v>12</v>
      </c>
      <c r="L216" s="101">
        <f>SUM('Summary Data'!AL274)</f>
        <v>18591650</v>
      </c>
      <c r="M216" s="89">
        <f t="shared" si="74"/>
        <v>-3</v>
      </c>
      <c r="N216" s="89">
        <f t="shared" si="75"/>
        <v>-3.8365588505464254</v>
      </c>
      <c r="O216" s="90"/>
      <c r="P216" s="90"/>
      <c r="R216" s="88"/>
      <c r="S216" s="29"/>
      <c r="T216" s="66"/>
      <c r="V216" s="66"/>
      <c r="W216" s="90"/>
      <c r="X216" s="90"/>
    </row>
    <row r="217" spans="1:24" ht="12.75" customHeight="1" x14ac:dyDescent="0.2">
      <c r="A217" s="622"/>
      <c r="B217" s="597" t="s">
        <v>629</v>
      </c>
      <c r="C217" s="65">
        <f>SUM('Summary Data'!C284,'Summary Data'!G284)</f>
        <v>91</v>
      </c>
      <c r="D217" s="66">
        <f>SUM('Summary Data'!D284,'Summary Data'!H284,'Summary Data'!J284)</f>
        <v>19897530</v>
      </c>
      <c r="E217" s="65">
        <f>SUM('Summary Data'!C275,'Summary Data'!G275)</f>
        <v>323</v>
      </c>
      <c r="F217" s="101">
        <f>SUM('Summary Data'!D275,'Summary Data'!H275,'Summary Data'!J275)</f>
        <v>66310880</v>
      </c>
      <c r="G217" s="89">
        <f t="shared" si="72"/>
        <v>-2.5494505494505493</v>
      </c>
      <c r="H217" s="89">
        <f t="shared" si="73"/>
        <v>-2.332618671764787</v>
      </c>
      <c r="I217" s="65">
        <f>SUM('Summary Data'!AK284)</f>
        <v>10</v>
      </c>
      <c r="J217" s="101">
        <f>SUM('Summary Data'!AL284)</f>
        <v>5745215.4400000004</v>
      </c>
      <c r="K217" s="65">
        <f>SUM('Summary Data'!AK275)</f>
        <v>3</v>
      </c>
      <c r="L217" s="101">
        <f>SUM('Summary Data'!AL275)</f>
        <v>4826427</v>
      </c>
      <c r="M217" s="89">
        <f t="shared" si="74"/>
        <v>0.7</v>
      </c>
      <c r="N217" s="89">
        <f t="shared" si="75"/>
        <v>0.15992236489568445</v>
      </c>
      <c r="O217" s="90"/>
      <c r="P217" s="90"/>
      <c r="R217" s="88"/>
      <c r="S217" s="29"/>
      <c r="T217" s="66"/>
      <c r="V217" s="66"/>
      <c r="W217" s="90"/>
      <c r="X217" s="90"/>
    </row>
    <row r="218" spans="1:24" ht="12.75" customHeight="1" x14ac:dyDescent="0.2">
      <c r="A218" s="622"/>
      <c r="B218" s="597" t="s">
        <v>630</v>
      </c>
      <c r="C218" s="65">
        <f>SUM('Summary Data'!C285,'Summary Data'!G285)</f>
        <v>209</v>
      </c>
      <c r="D218" s="66">
        <f>SUM('Summary Data'!D285,'Summary Data'!H285,'Summary Data'!J285)</f>
        <v>43806766</v>
      </c>
      <c r="E218" s="65">
        <f>SUM('Summary Data'!C276,'Summary Data'!G276)</f>
        <v>143</v>
      </c>
      <c r="F218" s="101">
        <f>SUM('Summary Data'!D276,'Summary Data'!H276,'Summary Data'!J276)</f>
        <v>34511625.399999999</v>
      </c>
      <c r="G218" s="89">
        <f t="shared" si="72"/>
        <v>0.31578947368421051</v>
      </c>
      <c r="H218" s="89">
        <f t="shared" si="73"/>
        <v>0.21218504465725685</v>
      </c>
      <c r="I218" s="65">
        <f>SUM('Summary Data'!AK285)</f>
        <v>3</v>
      </c>
      <c r="J218" s="101">
        <f>SUM('Summary Data'!AL285)</f>
        <v>14653321</v>
      </c>
      <c r="K218" s="65">
        <f>SUM('Summary Data'!AK276)</f>
        <v>7</v>
      </c>
      <c r="L218" s="101">
        <f>SUM('Summary Data'!AL276)</f>
        <v>11178206</v>
      </c>
      <c r="M218" s="89">
        <f t="shared" si="74"/>
        <v>-1.3333333333333333</v>
      </c>
      <c r="N218" s="89">
        <f t="shared" si="75"/>
        <v>0.23715545438470911</v>
      </c>
      <c r="O218" s="90"/>
      <c r="P218" s="90"/>
      <c r="R218" s="88"/>
      <c r="S218" s="29"/>
      <c r="T218" s="66"/>
      <c r="V218" s="66"/>
      <c r="W218" s="90"/>
      <c r="X218" s="90"/>
    </row>
    <row r="219" spans="1:24" ht="12.75" customHeight="1" x14ac:dyDescent="0.2">
      <c r="A219" s="622"/>
      <c r="B219" s="597" t="s">
        <v>631</v>
      </c>
      <c r="C219" s="65">
        <f>SUM('Summary Data'!C286,'Summary Data'!G286)</f>
        <v>173</v>
      </c>
      <c r="D219" s="66">
        <f>SUM('Summary Data'!D286,'Summary Data'!H286,'Summary Data'!J286)</f>
        <v>36318694.609999999</v>
      </c>
      <c r="E219" s="65">
        <f>SUM('Summary Data'!C277,'Summary Data'!G277)</f>
        <v>327</v>
      </c>
      <c r="F219" s="101">
        <f>SUM('Summary Data'!D277,'Summary Data'!H277,'Summary Data'!J277)</f>
        <v>59579884</v>
      </c>
      <c r="G219" s="89">
        <f t="shared" si="72"/>
        <v>-0.89017341040462428</v>
      </c>
      <c r="H219" s="89">
        <f t="shared" si="73"/>
        <v>-0.64047426923750883</v>
      </c>
      <c r="I219" s="65">
        <f>SUM('Summary Data'!AK286)</f>
        <v>3</v>
      </c>
      <c r="J219" s="101">
        <f>SUM('Summary Data'!AL286)</f>
        <v>2861389.76</v>
      </c>
      <c r="K219" s="65">
        <f>SUM('Summary Data'!AK277)</f>
        <v>6</v>
      </c>
      <c r="L219" s="101">
        <f>SUM('Summary Data'!AL277)</f>
        <v>8267185</v>
      </c>
      <c r="M219" s="89">
        <f t="shared" si="74"/>
        <v>-1</v>
      </c>
      <c r="N219" s="89">
        <f t="shared" si="75"/>
        <v>-1.8892201669163731</v>
      </c>
      <c r="O219" s="90"/>
      <c r="P219" s="90"/>
      <c r="R219" s="88"/>
      <c r="S219" s="29"/>
      <c r="T219" s="66"/>
      <c r="V219" s="66"/>
      <c r="W219" s="90"/>
      <c r="X219" s="90"/>
    </row>
    <row r="220" spans="1:24" ht="12.75" customHeight="1" x14ac:dyDescent="0.2">
      <c r="A220" s="622"/>
      <c r="B220" s="598" t="s">
        <v>632</v>
      </c>
      <c r="C220" s="65">
        <f>SUM('Summary Data'!C287,'Summary Data'!G287)</f>
        <v>158</v>
      </c>
      <c r="D220" s="66">
        <f>SUM('Summary Data'!D287,'Summary Data'!H287,'Summary Data'!J287)</f>
        <v>32959206.289999999</v>
      </c>
      <c r="E220" s="65">
        <f>SUM('Summary Data'!C278,'Summary Data'!G278)</f>
        <v>115</v>
      </c>
      <c r="F220" s="101">
        <f>SUM('Summary Data'!D278,'Summary Data'!H278,'Summary Data'!J278)</f>
        <v>28352332.100000001</v>
      </c>
      <c r="G220" s="89">
        <f t="shared" si="72"/>
        <v>0.27215189873417722</v>
      </c>
      <c r="H220" s="89">
        <f t="shared" si="73"/>
        <v>0.13977503430954125</v>
      </c>
      <c r="I220" s="65">
        <f>SUM('Summary Data'!AK287)</f>
        <v>6</v>
      </c>
      <c r="J220" s="101">
        <f>SUM('Summary Data'!AL287)</f>
        <v>20502552</v>
      </c>
      <c r="K220" s="65">
        <f>SUM('Summary Data'!AK278)</f>
        <v>3</v>
      </c>
      <c r="L220" s="101">
        <f>SUM('Summary Data'!AL278)</f>
        <v>40788.169000000002</v>
      </c>
      <c r="M220" s="89">
        <f t="shared" si="74"/>
        <v>0.5</v>
      </c>
      <c r="N220" s="89">
        <f t="shared" si="75"/>
        <v>0.99801058087793171</v>
      </c>
      <c r="O220" s="90"/>
      <c r="P220" s="90"/>
      <c r="R220" s="88"/>
      <c r="S220" s="29"/>
      <c r="T220" s="66"/>
      <c r="V220" s="66"/>
      <c r="W220" s="90"/>
      <c r="X220" s="90"/>
    </row>
    <row r="221" spans="1:24" ht="12.75" customHeight="1" x14ac:dyDescent="0.2">
      <c r="A221" s="622"/>
      <c r="B221" s="597" t="s">
        <v>633</v>
      </c>
      <c r="C221" s="65">
        <f>SUM('Summary Data'!C288,'Summary Data'!G288)</f>
        <v>160</v>
      </c>
      <c r="D221" s="66">
        <f>SUM('Summary Data'!D288,'Summary Data'!H288,'Summary Data'!J288)</f>
        <v>37171807</v>
      </c>
      <c r="E221" s="65">
        <f>SUM('Summary Data'!C279,'Summary Data'!G279)</f>
        <v>173</v>
      </c>
      <c r="F221" s="101">
        <f>SUM('Summary Data'!D279,'Summary Data'!H279,'Summary Data'!J279)</f>
        <v>39352330.079999998</v>
      </c>
      <c r="G221" s="89">
        <f t="shared" si="72"/>
        <v>-8.1250000000000003E-2</v>
      </c>
      <c r="H221" s="89">
        <f t="shared" si="73"/>
        <v>-5.8660669361594343E-2</v>
      </c>
      <c r="I221" s="65">
        <f>SUM('Summary Data'!AK288)</f>
        <v>7</v>
      </c>
      <c r="J221" s="101">
        <f>SUM('Summary Data'!AL288)</f>
        <v>12068748</v>
      </c>
      <c r="K221" s="65">
        <f>SUM('Summary Data'!AK279)</f>
        <v>7</v>
      </c>
      <c r="L221" s="101">
        <f>SUM('Summary Data'!AL279)</f>
        <v>11998428</v>
      </c>
      <c r="M221" s="89">
        <f t="shared" si="74"/>
        <v>0</v>
      </c>
      <c r="N221" s="89">
        <f t="shared" si="75"/>
        <v>5.8266192980415202E-3</v>
      </c>
      <c r="O221" s="90"/>
      <c r="P221" s="90"/>
      <c r="R221" s="88"/>
      <c r="S221" s="29"/>
      <c r="T221" s="66"/>
      <c r="V221" s="66"/>
      <c r="W221" s="90"/>
      <c r="X221" s="90"/>
    </row>
    <row r="222" spans="1:24" ht="12.75" customHeight="1" x14ac:dyDescent="0.2">
      <c r="A222" s="622"/>
      <c r="B222" s="597" t="s">
        <v>634</v>
      </c>
      <c r="C222" s="65">
        <f>SUM('Summary Data'!C289,'Summary Data'!G289)</f>
        <v>123</v>
      </c>
      <c r="D222" s="66">
        <f>SUM('Summary Data'!D289,'Summary Data'!H289,'Summary Data'!J289)</f>
        <v>24124722.52</v>
      </c>
      <c r="E222" s="65">
        <f>SUM('Summary Data'!C280,'Summary Data'!G280)</f>
        <v>133</v>
      </c>
      <c r="F222" s="101">
        <f>SUM('Summary Data'!D280,'Summary Data'!H280,'Summary Data'!J280)</f>
        <v>27296050</v>
      </c>
      <c r="G222" s="89">
        <f t="shared" si="72"/>
        <v>-8.1300813008130079E-2</v>
      </c>
      <c r="H222" s="89">
        <f t="shared" si="73"/>
        <v>-0.13145550077812876</v>
      </c>
      <c r="I222" s="65">
        <f>SUM('Summary Data'!AK289)</f>
        <v>9</v>
      </c>
      <c r="J222" s="101">
        <f>SUM('Summary Data'!AL289)</f>
        <v>26839177.280000001</v>
      </c>
      <c r="K222" s="65">
        <f>SUM('Summary Data'!AK280)</f>
        <v>6</v>
      </c>
      <c r="L222" s="101">
        <f>SUM('Summary Data'!AL280)</f>
        <v>9006183</v>
      </c>
      <c r="M222" s="89">
        <f t="shared" si="74"/>
        <v>0.33333333333333331</v>
      </c>
      <c r="N222" s="89">
        <f t="shared" si="75"/>
        <v>0.66443893171378166</v>
      </c>
      <c r="O222" s="90"/>
      <c r="P222" s="90"/>
      <c r="R222" s="88"/>
      <c r="S222" s="29"/>
      <c r="T222" s="66"/>
      <c r="V222" s="66"/>
      <c r="W222" s="90"/>
      <c r="X222" s="90"/>
    </row>
    <row r="223" spans="1:24" ht="12.75" customHeight="1" x14ac:dyDescent="0.2">
      <c r="A223" s="623"/>
      <c r="B223" s="599" t="s">
        <v>646</v>
      </c>
      <c r="C223" s="65">
        <f>SUM('Summary Data'!C290,'Summary Data'!G290)</f>
        <v>111</v>
      </c>
      <c r="D223" s="66">
        <f>SUM('Summary Data'!D290,'Summary Data'!H290,'Summary Data'!J290)</f>
        <v>22915471.98</v>
      </c>
      <c r="E223" s="65">
        <f>SUM('Summary Data'!C281,'Summary Data'!G281)</f>
        <v>78</v>
      </c>
      <c r="F223" s="101">
        <f>SUM('Summary Data'!D281,'Summary Data'!H281,'Summary Data'!J281)</f>
        <v>13749113.01</v>
      </c>
      <c r="G223" s="89">
        <f t="shared" ref="G223" si="76">(C223-E223)/C223</f>
        <v>0.29729729729729731</v>
      </c>
      <c r="H223" s="89">
        <f t="shared" ref="H223" si="77">(D223-F223)/D223</f>
        <v>0.40000742633623909</v>
      </c>
      <c r="I223" s="65">
        <f>SUM('Summary Data'!AK290)</f>
        <v>4</v>
      </c>
      <c r="J223" s="101">
        <f>SUM('Summary Data'!AL290)</f>
        <v>5194546</v>
      </c>
      <c r="K223" s="65">
        <f>SUM('Summary Data'!AK281)</f>
        <v>3</v>
      </c>
      <c r="L223" s="101">
        <f>SUM('Summary Data'!AL281)</f>
        <v>1788004.33</v>
      </c>
      <c r="M223" s="89">
        <f t="shared" ref="M223" si="78">(I223-K223)/I223</f>
        <v>0.25</v>
      </c>
      <c r="N223" s="89">
        <f t="shared" ref="N223" si="79">(J223-L223)/J223</f>
        <v>0.65579199221645168</v>
      </c>
      <c r="O223" s="90"/>
      <c r="P223" s="90"/>
      <c r="R223" s="88"/>
      <c r="S223" s="29"/>
      <c r="T223" s="66"/>
      <c r="V223" s="66"/>
      <c r="W223" s="90"/>
      <c r="X223" s="90"/>
    </row>
    <row r="224" spans="1:24" ht="12.75" customHeight="1" x14ac:dyDescent="0.2">
      <c r="A224" s="621"/>
      <c r="B224" s="600" t="s">
        <v>662</v>
      </c>
      <c r="C224" s="65">
        <f>SUM('Summary Data'!C291,'Summary Data'!G291)</f>
        <v>66</v>
      </c>
      <c r="D224" s="66">
        <f>SUM('Summary Data'!D291,'Summary Data'!H291,'Summary Data'!J291)</f>
        <v>15586489.970000001</v>
      </c>
      <c r="E224" s="65">
        <f>SUM('Summary Data'!C282,'Summary Data'!G282)</f>
        <v>103</v>
      </c>
      <c r="F224" s="101">
        <f>SUM('Summary Data'!D282,'Summary Data'!H282,'Summary Data'!J282)</f>
        <v>22260138.5</v>
      </c>
      <c r="G224" s="89">
        <f t="shared" ref="G224" si="80">(C224-E224)/C224</f>
        <v>-0.56060606060606055</v>
      </c>
      <c r="H224" s="89">
        <f t="shared" ref="H224" si="81">(D224-F224)/D224</f>
        <v>-0.42816878866538027</v>
      </c>
      <c r="I224" s="65">
        <f>SUM('Summary Data'!AK291)</f>
        <v>7</v>
      </c>
      <c r="J224" s="101">
        <f>SUM('Summary Data'!AL291)</f>
        <v>38530929</v>
      </c>
      <c r="K224" s="65">
        <f>SUM('Summary Data'!AK282)</f>
        <v>5</v>
      </c>
      <c r="L224" s="101">
        <f>SUM('Summary Data'!AL282)</f>
        <v>9004282</v>
      </c>
      <c r="M224" s="89">
        <f t="shared" ref="M224" si="82">(I224-K224)/I224</f>
        <v>0.2857142857142857</v>
      </c>
      <c r="N224" s="89">
        <f t="shared" ref="N224" si="83">(J224-L224)/J224</f>
        <v>0.76631028024265913</v>
      </c>
      <c r="O224" s="90"/>
      <c r="P224" s="90"/>
      <c r="R224" s="88"/>
      <c r="S224" s="29"/>
      <c r="T224" s="66"/>
      <c r="V224" s="66"/>
      <c r="W224" s="90"/>
      <c r="X224" s="90"/>
    </row>
    <row r="225" spans="1:24" ht="12.75" customHeight="1" x14ac:dyDescent="0.2">
      <c r="A225" s="622"/>
      <c r="B225" s="421" t="s">
        <v>663</v>
      </c>
      <c r="C225" s="65">
        <f>SUM('Summary Data'!C292,'Summary Data'!G292)</f>
        <v>120</v>
      </c>
      <c r="D225" s="66">
        <f>SUM('Summary Data'!D292,'Summary Data'!H292,'Summary Data'!J292)</f>
        <v>29297890.77</v>
      </c>
      <c r="E225" s="65">
        <f>SUM('Summary Data'!C283,'Summary Data'!G283)</f>
        <v>149</v>
      </c>
      <c r="F225" s="101">
        <f>SUM('Summary Data'!D283,'Summary Data'!H283,'Summary Data'!J283)</f>
        <v>30160897</v>
      </c>
      <c r="G225" s="89">
        <f t="shared" ref="G225" si="84">(C225-E225)/C225</f>
        <v>-0.24166666666666667</v>
      </c>
      <c r="H225" s="89">
        <f t="shared" ref="H225" si="85">(D225-F225)/D225</f>
        <v>-2.9456258021266439E-2</v>
      </c>
      <c r="I225" s="65">
        <f>SUM('Summary Data'!AK292)</f>
        <v>4</v>
      </c>
      <c r="J225" s="101">
        <f>SUM('Summary Data'!AL292)</f>
        <v>15179642</v>
      </c>
      <c r="K225" s="65">
        <f>SUM('Summary Data'!AK283)</f>
        <v>3</v>
      </c>
      <c r="L225" s="101">
        <f>SUM('Summary Data'!AL283)</f>
        <v>3843983</v>
      </c>
      <c r="M225" s="89">
        <f t="shared" ref="M225" si="86">(I225-K225)/I225</f>
        <v>0.25</v>
      </c>
      <c r="N225" s="89">
        <f t="shared" ref="N225" si="87">(J225-L225)/J225</f>
        <v>0.74676721624923692</v>
      </c>
      <c r="O225" s="90"/>
      <c r="P225" s="90"/>
      <c r="R225" s="88"/>
      <c r="S225" s="29"/>
      <c r="T225" s="66"/>
      <c r="V225" s="66"/>
      <c r="W225" s="90"/>
      <c r="X225" s="90"/>
    </row>
    <row r="226" spans="1:24" ht="12.75" customHeight="1" x14ac:dyDescent="0.2">
      <c r="A226" s="622"/>
      <c r="B226" s="421" t="s">
        <v>664</v>
      </c>
      <c r="C226" s="65">
        <f>SUM('Summary Data'!C293,'Summary Data'!G293)</f>
        <v>88</v>
      </c>
      <c r="D226" s="66">
        <f>SUM('Summary Data'!D293,'Summary Data'!H293,'Summary Data'!J293)</f>
        <v>18640522.059999999</v>
      </c>
      <c r="E226" s="65">
        <f>SUM('Summary Data'!C284,'Summary Data'!G284)</f>
        <v>91</v>
      </c>
      <c r="F226" s="101">
        <f>SUM('Summary Data'!D284,'Summary Data'!H284,'Summary Data'!J284)</f>
        <v>19897530</v>
      </c>
      <c r="G226" s="89">
        <f t="shared" ref="G226" si="88">(C226-E226)/C226</f>
        <v>-3.4090909090909088E-2</v>
      </c>
      <c r="H226" s="89">
        <f t="shared" ref="H226" si="89">(D226-F226)/D226</f>
        <v>-6.7434159620312767E-2</v>
      </c>
      <c r="I226" s="65">
        <f>SUM('Summary Data'!AK293)</f>
        <v>3</v>
      </c>
      <c r="J226" s="101">
        <f>SUM('Summary Data'!AL293)</f>
        <v>3922154</v>
      </c>
      <c r="K226" s="65">
        <f>SUM('Summary Data'!AK284)</f>
        <v>10</v>
      </c>
      <c r="L226" s="101">
        <f>SUM('Summary Data'!AL284)</f>
        <v>5745215.4400000004</v>
      </c>
      <c r="M226" s="89">
        <f t="shared" ref="M226" si="90">(I226-K226)/I226</f>
        <v>-2.3333333333333335</v>
      </c>
      <c r="N226" s="89">
        <f t="shared" ref="N226" si="91">(J226-L226)/J226</f>
        <v>-0.46481128481951511</v>
      </c>
      <c r="O226" s="90"/>
      <c r="P226" s="90"/>
      <c r="R226" s="88"/>
      <c r="S226" s="29"/>
      <c r="T226" s="66"/>
      <c r="V226" s="66"/>
      <c r="W226" s="90"/>
      <c r="X226" s="90"/>
    </row>
    <row r="227" spans="1:24" ht="12.75" customHeight="1" x14ac:dyDescent="0.2">
      <c r="A227" s="622"/>
      <c r="B227" s="421" t="s">
        <v>665</v>
      </c>
      <c r="C227" s="65">
        <f>SUM('Summary Data'!C294,'Summary Data'!G294)</f>
        <v>90</v>
      </c>
      <c r="D227" s="66">
        <f>SUM('Summary Data'!D294,'Summary Data'!H294,'Summary Data'!J294)</f>
        <v>20294979.539999999</v>
      </c>
      <c r="E227" s="65">
        <f>SUM('Summary Data'!C285,'Summary Data'!G285)</f>
        <v>209</v>
      </c>
      <c r="F227" s="101">
        <f>SUM('Summary Data'!D285,'Summary Data'!H285,'Summary Data'!J285)</f>
        <v>43806766</v>
      </c>
      <c r="G227" s="89">
        <f t="shared" ref="G227" si="92">(C227-E227)/C227</f>
        <v>-1.3222222222222222</v>
      </c>
      <c r="H227" s="89">
        <f t="shared" ref="H227" si="93">(D227-F227)/D227</f>
        <v>-1.1585025948737666</v>
      </c>
      <c r="I227" s="65">
        <f>SUM('Summary Data'!AK294)</f>
        <v>6</v>
      </c>
      <c r="J227" s="101">
        <f>SUM('Summary Data'!AL294)</f>
        <v>7332161.1600000001</v>
      </c>
      <c r="K227" s="65">
        <f>SUM('Summary Data'!AK285)</f>
        <v>3</v>
      </c>
      <c r="L227" s="101">
        <f>SUM('Summary Data'!AL285)</f>
        <v>14653321</v>
      </c>
      <c r="M227" s="89">
        <f t="shared" ref="M227" si="94">(I227-K227)/I227</f>
        <v>0.5</v>
      </c>
      <c r="N227" s="89">
        <f t="shared" ref="N227" si="95">(J227-L227)/J227</f>
        <v>-0.99849958017016627</v>
      </c>
      <c r="O227" s="90"/>
      <c r="P227" s="90"/>
      <c r="R227" s="88"/>
      <c r="S227" s="29"/>
      <c r="T227" s="66"/>
      <c r="V227" s="66"/>
      <c r="W227" s="90"/>
      <c r="X227" s="90"/>
    </row>
    <row r="228" spans="1:24" ht="12.75" customHeight="1" x14ac:dyDescent="0.2">
      <c r="A228" s="622"/>
      <c r="B228" s="421" t="s">
        <v>666</v>
      </c>
      <c r="C228" s="65">
        <f>SUM('Summary Data'!C295,'Summary Data'!G295)</f>
        <v>100</v>
      </c>
      <c r="D228" s="66">
        <f>SUM('Summary Data'!D295,'Summary Data'!H295,'Summary Data'!J295)</f>
        <v>21442436.539999999</v>
      </c>
      <c r="E228" s="65">
        <f>SUM('Summary Data'!C286,'Summary Data'!G286)</f>
        <v>173</v>
      </c>
      <c r="F228" s="101">
        <f>SUM('Summary Data'!D286,'Summary Data'!H286,'Summary Data'!J286)</f>
        <v>36318694.609999999</v>
      </c>
      <c r="G228" s="89">
        <f t="shared" ref="G228" si="96">(C228-E228)/C228</f>
        <v>-0.73</v>
      </c>
      <c r="H228" s="89">
        <f t="shared" ref="H228" si="97">(D228-F228)/D228</f>
        <v>-0.69377647648619323</v>
      </c>
      <c r="I228" s="65">
        <f>SUM('Summary Data'!AK295)</f>
        <v>3</v>
      </c>
      <c r="J228" s="101">
        <f>SUM('Summary Data'!AL295)</f>
        <v>3349694</v>
      </c>
      <c r="K228" s="65">
        <f>SUM('Summary Data'!AK286)</f>
        <v>3</v>
      </c>
      <c r="L228" s="101">
        <f>SUM('Summary Data'!AL286)</f>
        <v>2861389.76</v>
      </c>
      <c r="M228" s="89">
        <f t="shared" ref="M228" si="98">(I228-K228)/I228</f>
        <v>0</v>
      </c>
      <c r="N228" s="89">
        <f t="shared" ref="N228" si="99">(J228-L228)/J228</f>
        <v>0.14577577533947883</v>
      </c>
      <c r="O228" s="90"/>
      <c r="P228" s="90"/>
      <c r="R228" s="88"/>
      <c r="S228" s="29"/>
      <c r="T228" s="66"/>
      <c r="V228" s="66"/>
      <c r="W228" s="90"/>
      <c r="X228" s="90"/>
    </row>
    <row r="229" spans="1:24" ht="12.75" customHeight="1" x14ac:dyDescent="0.2">
      <c r="A229" s="622"/>
      <c r="B229" s="421" t="s">
        <v>667</v>
      </c>
      <c r="C229" s="65">
        <f>SUM('Summary Data'!C296,'Summary Data'!G296)</f>
        <v>185</v>
      </c>
      <c r="D229" s="66">
        <f>SUM('Summary Data'!D296,'Summary Data'!H296,'Summary Data'!J296)</f>
        <v>38843878</v>
      </c>
      <c r="E229" s="65">
        <f>SUM('Summary Data'!C287,'Summary Data'!G287)</f>
        <v>158</v>
      </c>
      <c r="F229" s="101">
        <f>SUM('Summary Data'!D287,'Summary Data'!H287,'Summary Data'!J287)</f>
        <v>32959206.289999999</v>
      </c>
      <c r="G229" s="89">
        <f t="shared" ref="G229" si="100">(C229-E229)/C229</f>
        <v>0.14594594594594595</v>
      </c>
      <c r="H229" s="89">
        <f t="shared" ref="H229" si="101">(D229-F229)/D229</f>
        <v>0.15149547401008728</v>
      </c>
      <c r="I229" s="65">
        <f>SUM('Summary Data'!AK296)</f>
        <v>8</v>
      </c>
      <c r="J229" s="101">
        <f>SUM('Summary Data'!AL296)</f>
        <v>15069357</v>
      </c>
      <c r="K229" s="65">
        <f>SUM('Summary Data'!AK287)</f>
        <v>6</v>
      </c>
      <c r="L229" s="101">
        <f>SUM('Summary Data'!AL287)</f>
        <v>20502552</v>
      </c>
      <c r="M229" s="89">
        <f t="shared" ref="M229" si="102">(I229-K229)/I229</f>
        <v>0.25</v>
      </c>
      <c r="N229" s="89">
        <f t="shared" ref="N229" si="103">(J229-L229)/J229</f>
        <v>-0.36054590783136931</v>
      </c>
      <c r="O229" s="90"/>
      <c r="P229" s="90"/>
      <c r="R229" s="88"/>
      <c r="S229" s="29"/>
      <c r="T229" s="66"/>
      <c r="V229" s="66"/>
      <c r="W229" s="90"/>
      <c r="X229" s="90"/>
    </row>
    <row r="230" spans="1:24" ht="12.75" customHeight="1" x14ac:dyDescent="0.2">
      <c r="A230" s="622"/>
      <c r="B230" s="421" t="s">
        <v>667</v>
      </c>
      <c r="C230" s="65">
        <f>SUM('Summary Data'!C297,'Summary Data'!G297)</f>
        <v>119</v>
      </c>
      <c r="D230" s="66">
        <f>SUM('Summary Data'!D297,'Summary Data'!H297,'Summary Data'!J297)</f>
        <v>25241786.25</v>
      </c>
      <c r="E230" s="65">
        <f>SUM('Summary Data'!C288,'Summary Data'!G288)</f>
        <v>160</v>
      </c>
      <c r="F230" s="101">
        <f>SUM('Summary Data'!D288,'Summary Data'!H288,'Summary Data'!J288)</f>
        <v>37171807</v>
      </c>
      <c r="G230" s="89">
        <f t="shared" ref="G230" si="104">(C230-E230)/C230</f>
        <v>-0.34453781512605042</v>
      </c>
      <c r="H230" s="89">
        <f t="shared" ref="H230" si="105">(D230-F230)/D230</f>
        <v>-0.4726298143816981</v>
      </c>
      <c r="I230" s="65">
        <f>SUM('Summary Data'!AK297)</f>
        <v>1</v>
      </c>
      <c r="J230" s="101">
        <f>SUM('Summary Data'!AL297)</f>
        <v>851364</v>
      </c>
      <c r="K230" s="65">
        <f>SUM('Summary Data'!AK288)</f>
        <v>7</v>
      </c>
      <c r="L230" s="101">
        <f>SUM('Summary Data'!AL288)</f>
        <v>12068748</v>
      </c>
      <c r="M230" s="89">
        <f t="shared" ref="M230" si="106">(I230-K230)/I230</f>
        <v>-6</v>
      </c>
      <c r="N230" s="89">
        <f t="shared" ref="N230" si="107">(J230-L230)/J230</f>
        <v>-13.175779102710473</v>
      </c>
      <c r="O230" s="90"/>
      <c r="P230" s="90"/>
      <c r="R230" s="88"/>
      <c r="S230" s="29"/>
      <c r="T230" s="66"/>
      <c r="V230" s="66"/>
      <c r="W230" s="90"/>
      <c r="X230" s="90"/>
    </row>
    <row r="231" spans="1:24" ht="12.75" customHeight="1" x14ac:dyDescent="0.2">
      <c r="A231" s="622"/>
      <c r="B231" s="421" t="s">
        <v>669</v>
      </c>
      <c r="C231" s="65">
        <f>SUM('Summary Data'!C298,'Summary Data'!G298)</f>
        <v>173</v>
      </c>
      <c r="D231" s="66">
        <f>SUM('Summary Data'!D298,'Summary Data'!H298,'Summary Data'!J298)</f>
        <v>33823946.829999998</v>
      </c>
      <c r="E231" s="65">
        <f>SUM('Summary Data'!C289,'Summary Data'!G289)</f>
        <v>123</v>
      </c>
      <c r="F231" s="101">
        <f>SUM('Summary Data'!D289,'Summary Data'!H289,'Summary Data'!J289)</f>
        <v>24124722.52</v>
      </c>
      <c r="G231" s="89">
        <f t="shared" ref="G231:G232" si="108">(C231-E231)/C231</f>
        <v>0.28901734104046245</v>
      </c>
      <c r="H231" s="89">
        <f t="shared" ref="H231:H232" si="109">(D231-F231)/D231</f>
        <v>0.28675613637724012</v>
      </c>
      <c r="I231" s="65">
        <f>SUM('Summary Data'!AK298)</f>
        <v>3</v>
      </c>
      <c r="J231" s="101">
        <f>SUM('Summary Data'!AL298)</f>
        <v>2985107</v>
      </c>
      <c r="K231" s="65">
        <f>SUM('Summary Data'!AK289)</f>
        <v>9</v>
      </c>
      <c r="L231" s="101">
        <f>SUM('Summary Data'!AL289)</f>
        <v>26839177.280000001</v>
      </c>
      <c r="M231" s="89">
        <f t="shared" ref="M231:M232" si="110">(I231-K231)/I231</f>
        <v>-2</v>
      </c>
      <c r="N231" s="89">
        <f t="shared" ref="N231:N232" si="111">(J231-L231)/J231</f>
        <v>-7.9910268811134744</v>
      </c>
      <c r="O231" s="90"/>
      <c r="P231" s="90"/>
      <c r="R231" s="88"/>
      <c r="S231" s="29"/>
      <c r="T231" s="66"/>
      <c r="V231" s="66"/>
      <c r="W231" s="90"/>
      <c r="X231" s="90"/>
    </row>
    <row r="232" spans="1:24" ht="12.75" customHeight="1" x14ac:dyDescent="0.2">
      <c r="A232" s="622"/>
      <c r="B232" s="422" t="s">
        <v>670</v>
      </c>
      <c r="C232" s="65">
        <f>SUM('Summary Data'!C299,'Summary Data'!G299)</f>
        <v>73</v>
      </c>
      <c r="D232" s="66">
        <f>SUM('Summary Data'!D299,'Summary Data'!H299,'Summary Data'!J299)</f>
        <v>17537527</v>
      </c>
      <c r="E232" s="65">
        <f>SUM('Summary Data'!C290,'Summary Data'!G290)</f>
        <v>111</v>
      </c>
      <c r="F232" s="101">
        <f>SUM('Summary Data'!D290,'Summary Data'!H290,'Summary Data'!J290)</f>
        <v>22915471.98</v>
      </c>
      <c r="G232" s="89">
        <f t="shared" si="108"/>
        <v>-0.52054794520547942</v>
      </c>
      <c r="H232" s="89">
        <f t="shared" si="109"/>
        <v>-0.30665355383344528</v>
      </c>
      <c r="I232" s="65">
        <f>SUM('Summary Data'!AK299)</f>
        <v>6</v>
      </c>
      <c r="J232" s="101">
        <f>SUM('Summary Data'!AL299)</f>
        <v>15117411</v>
      </c>
      <c r="K232" s="65">
        <f>SUM('Summary Data'!AK290)</f>
        <v>4</v>
      </c>
      <c r="L232" s="101">
        <f>SUM('Summary Data'!AL290)</f>
        <v>5194546</v>
      </c>
      <c r="M232" s="89">
        <f t="shared" si="110"/>
        <v>0.33333333333333331</v>
      </c>
      <c r="N232" s="89">
        <f t="shared" si="111"/>
        <v>0.65638653338193953</v>
      </c>
      <c r="O232" s="90"/>
      <c r="P232" s="90"/>
      <c r="R232" s="88"/>
      <c r="S232" s="29"/>
      <c r="T232" s="66"/>
      <c r="V232" s="66"/>
      <c r="W232" s="90"/>
      <c r="X232" s="90"/>
    </row>
    <row r="233" spans="1:24" ht="12.75" customHeight="1" x14ac:dyDescent="0.2">
      <c r="A233" s="622"/>
      <c r="B233" s="421" t="s">
        <v>671</v>
      </c>
      <c r="C233" s="65">
        <f>SUM('Summary Data'!C300,'Summary Data'!G300)</f>
        <v>134</v>
      </c>
      <c r="D233" s="66">
        <f>SUM('Summary Data'!D300,'Summary Data'!H300,'Summary Data'!J300)</f>
        <v>29273018</v>
      </c>
      <c r="E233" s="65">
        <f>SUM('Summary Data'!C291,'Summary Data'!G291)</f>
        <v>66</v>
      </c>
      <c r="F233" s="101">
        <f>SUM('Summary Data'!D291,'Summary Data'!H291,'Summary Data'!J291)</f>
        <v>15586489.970000001</v>
      </c>
      <c r="G233" s="89">
        <f t="shared" ref="G233" si="112">(C233-E233)/C233</f>
        <v>0.5074626865671642</v>
      </c>
      <c r="H233" s="89">
        <f t="shared" ref="H233" si="113">(D233-F233)/D233</f>
        <v>0.46754755625128913</v>
      </c>
      <c r="I233" s="65">
        <f>SUM('Summary Data'!AK300)</f>
        <v>5</v>
      </c>
      <c r="J233" s="101">
        <f>SUM('Summary Data'!AL300)</f>
        <v>16786468</v>
      </c>
      <c r="K233" s="65">
        <f>SUM('Summary Data'!AK291)</f>
        <v>7</v>
      </c>
      <c r="L233" s="101">
        <f>SUM('Summary Data'!AL291)</f>
        <v>38530929</v>
      </c>
      <c r="M233" s="89">
        <f t="shared" ref="M233" si="114">(I233-K233)/I233</f>
        <v>-0.4</v>
      </c>
      <c r="N233" s="89">
        <f t="shared" ref="N233" si="115">(J233-L233)/J233</f>
        <v>-1.2953565336079036</v>
      </c>
      <c r="O233" s="90"/>
      <c r="P233" s="90"/>
      <c r="R233" s="88"/>
      <c r="S233" s="29"/>
      <c r="T233" s="66"/>
      <c r="V233" s="66"/>
      <c r="W233" s="90"/>
      <c r="X233" s="90"/>
    </row>
    <row r="234" spans="1:24" ht="12.75" customHeight="1" x14ac:dyDescent="0.2">
      <c r="A234" s="622"/>
      <c r="B234" s="421" t="s">
        <v>672</v>
      </c>
      <c r="C234" s="65">
        <f>SUM('Summary Data'!C301,'Summary Data'!G301)</f>
        <v>91</v>
      </c>
      <c r="D234" s="66">
        <f>SUM('Summary Data'!D301,'Summary Data'!H301,'Summary Data'!J301)</f>
        <v>21646652.210000001</v>
      </c>
      <c r="E234" s="65">
        <f>SUM('Summary Data'!C292,'Summary Data'!G292)</f>
        <v>120</v>
      </c>
      <c r="F234" s="101">
        <f>SUM('Summary Data'!D292,'Summary Data'!H292,'Summary Data'!J292)</f>
        <v>29297890.77</v>
      </c>
      <c r="G234" s="89">
        <f t="shared" ref="G234" si="116">(C234-E234)/C234</f>
        <v>-0.31868131868131866</v>
      </c>
      <c r="H234" s="89">
        <f t="shared" ref="H234" si="117">(D234-F234)/D234</f>
        <v>-0.35346059454243889</v>
      </c>
      <c r="I234" s="65">
        <f>SUM('Summary Data'!AK301)</f>
        <v>7</v>
      </c>
      <c r="J234" s="101">
        <f>SUM('Summary Data'!AL301)</f>
        <v>28598768</v>
      </c>
      <c r="K234" s="65">
        <f>SUM('Summary Data'!AK292)</f>
        <v>4</v>
      </c>
      <c r="L234" s="101">
        <f>SUM('Summary Data'!AL292)</f>
        <v>15179642</v>
      </c>
      <c r="M234" s="89">
        <f t="shared" ref="M234" si="118">(I234-K234)/I234</f>
        <v>0.42857142857142855</v>
      </c>
      <c r="N234" s="89">
        <f t="shared" ref="N234" si="119">(J234-L234)/J234</f>
        <v>0.46922042236225003</v>
      </c>
      <c r="O234" s="90"/>
      <c r="P234" s="90"/>
      <c r="R234" s="88"/>
      <c r="S234" s="29"/>
      <c r="T234" s="66"/>
      <c r="V234" s="66"/>
      <c r="W234" s="90"/>
      <c r="X234" s="90"/>
    </row>
    <row r="235" spans="1:24" ht="12.75" customHeight="1" x14ac:dyDescent="0.2">
      <c r="A235" s="622"/>
      <c r="B235" s="423" t="s">
        <v>685</v>
      </c>
      <c r="C235" s="65">
        <f>SUM('Summary Data'!C302,'Summary Data'!G302)</f>
        <v>71</v>
      </c>
      <c r="D235" s="603">
        <f>SUM('Summary Data'!D302,'Summary Data'!H302,'Summary Data'!J302)</f>
        <v>21652650.399999999</v>
      </c>
      <c r="E235" s="65">
        <f>SUM('Summary Data'!C293,'Summary Data'!G293)</f>
        <v>88</v>
      </c>
      <c r="F235" s="101">
        <f>SUM('Summary Data'!D293,'Summary Data'!H293,'Summary Data'!J293)</f>
        <v>18640522.059999999</v>
      </c>
      <c r="G235" s="89">
        <f t="shared" ref="G235" si="120">(C235-E235)/C235</f>
        <v>-0.23943661971830985</v>
      </c>
      <c r="H235" s="89">
        <f t="shared" ref="H235" si="121">(D235-F235)/D235</f>
        <v>0.13911129974185515</v>
      </c>
      <c r="I235" s="65">
        <f>SUM('Summary Data'!AK302)</f>
        <v>4</v>
      </c>
      <c r="J235" s="101">
        <f>SUM('Summary Data'!AL302)</f>
        <v>20143782</v>
      </c>
      <c r="K235" s="65">
        <f>SUM('Summary Data'!AK293)</f>
        <v>3</v>
      </c>
      <c r="L235" s="101">
        <f>SUM('Summary Data'!AL293)</f>
        <v>3922154</v>
      </c>
      <c r="M235" s="89">
        <f t="shared" ref="M235" si="122">(I235-K235)/I235</f>
        <v>0.25</v>
      </c>
      <c r="N235" s="89">
        <f t="shared" ref="N235" si="123">(J235-L235)/J235</f>
        <v>0.80529207474544751</v>
      </c>
      <c r="O235" s="90"/>
      <c r="P235" s="90"/>
      <c r="R235" s="88"/>
      <c r="S235" s="29"/>
      <c r="T235" s="66"/>
      <c r="V235" s="66"/>
      <c r="W235" s="90"/>
      <c r="X235" s="90"/>
    </row>
    <row r="236" spans="1:24" ht="12.75" customHeight="1" x14ac:dyDescent="0.2">
      <c r="A236" s="621" t="s">
        <v>660</v>
      </c>
      <c r="B236" s="597" t="s">
        <v>661</v>
      </c>
      <c r="C236" s="65">
        <f>SUM('Summary Data'!C303,'Summary Data'!G303)</f>
        <v>121</v>
      </c>
      <c r="D236" s="66">
        <f>SUM('Summary Data'!D303,'Summary Data'!H303,'Summary Data'!J303)</f>
        <v>28460788.649999999</v>
      </c>
      <c r="E236" s="65">
        <f>SUM('Summary Data'!C294,'Summary Data'!G294)</f>
        <v>90</v>
      </c>
      <c r="F236" s="101">
        <f>SUM('Summary Data'!D294,'Summary Data'!H294,'Summary Data'!J294)</f>
        <v>20294979.539999999</v>
      </c>
      <c r="G236" s="89">
        <f t="shared" ref="G236" si="124">(C236-E236)/C236</f>
        <v>0.256198347107438</v>
      </c>
      <c r="H236" s="89">
        <f t="shared" ref="H236" si="125">(D236-F236)/D236</f>
        <v>0.28691436524897562</v>
      </c>
      <c r="I236" s="65">
        <f>SUM('Summary Data'!AK303)</f>
        <v>2</v>
      </c>
      <c r="J236" s="101">
        <f>SUM('Summary Data'!AL303)</f>
        <v>8162226</v>
      </c>
      <c r="K236" s="65">
        <f>SUM('Summary Data'!AK294)</f>
        <v>6</v>
      </c>
      <c r="L236" s="101">
        <f>SUM('Summary Data'!AL294)</f>
        <v>7332161.1600000001</v>
      </c>
      <c r="M236" s="89">
        <f t="shared" ref="M236" si="126">(I236-K236)/I236</f>
        <v>-2</v>
      </c>
      <c r="N236" s="89">
        <f t="shared" ref="N236" si="127">(J236-L236)/J236</f>
        <v>0.10169589031227509</v>
      </c>
      <c r="O236" s="90"/>
      <c r="P236" s="90"/>
      <c r="R236" s="88"/>
      <c r="S236" s="29"/>
      <c r="T236" s="66"/>
      <c r="V236" s="66"/>
      <c r="W236" s="90"/>
      <c r="X236" s="90"/>
    </row>
    <row r="237" spans="1:24" ht="12.75" customHeight="1" x14ac:dyDescent="0.2">
      <c r="A237" s="622"/>
      <c r="B237" s="597" t="s">
        <v>674</v>
      </c>
      <c r="C237" s="65"/>
      <c r="D237" s="66"/>
      <c r="E237" s="65"/>
      <c r="F237" s="101"/>
      <c r="G237" s="89"/>
      <c r="H237" s="89"/>
      <c r="I237" s="65"/>
      <c r="J237" s="101"/>
      <c r="K237" s="65"/>
      <c r="L237" s="101"/>
      <c r="M237" s="89"/>
      <c r="N237" s="89"/>
      <c r="O237" s="90"/>
      <c r="P237" s="90"/>
      <c r="R237" s="88"/>
      <c r="S237" s="29"/>
      <c r="T237" s="66"/>
      <c r="V237" s="66"/>
      <c r="W237" s="90"/>
      <c r="X237" s="90"/>
    </row>
    <row r="238" spans="1:24" ht="12.75" customHeight="1" x14ac:dyDescent="0.2">
      <c r="A238" s="622"/>
      <c r="B238" s="597" t="s">
        <v>675</v>
      </c>
      <c r="C238" s="65"/>
      <c r="D238" s="66"/>
      <c r="E238" s="65"/>
      <c r="F238" s="101"/>
      <c r="G238" s="89"/>
      <c r="H238" s="89"/>
      <c r="I238" s="65"/>
      <c r="J238" s="101"/>
      <c r="K238" s="65"/>
      <c r="L238" s="101"/>
      <c r="M238" s="89"/>
      <c r="N238" s="89"/>
      <c r="O238" s="90"/>
      <c r="P238" s="90"/>
      <c r="R238" s="88"/>
      <c r="S238" s="29"/>
      <c r="T238" s="66"/>
      <c r="V238" s="66"/>
      <c r="W238" s="90"/>
      <c r="X238" s="90"/>
    </row>
    <row r="239" spans="1:24" ht="12.75" customHeight="1" x14ac:dyDescent="0.2">
      <c r="A239" s="622"/>
      <c r="B239" s="597" t="s">
        <v>676</v>
      </c>
      <c r="C239" s="65"/>
      <c r="D239" s="66"/>
      <c r="E239" s="65"/>
      <c r="F239" s="101"/>
      <c r="G239" s="65"/>
      <c r="H239" s="89"/>
      <c r="I239" s="65"/>
      <c r="J239" s="101"/>
      <c r="K239" s="65"/>
      <c r="L239" s="101"/>
      <c r="M239" s="89"/>
      <c r="N239" s="89"/>
      <c r="O239" s="90"/>
      <c r="P239" s="90"/>
      <c r="R239" s="88"/>
      <c r="S239" s="29"/>
      <c r="T239" s="66"/>
      <c r="V239" s="66"/>
      <c r="W239" s="90"/>
      <c r="X239" s="90"/>
    </row>
    <row r="240" spans="1:24" ht="12.75" customHeight="1" x14ac:dyDescent="0.2">
      <c r="A240" s="622"/>
      <c r="B240" s="597" t="s">
        <v>677</v>
      </c>
      <c r="C240" s="65"/>
      <c r="D240" s="66"/>
      <c r="E240" s="65"/>
      <c r="F240" s="101"/>
      <c r="G240" s="89"/>
      <c r="H240" s="89"/>
      <c r="I240" s="65"/>
      <c r="J240" s="101"/>
      <c r="K240" s="65"/>
      <c r="L240" s="101"/>
      <c r="M240" s="89"/>
      <c r="N240" s="89"/>
      <c r="O240" s="90"/>
      <c r="P240" s="90"/>
      <c r="R240" s="88"/>
      <c r="S240" s="29"/>
      <c r="T240" s="66"/>
      <c r="V240" s="66"/>
      <c r="W240" s="90"/>
      <c r="X240" s="90"/>
    </row>
    <row r="241" spans="1:31" ht="12.75" customHeight="1" x14ac:dyDescent="0.2">
      <c r="A241" s="622"/>
      <c r="B241" s="597" t="s">
        <v>678</v>
      </c>
      <c r="C241" s="65"/>
      <c r="D241" s="66"/>
      <c r="E241" s="65"/>
      <c r="F241" s="101"/>
      <c r="G241" s="89"/>
      <c r="H241" s="89"/>
      <c r="I241" s="65"/>
      <c r="J241" s="101"/>
      <c r="K241" s="65"/>
      <c r="L241" s="101"/>
      <c r="M241" s="89"/>
      <c r="N241" s="89"/>
      <c r="O241" s="90"/>
      <c r="P241" s="90"/>
      <c r="R241" s="88"/>
      <c r="S241" s="29"/>
      <c r="T241" s="66"/>
      <c r="V241" s="66"/>
      <c r="W241" s="90"/>
      <c r="X241" s="90"/>
    </row>
    <row r="242" spans="1:31" ht="12.75" customHeight="1" x14ac:dyDescent="0.2">
      <c r="A242" s="622"/>
      <c r="B242" s="597" t="s">
        <v>679</v>
      </c>
      <c r="C242" s="65"/>
      <c r="D242" s="66"/>
      <c r="E242" s="65"/>
      <c r="F242" s="101"/>
      <c r="G242" s="89"/>
      <c r="H242" s="89"/>
      <c r="I242" s="65"/>
      <c r="J242" s="101"/>
      <c r="K242" s="65"/>
      <c r="L242" s="101"/>
      <c r="M242" s="89"/>
      <c r="N242" s="89"/>
      <c r="O242" s="90"/>
      <c r="P242" s="90"/>
      <c r="R242" s="88"/>
      <c r="S242" s="29"/>
      <c r="T242" s="66"/>
      <c r="V242" s="66"/>
      <c r="W242" s="90"/>
      <c r="X242" s="90"/>
    </row>
    <row r="243" spans="1:31" ht="12.75" customHeight="1" x14ac:dyDescent="0.2">
      <c r="A243" s="622"/>
      <c r="B243" s="597" t="s">
        <v>680</v>
      </c>
      <c r="C243" s="65"/>
      <c r="D243" s="66"/>
      <c r="E243" s="65"/>
      <c r="F243" s="101"/>
      <c r="G243" s="89"/>
      <c r="H243" s="89"/>
      <c r="I243" s="65"/>
      <c r="J243" s="101"/>
      <c r="K243" s="65"/>
      <c r="L243" s="101"/>
      <c r="M243" s="89"/>
      <c r="N243" s="89"/>
      <c r="O243" s="90"/>
      <c r="P243" s="90"/>
      <c r="R243" s="88"/>
      <c r="S243" s="29"/>
      <c r="T243" s="66"/>
      <c r="V243" s="66"/>
      <c r="W243" s="90"/>
      <c r="X243" s="90"/>
    </row>
    <row r="244" spans="1:31" ht="12.75" customHeight="1" x14ac:dyDescent="0.2">
      <c r="A244" s="622"/>
      <c r="B244" s="598" t="s">
        <v>681</v>
      </c>
      <c r="C244" s="65"/>
      <c r="D244" s="66"/>
      <c r="E244" s="65"/>
      <c r="F244" s="101"/>
      <c r="G244" s="89"/>
      <c r="H244" s="89"/>
      <c r="I244" s="65"/>
      <c r="J244" s="101"/>
      <c r="K244" s="65"/>
      <c r="L244" s="101"/>
      <c r="M244" s="89"/>
      <c r="N244" s="89"/>
      <c r="O244" s="90"/>
      <c r="P244" s="90"/>
      <c r="R244" s="88"/>
      <c r="S244" s="29"/>
      <c r="T244" s="66"/>
      <c r="V244" s="66"/>
      <c r="W244" s="90"/>
      <c r="X244" s="90"/>
    </row>
    <row r="245" spans="1:31" ht="12.75" customHeight="1" x14ac:dyDescent="0.2">
      <c r="A245" s="622"/>
      <c r="B245" s="597" t="s">
        <v>682</v>
      </c>
      <c r="C245" s="65"/>
      <c r="D245" s="66"/>
      <c r="E245" s="65"/>
      <c r="F245" s="101"/>
      <c r="G245" s="89"/>
      <c r="H245" s="89"/>
      <c r="I245" s="65"/>
      <c r="J245" s="101"/>
      <c r="K245" s="65"/>
      <c r="L245" s="101"/>
      <c r="M245" s="89"/>
      <c r="N245" s="89"/>
      <c r="O245" s="90"/>
      <c r="P245" s="90"/>
      <c r="R245" s="88"/>
      <c r="S245" s="29"/>
      <c r="T245" s="66"/>
      <c r="V245" s="66"/>
      <c r="W245" s="90"/>
      <c r="X245" s="90"/>
    </row>
    <row r="246" spans="1:31" ht="12.75" customHeight="1" x14ac:dyDescent="0.2">
      <c r="A246" s="622"/>
      <c r="B246" s="597" t="s">
        <v>683</v>
      </c>
      <c r="C246" s="65"/>
      <c r="D246" s="66"/>
      <c r="E246" s="65"/>
      <c r="F246" s="101"/>
      <c r="G246" s="89"/>
      <c r="H246" s="89"/>
      <c r="I246" s="65"/>
      <c r="J246" s="101"/>
      <c r="K246" s="65"/>
      <c r="L246" s="101"/>
      <c r="M246" s="89"/>
      <c r="N246" s="89"/>
      <c r="O246" s="90"/>
      <c r="P246" s="90"/>
      <c r="R246" s="88"/>
      <c r="S246" s="29"/>
      <c r="T246" s="66"/>
      <c r="V246" s="66"/>
      <c r="W246" s="90"/>
      <c r="X246" s="90"/>
    </row>
    <row r="247" spans="1:31" ht="12.75" customHeight="1" x14ac:dyDescent="0.2">
      <c r="A247" s="623"/>
      <c r="B247" s="599" t="s">
        <v>686</v>
      </c>
      <c r="C247" s="65"/>
      <c r="D247" s="66"/>
      <c r="E247" s="65"/>
      <c r="F247" s="101"/>
      <c r="G247" s="89"/>
      <c r="H247" s="89"/>
      <c r="I247" s="65"/>
      <c r="J247" s="101"/>
      <c r="K247" s="65"/>
      <c r="L247" s="101"/>
      <c r="M247" s="89"/>
      <c r="N247" s="89"/>
      <c r="O247" s="90"/>
      <c r="P247" s="90"/>
      <c r="R247" s="88"/>
      <c r="S247" s="29"/>
      <c r="T247" s="66"/>
      <c r="V247" s="66"/>
      <c r="W247" s="90"/>
      <c r="X247" s="90"/>
    </row>
    <row r="248" spans="1:31" x14ac:dyDescent="0.2">
      <c r="A248" s="151"/>
      <c r="B248" s="189"/>
      <c r="M248" s="90"/>
      <c r="N248" s="90"/>
      <c r="O248" s="90"/>
      <c r="P248" s="90"/>
      <c r="R248" s="88"/>
      <c r="S248" s="29"/>
      <c r="T248" s="66"/>
      <c r="V248" s="66"/>
      <c r="W248" s="90"/>
      <c r="X248" s="90"/>
    </row>
    <row r="249" spans="1:31" ht="12.75" customHeight="1" x14ac:dyDescent="0.2">
      <c r="A249" s="151"/>
      <c r="B249" s="190"/>
      <c r="C249" s="618" t="s">
        <v>159</v>
      </c>
      <c r="D249" s="618"/>
      <c r="E249" s="618"/>
      <c r="F249" s="618"/>
      <c r="G249" s="534"/>
      <c r="H249" s="534"/>
      <c r="I249" s="618" t="s">
        <v>160</v>
      </c>
      <c r="J249" s="618"/>
      <c r="K249" s="618"/>
      <c r="L249" s="618"/>
      <c r="M249" s="61"/>
      <c r="N249" s="61"/>
      <c r="O249" s="90"/>
      <c r="P249" s="90"/>
      <c r="R249" s="88"/>
      <c r="S249" s="29"/>
      <c r="T249" s="66"/>
      <c r="V249" s="66"/>
      <c r="W249" s="90"/>
      <c r="X249" s="90"/>
    </row>
    <row r="250" spans="1:31" x14ac:dyDescent="0.2">
      <c r="A250" s="151"/>
      <c r="B250" s="191"/>
      <c r="C250" s="619" t="s">
        <v>157</v>
      </c>
      <c r="D250" s="619"/>
      <c r="E250" s="619" t="s">
        <v>158</v>
      </c>
      <c r="F250" s="619"/>
      <c r="G250" s="617" t="s">
        <v>161</v>
      </c>
      <c r="H250" s="617"/>
      <c r="I250" s="620" t="s">
        <v>157</v>
      </c>
      <c r="J250" s="620"/>
      <c r="K250" s="620" t="s">
        <v>158</v>
      </c>
      <c r="L250" s="620"/>
      <c r="M250" s="617" t="s">
        <v>161</v>
      </c>
      <c r="N250" s="617"/>
      <c r="O250" s="90"/>
      <c r="P250" s="90"/>
      <c r="R250" s="88"/>
      <c r="S250" s="29"/>
      <c r="T250" s="66"/>
      <c r="V250" s="66"/>
      <c r="W250" s="90"/>
      <c r="X250" s="90"/>
    </row>
    <row r="251" spans="1:31" x14ac:dyDescent="0.2">
      <c r="A251" s="151"/>
      <c r="B251" s="109" t="s">
        <v>164</v>
      </c>
      <c r="C251" s="110" t="s">
        <v>155</v>
      </c>
      <c r="D251" s="110" t="s">
        <v>9</v>
      </c>
      <c r="E251" s="110" t="s">
        <v>156</v>
      </c>
      <c r="F251" s="110" t="s">
        <v>9</v>
      </c>
      <c r="G251" s="521" t="s">
        <v>156</v>
      </c>
      <c r="H251" s="521" t="s">
        <v>9</v>
      </c>
      <c r="I251" s="106" t="s">
        <v>155</v>
      </c>
      <c r="J251" s="106" t="s">
        <v>9</v>
      </c>
      <c r="K251" s="106" t="s">
        <v>156</v>
      </c>
      <c r="L251" s="106" t="s">
        <v>9</v>
      </c>
      <c r="M251" s="521" t="s">
        <v>156</v>
      </c>
      <c r="N251" s="521" t="s">
        <v>9</v>
      </c>
      <c r="O251" s="90"/>
      <c r="P251" s="90"/>
      <c r="R251" s="88"/>
      <c r="S251" s="29"/>
      <c r="T251" s="66"/>
      <c r="V251" s="66"/>
      <c r="W251" s="90"/>
      <c r="X251" s="90"/>
    </row>
    <row r="252" spans="1:31" x14ac:dyDescent="0.2">
      <c r="B252" s="111" t="s">
        <v>208</v>
      </c>
      <c r="C252" s="112"/>
      <c r="D252" s="113"/>
      <c r="E252" s="114"/>
      <c r="F252" s="113"/>
      <c r="G252" s="536"/>
      <c r="H252" s="536"/>
      <c r="I252" s="105"/>
      <c r="J252" s="115"/>
      <c r="K252" s="105"/>
      <c r="L252" s="115"/>
      <c r="M252" s="536"/>
      <c r="N252" s="536"/>
      <c r="O252" s="90"/>
      <c r="P252" s="90"/>
      <c r="R252" s="88"/>
      <c r="S252" s="29"/>
      <c r="T252" s="66"/>
      <c r="V252" s="66"/>
      <c r="W252" s="90"/>
      <c r="X252" s="90"/>
    </row>
    <row r="253" spans="1:31" hidden="1" x14ac:dyDescent="0.2">
      <c r="A253" s="72"/>
      <c r="B253" s="116">
        <v>2007</v>
      </c>
      <c r="C253" s="530">
        <f>SUM(C11:C22)</f>
        <v>845</v>
      </c>
      <c r="D253" s="117">
        <f>SUM(D11:D22)</f>
        <v>198480581</v>
      </c>
      <c r="E253" s="118">
        <f>SUM(E11:E22)</f>
        <v>1638</v>
      </c>
      <c r="F253" s="117">
        <f>SUM(F11:F22)</f>
        <v>336455250</v>
      </c>
      <c r="G253" s="520">
        <f t="shared" ref="G253:H257" si="128">(C253-E253)/C253</f>
        <v>-0.93846153846153846</v>
      </c>
      <c r="H253" s="520">
        <f t="shared" si="128"/>
        <v>-0.69515449977446409</v>
      </c>
      <c r="I253" s="105">
        <f>SUM(I11:I22)</f>
        <v>107</v>
      </c>
      <c r="J253" s="115">
        <f>SUM(J11:J22)</f>
        <v>93246964</v>
      </c>
      <c r="K253" s="105">
        <f>SUM(K11:K22)</f>
        <v>111</v>
      </c>
      <c r="L253" s="115">
        <f>SUM(L11:L22)</f>
        <v>161487212</v>
      </c>
      <c r="M253" s="520">
        <f>(I253-K253)/I253</f>
        <v>-3.7383177570093455E-2</v>
      </c>
      <c r="N253" s="520">
        <f>(J253-L253)/J253</f>
        <v>-0.73182273258784059</v>
      </c>
      <c r="O253" s="61"/>
      <c r="P253" s="61"/>
      <c r="T253" t="s">
        <v>155</v>
      </c>
      <c r="U253" t="s">
        <v>9</v>
      </c>
      <c r="V253" t="s">
        <v>156</v>
      </c>
      <c r="W253" t="s">
        <v>9</v>
      </c>
      <c r="X253" s="62" t="s">
        <v>156</v>
      </c>
      <c r="Y253" s="62" t="s">
        <v>9</v>
      </c>
      <c r="AE253" s="97"/>
    </row>
    <row r="254" spans="1:31" hidden="1" x14ac:dyDescent="0.2">
      <c r="A254" s="105"/>
      <c r="B254" s="119">
        <v>2008</v>
      </c>
      <c r="C254" s="530">
        <f>SUM(C23:C34)</f>
        <v>770</v>
      </c>
      <c r="D254" s="117">
        <f>SUM(D23:D34)</f>
        <v>150559837</v>
      </c>
      <c r="E254" s="118">
        <f>SUM(E23:E34)</f>
        <v>845</v>
      </c>
      <c r="F254" s="117">
        <f>SUM(F23:F34)</f>
        <v>198480581</v>
      </c>
      <c r="G254" s="520">
        <f t="shared" si="128"/>
        <v>-9.7402597402597407E-2</v>
      </c>
      <c r="H254" s="520">
        <f t="shared" si="128"/>
        <v>-0.31828371333850475</v>
      </c>
      <c r="I254" s="105">
        <f>SUM(I23:I34)</f>
        <v>58</v>
      </c>
      <c r="J254" s="115">
        <f>SUM(J23:J34)</f>
        <v>78242085</v>
      </c>
      <c r="K254" s="105">
        <f>SUM(K23:K34)</f>
        <v>107</v>
      </c>
      <c r="L254" s="115">
        <f>SUM(L23:L34)</f>
        <v>93246964</v>
      </c>
      <c r="M254" s="520">
        <f>(I254-K254)/I254</f>
        <v>-0.84482758620689657</v>
      </c>
      <c r="N254" s="520">
        <f>(J254-L254)/J254</f>
        <v>-0.19177504024848008</v>
      </c>
      <c r="O254" s="63"/>
      <c r="P254" s="63"/>
      <c r="S254" s="80" t="s">
        <v>208</v>
      </c>
      <c r="X254" s="62"/>
      <c r="Y254" s="62"/>
    </row>
    <row r="255" spans="1:31" hidden="1" x14ac:dyDescent="0.2">
      <c r="A255" s="108"/>
      <c r="B255" s="120">
        <v>2009</v>
      </c>
      <c r="C255" s="120">
        <f>SUM(C35:C46)</f>
        <v>625</v>
      </c>
      <c r="D255" s="115">
        <f>SUM(D35:D46)</f>
        <v>129197240</v>
      </c>
      <c r="E255" s="105">
        <f>SUM(E35:E46)</f>
        <v>770</v>
      </c>
      <c r="F255" s="115">
        <f>SUM(F35:F46)</f>
        <v>150559837</v>
      </c>
      <c r="G255" s="520">
        <f t="shared" si="128"/>
        <v>-0.23200000000000001</v>
      </c>
      <c r="H255" s="520">
        <f t="shared" si="128"/>
        <v>-0.16534871023560566</v>
      </c>
      <c r="I255" s="105">
        <f>SUM(I35:I46)</f>
        <v>35</v>
      </c>
      <c r="J255" s="115">
        <f>SUM(J35:J46)</f>
        <v>43508603</v>
      </c>
      <c r="K255" s="105">
        <f>SUM(K35:K46)</f>
        <v>58</v>
      </c>
      <c r="L255" s="115">
        <f>SUM(L35:L46)</f>
        <v>78242085</v>
      </c>
      <c r="M255" s="520">
        <f t="shared" ref="M255:N257" si="129">(I255-K255)/I255</f>
        <v>-0.65714285714285714</v>
      </c>
      <c r="N255" s="520">
        <f t="shared" si="129"/>
        <v>-0.79831296812724606</v>
      </c>
      <c r="O255" s="61"/>
      <c r="P255" s="61"/>
      <c r="S255" s="65">
        <v>2007</v>
      </c>
      <c r="T255">
        <v>107</v>
      </c>
      <c r="U255" s="66">
        <v>93246964</v>
      </c>
      <c r="V255">
        <v>111</v>
      </c>
      <c r="W255" s="66">
        <v>161487212</v>
      </c>
      <c r="X255" s="90">
        <v>-3.7383177570093455E-2</v>
      </c>
      <c r="Y255" s="90">
        <v>-0.73182273258784059</v>
      </c>
    </row>
    <row r="256" spans="1:31" hidden="1" x14ac:dyDescent="0.2">
      <c r="A256" s="105"/>
      <c r="B256" s="120">
        <v>2010</v>
      </c>
      <c r="C256" s="120">
        <f>SUM(C47:C58)</f>
        <v>509</v>
      </c>
      <c r="D256" s="115">
        <f>SUM(D47:D58)</f>
        <v>120904232</v>
      </c>
      <c r="E256" s="105">
        <f>SUM(E47:E58)</f>
        <v>625</v>
      </c>
      <c r="F256" s="115">
        <f>SUM(F47:F58)</f>
        <v>129197240</v>
      </c>
      <c r="G256" s="520">
        <f t="shared" si="128"/>
        <v>-0.22789783889980353</v>
      </c>
      <c r="H256" s="520">
        <f t="shared" si="128"/>
        <v>-6.8591544421703954E-2</v>
      </c>
      <c r="I256" s="105">
        <f>SUM(I47:I58)</f>
        <v>32</v>
      </c>
      <c r="J256" s="115">
        <f>SUM(J47:J58)</f>
        <v>28794514</v>
      </c>
      <c r="K256" s="105">
        <f>SUM(K47:K58)</f>
        <v>35</v>
      </c>
      <c r="L256" s="115">
        <f>SUM(L47:L58)</f>
        <v>43508603</v>
      </c>
      <c r="M256" s="520">
        <f t="shared" si="129"/>
        <v>-9.375E-2</v>
      </c>
      <c r="N256" s="520">
        <f t="shared" si="129"/>
        <v>-0.51100320706923552</v>
      </c>
      <c r="O256" s="64"/>
      <c r="P256" s="64"/>
      <c r="S256" s="65">
        <v>2008</v>
      </c>
      <c r="T256">
        <v>58</v>
      </c>
      <c r="U256" s="66">
        <v>78242085</v>
      </c>
      <c r="V256">
        <v>107</v>
      </c>
      <c r="W256" s="66">
        <v>93246964</v>
      </c>
      <c r="X256" s="90">
        <v>-0.84482758620689657</v>
      </c>
      <c r="Y256" s="90">
        <v>-0.19177504024848008</v>
      </c>
    </row>
    <row r="257" spans="1:25" hidden="1" x14ac:dyDescent="0.2">
      <c r="A257" s="105"/>
      <c r="B257" s="210">
        <v>2011</v>
      </c>
      <c r="C257" s="526">
        <f>SUM(C59:C70)</f>
        <v>585</v>
      </c>
      <c r="D257" s="123">
        <f>SUM(D59:D70)</f>
        <v>136295952</v>
      </c>
      <c r="E257" s="124">
        <f>SUM(E59:E70)</f>
        <v>509</v>
      </c>
      <c r="F257" s="123">
        <f>SUM(F59:F70)</f>
        <v>120904232</v>
      </c>
      <c r="G257" s="520">
        <f t="shared" si="128"/>
        <v>0.12991452991452992</v>
      </c>
      <c r="H257" s="520">
        <f t="shared" si="128"/>
        <v>0.11292866570241206</v>
      </c>
      <c r="I257" s="105">
        <f>SUM(I59:I70)</f>
        <v>36</v>
      </c>
      <c r="J257" s="115">
        <f>SUM(J59:J70)</f>
        <v>50154517</v>
      </c>
      <c r="K257" s="105">
        <f>SUM(K59:K70)</f>
        <v>32</v>
      </c>
      <c r="L257" s="115">
        <f>SUM(L59:L70)</f>
        <v>28794514</v>
      </c>
      <c r="M257" s="520">
        <f t="shared" si="129"/>
        <v>0.1111111111111111</v>
      </c>
      <c r="N257" s="520">
        <f t="shared" si="129"/>
        <v>0.4258839338438849</v>
      </c>
      <c r="O257" s="64"/>
      <c r="P257" s="64"/>
      <c r="S257" s="65">
        <v>2009</v>
      </c>
      <c r="T257">
        <v>35</v>
      </c>
      <c r="U257" s="66">
        <v>43508603</v>
      </c>
      <c r="V257">
        <v>58</v>
      </c>
      <c r="W257" s="66">
        <v>78242085</v>
      </c>
      <c r="X257" s="90">
        <v>-0.65714285714285714</v>
      </c>
      <c r="Y257" s="90">
        <v>-0.79831296812724606</v>
      </c>
    </row>
    <row r="258" spans="1:25" hidden="1" x14ac:dyDescent="0.2">
      <c r="A258" s="105"/>
      <c r="B258" s="210">
        <v>2012</v>
      </c>
      <c r="C258" s="526">
        <f>SUM(C71:C82)</f>
        <v>1041</v>
      </c>
      <c r="D258" s="123">
        <f>SUM(D71:D82)</f>
        <v>219127369.59999999</v>
      </c>
      <c r="E258" s="124">
        <f>SUM(E71:E82)</f>
        <v>585</v>
      </c>
      <c r="F258" s="123">
        <f>SUM(F71:F82)</f>
        <v>136295952</v>
      </c>
      <c r="G258" s="520">
        <f>(C258-E258)/C258</f>
        <v>0.43804034582132567</v>
      </c>
      <c r="H258" s="520">
        <f>(D258-F258)/D258</f>
        <v>0.37800580434658765</v>
      </c>
      <c r="I258" s="105">
        <f>SUM(I71:I82)</f>
        <v>53</v>
      </c>
      <c r="J258" s="115">
        <f>SUM(J71:J82)</f>
        <v>99443052.770000011</v>
      </c>
      <c r="K258" s="105">
        <f>SUM(K71:K82)</f>
        <v>36</v>
      </c>
      <c r="L258" s="115">
        <f>SUM(L71:L82)</f>
        <v>50154517</v>
      </c>
      <c r="M258" s="520">
        <f>(I258-K258)/I258</f>
        <v>0.32075471698113206</v>
      </c>
      <c r="N258" s="520">
        <f>(J258-L258)/J258</f>
        <v>0.49564584349596097</v>
      </c>
      <c r="O258" s="64"/>
      <c r="P258" s="64"/>
      <c r="S258" s="65">
        <v>2010</v>
      </c>
      <c r="T258">
        <v>32</v>
      </c>
      <c r="U258" s="66">
        <v>28697454</v>
      </c>
      <c r="V258">
        <v>35</v>
      </c>
      <c r="W258" s="66">
        <v>43508603</v>
      </c>
      <c r="X258" s="90">
        <v>-9.375E-2</v>
      </c>
      <c r="Y258" s="90">
        <v>-0.51611369426709419</v>
      </c>
    </row>
    <row r="259" spans="1:25" hidden="1" x14ac:dyDescent="0.2">
      <c r="A259" s="105"/>
      <c r="B259" s="210">
        <v>2013</v>
      </c>
      <c r="C259" s="526">
        <f>SUM(C83:C94)</f>
        <v>1400</v>
      </c>
      <c r="D259" s="123">
        <f>SUM(D83:D94)</f>
        <v>266121198.99000001</v>
      </c>
      <c r="E259" s="124">
        <f>SUM(E83:E94)</f>
        <v>1041</v>
      </c>
      <c r="F259" s="123">
        <f>SUM(F83:F94)</f>
        <v>219127369.59999999</v>
      </c>
      <c r="G259" s="520">
        <f t="shared" ref="G259:H261" si="130">(C259-E259)/C259</f>
        <v>0.25642857142857145</v>
      </c>
      <c r="H259" s="520">
        <f t="shared" si="130"/>
        <v>0.17658807178215777</v>
      </c>
      <c r="I259" s="105">
        <f>SUM(I83:I94)</f>
        <v>59</v>
      </c>
      <c r="J259" s="115">
        <f>SUM(J83:J94)</f>
        <v>70169985.099999994</v>
      </c>
      <c r="K259" s="105">
        <f>SUM(K83:K94)</f>
        <v>53</v>
      </c>
      <c r="L259" s="115">
        <f>SUM(L83:L94)</f>
        <v>99443052.770000011</v>
      </c>
      <c r="M259" s="520">
        <f t="shared" ref="M259:N261" si="131">(I259-K259)/I259</f>
        <v>0.10169491525423729</v>
      </c>
      <c r="N259" s="520">
        <f t="shared" si="131"/>
        <v>-0.41717363383051392</v>
      </c>
      <c r="O259" s="77"/>
      <c r="P259" s="77"/>
      <c r="R259" t="s">
        <v>215</v>
      </c>
      <c r="S259" s="65" t="s">
        <v>210</v>
      </c>
      <c r="T259">
        <v>50</v>
      </c>
      <c r="U259" s="66">
        <v>63014020</v>
      </c>
      <c r="V259">
        <v>32</v>
      </c>
      <c r="W259" s="66">
        <v>28697454</v>
      </c>
      <c r="X259" s="90">
        <f>(T259-V259)/T259</f>
        <v>0.36</v>
      </c>
      <c r="Y259" s="90">
        <f>(U259-W259)/U259</f>
        <v>0.54458620478426867</v>
      </c>
    </row>
    <row r="260" spans="1:25" hidden="1" x14ac:dyDescent="0.2">
      <c r="A260" s="105"/>
      <c r="B260" s="210">
        <v>2014</v>
      </c>
      <c r="C260" s="526">
        <f>SUM(C95:C106)</f>
        <v>1232</v>
      </c>
      <c r="D260" s="123">
        <f>SUM(D95:D106)</f>
        <v>236664723</v>
      </c>
      <c r="E260" s="124">
        <f>SUM(E95:E106)</f>
        <v>1400</v>
      </c>
      <c r="F260" s="123">
        <f>SUM(F95:F106)</f>
        <v>266121198.99000001</v>
      </c>
      <c r="G260" s="520">
        <f t="shared" si="130"/>
        <v>-0.13636363636363635</v>
      </c>
      <c r="H260" s="520">
        <f t="shared" si="130"/>
        <v>-0.12446500524710652</v>
      </c>
      <c r="I260" s="105">
        <f>SUM(I95:I106)</f>
        <v>56</v>
      </c>
      <c r="J260" s="115">
        <f>SUM(J95:J106)</f>
        <v>71395316.949999988</v>
      </c>
      <c r="K260" s="105">
        <f>SUM(K95:K106)</f>
        <v>59</v>
      </c>
      <c r="L260" s="115">
        <f>SUM(L95:L106)</f>
        <v>70169985.099999994</v>
      </c>
      <c r="M260" s="520">
        <f t="shared" si="131"/>
        <v>-5.3571428571428568E-2</v>
      </c>
      <c r="N260" s="520">
        <f t="shared" si="131"/>
        <v>1.7162636183240508E-2</v>
      </c>
      <c r="O260" s="90"/>
      <c r="P260" s="90"/>
    </row>
    <row r="261" spans="1:25" hidden="1" x14ac:dyDescent="0.2">
      <c r="A261" s="105"/>
      <c r="B261" s="210">
        <v>2015</v>
      </c>
      <c r="C261" s="526">
        <f>SUM(C107:C118)</f>
        <v>1470</v>
      </c>
      <c r="D261" s="123">
        <f>SUM(D107:D118)</f>
        <v>298218424.87</v>
      </c>
      <c r="E261" s="124">
        <f>SUM(E107:E118)</f>
        <v>1232</v>
      </c>
      <c r="F261" s="123">
        <f>SUM(F107:F118)</f>
        <v>236664723</v>
      </c>
      <c r="G261" s="520">
        <f t="shared" ref="G261:G267" si="132">(C261-E261)/C261</f>
        <v>0.16190476190476191</v>
      </c>
      <c r="H261" s="520">
        <f t="shared" si="130"/>
        <v>0.20640475817962162</v>
      </c>
      <c r="I261" s="105">
        <f>SUM(I107:I118)</f>
        <v>75</v>
      </c>
      <c r="J261" s="115">
        <f>SUM(J107:J118)</f>
        <v>105192185.28999999</v>
      </c>
      <c r="K261" s="105">
        <f>SUM(K107:K118)</f>
        <v>56</v>
      </c>
      <c r="L261" s="115">
        <f>SUM(L107:L118)</f>
        <v>71395316.949999988</v>
      </c>
      <c r="M261" s="520">
        <f t="shared" si="131"/>
        <v>0.25333333333333335</v>
      </c>
      <c r="N261" s="520">
        <f>(J261-L261)/J261</f>
        <v>0.32128687360973451</v>
      </c>
      <c r="O261" s="90"/>
      <c r="P261" s="90"/>
    </row>
    <row r="262" spans="1:25" hidden="1" x14ac:dyDescent="0.2">
      <c r="A262" s="105"/>
      <c r="B262" s="211">
        <v>2016</v>
      </c>
      <c r="C262" s="526">
        <f>SUM(C119:C130)</f>
        <v>1727</v>
      </c>
      <c r="D262" s="123">
        <f>SUM(D119:D130)</f>
        <v>366620378.0999999</v>
      </c>
      <c r="E262" s="124">
        <f>SUM(E119:E130)</f>
        <v>1470</v>
      </c>
      <c r="F262" s="123">
        <f>SUM(F119:F130)</f>
        <v>298218424.87</v>
      </c>
      <c r="G262" s="520">
        <f t="shared" si="132"/>
        <v>0.14881297046902142</v>
      </c>
      <c r="H262" s="520">
        <f t="shared" ref="H262:H267" si="133">(D262-F262)/D262</f>
        <v>0.18657433496875203</v>
      </c>
      <c r="I262" s="105">
        <f>SUM(I119:I130)</f>
        <v>51</v>
      </c>
      <c r="J262" s="115">
        <f>SUM(J119:J249)</f>
        <v>1689991465.7390001</v>
      </c>
      <c r="K262" s="105">
        <f>SUM(K119:K130)</f>
        <v>75</v>
      </c>
      <c r="L262" s="115">
        <f>SUM(L119:L130)</f>
        <v>105192185.28999999</v>
      </c>
      <c r="M262" s="520">
        <f t="shared" ref="M262:N264" si="134">(I262-K262)/I262</f>
        <v>-0.47058823529411764</v>
      </c>
      <c r="N262" s="520">
        <f t="shared" si="134"/>
        <v>0.93775578905423551</v>
      </c>
      <c r="O262" s="90"/>
      <c r="P262" s="90"/>
    </row>
    <row r="263" spans="1:25" x14ac:dyDescent="0.2">
      <c r="A263" s="105"/>
      <c r="B263" s="211">
        <v>2017</v>
      </c>
      <c r="C263" s="526">
        <f>SUM(C131:C142)</f>
        <v>2414</v>
      </c>
      <c r="D263" s="123">
        <f>SUM(D131:D142)</f>
        <v>475337989.61000001</v>
      </c>
      <c r="E263" s="124">
        <f>SUM(E131:E142)</f>
        <v>1727</v>
      </c>
      <c r="F263" s="123">
        <f>SUM(F131:F250)</f>
        <v>4502971441.0600014</v>
      </c>
      <c r="G263" s="520">
        <f t="shared" si="132"/>
        <v>0.28458989229494613</v>
      </c>
      <c r="H263" s="520">
        <f t="shared" si="133"/>
        <v>-8.4731991540473111</v>
      </c>
      <c r="I263" s="105">
        <f>SUM(I131:I142)</f>
        <v>80</v>
      </c>
      <c r="J263" s="115">
        <f>SUM(J131:J250)</f>
        <v>1617362409.1390002</v>
      </c>
      <c r="K263" s="105">
        <f>SUM(K131:K142)</f>
        <v>51</v>
      </c>
      <c r="L263" s="115">
        <f>SUM(L131:L250)</f>
        <v>1565653056.7390001</v>
      </c>
      <c r="M263" s="520">
        <f t="shared" si="134"/>
        <v>0.36249999999999999</v>
      </c>
      <c r="N263" s="520">
        <f t="shared" si="134"/>
        <v>3.1971407340626562E-2</v>
      </c>
      <c r="O263" s="90"/>
      <c r="P263" s="90"/>
    </row>
    <row r="264" spans="1:25" x14ac:dyDescent="0.2">
      <c r="A264" s="105"/>
      <c r="B264" s="211">
        <v>2018</v>
      </c>
      <c r="C264" s="526">
        <f>SUM(C143:C249)</f>
        <v>18605</v>
      </c>
      <c r="D264" s="123">
        <f>SUM(D143:D249)</f>
        <v>3989622274.230001</v>
      </c>
      <c r="E264" s="124">
        <f>SUM(E143:E249)</f>
        <v>19711</v>
      </c>
      <c r="F264" s="123">
        <f>SUM(F143:F251)</f>
        <v>4136351062.960001</v>
      </c>
      <c r="G264" s="520">
        <f t="shared" si="132"/>
        <v>-5.9446385380274122E-2</v>
      </c>
      <c r="H264" s="520">
        <f t="shared" si="133"/>
        <v>-3.6777614181111605E-2</v>
      </c>
      <c r="I264" s="105">
        <f>SUM(I143:I249)</f>
        <v>636</v>
      </c>
      <c r="J264" s="115">
        <f>SUM(J143:J251)</f>
        <v>1474641986.9790001</v>
      </c>
      <c r="K264" s="105">
        <f>SUM(K143:K249)</f>
        <v>664</v>
      </c>
      <c r="L264" s="115">
        <f>SUM(L143:L251)</f>
        <v>1493024000.1390002</v>
      </c>
      <c r="M264" s="520">
        <f t="shared" si="134"/>
        <v>-4.40251572327044E-2</v>
      </c>
      <c r="N264" s="537">
        <f t="shared" si="134"/>
        <v>-1.2465407415706425E-2</v>
      </c>
      <c r="O264" s="90"/>
      <c r="P264" s="90"/>
    </row>
    <row r="265" spans="1:25" x14ac:dyDescent="0.2">
      <c r="A265" s="105"/>
      <c r="B265" s="210">
        <v>2019</v>
      </c>
      <c r="C265" s="526">
        <f t="shared" ref="C265:F266" si="135">SUM(C155:C166)</f>
        <v>3024</v>
      </c>
      <c r="D265" s="524">
        <f t="shared" si="135"/>
        <v>602250355.85000002</v>
      </c>
      <c r="E265" s="526">
        <f t="shared" si="135"/>
        <v>3137</v>
      </c>
      <c r="F265" s="500">
        <f t="shared" si="135"/>
        <v>593981144.35000002</v>
      </c>
      <c r="G265" s="520">
        <f t="shared" si="132"/>
        <v>-3.7367724867724869E-2</v>
      </c>
      <c r="H265" s="520">
        <f t="shared" si="133"/>
        <v>1.3730521567445246E-2</v>
      </c>
      <c r="I265" s="124">
        <f t="shared" ref="I265:L266" si="136">SUM(I155:I166)</f>
        <v>68</v>
      </c>
      <c r="J265" s="500">
        <f t="shared" si="136"/>
        <v>163801963.78999999</v>
      </c>
      <c r="K265" s="124">
        <f t="shared" si="136"/>
        <v>108</v>
      </c>
      <c r="L265" s="500">
        <f t="shared" si="136"/>
        <v>154033146.99000001</v>
      </c>
      <c r="M265" s="520">
        <f t="shared" ref="M265:N267" si="137">(I265-K265)/I265</f>
        <v>-0.58823529411764708</v>
      </c>
      <c r="N265" s="520">
        <f t="shared" si="137"/>
        <v>5.9637971206034847E-2</v>
      </c>
      <c r="O265" s="90"/>
      <c r="P265" s="90"/>
    </row>
    <row r="266" spans="1:25" x14ac:dyDescent="0.2">
      <c r="A266" s="105"/>
      <c r="B266" s="211">
        <v>2020</v>
      </c>
      <c r="C266" s="526">
        <f t="shared" si="135"/>
        <v>2943</v>
      </c>
      <c r="D266" s="524">
        <f t="shared" si="135"/>
        <v>589695858.70999992</v>
      </c>
      <c r="E266" s="526">
        <f t="shared" si="135"/>
        <v>3271</v>
      </c>
      <c r="F266" s="500">
        <f t="shared" si="135"/>
        <v>615492757.96000004</v>
      </c>
      <c r="G266" s="520">
        <f t="shared" si="132"/>
        <v>-0.11145090044172613</v>
      </c>
      <c r="H266" s="520">
        <f t="shared" si="133"/>
        <v>-4.374610889490152E-2</v>
      </c>
      <c r="I266" s="124">
        <f t="shared" si="136"/>
        <v>60</v>
      </c>
      <c r="J266" s="500">
        <f t="shared" si="136"/>
        <v>151274416.78999999</v>
      </c>
      <c r="K266" s="124">
        <f t="shared" si="136"/>
        <v>104</v>
      </c>
      <c r="L266" s="500">
        <f t="shared" si="136"/>
        <v>141886718.99000001</v>
      </c>
      <c r="M266" s="520">
        <f t="shared" si="137"/>
        <v>-0.73333333333333328</v>
      </c>
      <c r="N266" s="520">
        <f t="shared" si="137"/>
        <v>6.2057405337956367E-2</v>
      </c>
      <c r="O266" s="90"/>
      <c r="P266" s="90"/>
    </row>
    <row r="267" spans="1:25" x14ac:dyDescent="0.2">
      <c r="A267" s="105"/>
      <c r="B267" s="211">
        <v>2021</v>
      </c>
      <c r="C267" s="526">
        <f>SUM(C179:C190)</f>
        <v>2725</v>
      </c>
      <c r="D267" s="524">
        <f>SUM(D179:D190)</f>
        <v>589833268.37</v>
      </c>
      <c r="E267" s="526">
        <f>SUM(E164:E175)</f>
        <v>3024</v>
      </c>
      <c r="F267" s="524">
        <f>SUM(F164:F175)</f>
        <v>602250355.85000002</v>
      </c>
      <c r="G267" s="520">
        <f t="shared" si="132"/>
        <v>-0.10972477064220183</v>
      </c>
      <c r="H267" s="520">
        <f t="shared" si="133"/>
        <v>-2.1051860154166196E-2</v>
      </c>
      <c r="I267" s="526">
        <f>SUM(I179:I190)</f>
        <v>88</v>
      </c>
      <c r="J267" s="524">
        <f>SUM(J179:J190)</f>
        <v>293358769.98000002</v>
      </c>
      <c r="K267" s="526">
        <f>SUM(K167:K178)</f>
        <v>58</v>
      </c>
      <c r="L267" s="524">
        <f>SUM(L167:L178)</f>
        <v>155356705.79000002</v>
      </c>
      <c r="M267" s="520">
        <f t="shared" si="137"/>
        <v>0.34090909090909088</v>
      </c>
      <c r="N267" s="520">
        <f t="shared" si="137"/>
        <v>0.47042078953156369</v>
      </c>
      <c r="O267" s="90"/>
      <c r="P267" s="90"/>
    </row>
    <row r="268" spans="1:25" x14ac:dyDescent="0.2">
      <c r="A268" s="105"/>
      <c r="B268" s="211">
        <v>2022</v>
      </c>
      <c r="C268" s="526">
        <f>SUM(C191:C202)</f>
        <v>2309</v>
      </c>
      <c r="D268" s="524">
        <f>SUM(D191:D202)</f>
        <v>507532829.02999997</v>
      </c>
      <c r="E268" s="526">
        <f>SUM(E179:E190)</f>
        <v>2369</v>
      </c>
      <c r="F268" s="524">
        <f>SUM(F179:F190)</f>
        <v>535240625.18999994</v>
      </c>
      <c r="G268" s="520">
        <f t="shared" ref="G268:H270" si="138">(C268-E268)/C268</f>
        <v>-2.5985275010827199E-2</v>
      </c>
      <c r="H268" s="520">
        <f t="shared" si="138"/>
        <v>-5.4593111174611672E-2</v>
      </c>
      <c r="I268" s="526">
        <f>SUM(I191:I202)</f>
        <v>105</v>
      </c>
      <c r="J268" s="524">
        <f>SUM(J191:J202)</f>
        <v>312216180.47000003</v>
      </c>
      <c r="K268" s="526">
        <f>SUM(K179:K190)</f>
        <v>77</v>
      </c>
      <c r="L268" s="524">
        <f>SUM(L179:L190)</f>
        <v>201827129.15000001</v>
      </c>
      <c r="M268" s="520">
        <f t="shared" ref="M268:N270" si="139">(I268-K268)/I268</f>
        <v>0.26666666666666666</v>
      </c>
      <c r="N268" s="520">
        <f t="shared" si="139"/>
        <v>0.35356608089248914</v>
      </c>
      <c r="O268" s="90"/>
      <c r="P268" s="90"/>
    </row>
    <row r="269" spans="1:25" x14ac:dyDescent="0.2">
      <c r="A269" s="105"/>
      <c r="B269" s="211">
        <v>2023</v>
      </c>
      <c r="C269" s="526">
        <f>SUM(C203:C214)</f>
        <v>2168</v>
      </c>
      <c r="D269" s="524">
        <f>SUM(D203:D214)</f>
        <v>576224190.19000006</v>
      </c>
      <c r="E269" s="526">
        <f>SUM(E203:E214)</f>
        <v>2040</v>
      </c>
      <c r="F269" s="524">
        <f>SUM(F191:F202)</f>
        <v>613138605.26999998</v>
      </c>
      <c r="G269" s="520">
        <f t="shared" si="138"/>
        <v>5.9040590405904057E-2</v>
      </c>
      <c r="H269" s="520">
        <f t="shared" si="138"/>
        <v>-6.4062591797522467E-2</v>
      </c>
      <c r="I269" s="526">
        <f>SUM(I203:I214)</f>
        <v>86</v>
      </c>
      <c r="J269" s="524">
        <f>SUM(J203:J214)</f>
        <v>134623414.68900001</v>
      </c>
      <c r="K269" s="526">
        <f>SUM(K203:K214)</f>
        <v>72</v>
      </c>
      <c r="L269" s="524">
        <f>SUM(L203:L214)</f>
        <v>264306318.06999999</v>
      </c>
      <c r="M269" s="520">
        <f t="shared" si="139"/>
        <v>0.16279069767441862</v>
      </c>
      <c r="N269" s="520">
        <f t="shared" si="139"/>
        <v>-0.96330124800790906</v>
      </c>
      <c r="O269" s="90"/>
      <c r="P269" s="90"/>
    </row>
    <row r="270" spans="1:25" x14ac:dyDescent="0.2">
      <c r="A270" s="105"/>
      <c r="B270" s="531">
        <v>2024</v>
      </c>
      <c r="C270" s="526">
        <f>SUM(C215:C223)</f>
        <v>1277</v>
      </c>
      <c r="D270" s="524">
        <f>SUM(D215:D223)</f>
        <v>269615233.90000004</v>
      </c>
      <c r="E270" s="526">
        <f>SUM(E215:E223)</f>
        <v>1675</v>
      </c>
      <c r="F270" s="524">
        <f>SUM(F215:F223)</f>
        <v>351702465.06</v>
      </c>
      <c r="G270" s="520">
        <f t="shared" si="138"/>
        <v>-0.31166797180892719</v>
      </c>
      <c r="H270" s="520">
        <f t="shared" si="138"/>
        <v>-0.30446065666469729</v>
      </c>
      <c r="I270" s="526">
        <f>SUM(I215:I223)</f>
        <v>50</v>
      </c>
      <c r="J270" s="524">
        <f>SUM(J215:J223)</f>
        <v>100713214.48</v>
      </c>
      <c r="K270" s="526">
        <f>SUM(K215:K223)</f>
        <v>75</v>
      </c>
      <c r="L270" s="524">
        <f>SUM(L215:L223)</f>
        <v>94189153.089000002</v>
      </c>
      <c r="M270" s="520">
        <f t="shared" si="139"/>
        <v>-0.5</v>
      </c>
      <c r="N270" s="520">
        <f t="shared" si="139"/>
        <v>6.4778603529684523E-2</v>
      </c>
      <c r="O270" s="90"/>
      <c r="P270" s="90"/>
    </row>
    <row r="271" spans="1:25" x14ac:dyDescent="0.2">
      <c r="A271" s="105"/>
      <c r="B271" s="531">
        <v>2025</v>
      </c>
      <c r="C271" s="526">
        <f>SUM(C227:C238)</f>
        <v>1157</v>
      </c>
      <c r="D271" s="524">
        <f>SUM(D227:D238)</f>
        <v>258217663.42000002</v>
      </c>
      <c r="E271" s="526">
        <f>SUM(E215:E226)</f>
        <v>2018</v>
      </c>
      <c r="F271" s="524">
        <f>SUM(F215:F226)</f>
        <v>424021030.56</v>
      </c>
      <c r="G271" s="520">
        <f t="shared" ref="G271" si="140">(C271-E271)/C271</f>
        <v>-0.74416594641313738</v>
      </c>
      <c r="H271" s="520">
        <f t="shared" ref="H271" si="141">(D271-F271)/D271</f>
        <v>-0.64210699200044674</v>
      </c>
      <c r="I271" s="526">
        <f>SUM(I227:I238)</f>
        <v>45</v>
      </c>
      <c r="J271" s="524">
        <f>SUM(J227:J238)</f>
        <v>118396338.16</v>
      </c>
      <c r="K271" s="526">
        <f>SUM(K215:K226)</f>
        <v>93</v>
      </c>
      <c r="L271" s="524">
        <f>SUM(L215:L226)</f>
        <v>112782633.529</v>
      </c>
      <c r="M271" s="520">
        <f t="shared" ref="M271" si="142">(I271-K271)/I271</f>
        <v>-1.0666666666666667</v>
      </c>
      <c r="N271" s="520">
        <f t="shared" ref="N271" si="143">(J271-L271)/J271</f>
        <v>4.7414512291872365E-2</v>
      </c>
      <c r="O271" s="90"/>
      <c r="P271" s="90"/>
    </row>
    <row r="272" spans="1:25" x14ac:dyDescent="0.2">
      <c r="A272" s="105"/>
      <c r="B272" s="121"/>
      <c r="C272" s="122"/>
      <c r="D272" s="123"/>
      <c r="E272" s="124"/>
      <c r="F272" s="123"/>
      <c r="G272" s="89"/>
      <c r="H272" s="89"/>
      <c r="I272" s="105"/>
      <c r="J272" s="115"/>
      <c r="K272" s="105"/>
      <c r="L272" s="115"/>
      <c r="M272" s="89"/>
      <c r="N272" s="89"/>
      <c r="O272" s="90"/>
      <c r="P272" s="90"/>
    </row>
    <row r="273" spans="1:15" x14ac:dyDescent="0.2">
      <c r="A273" s="105"/>
      <c r="B273" s="105"/>
      <c r="C273" s="618" t="s">
        <v>159</v>
      </c>
      <c r="D273" s="618"/>
      <c r="E273" s="618"/>
      <c r="F273" s="618"/>
      <c r="I273" s="618" t="s">
        <v>160</v>
      </c>
      <c r="J273" s="618"/>
      <c r="K273" s="618"/>
      <c r="L273" s="618"/>
      <c r="M273" s="61"/>
      <c r="N273" s="61"/>
    </row>
    <row r="274" spans="1:15" x14ac:dyDescent="0.2">
      <c r="A274" s="105"/>
      <c r="B274" s="105"/>
      <c r="C274" s="619" t="s">
        <v>157</v>
      </c>
      <c r="D274" s="619"/>
      <c r="E274" s="619" t="s">
        <v>158</v>
      </c>
      <c r="F274" s="619"/>
      <c r="G274" s="617" t="s">
        <v>161</v>
      </c>
      <c r="H274" s="617"/>
      <c r="I274" s="620" t="s">
        <v>157</v>
      </c>
      <c r="J274" s="620"/>
      <c r="K274" s="620" t="s">
        <v>158</v>
      </c>
      <c r="L274" s="620"/>
      <c r="M274" s="617" t="s">
        <v>161</v>
      </c>
      <c r="N274" s="617"/>
      <c r="O274" s="534"/>
    </row>
    <row r="275" spans="1:15" x14ac:dyDescent="0.2">
      <c r="A275" s="105"/>
      <c r="B275" s="108"/>
      <c r="C275" s="107" t="s">
        <v>155</v>
      </c>
      <c r="D275" s="107" t="s">
        <v>9</v>
      </c>
      <c r="E275" s="107" t="s">
        <v>156</v>
      </c>
      <c r="F275" s="107" t="s">
        <v>9</v>
      </c>
      <c r="G275" s="521" t="s">
        <v>156</v>
      </c>
      <c r="H275" s="521" t="s">
        <v>9</v>
      </c>
      <c r="I275" s="106" t="s">
        <v>155</v>
      </c>
      <c r="J275" s="106" t="s">
        <v>9</v>
      </c>
      <c r="K275" s="106" t="s">
        <v>156</v>
      </c>
      <c r="L275" s="106" t="s">
        <v>9</v>
      </c>
      <c r="M275" s="521" t="s">
        <v>156</v>
      </c>
      <c r="N275" s="521" t="s">
        <v>9</v>
      </c>
      <c r="O275" s="534"/>
    </row>
    <row r="276" spans="1:15" x14ac:dyDescent="0.2">
      <c r="A276" s="105"/>
      <c r="B276" s="125" t="s">
        <v>209</v>
      </c>
      <c r="C276" s="112"/>
      <c r="D276" s="113"/>
      <c r="E276" s="114"/>
      <c r="F276" s="113"/>
      <c r="G276" s="536"/>
      <c r="H276" s="536"/>
      <c r="I276" s="105"/>
      <c r="J276" s="115"/>
      <c r="K276" s="105"/>
      <c r="L276" s="115"/>
      <c r="M276" s="536"/>
      <c r="N276" s="536"/>
      <c r="O276" s="534"/>
    </row>
    <row r="277" spans="1:15" hidden="1" x14ac:dyDescent="0.2">
      <c r="A277" s="105"/>
      <c r="B277" s="120" t="s">
        <v>162</v>
      </c>
      <c r="C277" s="120">
        <f>SUM(C8:C19)</f>
        <v>865</v>
      </c>
      <c r="D277" s="115">
        <f>SUM(D8:D19)</f>
        <v>206277196</v>
      </c>
      <c r="E277" s="105">
        <f>SUM(E8:E19)</f>
        <v>2111</v>
      </c>
      <c r="F277" s="115">
        <f>SUM(F11:F22)</f>
        <v>336455250</v>
      </c>
      <c r="G277" s="520">
        <f t="shared" ref="G277:H279" si="144">(C277-E277)/C277</f>
        <v>-1.4404624277456648</v>
      </c>
      <c r="H277" s="520">
        <f t="shared" si="144"/>
        <v>-0.63108310818807134</v>
      </c>
      <c r="I277" s="105">
        <f>SUM(I8:I19)</f>
        <v>122</v>
      </c>
      <c r="J277" s="115">
        <f>SUM(J8:J19)</f>
        <v>157057360</v>
      </c>
      <c r="K277" s="105">
        <f>SUM(K8:K19)</f>
        <v>118</v>
      </c>
      <c r="L277" s="115">
        <f>SUM(L8:L19)</f>
        <v>119295224</v>
      </c>
      <c r="M277" s="520">
        <f t="shared" ref="M277:M279" si="145">(I277-K277)/I277</f>
        <v>3.2786885245901641E-2</v>
      </c>
      <c r="N277" s="520">
        <f t="shared" ref="N277:N294" si="146">(J277-L277)/J277</f>
        <v>0.24043531611635394</v>
      </c>
      <c r="O277" s="534"/>
    </row>
    <row r="278" spans="1:15" hidden="1" x14ac:dyDescent="0.2">
      <c r="A278" s="105"/>
      <c r="B278" s="120" t="s">
        <v>141</v>
      </c>
      <c r="C278" s="120">
        <f>SUM(C20:C31)</f>
        <v>816</v>
      </c>
      <c r="D278" s="115">
        <f>SUM(D20:D31)</f>
        <v>162837785</v>
      </c>
      <c r="E278" s="105">
        <f>SUM(E20:E31)</f>
        <v>865</v>
      </c>
      <c r="F278" s="115">
        <f>SUM(F20:F31)</f>
        <v>206277196</v>
      </c>
      <c r="G278" s="520">
        <f t="shared" si="144"/>
        <v>-6.0049019607843139E-2</v>
      </c>
      <c r="H278" s="520">
        <f t="shared" si="144"/>
        <v>-0.26676493419509484</v>
      </c>
      <c r="I278" s="105">
        <f>SUM(I20:I31)</f>
        <v>59</v>
      </c>
      <c r="J278" s="115">
        <f>SUM(J20:J31)</f>
        <v>76230460</v>
      </c>
      <c r="K278" s="105">
        <f>SUM(K20:K31)</f>
        <v>122</v>
      </c>
      <c r="L278" s="115">
        <f>SUM(L20:L31)</f>
        <v>157057360</v>
      </c>
      <c r="M278" s="520">
        <f t="shared" si="145"/>
        <v>-1.0677966101694916</v>
      </c>
      <c r="N278" s="520">
        <f t="shared" si="146"/>
        <v>-1.0602966320811917</v>
      </c>
      <c r="O278" s="534"/>
    </row>
    <row r="279" spans="1:15" hidden="1" x14ac:dyDescent="0.2">
      <c r="A279" s="105"/>
      <c r="B279" s="210" t="s">
        <v>178</v>
      </c>
      <c r="C279" s="120">
        <f>SUM(C32:C43)</f>
        <v>561</v>
      </c>
      <c r="D279" s="115">
        <f>SUM(D32:D43)</f>
        <v>113271070</v>
      </c>
      <c r="E279" s="105">
        <f>SUM(E32:E43)</f>
        <v>816</v>
      </c>
      <c r="F279" s="115">
        <f>SUM(F32:F43)</f>
        <v>162837785</v>
      </c>
      <c r="G279" s="520">
        <f t="shared" si="144"/>
        <v>-0.45454545454545453</v>
      </c>
      <c r="H279" s="520">
        <f t="shared" si="144"/>
        <v>-0.43759377394422072</v>
      </c>
      <c r="I279" s="105">
        <f>SUM(I32:I43)</f>
        <v>43</v>
      </c>
      <c r="J279" s="115">
        <f>SUM(J32:J43)</f>
        <v>47851152</v>
      </c>
      <c r="K279" s="105">
        <f>SUM(K32:K43)</f>
        <v>59</v>
      </c>
      <c r="L279" s="115">
        <f>SUM(L32:L43)</f>
        <v>76230460</v>
      </c>
      <c r="M279" s="520">
        <f t="shared" si="145"/>
        <v>-0.37209302325581395</v>
      </c>
      <c r="N279" s="520">
        <f t="shared" si="146"/>
        <v>-0.59307470800285023</v>
      </c>
      <c r="O279" s="534"/>
    </row>
    <row r="280" spans="1:15" hidden="1" x14ac:dyDescent="0.2">
      <c r="A280" s="105"/>
      <c r="B280" s="120" t="s">
        <v>192</v>
      </c>
      <c r="C280" s="120">
        <f>SUM(C44:C55)</f>
        <v>562</v>
      </c>
      <c r="D280" s="115">
        <f>SUM(D44:D55)</f>
        <v>130573037</v>
      </c>
      <c r="E280" s="105">
        <f>SUM(E44:E55)</f>
        <v>561</v>
      </c>
      <c r="F280" s="115">
        <f>SUM(F44:F55)</f>
        <v>113271070</v>
      </c>
      <c r="G280" s="520">
        <f t="shared" ref="G280:H282" si="147">(C280-E280)/C280</f>
        <v>1.7793594306049821E-3</v>
      </c>
      <c r="H280" s="520">
        <f t="shared" si="147"/>
        <v>0.13250796180837857</v>
      </c>
      <c r="I280" s="105">
        <f>SUM(I44:I55)</f>
        <v>30</v>
      </c>
      <c r="J280" s="115">
        <f>SUM(J44:J55)</f>
        <v>22100945</v>
      </c>
      <c r="K280" s="105">
        <f>SUM(K44:K55)</f>
        <v>43</v>
      </c>
      <c r="L280" s="115">
        <f>SUM(L44:L55)</f>
        <v>47851152</v>
      </c>
      <c r="M280" s="520">
        <f t="shared" ref="M280:M282" si="148">(I280-K280)/I280</f>
        <v>-0.43333333333333335</v>
      </c>
      <c r="N280" s="520">
        <f t="shared" si="146"/>
        <v>-1.1651179169035533</v>
      </c>
      <c r="O280" s="534"/>
    </row>
    <row r="281" spans="1:15" hidden="1" x14ac:dyDescent="0.2">
      <c r="A281" s="105"/>
      <c r="B281" s="210" t="s">
        <v>196</v>
      </c>
      <c r="C281" s="526">
        <f>SUM(C56:C67)</f>
        <v>531</v>
      </c>
      <c r="D281" s="123">
        <f>SUM(D56:D67)</f>
        <v>120050731</v>
      </c>
      <c r="E281" s="124">
        <f>SUM(E56:E67)</f>
        <v>562</v>
      </c>
      <c r="F281" s="123">
        <f>SUM(F56:F67)</f>
        <v>130573037</v>
      </c>
      <c r="G281" s="520">
        <f t="shared" si="147"/>
        <v>-5.8380414312617701E-2</v>
      </c>
      <c r="H281" s="520">
        <f t="shared" si="147"/>
        <v>-8.7648829060441122E-2</v>
      </c>
      <c r="I281" s="105">
        <f>SUM(I56:I67)</f>
        <v>41</v>
      </c>
      <c r="J281" s="115">
        <f>SUM(J56:J67)</f>
        <v>61802325</v>
      </c>
      <c r="K281" s="105">
        <f>SUM(K56:K67)</f>
        <v>30</v>
      </c>
      <c r="L281" s="115">
        <f>SUM(L56:L67)</f>
        <v>22100945</v>
      </c>
      <c r="M281" s="520">
        <f t="shared" si="148"/>
        <v>0.26829268292682928</v>
      </c>
      <c r="N281" s="520">
        <f t="shared" si="146"/>
        <v>0.64239298440633097</v>
      </c>
      <c r="O281" s="534"/>
    </row>
    <row r="282" spans="1:15" hidden="1" x14ac:dyDescent="0.2">
      <c r="A282" s="105"/>
      <c r="B282" s="211" t="s">
        <v>234</v>
      </c>
      <c r="C282" s="526">
        <f>SUM(C68:C79)</f>
        <v>935</v>
      </c>
      <c r="D282" s="123">
        <f>SUM(D68:D79)</f>
        <v>207483737.59999999</v>
      </c>
      <c r="E282" s="124">
        <f>SUM(E68:E79)</f>
        <v>531</v>
      </c>
      <c r="F282" s="123">
        <f>SUM(F68:F79)</f>
        <v>120050731</v>
      </c>
      <c r="G282" s="520">
        <f t="shared" si="147"/>
        <v>0.43208556149732619</v>
      </c>
      <c r="H282" s="520">
        <f t="shared" si="147"/>
        <v>0.42139691337428459</v>
      </c>
      <c r="I282" s="105">
        <f>SUM(I68:I79)</f>
        <v>48</v>
      </c>
      <c r="J282" s="115">
        <f>SUM(J68:J79)</f>
        <v>85055470.770000011</v>
      </c>
      <c r="K282" s="105">
        <f>SUM(K68:K79)</f>
        <v>41</v>
      </c>
      <c r="L282" s="115">
        <f>SUM(L68:L79)</f>
        <v>61802325</v>
      </c>
      <c r="M282" s="520">
        <f t="shared" si="148"/>
        <v>0.14583333333333334</v>
      </c>
      <c r="N282" s="520">
        <f t="shared" si="146"/>
        <v>0.27338800854890627</v>
      </c>
      <c r="O282" s="534"/>
    </row>
    <row r="283" spans="1:15" hidden="1" x14ac:dyDescent="0.2">
      <c r="A283" s="105"/>
      <c r="B283" s="211" t="s">
        <v>268</v>
      </c>
      <c r="C283" s="526">
        <f>SUM(C80:C91)</f>
        <v>1304</v>
      </c>
      <c r="D283" s="123">
        <f>SUM(D80:D91)</f>
        <v>254887788</v>
      </c>
      <c r="E283" s="124">
        <f>SUM(E80:E91)</f>
        <v>935</v>
      </c>
      <c r="F283" s="123">
        <f>SUM(F80:F91)</f>
        <v>207483737.59999999</v>
      </c>
      <c r="G283" s="520">
        <f t="shared" ref="G283:H285" si="149">(C283-E283)/C283</f>
        <v>0.28297546012269936</v>
      </c>
      <c r="H283" s="520">
        <f t="shared" si="149"/>
        <v>0.1859800768485621</v>
      </c>
      <c r="I283" s="105">
        <f>SUM(I80:I91)</f>
        <v>50</v>
      </c>
      <c r="J283" s="115">
        <f>SUM(J80:J91)</f>
        <v>67200352.099999994</v>
      </c>
      <c r="K283" s="105">
        <f>SUM(K80:K91)</f>
        <v>48</v>
      </c>
      <c r="L283" s="115">
        <f>SUM(L80:L91)</f>
        <v>85055470.770000011</v>
      </c>
      <c r="M283" s="520">
        <f t="shared" ref="M283:M285" si="150">(I283-K283)/I283</f>
        <v>0.04</v>
      </c>
      <c r="N283" s="520">
        <f t="shared" si="146"/>
        <v>-0.26569977852839283</v>
      </c>
      <c r="O283" s="534"/>
    </row>
    <row r="284" spans="1:15" hidden="1" x14ac:dyDescent="0.2">
      <c r="A284" s="105"/>
      <c r="B284" s="210" t="s">
        <v>285</v>
      </c>
      <c r="C284" s="526">
        <f>SUM(C92:C103)</f>
        <v>1369</v>
      </c>
      <c r="D284" s="123">
        <f>SUM(D92:D103)</f>
        <v>252837707.99000001</v>
      </c>
      <c r="E284" s="124">
        <f>SUM(E92:E103)</f>
        <v>1304</v>
      </c>
      <c r="F284" s="123">
        <f>SUM(F92:F103)</f>
        <v>254887788</v>
      </c>
      <c r="G284" s="520">
        <f t="shared" si="149"/>
        <v>4.7479912344777213E-2</v>
      </c>
      <c r="H284" s="520">
        <f t="shared" si="149"/>
        <v>-8.108284267792339E-3</v>
      </c>
      <c r="I284" s="105">
        <f>SUM(I92:I103)</f>
        <v>54</v>
      </c>
      <c r="J284" s="115">
        <f>SUM(J92:J103)</f>
        <v>64909731.649999999</v>
      </c>
      <c r="K284" s="105">
        <f>SUM(K92:K103)</f>
        <v>50</v>
      </c>
      <c r="L284" s="115">
        <f>SUM(L92:L103)</f>
        <v>67200352.099999994</v>
      </c>
      <c r="M284" s="520">
        <f t="shared" si="150"/>
        <v>7.407407407407407E-2</v>
      </c>
      <c r="N284" s="520">
        <f t="shared" si="146"/>
        <v>-3.5289322444764654E-2</v>
      </c>
      <c r="O284" s="534"/>
    </row>
    <row r="285" spans="1:15" hidden="1" x14ac:dyDescent="0.2">
      <c r="A285" s="105"/>
      <c r="B285" s="210" t="s">
        <v>304</v>
      </c>
      <c r="C285" s="526">
        <f>SUM(C104:C115)</f>
        <v>1440</v>
      </c>
      <c r="D285" s="123">
        <f>SUM(D104:D115)</f>
        <v>282453555.56999999</v>
      </c>
      <c r="E285" s="124">
        <f>SUM(E104:E115)</f>
        <v>1369</v>
      </c>
      <c r="F285" s="123">
        <f>SUM(F104:F115)</f>
        <v>252837707.99000001</v>
      </c>
      <c r="G285" s="520">
        <f t="shared" si="149"/>
        <v>4.9305555555555554E-2</v>
      </c>
      <c r="H285" s="520">
        <f t="shared" si="149"/>
        <v>0.10485209690575248</v>
      </c>
      <c r="I285" s="105">
        <f>SUM(I104:I115)</f>
        <v>68</v>
      </c>
      <c r="J285" s="115">
        <f>SUM(J104:J115)</f>
        <v>92939632.590000004</v>
      </c>
      <c r="K285" s="105">
        <f>SUM(K104:K115)</f>
        <v>54</v>
      </c>
      <c r="L285" s="115">
        <f>SUM(L104:L115)</f>
        <v>64909731.649999999</v>
      </c>
      <c r="M285" s="520">
        <f t="shared" si="150"/>
        <v>0.20588235294117646</v>
      </c>
      <c r="N285" s="520">
        <f t="shared" si="146"/>
        <v>0.3015925516259888</v>
      </c>
      <c r="O285" s="534"/>
    </row>
    <row r="286" spans="1:15" hidden="1" x14ac:dyDescent="0.2">
      <c r="A286" s="105"/>
      <c r="B286" s="211" t="s">
        <v>347</v>
      </c>
      <c r="C286" s="526">
        <f>SUM(C116:C127)</f>
        <v>1556</v>
      </c>
      <c r="D286" s="123">
        <f>SUM(D116:D127)</f>
        <v>347591833.71000004</v>
      </c>
      <c r="E286" s="124">
        <f>SUM(E116:E127)</f>
        <v>1440</v>
      </c>
      <c r="F286" s="123">
        <f>SUM(F116:F127)</f>
        <v>282453555.56999999</v>
      </c>
      <c r="G286" s="520">
        <f t="shared" ref="G286:H288" si="151">(C286-E286)/C286</f>
        <v>7.4550128534704371E-2</v>
      </c>
      <c r="H286" s="520">
        <f t="shared" si="151"/>
        <v>0.18739875860934546</v>
      </c>
      <c r="I286" s="105">
        <f>SUM(I116:I127)</f>
        <v>66</v>
      </c>
      <c r="J286" s="115">
        <f>SUM(J116:J127)</f>
        <v>84093353.599999994</v>
      </c>
      <c r="K286" s="105">
        <f>SUM(K116:K127)</f>
        <v>68</v>
      </c>
      <c r="L286" s="115">
        <f>SUM(L116:L127)</f>
        <v>92939632.590000004</v>
      </c>
      <c r="M286" s="520">
        <f t="shared" ref="M286:M288" si="152">(I286-K286)/I286</f>
        <v>-3.0303030303030304E-2</v>
      </c>
      <c r="N286" s="520">
        <f t="shared" si="146"/>
        <v>-0.10519593536581243</v>
      </c>
      <c r="O286" s="534"/>
    </row>
    <row r="287" spans="1:15" x14ac:dyDescent="0.2">
      <c r="A287" s="105"/>
      <c r="B287" s="211" t="s">
        <v>369</v>
      </c>
      <c r="C287" s="526">
        <f>SUM(C128:C139)</f>
        <v>2182</v>
      </c>
      <c r="D287" s="123">
        <f>SUM(D128:D139)</f>
        <v>435729574.30000007</v>
      </c>
      <c r="E287" s="124">
        <f>SUM(E128:E139)</f>
        <v>1556</v>
      </c>
      <c r="F287" s="123">
        <f>SUM(F128:F139)</f>
        <v>347591833.71000004</v>
      </c>
      <c r="G287" s="520">
        <f t="shared" si="151"/>
        <v>0.28689275893675525</v>
      </c>
      <c r="H287" s="520">
        <f t="shared" si="151"/>
        <v>0.20227624147751133</v>
      </c>
      <c r="I287" s="105">
        <f>SUM(I128:I139)</f>
        <v>79</v>
      </c>
      <c r="J287" s="115">
        <f>SUM(J128:J139)</f>
        <v>152909654.16</v>
      </c>
      <c r="K287" s="105">
        <f>SUM(K128:K139)</f>
        <v>66</v>
      </c>
      <c r="L287" s="115">
        <f>SUM(L128:L139)</f>
        <v>84093353.599999994</v>
      </c>
      <c r="M287" s="520">
        <f t="shared" si="152"/>
        <v>0.16455696202531644</v>
      </c>
      <c r="N287" s="520">
        <f t="shared" si="146"/>
        <v>0.45004549214396056</v>
      </c>
      <c r="O287" s="534"/>
    </row>
    <row r="288" spans="1:15" x14ac:dyDescent="0.2">
      <c r="A288" s="105"/>
      <c r="B288" s="211" t="s">
        <v>394</v>
      </c>
      <c r="C288" s="526">
        <f t="shared" ref="C288:F290" si="153">SUM(C140:C151)</f>
        <v>3044</v>
      </c>
      <c r="D288" s="123">
        <f t="shared" si="153"/>
        <v>565669330.77999997</v>
      </c>
      <c r="E288" s="124">
        <f t="shared" si="153"/>
        <v>2182</v>
      </c>
      <c r="F288" s="123">
        <f t="shared" si="153"/>
        <v>435729574.30000007</v>
      </c>
      <c r="G288" s="520">
        <f t="shared" si="151"/>
        <v>0.28318002628120892</v>
      </c>
      <c r="H288" s="520">
        <f t="shared" si="151"/>
        <v>0.22970974279412729</v>
      </c>
      <c r="I288" s="105">
        <f t="shared" ref="I288:L290" si="154">SUM(I140:I151)</f>
        <v>79</v>
      </c>
      <c r="J288" s="115">
        <f t="shared" si="154"/>
        <v>119827840.27</v>
      </c>
      <c r="K288" s="105">
        <f t="shared" si="154"/>
        <v>79</v>
      </c>
      <c r="L288" s="115">
        <f t="shared" si="154"/>
        <v>152909654.16</v>
      </c>
      <c r="M288" s="520">
        <f t="shared" si="152"/>
        <v>0</v>
      </c>
      <c r="N288" s="520">
        <f t="shared" si="146"/>
        <v>-0.27607786150079128</v>
      </c>
      <c r="O288" s="534"/>
    </row>
    <row r="289" spans="1:15" x14ac:dyDescent="0.2">
      <c r="A289" s="105"/>
      <c r="B289" s="210" t="s">
        <v>419</v>
      </c>
      <c r="C289" s="526">
        <f t="shared" si="153"/>
        <v>2917</v>
      </c>
      <c r="D289" s="123">
        <f t="shared" si="153"/>
        <v>549354680.15999997</v>
      </c>
      <c r="E289" s="526">
        <f t="shared" si="153"/>
        <v>2259</v>
      </c>
      <c r="F289" s="123">
        <f t="shared" si="153"/>
        <v>449868429.35000002</v>
      </c>
      <c r="G289" s="521">
        <f t="shared" ref="G289:H291" si="155">(C289-E289)/C289</f>
        <v>0.22557422008913267</v>
      </c>
      <c r="H289" s="521">
        <f t="shared" si="155"/>
        <v>0.18109657458643019</v>
      </c>
      <c r="I289" s="526">
        <f t="shared" si="154"/>
        <v>94</v>
      </c>
      <c r="J289" s="500">
        <f t="shared" si="154"/>
        <v>139656528.30000001</v>
      </c>
      <c r="K289" s="526">
        <f t="shared" si="154"/>
        <v>80</v>
      </c>
      <c r="L289" s="500">
        <f t="shared" si="154"/>
        <v>147112955.16</v>
      </c>
      <c r="M289" s="521">
        <f t="shared" ref="M289:M291" si="156">(I289-K289)/I289</f>
        <v>0.14893617021276595</v>
      </c>
      <c r="N289" s="521">
        <f t="shared" si="146"/>
        <v>-5.339118013862288E-2</v>
      </c>
      <c r="O289" s="534"/>
    </row>
    <row r="290" spans="1:15" x14ac:dyDescent="0.2">
      <c r="A290" s="105"/>
      <c r="B290" s="210" t="s">
        <v>534</v>
      </c>
      <c r="C290" s="526">
        <f t="shared" si="153"/>
        <v>2943</v>
      </c>
      <c r="D290" s="123">
        <f t="shared" si="153"/>
        <v>553223983.72000003</v>
      </c>
      <c r="E290" s="526">
        <f t="shared" si="153"/>
        <v>2297</v>
      </c>
      <c r="F290" s="123">
        <f t="shared" si="153"/>
        <v>458762857.50999999</v>
      </c>
      <c r="G290" s="520">
        <f t="shared" si="155"/>
        <v>0.21950390757730207</v>
      </c>
      <c r="H290" s="520">
        <f t="shared" si="155"/>
        <v>0.17074662160310297</v>
      </c>
      <c r="I290" s="526">
        <f t="shared" si="154"/>
        <v>101</v>
      </c>
      <c r="J290" s="500">
        <f t="shared" si="154"/>
        <v>134997090.30000001</v>
      </c>
      <c r="K290" s="526">
        <f t="shared" si="154"/>
        <v>86</v>
      </c>
      <c r="L290" s="500">
        <f t="shared" si="154"/>
        <v>150273254.56</v>
      </c>
      <c r="M290" s="520">
        <f t="shared" si="156"/>
        <v>0.14851485148514851</v>
      </c>
      <c r="N290" s="520">
        <f t="shared" si="146"/>
        <v>-0.11315921125449611</v>
      </c>
      <c r="O290" s="534"/>
    </row>
    <row r="291" spans="1:15" x14ac:dyDescent="0.2">
      <c r="A291" s="105"/>
      <c r="B291" s="211" t="s">
        <v>545</v>
      </c>
      <c r="C291" s="526">
        <f>SUM(C176:C187)</f>
        <v>2546</v>
      </c>
      <c r="D291" s="524">
        <f>SUM(D176:D187)</f>
        <v>584401569.55999994</v>
      </c>
      <c r="E291" s="526">
        <f>SUM(E176:E187)</f>
        <v>2530</v>
      </c>
      <c r="F291" s="524">
        <f>SUM(F176:F187)</f>
        <v>540904205.64999998</v>
      </c>
      <c r="G291" s="535">
        <f t="shared" si="155"/>
        <v>6.2843676355066776E-3</v>
      </c>
      <c r="H291" s="535">
        <f t="shared" si="155"/>
        <v>7.4430607608992977E-2</v>
      </c>
      <c r="I291" s="526">
        <f>SUM(I176:I187)</f>
        <v>84</v>
      </c>
      <c r="J291" s="524">
        <f>SUM(J176:J187)</f>
        <v>266901872.57999998</v>
      </c>
      <c r="K291" s="526">
        <f>SUM(K176:K187)</f>
        <v>64</v>
      </c>
      <c r="L291" s="524">
        <f>SUM(L176:L187)</f>
        <v>155001555.05000001</v>
      </c>
      <c r="M291" s="535">
        <f t="shared" si="156"/>
        <v>0.23809523809523808</v>
      </c>
      <c r="N291" s="535">
        <f t="shared" si="146"/>
        <v>0.4192563972980724</v>
      </c>
      <c r="O291" s="534"/>
    </row>
    <row r="292" spans="1:15" x14ac:dyDescent="0.2">
      <c r="A292" s="105"/>
      <c r="B292" s="210" t="s">
        <v>577</v>
      </c>
      <c r="C292" s="526">
        <f>SUM(C188:C199)</f>
        <v>2451</v>
      </c>
      <c r="D292" s="524">
        <f>SUM(D188:D199)</f>
        <v>541887786.94000006</v>
      </c>
      <c r="E292" s="526">
        <f>SUM(E188:E199)</f>
        <v>2725</v>
      </c>
      <c r="F292" s="524">
        <f>SUM(F188:F199)</f>
        <v>589833268.37</v>
      </c>
      <c r="G292" s="535">
        <f t="shared" ref="G292:H294" si="157">(C292-E292)/C292</f>
        <v>-0.11179110567115463</v>
      </c>
      <c r="H292" s="535">
        <f t="shared" si="157"/>
        <v>-8.8478616026289328E-2</v>
      </c>
      <c r="I292" s="526">
        <f>SUM(I188:I199)</f>
        <v>106</v>
      </c>
      <c r="J292" s="524">
        <f>SUM(J188:J199)</f>
        <v>355623130</v>
      </c>
      <c r="K292" s="526">
        <f>SUM(K188:K199)</f>
        <v>88</v>
      </c>
      <c r="L292" s="524">
        <f>SUM(L188:L199)</f>
        <v>293358769.98000002</v>
      </c>
      <c r="M292" s="535">
        <f t="shared" ref="M292:M294" si="158">(I292-K292)/I292</f>
        <v>0.16981132075471697</v>
      </c>
      <c r="N292" s="535">
        <f t="shared" si="146"/>
        <v>0.17508523705980536</v>
      </c>
      <c r="O292" s="534"/>
    </row>
    <row r="293" spans="1:15" x14ac:dyDescent="0.2">
      <c r="A293" s="105"/>
      <c r="B293" s="211" t="s">
        <v>599</v>
      </c>
      <c r="C293" s="526">
        <f>SUM(C200:C211)</f>
        <v>2367</v>
      </c>
      <c r="D293" s="524">
        <f>SUM(D200:D211)</f>
        <v>604870300.16000009</v>
      </c>
      <c r="E293" s="526">
        <f>SUM(E189:E199)</f>
        <v>2544</v>
      </c>
      <c r="F293" s="524">
        <f>SUM(F189:F199)</f>
        <v>550063341.90999997</v>
      </c>
      <c r="G293" s="535">
        <f t="shared" si="157"/>
        <v>-7.477820025348543E-2</v>
      </c>
      <c r="H293" s="535">
        <f t="shared" si="157"/>
        <v>9.0609438478798848E-2</v>
      </c>
      <c r="I293" s="526">
        <f>SUM(I200:I211)</f>
        <v>92</v>
      </c>
      <c r="J293" s="524">
        <f>SUM(J200:J211)</f>
        <v>169046775.829</v>
      </c>
      <c r="K293" s="526">
        <f>SUM(K189:K199)</f>
        <v>81</v>
      </c>
      <c r="L293" s="524">
        <f>SUM(L189:L199)</f>
        <v>276212341.98000002</v>
      </c>
      <c r="M293" s="535">
        <f t="shared" si="158"/>
        <v>0.11956521739130435</v>
      </c>
      <c r="N293" s="535">
        <f t="shared" si="146"/>
        <v>-0.63394031400754913</v>
      </c>
      <c r="O293" s="534"/>
    </row>
    <row r="294" spans="1:15" x14ac:dyDescent="0.2">
      <c r="A294" s="105"/>
      <c r="B294" s="531" t="s">
        <v>626</v>
      </c>
      <c r="C294" s="526">
        <f t="shared" ref="C294:D294" si="159">SUM(C212:C223)</f>
        <v>1661</v>
      </c>
      <c r="D294" s="524">
        <f t="shared" si="159"/>
        <v>350012726.99000001</v>
      </c>
      <c r="E294" s="526">
        <f>SUM(E200:E211)</f>
        <v>2309</v>
      </c>
      <c r="F294" s="524">
        <f>SUM(F200:F211)</f>
        <v>507532829.02999997</v>
      </c>
      <c r="G294" s="535">
        <f t="shared" si="157"/>
        <v>-0.39012642986152918</v>
      </c>
      <c r="H294" s="535">
        <f t="shared" si="157"/>
        <v>-0.45004106963373469</v>
      </c>
      <c r="I294" s="526">
        <f t="shared" ref="I294:J294" si="160">SUM(I212:I223)</f>
        <v>66</v>
      </c>
      <c r="J294" s="524">
        <f t="shared" si="160"/>
        <v>123505829.81</v>
      </c>
      <c r="K294" s="526">
        <f>SUM(K200:K211)</f>
        <v>105</v>
      </c>
      <c r="L294" s="524">
        <f>SUM(L200:L211)</f>
        <v>312216180.47000003</v>
      </c>
      <c r="M294" s="535">
        <f t="shared" si="158"/>
        <v>-0.59090909090909094</v>
      </c>
      <c r="N294" s="535">
        <f t="shared" si="146"/>
        <v>-1.5279469070432541</v>
      </c>
      <c r="O294" s="534"/>
    </row>
    <row r="295" spans="1:15" x14ac:dyDescent="0.2">
      <c r="A295" s="105"/>
      <c r="B295" s="531" t="s">
        <v>659</v>
      </c>
      <c r="C295" s="526">
        <f>SUM(C224:C235)</f>
        <v>1310</v>
      </c>
      <c r="D295" s="524">
        <f>SUM(D224:D235)</f>
        <v>293281777.56999993</v>
      </c>
      <c r="E295" s="526">
        <f>SUM(E212:E223)</f>
        <v>2336</v>
      </c>
      <c r="F295" s="524">
        <f>SUM(F212:F223)</f>
        <v>576224190.19000006</v>
      </c>
      <c r="G295" s="535">
        <f t="shared" ref="G295" si="161">(C295-E295)/C295</f>
        <v>-0.78320610687022896</v>
      </c>
      <c r="H295" s="535">
        <f t="shared" ref="H295" si="162">(D295-F295)/D295</f>
        <v>-0.96474596875514362</v>
      </c>
      <c r="I295" s="526">
        <f>SUM(I224:I235)</f>
        <v>57</v>
      </c>
      <c r="J295" s="524">
        <f>SUM(J224:J235)</f>
        <v>167866837.16</v>
      </c>
      <c r="K295" s="526">
        <f>SUM(K212:K223)</f>
        <v>86</v>
      </c>
      <c r="L295" s="524">
        <f>SUM(L212:L223)</f>
        <v>134623414.68900001</v>
      </c>
      <c r="M295" s="535">
        <f t="shared" ref="M295" si="163">(I295-K295)/I295</f>
        <v>-0.50877192982456143</v>
      </c>
      <c r="N295" s="535">
        <f t="shared" ref="N295" si="164">(J295-L295)/J295</f>
        <v>0.19803448396013126</v>
      </c>
      <c r="O295" s="534"/>
    </row>
    <row r="296" spans="1:15" x14ac:dyDescent="0.2">
      <c r="A296" s="105"/>
      <c r="B296" s="531"/>
      <c r="C296" s="526"/>
      <c r="D296" s="524"/>
      <c r="E296" s="526"/>
      <c r="F296" s="524"/>
      <c r="G296" s="535"/>
      <c r="H296" s="535"/>
      <c r="I296" s="526"/>
      <c r="J296" s="524"/>
      <c r="K296" s="526"/>
      <c r="L296" s="524"/>
      <c r="M296" s="535"/>
      <c r="N296" s="535"/>
      <c r="O296" s="534"/>
    </row>
    <row r="297" spans="1:15" x14ac:dyDescent="0.2">
      <c r="A297" s="105"/>
      <c r="B297" s="105"/>
      <c r="C297" s="106"/>
      <c r="D297" s="105"/>
      <c r="E297" s="105"/>
      <c r="F297" s="105"/>
      <c r="I297" s="105"/>
      <c r="J297" s="105"/>
      <c r="K297" s="105"/>
      <c r="L297" s="105"/>
    </row>
    <row r="298" spans="1:15" x14ac:dyDescent="0.2">
      <c r="A298" s="105"/>
      <c r="B298" s="126" t="s">
        <v>220</v>
      </c>
      <c r="C298" s="619" t="s">
        <v>157</v>
      </c>
      <c r="D298" s="619"/>
      <c r="E298" s="619" t="s">
        <v>158</v>
      </c>
      <c r="F298" s="619"/>
      <c r="G298" s="617" t="s">
        <v>161</v>
      </c>
      <c r="H298" s="617"/>
      <c r="I298" s="108"/>
      <c r="J298" s="108"/>
      <c r="K298" s="108"/>
      <c r="L298" s="108"/>
    </row>
    <row r="299" spans="1:15" x14ac:dyDescent="0.2">
      <c r="A299" s="105"/>
      <c r="B299" s="126"/>
      <c r="C299" s="106" t="s">
        <v>155</v>
      </c>
      <c r="D299" s="106" t="s">
        <v>9</v>
      </c>
      <c r="E299" s="106" t="s">
        <v>156</v>
      </c>
      <c r="F299" s="106" t="s">
        <v>9</v>
      </c>
      <c r="G299" s="521" t="s">
        <v>156</v>
      </c>
      <c r="H299" s="521" t="s">
        <v>9</v>
      </c>
      <c r="I299" s="105"/>
      <c r="J299" s="105"/>
      <c r="K299" s="105"/>
      <c r="L299" s="105"/>
    </row>
    <row r="300" spans="1:15" x14ac:dyDescent="0.2">
      <c r="A300" s="105"/>
      <c r="B300" s="125" t="s">
        <v>208</v>
      </c>
      <c r="C300" s="112"/>
      <c r="D300" s="113"/>
      <c r="E300" s="114"/>
      <c r="F300" s="113"/>
      <c r="G300" s="536"/>
      <c r="H300" s="536"/>
      <c r="I300" s="105"/>
      <c r="J300" s="105"/>
      <c r="K300" s="105"/>
      <c r="L300" s="105"/>
    </row>
    <row r="301" spans="1:15" hidden="1" x14ac:dyDescent="0.2">
      <c r="A301" s="105"/>
      <c r="B301" s="105">
        <v>2007</v>
      </c>
      <c r="C301" s="120">
        <f t="shared" ref="C301:C317" si="165">SUM(C253,I253)</f>
        <v>952</v>
      </c>
      <c r="D301" s="115">
        <f t="shared" ref="D301:D317" si="166">SUM(D253,J253)</f>
        <v>291727545</v>
      </c>
      <c r="E301" s="120">
        <f t="shared" ref="E301:E317" si="167">SUM(E253,K253)</f>
        <v>1749</v>
      </c>
      <c r="F301" s="115">
        <f t="shared" ref="F301:F317" si="168">SUM(F253,L253)</f>
        <v>497942462</v>
      </c>
      <c r="G301" s="520">
        <f>(C301-E301)/C301</f>
        <v>-0.83718487394957986</v>
      </c>
      <c r="H301" s="520">
        <f>(D301-F301)/D301</f>
        <v>-0.70687502957596959</v>
      </c>
      <c r="I301" s="105"/>
      <c r="J301" s="105"/>
      <c r="K301" s="105"/>
      <c r="L301" s="105"/>
    </row>
    <row r="302" spans="1:15" hidden="1" x14ac:dyDescent="0.2">
      <c r="A302" s="105"/>
      <c r="B302" s="105">
        <v>2008</v>
      </c>
      <c r="C302" s="120">
        <f t="shared" si="165"/>
        <v>828</v>
      </c>
      <c r="D302" s="115">
        <f t="shared" si="166"/>
        <v>228801922</v>
      </c>
      <c r="E302" s="120">
        <f t="shared" si="167"/>
        <v>952</v>
      </c>
      <c r="F302" s="115">
        <f t="shared" si="168"/>
        <v>291727545</v>
      </c>
      <c r="G302" s="520">
        <f>(C302-E302)/C302</f>
        <v>-0.14975845410628019</v>
      </c>
      <c r="H302" s="520">
        <f>(D302-F302)/D302</f>
        <v>-0.275022265765757</v>
      </c>
      <c r="I302" s="105"/>
      <c r="J302" s="105"/>
      <c r="K302" s="105"/>
      <c r="L302" s="105"/>
    </row>
    <row r="303" spans="1:15" hidden="1" x14ac:dyDescent="0.2">
      <c r="A303" s="105"/>
      <c r="B303" s="105">
        <v>2009</v>
      </c>
      <c r="C303" s="120">
        <f t="shared" si="165"/>
        <v>660</v>
      </c>
      <c r="D303" s="115">
        <f t="shared" si="166"/>
        <v>172705843</v>
      </c>
      <c r="E303" s="120">
        <f t="shared" si="167"/>
        <v>828</v>
      </c>
      <c r="F303" s="115">
        <f t="shared" si="168"/>
        <v>228801922</v>
      </c>
      <c r="G303" s="520">
        <f t="shared" ref="G303:H305" si="169">(C303-E303)/C303</f>
        <v>-0.25454545454545452</v>
      </c>
      <c r="H303" s="520">
        <f t="shared" si="169"/>
        <v>-0.32480707094548039</v>
      </c>
      <c r="I303" s="105"/>
      <c r="J303" s="105"/>
      <c r="K303" s="105"/>
      <c r="L303" s="105"/>
    </row>
    <row r="304" spans="1:15" hidden="1" x14ac:dyDescent="0.2">
      <c r="A304" s="105"/>
      <c r="B304" s="120">
        <v>2010</v>
      </c>
      <c r="C304" s="120">
        <f t="shared" si="165"/>
        <v>541</v>
      </c>
      <c r="D304" s="115">
        <f t="shared" si="166"/>
        <v>149698746</v>
      </c>
      <c r="E304" s="120">
        <f t="shared" si="167"/>
        <v>660</v>
      </c>
      <c r="F304" s="115">
        <f t="shared" si="168"/>
        <v>172705843</v>
      </c>
      <c r="G304" s="520">
        <f t="shared" si="169"/>
        <v>-0.21996303142329021</v>
      </c>
      <c r="H304" s="520">
        <f t="shared" si="169"/>
        <v>-0.15368931012955847</v>
      </c>
      <c r="I304" s="105"/>
      <c r="J304" s="105"/>
      <c r="K304" s="105"/>
      <c r="L304" s="105"/>
    </row>
    <row r="305" spans="1:12" hidden="1" x14ac:dyDescent="0.2">
      <c r="A305" s="105"/>
      <c r="B305" s="210">
        <v>2011</v>
      </c>
      <c r="C305" s="526">
        <f t="shared" si="165"/>
        <v>621</v>
      </c>
      <c r="D305" s="123">
        <f t="shared" si="166"/>
        <v>186450469</v>
      </c>
      <c r="E305" s="526">
        <f t="shared" si="167"/>
        <v>541</v>
      </c>
      <c r="F305" s="123">
        <f t="shared" si="168"/>
        <v>149698746</v>
      </c>
      <c r="G305" s="520">
        <f t="shared" si="169"/>
        <v>0.1288244766505636</v>
      </c>
      <c r="H305" s="520">
        <f t="shared" si="169"/>
        <v>0.19711252643724914</v>
      </c>
      <c r="I305" s="105"/>
      <c r="J305" s="105"/>
      <c r="K305" s="105"/>
      <c r="L305" s="105"/>
    </row>
    <row r="306" spans="1:12" hidden="1" x14ac:dyDescent="0.2">
      <c r="A306" s="105"/>
      <c r="B306" s="210">
        <v>2012</v>
      </c>
      <c r="C306" s="526">
        <f t="shared" si="165"/>
        <v>1094</v>
      </c>
      <c r="D306" s="123">
        <f t="shared" si="166"/>
        <v>318570422.37</v>
      </c>
      <c r="E306" s="526">
        <f t="shared" si="167"/>
        <v>621</v>
      </c>
      <c r="F306" s="123">
        <f t="shared" si="168"/>
        <v>186450469</v>
      </c>
      <c r="G306" s="520">
        <f t="shared" ref="G306:H308" si="170">(C306-E306)/C306</f>
        <v>0.43235831809872027</v>
      </c>
      <c r="H306" s="520">
        <f t="shared" si="170"/>
        <v>0.41472762093572763</v>
      </c>
      <c r="I306" s="105"/>
      <c r="J306" s="105"/>
      <c r="K306" s="105"/>
      <c r="L306" s="105"/>
    </row>
    <row r="307" spans="1:12" hidden="1" x14ac:dyDescent="0.2">
      <c r="A307" s="105"/>
      <c r="B307" s="211">
        <v>2013</v>
      </c>
      <c r="C307" s="527">
        <f t="shared" si="165"/>
        <v>1459</v>
      </c>
      <c r="D307" s="212">
        <f t="shared" si="166"/>
        <v>336291184.09000003</v>
      </c>
      <c r="E307" s="527">
        <f t="shared" si="167"/>
        <v>1094</v>
      </c>
      <c r="F307" s="212">
        <f t="shared" si="168"/>
        <v>318570422.37</v>
      </c>
      <c r="G307" s="520">
        <f t="shared" si="170"/>
        <v>0.25017135023989034</v>
      </c>
      <c r="H307" s="520">
        <f t="shared" si="170"/>
        <v>5.2694696020510322E-2</v>
      </c>
      <c r="I307" s="105"/>
      <c r="J307" s="105"/>
      <c r="K307" s="105"/>
      <c r="L307" s="105"/>
    </row>
    <row r="308" spans="1:12" hidden="1" x14ac:dyDescent="0.2">
      <c r="A308" s="105"/>
      <c r="B308" s="210">
        <v>2014</v>
      </c>
      <c r="C308" s="527">
        <f t="shared" si="165"/>
        <v>1288</v>
      </c>
      <c r="D308" s="525">
        <f t="shared" si="166"/>
        <v>308060039.94999999</v>
      </c>
      <c r="E308" s="527">
        <f t="shared" si="167"/>
        <v>1459</v>
      </c>
      <c r="F308" s="525">
        <f t="shared" si="168"/>
        <v>336291184.09000003</v>
      </c>
      <c r="G308" s="520">
        <f t="shared" si="170"/>
        <v>-0.13276397515527949</v>
      </c>
      <c r="H308" s="520">
        <f t="shared" si="170"/>
        <v>-9.164169473126775E-2</v>
      </c>
      <c r="I308" s="105"/>
      <c r="J308" s="105"/>
      <c r="K308" s="105"/>
      <c r="L308" s="105"/>
    </row>
    <row r="309" spans="1:12" hidden="1" x14ac:dyDescent="0.2">
      <c r="A309" s="105"/>
      <c r="B309" s="210">
        <v>2015</v>
      </c>
      <c r="C309" s="527">
        <f t="shared" si="165"/>
        <v>1545</v>
      </c>
      <c r="D309" s="525">
        <f t="shared" si="166"/>
        <v>403410610.15999997</v>
      </c>
      <c r="E309" s="527">
        <f t="shared" si="167"/>
        <v>1288</v>
      </c>
      <c r="F309" s="525">
        <f t="shared" si="168"/>
        <v>308060039.94999999</v>
      </c>
      <c r="G309" s="520">
        <f t="shared" ref="G309:H311" si="171">(C309-E309)/C309</f>
        <v>0.16634304207119741</v>
      </c>
      <c r="H309" s="520">
        <f t="shared" si="171"/>
        <v>0.23636108671554823</v>
      </c>
      <c r="I309" s="105"/>
      <c r="J309" s="105"/>
      <c r="K309" s="105"/>
      <c r="L309" s="105"/>
    </row>
    <row r="310" spans="1:12" hidden="1" x14ac:dyDescent="0.2">
      <c r="A310" s="105"/>
      <c r="B310" s="211">
        <v>2016</v>
      </c>
      <c r="C310" s="527">
        <f t="shared" si="165"/>
        <v>1778</v>
      </c>
      <c r="D310" s="525">
        <f t="shared" si="166"/>
        <v>2056611843.839</v>
      </c>
      <c r="E310" s="527">
        <f t="shared" si="167"/>
        <v>1545</v>
      </c>
      <c r="F310" s="525">
        <f t="shared" si="168"/>
        <v>403410610.15999997</v>
      </c>
      <c r="G310" s="520">
        <f t="shared" si="171"/>
        <v>0.13104611923509563</v>
      </c>
      <c r="H310" s="520">
        <f t="shared" si="171"/>
        <v>0.80384698679602629</v>
      </c>
      <c r="I310" s="105"/>
      <c r="J310" s="105"/>
      <c r="K310" s="105"/>
      <c r="L310" s="105"/>
    </row>
    <row r="311" spans="1:12" x14ac:dyDescent="0.2">
      <c r="A311" s="105"/>
      <c r="B311" s="211">
        <v>2017</v>
      </c>
      <c r="C311" s="527">
        <f t="shared" si="165"/>
        <v>2494</v>
      </c>
      <c r="D311" s="525">
        <f t="shared" si="166"/>
        <v>2092700398.7490001</v>
      </c>
      <c r="E311" s="527">
        <f t="shared" si="167"/>
        <v>1778</v>
      </c>
      <c r="F311" s="525">
        <f t="shared" si="168"/>
        <v>6068624497.7990017</v>
      </c>
      <c r="G311" s="520">
        <f t="shared" si="171"/>
        <v>0.28708901363271855</v>
      </c>
      <c r="H311" s="520">
        <f t="shared" si="171"/>
        <v>-1.8999012478932855</v>
      </c>
      <c r="I311" s="105"/>
      <c r="J311" s="105"/>
      <c r="K311" s="105"/>
      <c r="L311" s="105"/>
    </row>
    <row r="312" spans="1:12" x14ac:dyDescent="0.2">
      <c r="A312" s="105"/>
      <c r="B312" s="211">
        <v>2018</v>
      </c>
      <c r="C312" s="527">
        <f t="shared" si="165"/>
        <v>19241</v>
      </c>
      <c r="D312" s="525">
        <f t="shared" si="166"/>
        <v>5464264261.2090015</v>
      </c>
      <c r="E312" s="527">
        <f t="shared" si="167"/>
        <v>20375</v>
      </c>
      <c r="F312" s="525">
        <f t="shared" si="168"/>
        <v>5629375063.0990009</v>
      </c>
      <c r="G312" s="520">
        <f t="shared" ref="G312:H314" si="172">(C312-E312)/C312</f>
        <v>-5.8936645704485216E-2</v>
      </c>
      <c r="H312" s="520">
        <f t="shared" si="172"/>
        <v>-3.0216474532925981E-2</v>
      </c>
      <c r="I312" s="105"/>
      <c r="J312" s="105"/>
      <c r="K312" s="105"/>
      <c r="L312" s="105"/>
    </row>
    <row r="313" spans="1:12" x14ac:dyDescent="0.2">
      <c r="A313" s="105"/>
      <c r="B313" s="210">
        <v>2019</v>
      </c>
      <c r="C313" s="527">
        <f t="shared" si="165"/>
        <v>3092</v>
      </c>
      <c r="D313" s="525">
        <f t="shared" si="166"/>
        <v>766052319.63999999</v>
      </c>
      <c r="E313" s="527">
        <f t="shared" si="167"/>
        <v>3245</v>
      </c>
      <c r="F313" s="525">
        <f t="shared" si="168"/>
        <v>748014291.34000003</v>
      </c>
      <c r="G313" s="521">
        <f t="shared" si="172"/>
        <v>-4.9482535575679172E-2</v>
      </c>
      <c r="H313" s="521">
        <f t="shared" si="172"/>
        <v>2.3546731518908234E-2</v>
      </c>
      <c r="I313" s="105"/>
      <c r="J313" s="105"/>
      <c r="K313" s="105"/>
      <c r="L313" s="105"/>
    </row>
    <row r="314" spans="1:12" x14ac:dyDescent="0.2">
      <c r="A314" s="105"/>
      <c r="B314" s="211">
        <v>2020</v>
      </c>
      <c r="C314" s="527">
        <f t="shared" si="165"/>
        <v>3003</v>
      </c>
      <c r="D314" s="525">
        <f t="shared" si="166"/>
        <v>740970275.49999988</v>
      </c>
      <c r="E314" s="527">
        <f t="shared" si="167"/>
        <v>3375</v>
      </c>
      <c r="F314" s="525">
        <f t="shared" si="168"/>
        <v>757379476.95000005</v>
      </c>
      <c r="G314" s="521">
        <f t="shared" si="172"/>
        <v>-0.12387612387612387</v>
      </c>
      <c r="H314" s="521">
        <f t="shared" si="172"/>
        <v>-2.2145559670294992E-2</v>
      </c>
      <c r="I314" s="105"/>
      <c r="J314" s="105"/>
      <c r="K314" s="105"/>
      <c r="L314" s="105"/>
    </row>
    <row r="315" spans="1:12" x14ac:dyDescent="0.2">
      <c r="A315" s="105"/>
      <c r="B315" s="211">
        <v>2021</v>
      </c>
      <c r="C315" s="527">
        <f t="shared" si="165"/>
        <v>2813</v>
      </c>
      <c r="D315" s="525">
        <f t="shared" si="166"/>
        <v>883192038.35000002</v>
      </c>
      <c r="E315" s="527">
        <f t="shared" si="167"/>
        <v>3082</v>
      </c>
      <c r="F315" s="525">
        <f t="shared" si="168"/>
        <v>757607061.6400001</v>
      </c>
      <c r="G315" s="521">
        <f t="shared" ref="G315:H317" si="173">(C315-E315)/C315</f>
        <v>-9.562744400995378E-2</v>
      </c>
      <c r="H315" s="521">
        <f t="shared" si="173"/>
        <v>0.14219441668045457</v>
      </c>
      <c r="I315" s="105"/>
      <c r="J315" s="105"/>
      <c r="K315" s="105"/>
      <c r="L315" s="105"/>
    </row>
    <row r="316" spans="1:12" x14ac:dyDescent="0.2">
      <c r="A316" s="105"/>
      <c r="B316" s="211">
        <v>2022</v>
      </c>
      <c r="C316" s="527">
        <f t="shared" si="165"/>
        <v>2414</v>
      </c>
      <c r="D316" s="525">
        <f t="shared" si="166"/>
        <v>819749009.5</v>
      </c>
      <c r="E316" s="527">
        <f t="shared" si="167"/>
        <v>2446</v>
      </c>
      <c r="F316" s="525">
        <f t="shared" si="168"/>
        <v>737067754.33999991</v>
      </c>
      <c r="G316" s="521">
        <f t="shared" si="173"/>
        <v>-1.3256006628003313E-2</v>
      </c>
      <c r="H316" s="521">
        <f t="shared" si="173"/>
        <v>0.10086167131867707</v>
      </c>
      <c r="I316" s="105"/>
      <c r="J316" s="105"/>
      <c r="K316" s="105"/>
      <c r="L316" s="105"/>
    </row>
    <row r="317" spans="1:12" x14ac:dyDescent="0.2">
      <c r="A317" s="105"/>
      <c r="B317" s="211">
        <v>2023</v>
      </c>
      <c r="C317" s="527">
        <f t="shared" si="165"/>
        <v>2254</v>
      </c>
      <c r="D317" s="525">
        <f t="shared" si="166"/>
        <v>710847604.87900007</v>
      </c>
      <c r="E317" s="527">
        <f t="shared" si="167"/>
        <v>2112</v>
      </c>
      <c r="F317" s="525">
        <f t="shared" si="168"/>
        <v>877444923.33999991</v>
      </c>
      <c r="G317" s="521">
        <f t="shared" si="173"/>
        <v>6.2999112688553682E-2</v>
      </c>
      <c r="H317" s="521">
        <f t="shared" si="173"/>
        <v>-0.23436432410763755</v>
      </c>
      <c r="I317" s="105"/>
      <c r="J317" s="105"/>
      <c r="K317" s="105"/>
      <c r="L317" s="105"/>
    </row>
    <row r="318" spans="1:12" x14ac:dyDescent="0.2">
      <c r="A318" s="105"/>
      <c r="B318" s="531">
        <v>2024</v>
      </c>
      <c r="C318" s="527">
        <f t="shared" ref="C318:F319" si="174">SUM(C270,I270)</f>
        <v>1327</v>
      </c>
      <c r="D318" s="525">
        <f t="shared" si="174"/>
        <v>370328448.38000005</v>
      </c>
      <c r="E318" s="527">
        <f t="shared" si="174"/>
        <v>1750</v>
      </c>
      <c r="F318" s="525">
        <f t="shared" si="174"/>
        <v>445891618.14899999</v>
      </c>
      <c r="G318" s="521">
        <f t="shared" ref="G318" si="175">(C318-E318)/C318</f>
        <v>-0.31876412961567446</v>
      </c>
      <c r="H318" s="521">
        <f t="shared" ref="H318" si="176">(D318-F318)/D318</f>
        <v>-0.20404365394975904</v>
      </c>
      <c r="I318" s="105"/>
      <c r="J318" s="105"/>
      <c r="K318" s="105"/>
      <c r="L318" s="105"/>
    </row>
    <row r="319" spans="1:12" x14ac:dyDescent="0.2">
      <c r="A319" s="105"/>
      <c r="B319" s="531">
        <v>2025</v>
      </c>
      <c r="C319" s="527">
        <f t="shared" si="174"/>
        <v>1202</v>
      </c>
      <c r="D319" s="525">
        <f t="shared" si="174"/>
        <v>376614001.58000004</v>
      </c>
      <c r="E319" s="527">
        <f t="shared" si="174"/>
        <v>2111</v>
      </c>
      <c r="F319" s="525">
        <f t="shared" si="174"/>
        <v>536803664.08899999</v>
      </c>
      <c r="G319" s="521">
        <f t="shared" ref="G319" si="177">(C319-E319)/C319</f>
        <v>-0.7562396006655574</v>
      </c>
      <c r="H319" s="521">
        <f t="shared" ref="H319" si="178">(D319-F319)/D319</f>
        <v>-0.4253417606274858</v>
      </c>
      <c r="I319" s="105"/>
      <c r="J319" s="105"/>
      <c r="K319" s="105"/>
      <c r="L319" s="105"/>
    </row>
    <row r="320" spans="1:12" x14ac:dyDescent="0.2">
      <c r="A320" s="105"/>
      <c r="B320" s="531"/>
      <c r="C320" s="527"/>
      <c r="D320" s="525"/>
      <c r="E320" s="527"/>
      <c r="F320" s="525"/>
      <c r="G320" s="521"/>
      <c r="H320" s="521"/>
      <c r="I320" s="105"/>
      <c r="J320" s="105"/>
      <c r="K320" s="105"/>
      <c r="L320" s="105"/>
    </row>
    <row r="321" spans="1:12" x14ac:dyDescent="0.2">
      <c r="A321" s="105"/>
      <c r="B321" s="531"/>
      <c r="C321" s="527"/>
      <c r="D321" s="525"/>
      <c r="E321" s="527"/>
      <c r="F321" s="525"/>
      <c r="G321" s="521"/>
      <c r="H321" s="521"/>
      <c r="I321" s="105"/>
      <c r="J321" s="105"/>
      <c r="K321" s="105"/>
      <c r="L321" s="105"/>
    </row>
    <row r="322" spans="1:12" x14ac:dyDescent="0.2">
      <c r="B322" s="125" t="s">
        <v>209</v>
      </c>
      <c r="C322" s="529"/>
      <c r="D322" s="113"/>
      <c r="E322" s="529"/>
      <c r="F322" s="113"/>
      <c r="G322" s="89"/>
      <c r="H322" s="89"/>
      <c r="I322" s="105"/>
      <c r="J322" s="105"/>
      <c r="K322" s="105"/>
      <c r="L322" s="105"/>
    </row>
    <row r="323" spans="1:12" hidden="1" x14ac:dyDescent="0.2">
      <c r="B323" s="120" t="s">
        <v>162</v>
      </c>
      <c r="C323" s="120">
        <f t="shared" ref="C323:C339" si="179">SUM(C277,I277)</f>
        <v>987</v>
      </c>
      <c r="D323" s="115">
        <f t="shared" ref="D323:D339" si="180">SUM(D277,J277)</f>
        <v>363334556</v>
      </c>
      <c r="E323" s="120">
        <f t="shared" ref="E323:E339" si="181">SUM(E277,K277)</f>
        <v>2229</v>
      </c>
      <c r="F323" s="115">
        <f t="shared" ref="F323:F339" si="182">SUM(F277,L277)</f>
        <v>455750474</v>
      </c>
      <c r="G323" s="520">
        <f t="shared" ref="G323:H325" si="183">(C323-E323)/C323</f>
        <v>-1.2583586626139818</v>
      </c>
      <c r="H323" s="520">
        <f t="shared" si="183"/>
        <v>-0.25435488167549908</v>
      </c>
      <c r="I323" s="105"/>
      <c r="J323" s="105"/>
      <c r="K323" s="105"/>
      <c r="L323" s="105"/>
    </row>
    <row r="324" spans="1:12" hidden="1" x14ac:dyDescent="0.2">
      <c r="B324" s="120" t="s">
        <v>141</v>
      </c>
      <c r="C324" s="120">
        <f t="shared" si="179"/>
        <v>875</v>
      </c>
      <c r="D324" s="115">
        <f t="shared" si="180"/>
        <v>239068245</v>
      </c>
      <c r="E324" s="120">
        <f t="shared" si="181"/>
        <v>987</v>
      </c>
      <c r="F324" s="115">
        <f t="shared" si="182"/>
        <v>363334556</v>
      </c>
      <c r="G324" s="520">
        <f t="shared" si="183"/>
        <v>-0.128</v>
      </c>
      <c r="H324" s="520">
        <f t="shared" si="183"/>
        <v>-0.51979429974064517</v>
      </c>
      <c r="I324" s="105"/>
      <c r="J324" s="105"/>
      <c r="K324" s="105"/>
      <c r="L324" s="105"/>
    </row>
    <row r="325" spans="1:12" hidden="1" x14ac:dyDescent="0.2">
      <c r="B325" s="210" t="s">
        <v>302</v>
      </c>
      <c r="C325" s="120">
        <f t="shared" si="179"/>
        <v>604</v>
      </c>
      <c r="D325" s="115">
        <f t="shared" si="180"/>
        <v>161122222</v>
      </c>
      <c r="E325" s="120">
        <f t="shared" si="181"/>
        <v>875</v>
      </c>
      <c r="F325" s="115">
        <f t="shared" si="182"/>
        <v>239068245</v>
      </c>
      <c r="G325" s="520">
        <f t="shared" si="183"/>
        <v>-0.44867549668874174</v>
      </c>
      <c r="H325" s="520">
        <f t="shared" si="183"/>
        <v>-0.4837695386301214</v>
      </c>
      <c r="I325" s="105"/>
      <c r="J325" s="105"/>
      <c r="K325" s="105"/>
      <c r="L325" s="105"/>
    </row>
    <row r="326" spans="1:12" hidden="1" x14ac:dyDescent="0.2">
      <c r="B326" s="120" t="s">
        <v>192</v>
      </c>
      <c r="C326" s="120">
        <f t="shared" si="179"/>
        <v>592</v>
      </c>
      <c r="D326" s="115">
        <f t="shared" si="180"/>
        <v>152673982</v>
      </c>
      <c r="E326" s="120">
        <f t="shared" si="181"/>
        <v>604</v>
      </c>
      <c r="F326" s="115">
        <f t="shared" si="182"/>
        <v>161122222</v>
      </c>
      <c r="G326" s="520">
        <f t="shared" ref="G326:H328" si="184">(C326-E326)/C326</f>
        <v>-2.0270270270270271E-2</v>
      </c>
      <c r="H326" s="520">
        <f t="shared" si="184"/>
        <v>-5.5335165097089037E-2</v>
      </c>
      <c r="I326" s="105"/>
      <c r="J326" s="105"/>
      <c r="K326" s="105"/>
      <c r="L326" s="105"/>
    </row>
    <row r="327" spans="1:12" hidden="1" x14ac:dyDescent="0.2">
      <c r="B327" s="210" t="s">
        <v>196</v>
      </c>
      <c r="C327" s="526">
        <f t="shared" si="179"/>
        <v>572</v>
      </c>
      <c r="D327" s="123">
        <f t="shared" si="180"/>
        <v>181853056</v>
      </c>
      <c r="E327" s="526">
        <f t="shared" si="181"/>
        <v>592</v>
      </c>
      <c r="F327" s="123">
        <f t="shared" si="182"/>
        <v>152673982</v>
      </c>
      <c r="G327" s="520">
        <f t="shared" si="184"/>
        <v>-3.4965034965034968E-2</v>
      </c>
      <c r="H327" s="520">
        <f t="shared" si="184"/>
        <v>0.16045413061411518</v>
      </c>
    </row>
    <row r="328" spans="1:12" hidden="1" x14ac:dyDescent="0.2">
      <c r="B328" s="211" t="s">
        <v>234</v>
      </c>
      <c r="C328" s="526">
        <f t="shared" si="179"/>
        <v>983</v>
      </c>
      <c r="D328" s="123">
        <f t="shared" si="180"/>
        <v>292539208.37</v>
      </c>
      <c r="E328" s="526">
        <f t="shared" si="181"/>
        <v>572</v>
      </c>
      <c r="F328" s="123">
        <f t="shared" si="182"/>
        <v>181853056</v>
      </c>
      <c r="G328" s="520">
        <f t="shared" si="184"/>
        <v>0.41810783316378436</v>
      </c>
      <c r="H328" s="520">
        <f t="shared" si="184"/>
        <v>0.3783634781359137</v>
      </c>
    </row>
    <row r="329" spans="1:12" hidden="1" x14ac:dyDescent="0.2">
      <c r="B329" s="211" t="s">
        <v>270</v>
      </c>
      <c r="C329" s="65">
        <f t="shared" si="179"/>
        <v>1354</v>
      </c>
      <c r="D329" s="66">
        <f t="shared" si="180"/>
        <v>322088140.10000002</v>
      </c>
      <c r="E329" s="65">
        <f t="shared" si="181"/>
        <v>983</v>
      </c>
      <c r="F329" s="66">
        <f t="shared" si="182"/>
        <v>292539208.37</v>
      </c>
      <c r="G329" s="520">
        <f t="shared" ref="G329:H331" si="185">(C329-E329)/C329</f>
        <v>0.27400295420974891</v>
      </c>
      <c r="H329" s="520">
        <f t="shared" si="185"/>
        <v>9.1741756529209184E-2</v>
      </c>
    </row>
    <row r="330" spans="1:12" hidden="1" x14ac:dyDescent="0.2">
      <c r="B330" s="210" t="s">
        <v>285</v>
      </c>
      <c r="C330" s="65">
        <f t="shared" si="179"/>
        <v>1423</v>
      </c>
      <c r="D330" s="66">
        <f t="shared" si="180"/>
        <v>317747439.63999999</v>
      </c>
      <c r="E330" s="65">
        <f t="shared" si="181"/>
        <v>1354</v>
      </c>
      <c r="F330" s="66">
        <f t="shared" si="182"/>
        <v>322088140.10000002</v>
      </c>
      <c r="G330" s="520">
        <f t="shared" si="185"/>
        <v>4.8489107519325371E-2</v>
      </c>
      <c r="H330" s="520">
        <f t="shared" si="185"/>
        <v>-1.366085109896698E-2</v>
      </c>
    </row>
    <row r="331" spans="1:12" hidden="1" x14ac:dyDescent="0.2">
      <c r="B331" s="210" t="s">
        <v>304</v>
      </c>
      <c r="C331" s="65">
        <f t="shared" si="179"/>
        <v>1508</v>
      </c>
      <c r="D331" s="66">
        <f t="shared" si="180"/>
        <v>375393188.15999997</v>
      </c>
      <c r="E331" s="65">
        <f t="shared" si="181"/>
        <v>1423</v>
      </c>
      <c r="F331" s="66">
        <f t="shared" si="182"/>
        <v>317747439.63999999</v>
      </c>
      <c r="G331" s="520">
        <f t="shared" si="185"/>
        <v>5.636604774535809E-2</v>
      </c>
      <c r="H331" s="520">
        <f t="shared" si="185"/>
        <v>0.15356098708810409</v>
      </c>
    </row>
    <row r="332" spans="1:12" hidden="1" x14ac:dyDescent="0.2">
      <c r="B332" s="211" t="s">
        <v>347</v>
      </c>
      <c r="C332" s="65">
        <f t="shared" si="179"/>
        <v>1622</v>
      </c>
      <c r="D332" s="66">
        <f t="shared" si="180"/>
        <v>431685187.31000006</v>
      </c>
      <c r="E332" s="65">
        <f t="shared" si="181"/>
        <v>1508</v>
      </c>
      <c r="F332" s="66">
        <f t="shared" si="182"/>
        <v>375393188.15999997</v>
      </c>
      <c r="G332" s="520">
        <f t="shared" ref="G332:H334" si="186">(C332-E332)/C332</f>
        <v>7.0283600493218246E-2</v>
      </c>
      <c r="H332" s="520">
        <f t="shared" si="186"/>
        <v>0.1304005808046777</v>
      </c>
    </row>
    <row r="333" spans="1:12" x14ac:dyDescent="0.2">
      <c r="B333" s="211" t="s">
        <v>369</v>
      </c>
      <c r="C333" s="65">
        <f t="shared" si="179"/>
        <v>2261</v>
      </c>
      <c r="D333" s="66">
        <f t="shared" si="180"/>
        <v>588639228.46000004</v>
      </c>
      <c r="E333" s="65">
        <f t="shared" si="181"/>
        <v>1622</v>
      </c>
      <c r="F333" s="66">
        <f t="shared" si="182"/>
        <v>431685187.31000006</v>
      </c>
      <c r="G333" s="520">
        <f t="shared" si="186"/>
        <v>0.28261831048208758</v>
      </c>
      <c r="H333" s="520">
        <f t="shared" si="186"/>
        <v>0.26663877220793403</v>
      </c>
    </row>
    <row r="334" spans="1:12" x14ac:dyDescent="0.2">
      <c r="B334" s="211" t="s">
        <v>394</v>
      </c>
      <c r="C334" s="65">
        <f t="shared" si="179"/>
        <v>3123</v>
      </c>
      <c r="D334" s="101">
        <f t="shared" si="180"/>
        <v>685497171.04999995</v>
      </c>
      <c r="E334" s="65">
        <f t="shared" si="181"/>
        <v>2261</v>
      </c>
      <c r="F334" s="101">
        <f t="shared" si="182"/>
        <v>588639228.46000004</v>
      </c>
      <c r="G334" s="533">
        <f t="shared" si="186"/>
        <v>0.27601665065642011</v>
      </c>
      <c r="H334" s="533">
        <f t="shared" si="186"/>
        <v>0.14129590417074839</v>
      </c>
    </row>
    <row r="335" spans="1:12" x14ac:dyDescent="0.2">
      <c r="B335" s="211" t="s">
        <v>419</v>
      </c>
      <c r="C335" s="65">
        <f t="shared" si="179"/>
        <v>3011</v>
      </c>
      <c r="D335" s="101">
        <f t="shared" si="180"/>
        <v>689011208.46000004</v>
      </c>
      <c r="E335" s="65">
        <f t="shared" si="181"/>
        <v>2339</v>
      </c>
      <c r="F335" s="101">
        <f t="shared" si="182"/>
        <v>596981384.50999999</v>
      </c>
      <c r="G335" s="521">
        <f t="shared" ref="G335:H337" si="187">(C335-E335)/C335</f>
        <v>0.22318166722019261</v>
      </c>
      <c r="H335" s="521">
        <f t="shared" si="187"/>
        <v>0.13356796351062955</v>
      </c>
    </row>
    <row r="336" spans="1:12" x14ac:dyDescent="0.2">
      <c r="B336" s="532" t="s">
        <v>535</v>
      </c>
      <c r="C336" s="65">
        <f t="shared" si="179"/>
        <v>3044</v>
      </c>
      <c r="D336" s="101">
        <f t="shared" si="180"/>
        <v>688221074.01999998</v>
      </c>
      <c r="E336" s="65">
        <f t="shared" si="181"/>
        <v>2383</v>
      </c>
      <c r="F336" s="101">
        <f t="shared" si="182"/>
        <v>609036112.06999993</v>
      </c>
      <c r="G336" s="534">
        <f t="shared" si="187"/>
        <v>0.21714848883048621</v>
      </c>
      <c r="H336" s="534">
        <f t="shared" si="187"/>
        <v>0.11505745019906045</v>
      </c>
    </row>
    <row r="337" spans="2:8" x14ac:dyDescent="0.2">
      <c r="B337" s="211" t="s">
        <v>545</v>
      </c>
      <c r="C337" s="65">
        <f t="shared" si="179"/>
        <v>2630</v>
      </c>
      <c r="D337" s="65">
        <f t="shared" si="180"/>
        <v>851303442.13999987</v>
      </c>
      <c r="E337" s="65">
        <f t="shared" si="181"/>
        <v>2594</v>
      </c>
      <c r="F337" s="65">
        <f t="shared" si="182"/>
        <v>695905760.70000005</v>
      </c>
      <c r="G337" s="535">
        <f t="shared" si="187"/>
        <v>1.3688212927756654E-2</v>
      </c>
      <c r="H337" s="535">
        <f>(D337-F337)/D337</f>
        <v>0.18254088230791404</v>
      </c>
    </row>
    <row r="338" spans="2:8" x14ac:dyDescent="0.2">
      <c r="B338" s="210" t="s">
        <v>577</v>
      </c>
      <c r="C338" s="65">
        <f t="shared" si="179"/>
        <v>2557</v>
      </c>
      <c r="D338" s="65">
        <f t="shared" si="180"/>
        <v>897510916.94000006</v>
      </c>
      <c r="E338" s="65">
        <f t="shared" si="181"/>
        <v>2813</v>
      </c>
      <c r="F338" s="65">
        <f t="shared" si="182"/>
        <v>883192038.35000002</v>
      </c>
      <c r="G338" s="535">
        <f>(C338-E338)/C338</f>
        <v>-0.10011732499022291</v>
      </c>
      <c r="H338" s="535">
        <f>(D338-F338)/D338</f>
        <v>1.5953988213111923E-2</v>
      </c>
    </row>
    <row r="339" spans="2:8" x14ac:dyDescent="0.2">
      <c r="B339" s="211" t="s">
        <v>599</v>
      </c>
      <c r="C339" s="65">
        <f t="shared" si="179"/>
        <v>2459</v>
      </c>
      <c r="D339" s="65">
        <f t="shared" si="180"/>
        <v>773917075.98900008</v>
      </c>
      <c r="E339" s="65">
        <f t="shared" si="181"/>
        <v>2625</v>
      </c>
      <c r="F339" s="65">
        <f t="shared" si="182"/>
        <v>826275683.88999999</v>
      </c>
      <c r="G339" s="576">
        <f>(C339-E339)/C339</f>
        <v>-6.7507116714111429E-2</v>
      </c>
      <c r="H339" s="576">
        <f>(D339-F339)/D339</f>
        <v>-6.7654028481139356E-2</v>
      </c>
    </row>
    <row r="340" spans="2:8" x14ac:dyDescent="0.2">
      <c r="B340" s="531" t="s">
        <v>626</v>
      </c>
      <c r="C340" s="65">
        <f t="shared" ref="C340:F341" si="188">SUM(C294,I294)</f>
        <v>1727</v>
      </c>
      <c r="D340" s="101">
        <f t="shared" si="188"/>
        <v>473518556.80000001</v>
      </c>
      <c r="E340" s="65">
        <f t="shared" si="188"/>
        <v>2414</v>
      </c>
      <c r="F340" s="101">
        <f t="shared" si="188"/>
        <v>819749009.5</v>
      </c>
      <c r="G340" s="576">
        <f>(C340-E340)/C340</f>
        <v>-0.39779965257672262</v>
      </c>
      <c r="H340" s="576">
        <f>(D340-F340)/D340</f>
        <v>-0.73118666148967271</v>
      </c>
    </row>
    <row r="341" spans="2:8" x14ac:dyDescent="0.2">
      <c r="B341" s="531" t="s">
        <v>659</v>
      </c>
      <c r="C341" s="65">
        <f t="shared" si="188"/>
        <v>1367</v>
      </c>
      <c r="D341" s="101">
        <f t="shared" si="188"/>
        <v>461148614.7299999</v>
      </c>
      <c r="E341" s="65">
        <f t="shared" si="188"/>
        <v>2422</v>
      </c>
      <c r="F341" s="101">
        <f t="shared" si="188"/>
        <v>710847604.87900007</v>
      </c>
      <c r="G341" s="576">
        <f>(C341-E341)/C341</f>
        <v>-0.77176298463789317</v>
      </c>
      <c r="H341" s="576">
        <f>(D341-F341)/D341</f>
        <v>-0.5414718426405718</v>
      </c>
    </row>
  </sheetData>
  <mergeCells count="49">
    <mergeCell ref="W143:X143"/>
    <mergeCell ref="K274:L274"/>
    <mergeCell ref="A32:A43"/>
    <mergeCell ref="M274:N274"/>
    <mergeCell ref="M250:N250"/>
    <mergeCell ref="I249:L249"/>
    <mergeCell ref="I250:J250"/>
    <mergeCell ref="K250:L250"/>
    <mergeCell ref="A164:A175"/>
    <mergeCell ref="C250:D250"/>
    <mergeCell ref="A152:A163"/>
    <mergeCell ref="A176:A187"/>
    <mergeCell ref="A212:A223"/>
    <mergeCell ref="G298:H298"/>
    <mergeCell ref="A44:A55"/>
    <mergeCell ref="C249:F249"/>
    <mergeCell ref="U143:V143"/>
    <mergeCell ref="A140:A151"/>
    <mergeCell ref="C5:F5"/>
    <mergeCell ref="I5:L5"/>
    <mergeCell ref="I6:J6"/>
    <mergeCell ref="K6:L6"/>
    <mergeCell ref="G6:H6"/>
    <mergeCell ref="A8:A19"/>
    <mergeCell ref="A128:A139"/>
    <mergeCell ref="C298:D298"/>
    <mergeCell ref="E298:F298"/>
    <mergeCell ref="E250:F250"/>
    <mergeCell ref="A80:A91"/>
    <mergeCell ref="A116:A127"/>
    <mergeCell ref="A92:A103"/>
    <mergeCell ref="A20:A31"/>
    <mergeCell ref="A56:A67"/>
    <mergeCell ref="A68:A79"/>
    <mergeCell ref="A104:A115"/>
    <mergeCell ref="A188:A199"/>
    <mergeCell ref="A200:A211"/>
    <mergeCell ref="A224:A235"/>
    <mergeCell ref="A236:A247"/>
    <mergeCell ref="M6:N6"/>
    <mergeCell ref="C6:D6"/>
    <mergeCell ref="E6:F6"/>
    <mergeCell ref="G250:H250"/>
    <mergeCell ref="G274:H274"/>
    <mergeCell ref="C273:F273"/>
    <mergeCell ref="C274:D274"/>
    <mergeCell ref="E274:F274"/>
    <mergeCell ref="I273:L273"/>
    <mergeCell ref="I274:J274"/>
  </mergeCells>
  <phoneticPr fontId="10" type="noConversion"/>
  <printOptions horizontalCentered="1" verticalCentered="1"/>
  <pageMargins left="0.16" right="0.18" top="0.46" bottom="1" header="0.44" footer="0.5"/>
  <pageSetup scale="19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V202"/>
  <sheetViews>
    <sheetView workbookViewId="0">
      <pane ySplit="79" topLeftCell="A119" activePane="bottomLeft" state="frozen"/>
      <selection pane="bottomLeft" activeCell="M142" sqref="M142"/>
    </sheetView>
  </sheetViews>
  <sheetFormatPr defaultColWidth="9.140625" defaultRowHeight="11.25" x14ac:dyDescent="0.2"/>
  <cols>
    <col min="1" max="1" width="2.5703125" style="315" customWidth="1"/>
    <col min="2" max="2" width="15.42578125" style="177" customWidth="1"/>
    <col min="3" max="3" width="5.140625" style="390" customWidth="1"/>
    <col min="4" max="4" width="11.5703125" style="391" customWidth="1"/>
    <col min="5" max="5" width="12.140625" style="392" customWidth="1"/>
    <col min="6" max="6" width="12.42578125" style="393" hidden="1" customWidth="1"/>
    <col min="7" max="7" width="3.5703125" style="390" customWidth="1"/>
    <col min="8" max="8" width="4.42578125" style="390" bestFit="1" customWidth="1"/>
    <col min="9" max="9" width="10.5703125" style="394" customWidth="1"/>
    <col min="10" max="10" width="18.85546875" style="395" customWidth="1"/>
    <col min="11" max="11" width="17.5703125" style="394" customWidth="1"/>
    <col min="12" max="12" width="3.85546875" style="390" customWidth="1"/>
    <col min="13" max="13" width="11.140625" style="394" customWidth="1"/>
    <col min="14" max="14" width="8.42578125" style="396" customWidth="1"/>
    <col min="15" max="15" width="3.5703125" style="390" customWidth="1"/>
    <col min="16" max="16" width="11.42578125" style="394" customWidth="1"/>
    <col min="17" max="17" width="9.5703125" style="396" customWidth="1"/>
    <col min="18" max="18" width="6" style="397" customWidth="1"/>
    <col min="19" max="19" width="8.42578125" style="398" customWidth="1"/>
    <col min="20" max="20" width="3.5703125" style="397" customWidth="1"/>
    <col min="21" max="21" width="9" style="398" customWidth="1"/>
    <col min="22" max="22" width="6.42578125" style="397" customWidth="1"/>
    <col min="23" max="23" width="8.85546875" style="398" customWidth="1"/>
    <col min="24" max="24" width="6" style="397" customWidth="1"/>
    <col min="25" max="25" width="7.85546875" style="398" customWidth="1"/>
    <col min="26" max="26" width="11" style="518" customWidth="1"/>
    <col min="27" max="36" width="9.140625" style="518"/>
    <col min="37" max="16384" width="9.140625" style="315"/>
  </cols>
  <sheetData>
    <row r="1" spans="1:36" ht="90" x14ac:dyDescent="0.2">
      <c r="A1" s="306"/>
      <c r="B1" s="307"/>
      <c r="C1" s="308" t="s">
        <v>0</v>
      </c>
      <c r="D1" s="309" t="s">
        <v>9</v>
      </c>
      <c r="E1" s="310" t="s">
        <v>109</v>
      </c>
      <c r="F1" s="311" t="s">
        <v>193</v>
      </c>
      <c r="G1" s="308" t="s">
        <v>315</v>
      </c>
      <c r="H1" s="308" t="s">
        <v>140</v>
      </c>
      <c r="I1" s="309" t="s">
        <v>9</v>
      </c>
      <c r="J1" s="312" t="s">
        <v>318</v>
      </c>
      <c r="K1" s="309" t="s">
        <v>316</v>
      </c>
      <c r="L1" s="308" t="s">
        <v>176</v>
      </c>
      <c r="M1" s="309" t="s">
        <v>9</v>
      </c>
      <c r="N1" s="313" t="s">
        <v>109</v>
      </c>
      <c r="O1" s="308" t="s">
        <v>177</v>
      </c>
      <c r="P1" s="309" t="s">
        <v>9</v>
      </c>
      <c r="Q1" s="313" t="s">
        <v>110</v>
      </c>
      <c r="R1" s="314" t="s">
        <v>122</v>
      </c>
      <c r="S1" s="310" t="s">
        <v>9</v>
      </c>
      <c r="T1" s="314" t="s">
        <v>125</v>
      </c>
      <c r="U1" s="310" t="s">
        <v>9</v>
      </c>
      <c r="V1" s="314" t="s">
        <v>123</v>
      </c>
      <c r="W1" s="310" t="s">
        <v>9</v>
      </c>
      <c r="X1" s="314" t="s">
        <v>124</v>
      </c>
      <c r="Y1" s="310" t="s">
        <v>9</v>
      </c>
    </row>
    <row r="2" spans="1:36" ht="30.75" hidden="1" customHeight="1" x14ac:dyDescent="0.2">
      <c r="A2" s="627" t="s">
        <v>304</v>
      </c>
      <c r="B2" s="316" t="s">
        <v>298</v>
      </c>
      <c r="C2" s="317">
        <f>SUM('Summary Data'!C171)</f>
        <v>66</v>
      </c>
      <c r="D2" s="318">
        <f>SUM('Summary Data'!D171)</f>
        <v>16588391</v>
      </c>
      <c r="E2" s="319">
        <f>SUM('Summary Data'!E171)</f>
        <v>153516</v>
      </c>
      <c r="F2" s="320"/>
      <c r="G2" s="317">
        <v>5</v>
      </c>
      <c r="H2" s="317">
        <f>SUM('Summary Data'!G171)</f>
        <v>24</v>
      </c>
      <c r="I2" s="318">
        <f>SUM('Summary Data'!H171)</f>
        <v>1946552</v>
      </c>
      <c r="J2" s="272" t="s">
        <v>319</v>
      </c>
      <c r="K2" s="272" t="s">
        <v>320</v>
      </c>
      <c r="L2" s="321">
        <f>SUM('Summary Data'!AK171)</f>
        <v>7</v>
      </c>
      <c r="M2" s="322">
        <f>SUM('Summary Data'!AL171)</f>
        <v>17612169</v>
      </c>
      <c r="N2" s="323">
        <f>SUM('Summary Data'!AM171)</f>
        <v>116367</v>
      </c>
      <c r="O2" s="321">
        <f>SUM('Summary Data'!AN171)</f>
        <v>17</v>
      </c>
      <c r="P2" s="322">
        <f>SUM('Summary Data'!AO171)</f>
        <v>2894615</v>
      </c>
      <c r="Q2" s="323">
        <f>SUM('Summary Data'!AP171)</f>
        <v>111999</v>
      </c>
      <c r="R2" s="321">
        <f>SUM('Summary Data'!Y171)</f>
        <v>255</v>
      </c>
      <c r="S2" s="324">
        <f>SUM('Summary Data'!Z171)</f>
        <v>31488.01</v>
      </c>
      <c r="T2" s="321">
        <f>SUM('Summary Data'!AA171)</f>
        <v>35</v>
      </c>
      <c r="U2" s="324">
        <f>SUM('Summary Data'!AB171)</f>
        <v>42656</v>
      </c>
      <c r="V2" s="321">
        <f>SUM('Summary Data'!AC171)</f>
        <v>244</v>
      </c>
      <c r="W2" s="324">
        <f>SUM('Summary Data'!AD171)</f>
        <v>48695.62</v>
      </c>
      <c r="X2" s="321">
        <f>SUM('Summary Data'!AE171)</f>
        <v>225</v>
      </c>
      <c r="Y2" s="324">
        <f>SUM('Summary Data'!AF171)</f>
        <v>36622.21</v>
      </c>
    </row>
    <row r="3" spans="1:36" ht="15" hidden="1" customHeight="1" x14ac:dyDescent="0.2">
      <c r="A3" s="628"/>
      <c r="B3" s="316" t="s">
        <v>299</v>
      </c>
      <c r="C3" s="317">
        <f>SUM('Summary Data'!C172)</f>
        <v>65</v>
      </c>
      <c r="D3" s="318">
        <f>SUM('Summary Data'!D172)</f>
        <v>14968177</v>
      </c>
      <c r="E3" s="319">
        <f>SUM('Summary Data'!E172)</f>
        <v>138273</v>
      </c>
      <c r="F3" s="320"/>
      <c r="G3" s="317">
        <v>2</v>
      </c>
      <c r="H3" s="317">
        <f>SUM('Summary Data'!G172)</f>
        <v>8</v>
      </c>
      <c r="I3" s="318">
        <f>SUM('Summary Data'!H172)</f>
        <v>476000</v>
      </c>
      <c r="J3" s="272" t="s">
        <v>317</v>
      </c>
      <c r="K3" s="325" t="s">
        <v>321</v>
      </c>
      <c r="L3" s="321">
        <f>SUM('Summary Data'!AK172)</f>
        <v>4</v>
      </c>
      <c r="M3" s="322">
        <f>SUM('Summary Data'!AL172)</f>
        <v>2119489.2999999998</v>
      </c>
      <c r="N3" s="323">
        <f>SUM('Summary Data'!AM172)</f>
        <v>23791</v>
      </c>
      <c r="O3" s="321">
        <f>SUM('Summary Data'!AN172)</f>
        <v>14</v>
      </c>
      <c r="P3" s="322">
        <f>SUM('Summary Data'!AO172)</f>
        <v>1375619</v>
      </c>
      <c r="Q3" s="323">
        <f>SUM('Summary Data'!AP172)</f>
        <v>88651</v>
      </c>
      <c r="R3" s="321">
        <f>SUM('Summary Data'!Y172)</f>
        <v>149</v>
      </c>
      <c r="S3" s="324">
        <f>SUM('Summary Data'!Z172)</f>
        <v>22100.84</v>
      </c>
      <c r="T3" s="321">
        <f>SUM('Summary Data'!AA172)</f>
        <v>15</v>
      </c>
      <c r="U3" s="324">
        <f>SUM('Summary Data'!AB172)</f>
        <v>10354.74</v>
      </c>
      <c r="V3" s="321">
        <f>SUM('Summary Data'!AC172)</f>
        <v>187</v>
      </c>
      <c r="W3" s="324">
        <f>SUM('Summary Data'!AD172)</f>
        <v>34889.21</v>
      </c>
      <c r="X3" s="321">
        <f>SUM('Summary Data'!AE172)</f>
        <v>175</v>
      </c>
      <c r="Y3" s="324">
        <f>SUM('Summary Data'!AF172)</f>
        <v>24089.74</v>
      </c>
    </row>
    <row r="4" spans="1:36" ht="15" hidden="1" customHeight="1" x14ac:dyDescent="0.2">
      <c r="A4" s="628"/>
      <c r="B4" s="316" t="s">
        <v>300</v>
      </c>
      <c r="C4" s="317">
        <f>SUM('Summary Data'!C173)</f>
        <v>48</v>
      </c>
      <c r="D4" s="318">
        <f>SUM('Summary Data'!D173)</f>
        <v>12173840</v>
      </c>
      <c r="E4" s="319">
        <f>SUM('Summary Data'!E173)</f>
        <v>115122</v>
      </c>
      <c r="F4" s="320"/>
      <c r="G4" s="317">
        <v>1</v>
      </c>
      <c r="H4" s="317">
        <f>SUM('Summary Data'!G173)</f>
        <v>4</v>
      </c>
      <c r="I4" s="318">
        <f>SUM('Summary Data'!H173)</f>
        <v>238000</v>
      </c>
      <c r="J4" s="272" t="s">
        <v>317</v>
      </c>
      <c r="K4" s="325" t="s">
        <v>321</v>
      </c>
      <c r="L4" s="321">
        <f>SUM('Summary Data'!AK173)</f>
        <v>8</v>
      </c>
      <c r="M4" s="322">
        <f>SUM('Summary Data'!AL173)</f>
        <v>4827269</v>
      </c>
      <c r="N4" s="323">
        <f>SUM('Summary Data'!AM173)</f>
        <v>81947</v>
      </c>
      <c r="O4" s="321">
        <f>SUM('Summary Data'!AN173)</f>
        <v>21</v>
      </c>
      <c r="P4" s="322">
        <f>SUM('Summary Data'!AO173)</f>
        <v>2211634.52</v>
      </c>
      <c r="Q4" s="323">
        <f>SUM('Summary Data'!AP173)</f>
        <v>57214</v>
      </c>
      <c r="R4" s="321">
        <f>SUM('Summary Data'!Y173)</f>
        <v>207</v>
      </c>
      <c r="S4" s="324">
        <f>SUM('Summary Data'!Z173)</f>
        <v>31843.83</v>
      </c>
      <c r="T4" s="321">
        <f>SUM('Summary Data'!AA173)</f>
        <v>26</v>
      </c>
      <c r="U4" s="324">
        <f>SUM('Summary Data'!AB173)</f>
        <v>18228.599999999999</v>
      </c>
      <c r="V4" s="321">
        <f>SUM('Summary Data'!AC173)</f>
        <v>205</v>
      </c>
      <c r="W4" s="324">
        <f>SUM('Summary Data'!AD173)</f>
        <v>37863.74</v>
      </c>
      <c r="X4" s="321">
        <f>SUM('Summary Data'!AE173)</f>
        <v>212</v>
      </c>
      <c r="Y4" s="324">
        <f>SUM('Summary Data'!AF173)</f>
        <v>23013.58</v>
      </c>
    </row>
    <row r="5" spans="1:36" ht="24" hidden="1" customHeight="1" x14ac:dyDescent="0.2">
      <c r="A5" s="628"/>
      <c r="B5" s="326" t="s">
        <v>305</v>
      </c>
      <c r="C5" s="327">
        <f>SUM('Summary Data'!C174)</f>
        <v>61</v>
      </c>
      <c r="D5" s="318">
        <f>SUM('Summary Data'!D174)</f>
        <v>16724122</v>
      </c>
      <c r="E5" s="319">
        <f>SUM('Summary Data'!E174)</f>
        <v>152767</v>
      </c>
      <c r="F5" s="320"/>
      <c r="G5" s="328">
        <v>5</v>
      </c>
      <c r="H5" s="328">
        <f>SUM('Summary Data'!G174)</f>
        <v>20</v>
      </c>
      <c r="I5" s="318">
        <f>SUM('Summary Data'!H174)</f>
        <v>1154000</v>
      </c>
      <c r="J5" s="329" t="s">
        <v>322</v>
      </c>
      <c r="K5" s="325" t="s">
        <v>323</v>
      </c>
      <c r="L5" s="328">
        <f>SUM('Summary Data'!AK174)</f>
        <v>0</v>
      </c>
      <c r="M5" s="322">
        <f>SUM('Summary Data'!AL174)</f>
        <v>0</v>
      </c>
      <c r="N5" s="323">
        <f>SUM('Summary Data'!AM174)</f>
        <v>0</v>
      </c>
      <c r="O5" s="328">
        <f>SUM('Summary Data'!AN174)</f>
        <v>11</v>
      </c>
      <c r="P5" s="322">
        <f>SUM('Summary Data'!AO174)</f>
        <v>888401.55</v>
      </c>
      <c r="Q5" s="323">
        <f>SUM('Summary Data'!AP174)</f>
        <v>26163</v>
      </c>
      <c r="R5" s="330">
        <f>SUM('Summary Data'!Y174)</f>
        <v>184</v>
      </c>
      <c r="S5" s="324">
        <f>SUM('Summary Data'!Z174)</f>
        <v>19319.439999999999</v>
      </c>
      <c r="T5" s="330">
        <f>SUM('Summary Data'!AA174)</f>
        <v>17</v>
      </c>
      <c r="U5" s="324">
        <f>SUM('Summary Data'!AB174)</f>
        <v>8777.31</v>
      </c>
      <c r="V5" s="330">
        <f>SUM('Summary Data'!AC174)</f>
        <v>183</v>
      </c>
      <c r="W5" s="324">
        <f>SUM('Summary Data'!AD174)</f>
        <v>39575.03</v>
      </c>
      <c r="X5" s="330">
        <f>SUM('Summary Data'!AE174)</f>
        <v>197</v>
      </c>
      <c r="Y5" s="324">
        <f>SUM('Summary Data'!AF174)</f>
        <v>21041.46</v>
      </c>
    </row>
    <row r="6" spans="1:36" ht="15" hidden="1" customHeight="1" x14ac:dyDescent="0.2">
      <c r="A6" s="628"/>
      <c r="B6" s="326" t="s">
        <v>306</v>
      </c>
      <c r="C6" s="327">
        <f>SUM('Summary Data'!C175)</f>
        <v>62</v>
      </c>
      <c r="D6" s="318">
        <f>SUM('Summary Data'!D175)</f>
        <v>15493854</v>
      </c>
      <c r="E6" s="319">
        <f>SUM('Summary Data'!E175)</f>
        <v>147028</v>
      </c>
      <c r="F6" s="320"/>
      <c r="G6" s="328">
        <v>10</v>
      </c>
      <c r="H6" s="328">
        <f>SUM('Summary Data'!G175)</f>
        <v>40</v>
      </c>
      <c r="I6" s="318">
        <f>SUM('Summary Data'!H175)</f>
        <v>2549600</v>
      </c>
      <c r="J6" s="329" t="s">
        <v>324</v>
      </c>
      <c r="K6" s="325" t="s">
        <v>325</v>
      </c>
      <c r="L6" s="328">
        <f>SUM('Summary Data'!AK175)</f>
        <v>5</v>
      </c>
      <c r="M6" s="322">
        <f>SUM('Summary Data'!AL175)</f>
        <v>4891393</v>
      </c>
      <c r="N6" s="323">
        <f>SUM('Summary Data'!AM175)</f>
        <v>128377</v>
      </c>
      <c r="O6" s="328">
        <f>SUM('Summary Data'!AN175)</f>
        <v>12</v>
      </c>
      <c r="P6" s="322">
        <f>SUM('Summary Data'!AO175)</f>
        <v>722512</v>
      </c>
      <c r="Q6" s="323">
        <f>SUM('Summary Data'!AP175)</f>
        <v>32476</v>
      </c>
      <c r="R6" s="330">
        <f>SUM('Summary Data'!Y175)</f>
        <v>201</v>
      </c>
      <c r="S6" s="324">
        <f>SUM('Summary Data'!Z175)</f>
        <v>18297.57</v>
      </c>
      <c r="T6" s="330">
        <f>SUM('Summary Data'!AA175)</f>
        <v>19</v>
      </c>
      <c r="U6" s="324">
        <f>SUM('Summary Data'!AB175)</f>
        <v>17703.310000000001</v>
      </c>
      <c r="V6" s="330">
        <f>SUM('Summary Data'!AC175)</f>
        <v>162</v>
      </c>
      <c r="W6" s="324">
        <f>SUM('Summary Data'!AD175)</f>
        <v>25492.52</v>
      </c>
      <c r="X6" s="330">
        <f>SUM('Summary Data'!AE175)</f>
        <v>256</v>
      </c>
      <c r="Y6" s="324">
        <f>SUM('Summary Data'!AF175)</f>
        <v>24910.400000000001</v>
      </c>
    </row>
    <row r="7" spans="1:36" ht="15" hidden="1" customHeight="1" x14ac:dyDescent="0.2">
      <c r="A7" s="628"/>
      <c r="B7" s="326" t="s">
        <v>307</v>
      </c>
      <c r="C7" s="327">
        <f>SUM('Summary Data'!C176)</f>
        <v>113</v>
      </c>
      <c r="D7" s="318">
        <f>SUM('Summary Data'!D176)</f>
        <v>27664611.300000001</v>
      </c>
      <c r="E7" s="319">
        <f>SUM('Summary Data'!E176)</f>
        <v>256740</v>
      </c>
      <c r="F7" s="320"/>
      <c r="G7" s="328">
        <v>6</v>
      </c>
      <c r="H7" s="328">
        <f>SUM('Summary Data'!G176)</f>
        <v>24</v>
      </c>
      <c r="I7" s="318">
        <f>SUM('Summary Data'!H176)</f>
        <v>1374000</v>
      </c>
      <c r="J7" s="329" t="s">
        <v>326</v>
      </c>
      <c r="K7" s="325" t="s">
        <v>327</v>
      </c>
      <c r="L7" s="328">
        <f>SUM('Summary Data'!AK176)</f>
        <v>5</v>
      </c>
      <c r="M7" s="322">
        <f>SUM('Summary Data'!AL176)</f>
        <v>3166784</v>
      </c>
      <c r="N7" s="323">
        <f>SUM('Summary Data'!AM176)</f>
        <v>45185</v>
      </c>
      <c r="O7" s="328">
        <f>SUM('Summary Data'!AN176)</f>
        <v>11</v>
      </c>
      <c r="P7" s="322">
        <f>SUM('Summary Data'!AO176)</f>
        <v>1358893.61</v>
      </c>
      <c r="Q7" s="323">
        <f>SUM('Summary Data'!AP176)</f>
        <v>35500</v>
      </c>
      <c r="R7" s="330">
        <f>SUM('Summary Data'!Y176)</f>
        <v>257</v>
      </c>
      <c r="S7" s="324">
        <f>SUM('Summary Data'!Z176)</f>
        <v>25283.63</v>
      </c>
      <c r="T7" s="330">
        <f>SUM('Summary Data'!AA176)</f>
        <v>34</v>
      </c>
      <c r="U7" s="324">
        <f>SUM('Summary Data'!AB176)</f>
        <v>15707.65</v>
      </c>
      <c r="V7" s="330">
        <f>SUM('Summary Data'!AC176)</f>
        <v>265</v>
      </c>
      <c r="W7" s="324">
        <f>SUM('Summary Data'!AD176)</f>
        <v>46106.63</v>
      </c>
      <c r="X7" s="330">
        <f>SUM('Summary Data'!AE176)</f>
        <v>312</v>
      </c>
      <c r="Y7" s="324">
        <f>SUM('Summary Data'!AF176)</f>
        <v>35593.480000000003</v>
      </c>
    </row>
    <row r="8" spans="1:36" ht="15" hidden="1" customHeight="1" x14ac:dyDescent="0.2">
      <c r="A8" s="628"/>
      <c r="B8" s="326" t="s">
        <v>308</v>
      </c>
      <c r="C8" s="327">
        <f>SUM('Summary Data'!C177)</f>
        <v>109</v>
      </c>
      <c r="D8" s="318">
        <f>SUM('Summary Data'!D177)</f>
        <v>26615421.27</v>
      </c>
      <c r="E8" s="319">
        <f>SUM('Summary Data'!E177)</f>
        <v>248873</v>
      </c>
      <c r="F8" s="320"/>
      <c r="G8" s="328">
        <v>3</v>
      </c>
      <c r="H8" s="328">
        <f>SUM('Summary Data'!G177)</f>
        <v>12</v>
      </c>
      <c r="I8" s="318">
        <f>SUM('Summary Data'!H177)</f>
        <v>687000</v>
      </c>
      <c r="J8" s="329" t="s">
        <v>326</v>
      </c>
      <c r="K8" s="325" t="s">
        <v>327</v>
      </c>
      <c r="L8" s="328">
        <f>SUM('Summary Data'!AK177)</f>
        <v>4</v>
      </c>
      <c r="M8" s="322">
        <f>SUM('Summary Data'!AL177)</f>
        <v>21798678</v>
      </c>
      <c r="N8" s="323">
        <f>SUM('Summary Data'!AM177)</f>
        <v>155405</v>
      </c>
      <c r="O8" s="328">
        <f>SUM('Summary Data'!AN177)</f>
        <v>17</v>
      </c>
      <c r="P8" s="322">
        <f>SUM('Summary Data'!AO177)</f>
        <v>2584216</v>
      </c>
      <c r="Q8" s="323">
        <f>SUM('Summary Data'!AP177)</f>
        <v>77068</v>
      </c>
      <c r="R8" s="330">
        <f>SUM('Summary Data'!Y177)</f>
        <v>301</v>
      </c>
      <c r="S8" s="324">
        <f>SUM('Summary Data'!Z177)</f>
        <v>29755.42</v>
      </c>
      <c r="T8" s="330">
        <f>SUM('Summary Data'!AA177)</f>
        <v>22</v>
      </c>
      <c r="U8" s="324">
        <f>SUM('Summary Data'!AB177)</f>
        <v>40758.5</v>
      </c>
      <c r="V8" s="330">
        <f>SUM('Summary Data'!AC177)</f>
        <v>265</v>
      </c>
      <c r="W8" s="324">
        <f>SUM('Summary Data'!AD177)</f>
        <v>45159.14</v>
      </c>
      <c r="X8" s="330">
        <f>SUM('Summary Data'!AE177)</f>
        <v>312</v>
      </c>
      <c r="Y8" s="324">
        <f>SUM('Summary Data'!AF177)</f>
        <v>27978.62</v>
      </c>
    </row>
    <row r="9" spans="1:36" ht="15" hidden="1" customHeight="1" x14ac:dyDescent="0.2">
      <c r="A9" s="628"/>
      <c r="B9" s="326" t="s">
        <v>309</v>
      </c>
      <c r="C9" s="327">
        <f>SUM('Summary Data'!C178)</f>
        <v>96</v>
      </c>
      <c r="D9" s="318">
        <f>SUM('Summary Data'!D178)</f>
        <v>25272228</v>
      </c>
      <c r="E9" s="319">
        <f>SUM('Summary Data'!E178)</f>
        <v>235460</v>
      </c>
      <c r="F9" s="320"/>
      <c r="G9" s="328">
        <v>7</v>
      </c>
      <c r="H9" s="328">
        <v>128</v>
      </c>
      <c r="I9" s="318">
        <f>SUM('Summary Data'!H178)</f>
        <v>10289602</v>
      </c>
      <c r="J9" s="329" t="s">
        <v>330</v>
      </c>
      <c r="K9" s="325" t="s">
        <v>331</v>
      </c>
      <c r="L9" s="328">
        <f>SUM('Summary Data'!AK178)</f>
        <v>10</v>
      </c>
      <c r="M9" s="322">
        <f>SUM('Summary Data'!AL178)</f>
        <v>2251313.59</v>
      </c>
      <c r="N9" s="323">
        <f>SUM('Summary Data'!AM178)</f>
        <v>24222</v>
      </c>
      <c r="O9" s="328">
        <f>SUM('Summary Data'!AN178)</f>
        <v>18</v>
      </c>
      <c r="P9" s="322">
        <f>SUM('Summary Data'!AO178)</f>
        <v>2583052.7599999998</v>
      </c>
      <c r="Q9" s="323">
        <f>SUM('Summary Data'!AP178)</f>
        <v>81610</v>
      </c>
      <c r="R9" s="330">
        <f>SUM('Summary Data'!Y178)</f>
        <v>264</v>
      </c>
      <c r="S9" s="324">
        <f>SUM('Summary Data'!Z178)</f>
        <v>25132.41</v>
      </c>
      <c r="T9" s="330">
        <f>SUM('Summary Data'!AA178)</f>
        <v>18</v>
      </c>
      <c r="U9" s="324">
        <f>SUM('Summary Data'!AB178)</f>
        <v>36630.199999999997</v>
      </c>
      <c r="V9" s="330">
        <f>SUM('Summary Data'!AC178)</f>
        <v>235</v>
      </c>
      <c r="W9" s="324">
        <f>SUM('Summary Data'!AD178)</f>
        <v>58078.65</v>
      </c>
      <c r="X9" s="330">
        <f>SUM('Summary Data'!AE178)</f>
        <v>338</v>
      </c>
      <c r="Y9" s="324">
        <f>SUM('Summary Data'!AF178)</f>
        <v>38651.19</v>
      </c>
    </row>
    <row r="10" spans="1:36" ht="15" hidden="1" customHeight="1" x14ac:dyDescent="0.2">
      <c r="A10" s="628"/>
      <c r="B10" s="331" t="s">
        <v>310</v>
      </c>
      <c r="C10" s="327">
        <f>SUM('Summary Data'!C179)</f>
        <v>91</v>
      </c>
      <c r="D10" s="318">
        <f>SUM('Summary Data'!D179)</f>
        <v>23592436</v>
      </c>
      <c r="E10" s="319">
        <f>SUM('Summary Data'!E179)</f>
        <v>221782</v>
      </c>
      <c r="F10" s="320"/>
      <c r="G10" s="328">
        <v>2</v>
      </c>
      <c r="H10" s="328">
        <f>SUM('Summary Data'!G179)</f>
        <v>30</v>
      </c>
      <c r="I10" s="318">
        <f>SUM('Summary Data'!H179)</f>
        <v>2440545.5</v>
      </c>
      <c r="J10" s="329" t="s">
        <v>332</v>
      </c>
      <c r="K10" s="325" t="s">
        <v>333</v>
      </c>
      <c r="L10" s="328">
        <f>SUM('Summary Data'!AK179)</f>
        <v>9</v>
      </c>
      <c r="M10" s="322">
        <f>SUM('Summary Data'!AL179)</f>
        <v>13306341.699999999</v>
      </c>
      <c r="N10" s="323">
        <f>SUM('Summary Data'!AM179)</f>
        <v>72554</v>
      </c>
      <c r="O10" s="328">
        <f>SUM('Summary Data'!AN179)</f>
        <v>17</v>
      </c>
      <c r="P10" s="322">
        <f>SUM('Summary Data'!AO179)</f>
        <v>9286291.3900000006</v>
      </c>
      <c r="Q10" s="323">
        <f>SUM('Summary Data'!AP179)</f>
        <v>146990</v>
      </c>
      <c r="R10" s="330">
        <f>SUM('Summary Data'!Y179)</f>
        <v>448</v>
      </c>
      <c r="S10" s="324">
        <f>SUM('Summary Data'!Z179)</f>
        <v>37604.050000000003</v>
      </c>
      <c r="T10" s="330">
        <f>SUM('Summary Data'!AA179)</f>
        <v>49</v>
      </c>
      <c r="U10" s="324">
        <f>SUM('Summary Data'!AB179)</f>
        <v>47189.33</v>
      </c>
      <c r="V10" s="330">
        <f>SUM('Summary Data'!AC179)</f>
        <v>514</v>
      </c>
      <c r="W10" s="324">
        <f>SUM('Summary Data'!AD179)</f>
        <v>49842.82</v>
      </c>
      <c r="X10" s="330">
        <f>SUM('Summary Data'!AE179)</f>
        <v>450</v>
      </c>
      <c r="Y10" s="324">
        <f>SUM('Summary Data'!AF179)</f>
        <v>38325.25</v>
      </c>
    </row>
    <row r="11" spans="1:36" ht="15" hidden="1" customHeight="1" x14ac:dyDescent="0.2">
      <c r="A11" s="628"/>
      <c r="B11" s="326" t="s">
        <v>311</v>
      </c>
      <c r="C11" s="327">
        <f>SUM('Summary Data'!C180)</f>
        <v>84</v>
      </c>
      <c r="D11" s="318">
        <f>SUM('Summary Data'!D180)</f>
        <v>21552671</v>
      </c>
      <c r="E11" s="319">
        <f>SUM('Summary Data'!E180)</f>
        <v>199428</v>
      </c>
      <c r="F11" s="320"/>
      <c r="G11" s="328">
        <v>9</v>
      </c>
      <c r="H11" s="328">
        <f>SUM('Summary Data'!G180)</f>
        <v>160</v>
      </c>
      <c r="I11" s="318">
        <f>SUM('Summary Data'!H180)</f>
        <v>13016243.5</v>
      </c>
      <c r="J11" s="329" t="s">
        <v>332</v>
      </c>
      <c r="K11" s="325" t="s">
        <v>333</v>
      </c>
      <c r="L11" s="328">
        <f>SUM('Summary Data'!AK180)</f>
        <v>2</v>
      </c>
      <c r="M11" s="322">
        <f>SUM('Summary Data'!AL180)</f>
        <v>1123330</v>
      </c>
      <c r="N11" s="323">
        <f>SUM('Summary Data'!AM180)</f>
        <v>9932</v>
      </c>
      <c r="O11" s="328">
        <f>SUM('Summary Data'!AN180)</f>
        <v>24</v>
      </c>
      <c r="P11" s="322">
        <f>SUM('Summary Data'!AO180)</f>
        <v>6044208.7000000002</v>
      </c>
      <c r="Q11" s="323">
        <f>SUM('Summary Data'!AP180)</f>
        <v>134419</v>
      </c>
      <c r="R11" s="330">
        <f>SUM('Summary Data'!Y180)</f>
        <v>389</v>
      </c>
      <c r="S11" s="324">
        <f>SUM('Summary Data'!Z180)</f>
        <v>35288.83</v>
      </c>
      <c r="T11" s="330">
        <f>SUM('Summary Data'!AA180)</f>
        <v>27</v>
      </c>
      <c r="U11" s="324">
        <f>SUM('Summary Data'!AB180)</f>
        <v>37832.22</v>
      </c>
      <c r="V11" s="330">
        <f>SUM('Summary Data'!AC180)</f>
        <v>449</v>
      </c>
      <c r="W11" s="324">
        <f>SUM('Summary Data'!AD180)</f>
        <v>67618.11</v>
      </c>
      <c r="X11" s="330">
        <f>SUM('Summary Data'!AE180)</f>
        <v>402</v>
      </c>
      <c r="Y11" s="324">
        <f>SUM('Summary Data'!AF180)</f>
        <v>46108.85</v>
      </c>
    </row>
    <row r="12" spans="1:36" ht="15" hidden="1" customHeight="1" x14ac:dyDescent="0.2">
      <c r="A12" s="628"/>
      <c r="B12" s="326" t="s">
        <v>312</v>
      </c>
      <c r="C12" s="327">
        <f>SUM('Summary Data'!C181)</f>
        <v>114</v>
      </c>
      <c r="D12" s="318">
        <f>SUM('Summary Data'!D181)</f>
        <v>27669378</v>
      </c>
      <c r="E12" s="319">
        <f>SUM('Summary Data'!E181)</f>
        <v>256455</v>
      </c>
      <c r="F12" s="320"/>
      <c r="G12" s="328">
        <v>0</v>
      </c>
      <c r="H12" s="328">
        <f>SUM('Summary Data'!G181)</f>
        <v>0</v>
      </c>
      <c r="I12" s="318">
        <f>SUM('Summary Data'!H181)</f>
        <v>0</v>
      </c>
      <c r="J12" s="329" t="s">
        <v>334</v>
      </c>
      <c r="K12" s="325" t="s">
        <v>334</v>
      </c>
      <c r="L12" s="328">
        <f>SUM('Summary Data'!AK181)</f>
        <v>7</v>
      </c>
      <c r="M12" s="322">
        <f>SUM('Summary Data'!AL181)</f>
        <v>13939659</v>
      </c>
      <c r="N12" s="323">
        <f>SUM('Summary Data'!AM181)</f>
        <v>62609</v>
      </c>
      <c r="O12" s="328">
        <f>SUM('Summary Data'!AN181)</f>
        <v>10</v>
      </c>
      <c r="P12" s="322">
        <f>SUM('Summary Data'!AO181)</f>
        <v>7505069.4800000004</v>
      </c>
      <c r="Q12" s="323">
        <f>SUM('Summary Data'!AP181)</f>
        <v>212238</v>
      </c>
      <c r="R12" s="330">
        <f>SUM('Summary Data'!Y181)</f>
        <v>329</v>
      </c>
      <c r="S12" s="324">
        <f>SUM('Summary Data'!Z181)</f>
        <v>35740.54</v>
      </c>
      <c r="T12" s="330">
        <f>SUM('Summary Data'!AA181)</f>
        <v>32</v>
      </c>
      <c r="U12" s="324">
        <f>SUM('Summary Data'!AB181)</f>
        <v>50582</v>
      </c>
      <c r="V12" s="330">
        <f>SUM('Summary Data'!AC181)</f>
        <v>353</v>
      </c>
      <c r="W12" s="324">
        <f>SUM('Summary Data'!AD181)</f>
        <v>62721.11</v>
      </c>
      <c r="X12" s="330">
        <f>SUM('Summary Data'!AE181)</f>
        <v>345</v>
      </c>
      <c r="Y12" s="324">
        <f>SUM('Summary Data'!AF181)</f>
        <v>36823.01</v>
      </c>
    </row>
    <row r="13" spans="1:36" ht="15" hidden="1" customHeight="1" x14ac:dyDescent="0.2">
      <c r="A13" s="629"/>
      <c r="B13" s="326" t="s">
        <v>313</v>
      </c>
      <c r="C13" s="327">
        <f>SUM('Summary Data'!C182)</f>
        <v>81</v>
      </c>
      <c r="D13" s="318">
        <f>SUM('Summary Data'!D182)</f>
        <v>19966883</v>
      </c>
      <c r="E13" s="319">
        <f>SUM('Summary Data'!E182)</f>
        <v>184389</v>
      </c>
      <c r="F13" s="320"/>
      <c r="G13" s="328">
        <v>0</v>
      </c>
      <c r="H13" s="328">
        <f>SUM('Summary Data'!G182)</f>
        <v>0</v>
      </c>
      <c r="I13" s="318">
        <f>SUM('Summary Data'!H182)</f>
        <v>0</v>
      </c>
      <c r="J13" s="329" t="s">
        <v>334</v>
      </c>
      <c r="K13" s="325" t="s">
        <v>334</v>
      </c>
      <c r="L13" s="328">
        <f>SUM('Summary Data'!AK182)</f>
        <v>7</v>
      </c>
      <c r="M13" s="322">
        <f>SUM('Summary Data'!AL182)</f>
        <v>7903206</v>
      </c>
      <c r="N13" s="323">
        <f>SUM('Summary Data'!AM182)</f>
        <v>68148</v>
      </c>
      <c r="O13" s="328">
        <f>SUM('Summary Data'!AN182)</f>
        <v>1</v>
      </c>
      <c r="P13" s="322">
        <f>SUM('Summary Data'!AO182)</f>
        <v>93133</v>
      </c>
      <c r="Q13" s="323">
        <f>SUM('Summary Data'!AP182)</f>
        <v>772</v>
      </c>
      <c r="R13" s="330">
        <f>SUM('Summary Data'!Y182)</f>
        <v>410</v>
      </c>
      <c r="S13" s="324">
        <f>SUM('Summary Data'!Z182)</f>
        <v>39245.050000000003</v>
      </c>
      <c r="T13" s="330">
        <f>SUM('Summary Data'!AA182)</f>
        <v>37</v>
      </c>
      <c r="U13" s="324">
        <f>SUM('Summary Data'!AB182)</f>
        <v>41153.18</v>
      </c>
      <c r="V13" s="330">
        <f>SUM('Summary Data'!AC182)</f>
        <v>364</v>
      </c>
      <c r="W13" s="324">
        <f>SUM('Summary Data'!AD182)</f>
        <v>34581.53</v>
      </c>
      <c r="X13" s="330">
        <f>SUM('Summary Data'!AE182)</f>
        <v>365</v>
      </c>
      <c r="Y13" s="324">
        <f>SUM('Summary Data'!AF182)</f>
        <v>37692.97</v>
      </c>
    </row>
    <row r="14" spans="1:36" s="345" customFormat="1" ht="15" hidden="1" customHeight="1" x14ac:dyDescent="0.2">
      <c r="A14" s="332"/>
      <c r="B14" s="333" t="s">
        <v>375</v>
      </c>
      <c r="C14" s="334">
        <f>SUM(C2:C13)</f>
        <v>990</v>
      </c>
      <c r="D14" s="335">
        <f>SUM(D2:D13)</f>
        <v>248282012.56999999</v>
      </c>
      <c r="E14" s="336">
        <f>SUM(E2:E13)</f>
        <v>2309833</v>
      </c>
      <c r="F14" s="337"/>
      <c r="G14" s="338">
        <f t="shared" ref="G14:Y14" si="0">SUM(G2:G13)</f>
        <v>50</v>
      </c>
      <c r="H14" s="338">
        <f t="shared" si="0"/>
        <v>450</v>
      </c>
      <c r="I14" s="335">
        <f t="shared" si="0"/>
        <v>34171543</v>
      </c>
      <c r="J14" s="339">
        <f t="shared" si="0"/>
        <v>0</v>
      </c>
      <c r="K14" s="340">
        <f t="shared" si="0"/>
        <v>0</v>
      </c>
      <c r="L14" s="338">
        <f t="shared" si="0"/>
        <v>68</v>
      </c>
      <c r="M14" s="341">
        <f t="shared" si="0"/>
        <v>92939632.590000004</v>
      </c>
      <c r="N14" s="342">
        <f t="shared" si="0"/>
        <v>788537</v>
      </c>
      <c r="O14" s="338">
        <f t="shared" si="0"/>
        <v>173</v>
      </c>
      <c r="P14" s="341">
        <f t="shared" si="0"/>
        <v>37547647.009999998</v>
      </c>
      <c r="Q14" s="342">
        <f t="shared" si="0"/>
        <v>1005100</v>
      </c>
      <c r="R14" s="343">
        <f t="shared" si="0"/>
        <v>3394</v>
      </c>
      <c r="S14" s="344">
        <f t="shared" si="0"/>
        <v>351099.62</v>
      </c>
      <c r="T14" s="343">
        <f t="shared" si="0"/>
        <v>331</v>
      </c>
      <c r="U14" s="344">
        <f t="shared" si="0"/>
        <v>367573.04</v>
      </c>
      <c r="V14" s="343">
        <f t="shared" si="0"/>
        <v>3426</v>
      </c>
      <c r="W14" s="344">
        <f t="shared" si="0"/>
        <v>550624.11</v>
      </c>
      <c r="X14" s="343">
        <f t="shared" si="0"/>
        <v>3589</v>
      </c>
      <c r="Y14" s="344">
        <f t="shared" si="0"/>
        <v>390850.76</v>
      </c>
      <c r="Z14" s="575"/>
      <c r="AA14" s="575"/>
      <c r="AB14" s="575"/>
      <c r="AC14" s="575"/>
      <c r="AD14" s="575"/>
      <c r="AE14" s="575"/>
      <c r="AF14" s="575"/>
      <c r="AG14" s="575"/>
      <c r="AH14" s="575"/>
      <c r="AI14" s="575"/>
      <c r="AJ14" s="575"/>
    </row>
    <row r="15" spans="1:36" ht="15" hidden="1" customHeight="1" x14ac:dyDescent="0.2">
      <c r="A15" s="627" t="s">
        <v>347</v>
      </c>
      <c r="B15" s="346" t="s">
        <v>335</v>
      </c>
      <c r="C15" s="347">
        <f>SUM('Summary Data'!C183)</f>
        <v>96</v>
      </c>
      <c r="D15" s="348">
        <f>SUM('Summary Data'!D183)</f>
        <v>23608410.300000001</v>
      </c>
      <c r="E15" s="349">
        <f>SUM('Summary Data'!E183)</f>
        <v>218897</v>
      </c>
      <c r="F15" s="350"/>
      <c r="G15" s="351">
        <v>0</v>
      </c>
      <c r="H15" s="351">
        <f>SUM('Summary Data'!G183)</f>
        <v>0</v>
      </c>
      <c r="I15" s="348">
        <f>SUM('Summary Data'!H183)</f>
        <v>0</v>
      </c>
      <c r="J15" s="352" t="s">
        <v>334</v>
      </c>
      <c r="K15" s="353" t="s">
        <v>334</v>
      </c>
      <c r="L15" s="351">
        <f>SUM('Summary Data'!AK183)</f>
        <v>3</v>
      </c>
      <c r="M15" s="354">
        <f>SUM('Summary Data'!AL183)</f>
        <v>8176103</v>
      </c>
      <c r="N15" s="355">
        <f>SUM('Summary Data'!AM183)</f>
        <v>44731</v>
      </c>
      <c r="O15" s="351">
        <f>SUM('Summary Data'!AN183)</f>
        <v>0</v>
      </c>
      <c r="P15" s="354">
        <f>SUM('Summary Data'!AO183)</f>
        <v>0</v>
      </c>
      <c r="Q15" s="355">
        <f>SUM('Summary Data'!AP183)</f>
        <v>0</v>
      </c>
      <c r="R15" s="356">
        <f>SUM('Summary Data'!Y183)</f>
        <v>447</v>
      </c>
      <c r="S15" s="357">
        <f>SUM('Summary Data'!Z183)</f>
        <v>27266.6</v>
      </c>
      <c r="T15" s="356">
        <f>SUM('Summary Data'!AA183)</f>
        <v>22</v>
      </c>
      <c r="U15" s="357">
        <f>SUM('Summary Data'!AB183)</f>
        <v>20548.64</v>
      </c>
      <c r="V15" s="356">
        <f>SUM('Summary Data'!AC183)</f>
        <v>400</v>
      </c>
      <c r="W15" s="357">
        <f>SUM('Summary Data'!AD183)</f>
        <v>39216.46</v>
      </c>
      <c r="X15" s="356">
        <f>SUM('Summary Data'!AE183)</f>
        <v>398</v>
      </c>
      <c r="Y15" s="357">
        <f>SUM('Summary Data'!AF183)</f>
        <v>35047.919999999998</v>
      </c>
    </row>
    <row r="16" spans="1:36" ht="15" hidden="1" customHeight="1" x14ac:dyDescent="0.2">
      <c r="A16" s="628"/>
      <c r="B16" s="346" t="s">
        <v>336</v>
      </c>
      <c r="C16" s="358">
        <f>SUM('Summary Data'!C184)</f>
        <v>83</v>
      </c>
      <c r="D16" s="348">
        <f>SUM('Summary Data'!D184)</f>
        <v>21124775.399999999</v>
      </c>
      <c r="E16" s="349">
        <f>SUM('Summary Data'!E184)</f>
        <v>193094</v>
      </c>
      <c r="F16" s="350"/>
      <c r="G16" s="358">
        <v>0</v>
      </c>
      <c r="H16" s="358">
        <f>SUM('Summary Data'!G184)</f>
        <v>0</v>
      </c>
      <c r="I16" s="348">
        <f>SUM('Summary Data'!H184)</f>
        <v>0</v>
      </c>
      <c r="J16" s="359" t="s">
        <v>334</v>
      </c>
      <c r="K16" s="353" t="s">
        <v>334</v>
      </c>
      <c r="L16" s="360">
        <f>SUM('Summary Data'!AK184)</f>
        <v>14</v>
      </c>
      <c r="M16" s="354">
        <f>SUM('Summary Data'!AL184)</f>
        <v>25928850</v>
      </c>
      <c r="N16" s="355">
        <f>SUM('Summary Data'!AM184)</f>
        <v>193787</v>
      </c>
      <c r="O16" s="360">
        <f>SUM('Summary Data'!AN184)</f>
        <v>1</v>
      </c>
      <c r="P16" s="354">
        <f>SUM('Summary Data'!AO184)</f>
        <v>8000</v>
      </c>
      <c r="Q16" s="355">
        <f>SUM('Summary Data'!AP184)</f>
        <v>8820</v>
      </c>
      <c r="R16" s="360">
        <f>SUM('Summary Data'!Y184)</f>
        <v>391</v>
      </c>
      <c r="S16" s="357">
        <f>SUM('Summary Data'!Z184)</f>
        <v>27824.16</v>
      </c>
      <c r="T16" s="360">
        <f>SUM('Summary Data'!AA184)</f>
        <v>13</v>
      </c>
      <c r="U16" s="357">
        <f>SUM('Summary Data'!AB184)</f>
        <v>54470.720000000001</v>
      </c>
      <c r="V16" s="360">
        <f>SUM('Summary Data'!AC184)</f>
        <v>370</v>
      </c>
      <c r="W16" s="357">
        <f>SUM('Summary Data'!AD184)</f>
        <v>39869.67</v>
      </c>
      <c r="X16" s="360">
        <f>SUM('Summary Data'!AE184)</f>
        <v>413</v>
      </c>
      <c r="Y16" s="357">
        <f>SUM('Summary Data'!AF184)</f>
        <v>38586.26</v>
      </c>
    </row>
    <row r="17" spans="1:36" ht="15" hidden="1" customHeight="1" x14ac:dyDescent="0.2">
      <c r="A17" s="628"/>
      <c r="B17" s="346" t="s">
        <v>337</v>
      </c>
      <c r="C17" s="358">
        <f>SUM('Summary Data'!C185)</f>
        <v>66</v>
      </c>
      <c r="D17" s="348">
        <f>SUM('Summary Data'!D185)</f>
        <v>17422643.600000001</v>
      </c>
      <c r="E17" s="349">
        <f>SUM('Summary Data'!E185)</f>
        <v>160076</v>
      </c>
      <c r="F17" s="350"/>
      <c r="G17" s="358">
        <v>0</v>
      </c>
      <c r="H17" s="358">
        <f>SUM('Summary Data'!G185)</f>
        <v>0</v>
      </c>
      <c r="I17" s="348">
        <f>SUM('Summary Data'!H185)</f>
        <v>0</v>
      </c>
      <c r="J17" s="359" t="s">
        <v>334</v>
      </c>
      <c r="K17" s="353" t="s">
        <v>334</v>
      </c>
      <c r="L17" s="360">
        <f>SUM('Summary Data'!AK185)</f>
        <v>9</v>
      </c>
      <c r="M17" s="354">
        <f>SUM('Summary Data'!AL185)</f>
        <v>2706527</v>
      </c>
      <c r="N17" s="355">
        <f>SUM('Summary Data'!AM185)</f>
        <v>44431</v>
      </c>
      <c r="O17" s="360">
        <f>SUM('Summary Data'!AN185)</f>
        <v>3</v>
      </c>
      <c r="P17" s="354">
        <f>SUM('Summary Data'!AO185)</f>
        <v>218000</v>
      </c>
      <c r="Q17" s="355">
        <f>SUM('Summary Data'!AP185)</f>
        <v>8731</v>
      </c>
      <c r="R17" s="360">
        <f>SUM('Summary Data'!Y185)</f>
        <v>378</v>
      </c>
      <c r="S17" s="357">
        <f>SUM('Summary Data'!Z185)</f>
        <v>39944.870000000003</v>
      </c>
      <c r="T17" s="360">
        <f>SUM('Summary Data'!AA185)</f>
        <v>15</v>
      </c>
      <c r="U17" s="357">
        <f>SUM('Summary Data'!AB185)</f>
        <v>19415.89</v>
      </c>
      <c r="V17" s="360">
        <f>SUM('Summary Data'!AC185)</f>
        <v>420</v>
      </c>
      <c r="W17" s="357">
        <f>SUM('Summary Data'!AD185)</f>
        <v>56273.52</v>
      </c>
      <c r="X17" s="360">
        <f>SUM('Summary Data'!AE185)</f>
        <v>330</v>
      </c>
      <c r="Y17" s="357">
        <f>SUM('Summary Data'!AF185)</f>
        <v>23412.51</v>
      </c>
    </row>
    <row r="18" spans="1:36" ht="15" hidden="1" customHeight="1" x14ac:dyDescent="0.2">
      <c r="A18" s="628"/>
      <c r="B18" s="361" t="s">
        <v>338</v>
      </c>
      <c r="C18" s="347">
        <f>SUM('Summary Data'!C186)</f>
        <v>94</v>
      </c>
      <c r="D18" s="348">
        <f>SUM('Summary Data'!D186)</f>
        <v>22003614.27</v>
      </c>
      <c r="E18" s="349">
        <f>SUM('Summary Data'!E186)</f>
        <v>205666</v>
      </c>
      <c r="F18" s="350"/>
      <c r="G18" s="351">
        <v>20</v>
      </c>
      <c r="H18" s="351">
        <f>SUM('Summary Data'!G186)</f>
        <v>80</v>
      </c>
      <c r="I18" s="348">
        <f>SUM('Summary Data'!H186)</f>
        <v>6400000</v>
      </c>
      <c r="J18" s="352" t="s">
        <v>353</v>
      </c>
      <c r="K18" s="353" t="s">
        <v>354</v>
      </c>
      <c r="L18" s="351">
        <f>SUM('Summary Data'!AK186)</f>
        <v>1</v>
      </c>
      <c r="M18" s="354">
        <f>SUM('Summary Data'!AL186)</f>
        <v>513000</v>
      </c>
      <c r="N18" s="355">
        <f>SUM('Summary Data'!AM186)</f>
        <v>2663</v>
      </c>
      <c r="O18" s="351">
        <f>SUM('Summary Data'!AN186)</f>
        <v>14</v>
      </c>
      <c r="P18" s="354">
        <f>SUM('Summary Data'!AO186)</f>
        <v>1311314.45</v>
      </c>
      <c r="Q18" s="355">
        <f>SUM('Summary Data'!AP186)</f>
        <v>88489</v>
      </c>
      <c r="R18" s="356">
        <f>SUM('Summary Data'!Y186)</f>
        <v>366</v>
      </c>
      <c r="S18" s="357">
        <f>SUM('Summary Data'!Z186)</f>
        <v>22813.68</v>
      </c>
      <c r="T18" s="356">
        <f>SUM('Summary Data'!AA186)</f>
        <v>13</v>
      </c>
      <c r="U18" s="357">
        <f>SUM('Summary Data'!AB186)</f>
        <v>19494.48</v>
      </c>
      <c r="V18" s="356">
        <f>SUM('Summary Data'!AC186)</f>
        <v>364</v>
      </c>
      <c r="W18" s="357">
        <f>SUM('Summary Data'!AD186)</f>
        <v>35561.21</v>
      </c>
      <c r="X18" s="356">
        <f>SUM('Summary Data'!AE186)</f>
        <v>382</v>
      </c>
      <c r="Y18" s="357">
        <f>SUM('Summary Data'!AF186)</f>
        <v>33728.01</v>
      </c>
    </row>
    <row r="19" spans="1:36" ht="15" hidden="1" customHeight="1" x14ac:dyDescent="0.2">
      <c r="A19" s="628"/>
      <c r="B19" s="361" t="s">
        <v>339</v>
      </c>
      <c r="C19" s="347">
        <f>SUM('Summary Data'!C187)</f>
        <v>95</v>
      </c>
      <c r="D19" s="348">
        <f>SUM('Summary Data'!D187)</f>
        <v>22955356.600000001</v>
      </c>
      <c r="E19" s="349">
        <f>SUM('Summary Data'!E187)</f>
        <v>212666</v>
      </c>
      <c r="F19" s="350"/>
      <c r="G19" s="351">
        <v>2</v>
      </c>
      <c r="H19" s="351">
        <f>SUM('Summary Data'!G187)</f>
        <v>16</v>
      </c>
      <c r="I19" s="348">
        <f>SUM('Summary Data'!H187)</f>
        <v>755192</v>
      </c>
      <c r="J19" s="352" t="s">
        <v>355</v>
      </c>
      <c r="K19" s="353" t="s">
        <v>356</v>
      </c>
      <c r="L19" s="351">
        <f>SUM('Summary Data'!AK187)</f>
        <v>4</v>
      </c>
      <c r="M19" s="354">
        <f>SUM('Summary Data'!AL187)</f>
        <v>2256574</v>
      </c>
      <c r="N19" s="355">
        <f>SUM('Summary Data'!AM187)</f>
        <v>25571</v>
      </c>
      <c r="O19" s="351">
        <f>SUM('Summary Data'!AN187)</f>
        <v>10</v>
      </c>
      <c r="P19" s="354">
        <f>SUM('Summary Data'!AO187)</f>
        <v>5590163</v>
      </c>
      <c r="Q19" s="355">
        <f>SUM('Summary Data'!AP187)</f>
        <v>137423</v>
      </c>
      <c r="R19" s="356">
        <f>SUM('Summary Data'!Y187)</f>
        <v>470</v>
      </c>
      <c r="S19" s="357">
        <f>SUM('Summary Data'!Z187)</f>
        <v>36140.769999999997</v>
      </c>
      <c r="T19" s="356">
        <f>SUM('Summary Data'!AA187)</f>
        <v>39</v>
      </c>
      <c r="U19" s="357">
        <f>SUM('Summary Data'!AB187)</f>
        <v>30096.99</v>
      </c>
      <c r="V19" s="356">
        <f>SUM('Summary Data'!AC187)</f>
        <v>434</v>
      </c>
      <c r="W19" s="357">
        <f>SUM('Summary Data'!AD187)</f>
        <v>60733.56</v>
      </c>
      <c r="X19" s="356">
        <f>SUM('Summary Data'!AE187)</f>
        <v>425</v>
      </c>
      <c r="Y19" s="357">
        <f>SUM('Summary Data'!AF187)</f>
        <v>39444.620000000003</v>
      </c>
    </row>
    <row r="20" spans="1:36" ht="15" hidden="1" customHeight="1" x14ac:dyDescent="0.2">
      <c r="A20" s="628"/>
      <c r="B20" s="361" t="s">
        <v>340</v>
      </c>
      <c r="C20" s="347">
        <f>SUM('Summary Data'!C188)</f>
        <v>136</v>
      </c>
      <c r="D20" s="348">
        <f>SUM('Summary Data'!D188)</f>
        <v>31614066.949999999</v>
      </c>
      <c r="E20" s="349">
        <f>SUM('Summary Data'!E188)</f>
        <v>290624</v>
      </c>
      <c r="F20" s="350"/>
      <c r="G20" s="351">
        <v>6</v>
      </c>
      <c r="H20" s="351">
        <f>SUM('Summary Data'!G188)</f>
        <v>24</v>
      </c>
      <c r="I20" s="348">
        <f>SUM('Summary Data'!H188)</f>
        <v>2265576</v>
      </c>
      <c r="J20" s="352" t="s">
        <v>355</v>
      </c>
      <c r="K20" s="353" t="s">
        <v>356</v>
      </c>
      <c r="L20" s="351">
        <f>SUM('Summary Data'!AK188)</f>
        <v>5</v>
      </c>
      <c r="M20" s="354">
        <f>SUM('Summary Data'!AL188)</f>
        <v>4041945.14</v>
      </c>
      <c r="N20" s="355">
        <f>SUM('Summary Data'!AM188)</f>
        <v>36076</v>
      </c>
      <c r="O20" s="351">
        <f>SUM('Summary Data'!AN188)</f>
        <v>21</v>
      </c>
      <c r="P20" s="354">
        <f>SUM('Summary Data'!AO188)</f>
        <v>8053308</v>
      </c>
      <c r="Q20" s="355">
        <f>SUM('Summary Data'!AP188)</f>
        <v>170761</v>
      </c>
      <c r="R20" s="356">
        <f>SUM('Summary Data'!Y188)</f>
        <v>392</v>
      </c>
      <c r="S20" s="357">
        <f>SUM('Summary Data'!Z188)</f>
        <v>47931.199999999997</v>
      </c>
      <c r="T20" s="356">
        <f>SUM('Summary Data'!AA188)</f>
        <v>42</v>
      </c>
      <c r="U20" s="357">
        <f>SUM('Summary Data'!AB188)</f>
        <v>33442.43</v>
      </c>
      <c r="V20" s="356">
        <f>SUM('Summary Data'!AC188)</f>
        <v>294</v>
      </c>
      <c r="W20" s="357">
        <f>SUM('Summary Data'!AD188)</f>
        <v>58669.61</v>
      </c>
      <c r="X20" s="356">
        <f>SUM('Summary Data'!AE188)</f>
        <v>364</v>
      </c>
      <c r="Y20" s="357">
        <f>SUM('Summary Data'!AF188)</f>
        <v>37321.42</v>
      </c>
    </row>
    <row r="21" spans="1:36" ht="15" hidden="1" customHeight="1" x14ac:dyDescent="0.2">
      <c r="A21" s="628"/>
      <c r="B21" s="361" t="s">
        <v>341</v>
      </c>
      <c r="C21" s="347">
        <f>SUM('Summary Data'!C189)</f>
        <v>145</v>
      </c>
      <c r="D21" s="348">
        <f>SUM('Summary Data'!D189)</f>
        <v>34181526.420000002</v>
      </c>
      <c r="E21" s="349">
        <f>SUM('Summary Data'!E189)</f>
        <v>319454</v>
      </c>
      <c r="F21" s="350"/>
      <c r="G21" s="351">
        <v>0</v>
      </c>
      <c r="H21" s="351">
        <f>SUM('Summary Data'!G189)</f>
        <v>0</v>
      </c>
      <c r="I21" s="348">
        <f>SUM('Summary Data'!H189)</f>
        <v>0</v>
      </c>
      <c r="J21" s="352" t="s">
        <v>334</v>
      </c>
      <c r="K21" s="353" t="s">
        <v>334</v>
      </c>
      <c r="L21" s="351">
        <f>SUM('Summary Data'!AK189)</f>
        <v>2</v>
      </c>
      <c r="M21" s="354">
        <f>SUM('Summary Data'!AL189)</f>
        <v>1448958</v>
      </c>
      <c r="N21" s="355">
        <f>SUM('Summary Data'!AM189)</f>
        <v>6252</v>
      </c>
      <c r="O21" s="351">
        <f>SUM('Summary Data'!AN189)</f>
        <v>17</v>
      </c>
      <c r="P21" s="354">
        <f>SUM('Summary Data'!AO189)</f>
        <v>3387553.34</v>
      </c>
      <c r="Q21" s="355">
        <f>SUM('Summary Data'!AP189)</f>
        <v>140459</v>
      </c>
      <c r="R21" s="356">
        <f>SUM('Summary Data'!Y189)</f>
        <v>328</v>
      </c>
      <c r="S21" s="357">
        <f>SUM('Summary Data'!Z189)</f>
        <v>30388.74</v>
      </c>
      <c r="T21" s="356">
        <f>SUM('Summary Data'!AA189)</f>
        <v>20</v>
      </c>
      <c r="U21" s="357">
        <f>SUM('Summary Data'!AB189)</f>
        <v>15379.01</v>
      </c>
      <c r="V21" s="356">
        <f>SUM('Summary Data'!AC189)</f>
        <v>298</v>
      </c>
      <c r="W21" s="357">
        <f>SUM('Summary Data'!AD189)</f>
        <v>62123.82</v>
      </c>
      <c r="X21" s="356">
        <f>SUM('Summary Data'!AE189)</f>
        <v>343</v>
      </c>
      <c r="Y21" s="357">
        <f>SUM('Summary Data'!AF189)</f>
        <v>36180.519999999997</v>
      </c>
    </row>
    <row r="22" spans="1:36" ht="15" hidden="1" customHeight="1" x14ac:dyDescent="0.2">
      <c r="A22" s="628"/>
      <c r="B22" s="361" t="s">
        <v>342</v>
      </c>
      <c r="C22" s="347">
        <f>SUM('Summary Data'!C190)</f>
        <v>145</v>
      </c>
      <c r="D22" s="348">
        <f>SUM('Summary Data'!D190)</f>
        <v>36663098.899999999</v>
      </c>
      <c r="E22" s="349">
        <f>SUM('Summary Data'!E190)</f>
        <v>337369</v>
      </c>
      <c r="F22" s="350"/>
      <c r="G22" s="351">
        <v>11</v>
      </c>
      <c r="H22" s="351">
        <v>44</v>
      </c>
      <c r="I22" s="348">
        <v>3245000</v>
      </c>
      <c r="J22" s="352" t="s">
        <v>376</v>
      </c>
      <c r="K22" s="353" t="s">
        <v>377</v>
      </c>
      <c r="L22" s="351">
        <f>SUM('Summary Data'!AK190)</f>
        <v>3</v>
      </c>
      <c r="M22" s="354">
        <f>SUM('Summary Data'!AL190)</f>
        <v>7067291</v>
      </c>
      <c r="N22" s="355">
        <f>SUM('Summary Data'!AM190)</f>
        <v>66857</v>
      </c>
      <c r="O22" s="351">
        <f>SUM('Summary Data'!AN190)</f>
        <v>15</v>
      </c>
      <c r="P22" s="354">
        <f>SUM('Summary Data'!AO190)</f>
        <v>2158951</v>
      </c>
      <c r="Q22" s="355">
        <f>SUM('Summary Data'!AP190)</f>
        <v>101362</v>
      </c>
      <c r="R22" s="356">
        <f>SUM('Summary Data'!Y190)</f>
        <v>364</v>
      </c>
      <c r="S22" s="357">
        <f>SUM('Summary Data'!Z190)</f>
        <v>38418.15</v>
      </c>
      <c r="T22" s="356">
        <f>SUM('Summary Data'!AA190)</f>
        <v>24</v>
      </c>
      <c r="U22" s="357">
        <f>SUM('Summary Data'!AB190)</f>
        <v>29342.89</v>
      </c>
      <c r="V22" s="356">
        <f>SUM('Summary Data'!AC190)</f>
        <v>319</v>
      </c>
      <c r="W22" s="357">
        <f>SUM('Summary Data'!AD190)</f>
        <v>64915.19</v>
      </c>
      <c r="X22" s="356">
        <f>SUM('Summary Data'!AE190)</f>
        <v>376</v>
      </c>
      <c r="Y22" s="357">
        <f>SUM('Summary Data'!AF190)</f>
        <v>60685.43</v>
      </c>
    </row>
    <row r="23" spans="1:36" ht="15" hidden="1" customHeight="1" x14ac:dyDescent="0.2">
      <c r="A23" s="628"/>
      <c r="B23" s="362" t="s">
        <v>343</v>
      </c>
      <c r="C23" s="347">
        <f>SUM('Summary Data'!C191)</f>
        <v>126</v>
      </c>
      <c r="D23" s="348">
        <f>SUM('Summary Data'!D191)</f>
        <v>33104709.309999999</v>
      </c>
      <c r="E23" s="349">
        <f>SUM('Summary Data'!E191)</f>
        <v>307017</v>
      </c>
      <c r="F23" s="350"/>
      <c r="G23" s="351">
        <v>0</v>
      </c>
      <c r="H23" s="351">
        <f>SUM('Summary Data'!G191)</f>
        <v>0</v>
      </c>
      <c r="I23" s="348">
        <f>SUM('Summary Data'!H191)</f>
        <v>0</v>
      </c>
      <c r="J23" s="352" t="s">
        <v>334</v>
      </c>
      <c r="K23" s="353" t="s">
        <v>334</v>
      </c>
      <c r="L23" s="351">
        <f>SUM('Summary Data'!AK191)</f>
        <v>6</v>
      </c>
      <c r="M23" s="354">
        <f>SUM('Summary Data'!AL191)</f>
        <v>2858580</v>
      </c>
      <c r="N23" s="355">
        <f>SUM('Summary Data'!AM191)</f>
        <v>14733</v>
      </c>
      <c r="O23" s="351">
        <f>SUM('Summary Data'!AN191)</f>
        <v>26</v>
      </c>
      <c r="P23" s="354">
        <f>SUM('Summary Data'!AO191)</f>
        <v>4844840.09</v>
      </c>
      <c r="Q23" s="355">
        <f>SUM('Summary Data'!AP191)</f>
        <v>14733</v>
      </c>
      <c r="R23" s="356">
        <f>SUM('Summary Data'!Y191)</f>
        <v>353</v>
      </c>
      <c r="S23" s="357">
        <f>SUM('Summary Data'!Z191)</f>
        <v>36822.699999999997</v>
      </c>
      <c r="T23" s="356">
        <f>SUM('Summary Data'!AA191)</f>
        <v>30</v>
      </c>
      <c r="U23" s="357">
        <f>SUM('Summary Data'!AB191)</f>
        <v>29454.91</v>
      </c>
      <c r="V23" s="356">
        <f>SUM('Summary Data'!AC191)</f>
        <v>313</v>
      </c>
      <c r="W23" s="357">
        <f>SUM('Summary Data'!AD191)</f>
        <v>52382.96</v>
      </c>
      <c r="X23" s="356">
        <f>SUM('Summary Data'!AE191)</f>
        <v>401</v>
      </c>
      <c r="Y23" s="357">
        <f>SUM('Summary Data'!AF191)</f>
        <v>46493.53</v>
      </c>
    </row>
    <row r="24" spans="1:36" ht="15" hidden="1" customHeight="1" x14ac:dyDescent="0.2">
      <c r="A24" s="628"/>
      <c r="B24" s="361" t="s">
        <v>344</v>
      </c>
      <c r="C24" s="347">
        <f>SUM('Summary Data'!C192)</f>
        <v>116</v>
      </c>
      <c r="D24" s="348">
        <f>SUM('Summary Data'!D192)</f>
        <v>26071315.379999999</v>
      </c>
      <c r="E24" s="349">
        <f>SUM('Summary Data'!E192)</f>
        <v>245054</v>
      </c>
      <c r="F24" s="350"/>
      <c r="G24" s="351">
        <v>0</v>
      </c>
      <c r="H24" s="351">
        <f>SUM('Summary Data'!G192)</f>
        <v>0</v>
      </c>
      <c r="I24" s="348">
        <f>SUM('Summary Data'!H192)</f>
        <v>0</v>
      </c>
      <c r="J24" s="352" t="s">
        <v>334</v>
      </c>
      <c r="K24" s="353" t="s">
        <v>334</v>
      </c>
      <c r="L24" s="351">
        <f>SUM('Summary Data'!AK192)</f>
        <v>5</v>
      </c>
      <c r="M24" s="354">
        <f>SUM('Summary Data'!AL192)</f>
        <v>5641571</v>
      </c>
      <c r="N24" s="355">
        <f>SUM('Summary Data'!AM192)</f>
        <v>85997</v>
      </c>
      <c r="O24" s="351">
        <f>SUM('Summary Data'!AN192)</f>
        <v>16</v>
      </c>
      <c r="P24" s="354">
        <f>SUM('Summary Data'!AO192)</f>
        <v>2629079</v>
      </c>
      <c r="Q24" s="355">
        <f>SUM('Summary Data'!AP192)</f>
        <v>194695</v>
      </c>
      <c r="R24" s="356">
        <f>SUM('Summary Data'!Y192)</f>
        <v>358</v>
      </c>
      <c r="S24" s="357">
        <f>SUM('Summary Data'!Z192)</f>
        <v>34049.94</v>
      </c>
      <c r="T24" s="356">
        <f>SUM('Summary Data'!AA192)</f>
        <v>33</v>
      </c>
      <c r="U24" s="357">
        <f>SUM('Summary Data'!AB192)</f>
        <v>25268.21</v>
      </c>
      <c r="V24" s="356">
        <f>SUM('Summary Data'!AC192)</f>
        <v>313</v>
      </c>
      <c r="W24" s="357">
        <f>SUM('Summary Data'!AD192)</f>
        <v>54236.86</v>
      </c>
      <c r="X24" s="356">
        <f>SUM('Summary Data'!AE192)</f>
        <v>336</v>
      </c>
      <c r="Y24" s="357">
        <f>SUM('Summary Data'!AF192)</f>
        <v>36521.89</v>
      </c>
    </row>
    <row r="25" spans="1:36" ht="15" hidden="1" customHeight="1" x14ac:dyDescent="0.2">
      <c r="A25" s="628"/>
      <c r="B25" s="361" t="s">
        <v>345</v>
      </c>
      <c r="C25" s="347">
        <f>SUM('Summary Data'!C193)</f>
        <v>139</v>
      </c>
      <c r="D25" s="348">
        <f>SUM('Summary Data'!D193)</f>
        <v>34394871.170000002</v>
      </c>
      <c r="E25" s="349">
        <f>SUM('Summary Data'!E193)</f>
        <v>321240</v>
      </c>
      <c r="F25" s="350"/>
      <c r="G25" s="351">
        <v>0</v>
      </c>
      <c r="H25" s="351">
        <f>SUM('Summary Data'!G193)</f>
        <v>0</v>
      </c>
      <c r="I25" s="348">
        <f>SUM('Summary Data'!H193)</f>
        <v>0</v>
      </c>
      <c r="J25" s="352" t="s">
        <v>334</v>
      </c>
      <c r="K25" s="353" t="s">
        <v>334</v>
      </c>
      <c r="L25" s="351">
        <f>SUM('Summary Data'!AK193)</f>
        <v>7</v>
      </c>
      <c r="M25" s="354">
        <f>SUM('Summary Data'!AL193)</f>
        <v>12180676</v>
      </c>
      <c r="N25" s="355">
        <f>SUM('Summary Data'!AM193)</f>
        <v>71620</v>
      </c>
      <c r="O25" s="351">
        <f>SUM('Summary Data'!AN193)</f>
        <v>28</v>
      </c>
      <c r="P25" s="354">
        <f>SUM('Summary Data'!AO193)</f>
        <v>6385653.2400000002</v>
      </c>
      <c r="Q25" s="355">
        <f>SUM('Summary Data'!AP193)</f>
        <v>71620</v>
      </c>
      <c r="R25" s="356">
        <f>SUM('Summary Data'!Y193)</f>
        <v>366</v>
      </c>
      <c r="S25" s="357">
        <f>SUM('Summary Data'!Z193)</f>
        <v>39747.11</v>
      </c>
      <c r="T25" s="356">
        <f>SUM('Summary Data'!AA193)</f>
        <v>31</v>
      </c>
      <c r="U25" s="357">
        <f>SUM('Summary Data'!AB193)</f>
        <v>44914.6</v>
      </c>
      <c r="V25" s="356">
        <f>SUM('Summary Data'!AC193)</f>
        <v>282</v>
      </c>
      <c r="W25" s="357">
        <f>SUM('Summary Data'!AD193)</f>
        <v>43709.87</v>
      </c>
      <c r="X25" s="356">
        <f>SUM('Summary Data'!AE193)</f>
        <v>326</v>
      </c>
      <c r="Y25" s="357">
        <f>SUM('Summary Data'!AF193)</f>
        <v>43090.9</v>
      </c>
    </row>
    <row r="26" spans="1:36" ht="15" hidden="1" customHeight="1" x14ac:dyDescent="0.2">
      <c r="A26" s="629"/>
      <c r="B26" s="361" t="s">
        <v>346</v>
      </c>
      <c r="C26" s="347">
        <f>SUM('Summary Data'!C194)</f>
        <v>127</v>
      </c>
      <c r="D26" s="348">
        <f>SUM('Summary Data'!D194)</f>
        <v>33253432.41</v>
      </c>
      <c r="E26" s="349">
        <f>SUM('Summary Data'!E194)</f>
        <v>329430</v>
      </c>
      <c r="F26" s="350"/>
      <c r="G26" s="351">
        <v>6</v>
      </c>
      <c r="H26" s="351">
        <v>24</v>
      </c>
      <c r="I26" s="348">
        <f>SUM('Summary Data'!H194)</f>
        <v>1770000</v>
      </c>
      <c r="J26" s="352" t="s">
        <v>334</v>
      </c>
      <c r="K26" s="353" t="s">
        <v>334</v>
      </c>
      <c r="L26" s="351">
        <f>SUM('Summary Data'!AK194)</f>
        <v>7</v>
      </c>
      <c r="M26" s="354">
        <f>SUM('Summary Data'!AL194)</f>
        <v>11273278.460000001</v>
      </c>
      <c r="N26" s="355">
        <f>SUM('Summary Data'!AM194)</f>
        <v>94287</v>
      </c>
      <c r="O26" s="351">
        <f>SUM('Summary Data'!AN194)</f>
        <v>18</v>
      </c>
      <c r="P26" s="354">
        <f>SUM('Summary Data'!AO194)</f>
        <v>3943791</v>
      </c>
      <c r="Q26" s="355">
        <f>SUM('Summary Data'!AP194)</f>
        <v>161820</v>
      </c>
      <c r="R26" s="356">
        <f>SUM('Summary Data'!Y194)</f>
        <v>321</v>
      </c>
      <c r="S26" s="357">
        <f>SUM('Summary Data'!Z194)</f>
        <v>35630.68</v>
      </c>
      <c r="T26" s="356">
        <f>SUM('Summary Data'!AA194)</f>
        <v>18</v>
      </c>
      <c r="U26" s="357">
        <f>SUM('Summary Data'!AB194)</f>
        <v>29915.77</v>
      </c>
      <c r="V26" s="356">
        <f>SUM('Summary Data'!AC194)</f>
        <v>268</v>
      </c>
      <c r="W26" s="357">
        <f>SUM('Summary Data'!AD194)</f>
        <v>45944.21</v>
      </c>
      <c r="X26" s="356">
        <f>SUM('Summary Data'!AE194)</f>
        <v>334</v>
      </c>
      <c r="Y26" s="357">
        <f>SUM('Summary Data'!AF194)</f>
        <v>37937.83</v>
      </c>
    </row>
    <row r="27" spans="1:36" s="345" customFormat="1" ht="15" hidden="1" customHeight="1" x14ac:dyDescent="0.2">
      <c r="A27" s="332"/>
      <c r="B27" s="363" t="s">
        <v>375</v>
      </c>
      <c r="C27" s="364">
        <f t="shared" ref="C27:Y27" si="1">SUM(C15:C26)</f>
        <v>1368</v>
      </c>
      <c r="D27" s="365">
        <f t="shared" si="1"/>
        <v>336397820.7100001</v>
      </c>
      <c r="E27" s="366">
        <f t="shared" si="1"/>
        <v>3140587</v>
      </c>
      <c r="F27" s="367">
        <f t="shared" si="1"/>
        <v>0</v>
      </c>
      <c r="G27" s="368">
        <f t="shared" si="1"/>
        <v>45</v>
      </c>
      <c r="H27" s="351">
        <f>SUM(H15:H26)</f>
        <v>188</v>
      </c>
      <c r="I27" s="365">
        <f t="shared" si="1"/>
        <v>14435768</v>
      </c>
      <c r="J27" s="369">
        <f t="shared" si="1"/>
        <v>0</v>
      </c>
      <c r="K27" s="370">
        <f t="shared" si="1"/>
        <v>0</v>
      </c>
      <c r="L27" s="368">
        <f t="shared" si="1"/>
        <v>66</v>
      </c>
      <c r="M27" s="367">
        <f t="shared" si="1"/>
        <v>84093353.599999994</v>
      </c>
      <c r="N27" s="366">
        <f t="shared" si="1"/>
        <v>687005</v>
      </c>
      <c r="O27" s="368">
        <f t="shared" si="1"/>
        <v>169</v>
      </c>
      <c r="P27" s="367">
        <f t="shared" si="1"/>
        <v>38530653.119999997</v>
      </c>
      <c r="Q27" s="366">
        <f t="shared" si="1"/>
        <v>1098913</v>
      </c>
      <c r="R27" s="371">
        <f t="shared" si="1"/>
        <v>4534</v>
      </c>
      <c r="S27" s="365">
        <f t="shared" si="1"/>
        <v>416978.6</v>
      </c>
      <c r="T27" s="371">
        <f t="shared" si="1"/>
        <v>300</v>
      </c>
      <c r="U27" s="365">
        <f t="shared" si="1"/>
        <v>351744.54</v>
      </c>
      <c r="V27" s="371">
        <f t="shared" si="1"/>
        <v>4075</v>
      </c>
      <c r="W27" s="365">
        <f t="shared" si="1"/>
        <v>613636.93999999994</v>
      </c>
      <c r="X27" s="371">
        <f t="shared" si="1"/>
        <v>4428</v>
      </c>
      <c r="Y27" s="365">
        <f t="shared" si="1"/>
        <v>468450.84</v>
      </c>
      <c r="Z27" s="575"/>
      <c r="AA27" s="575"/>
      <c r="AB27" s="575"/>
      <c r="AC27" s="575"/>
      <c r="AD27" s="575"/>
      <c r="AE27" s="575"/>
      <c r="AF27" s="575"/>
      <c r="AG27" s="575"/>
      <c r="AH27" s="575"/>
      <c r="AI27" s="575"/>
      <c r="AJ27" s="575"/>
    </row>
    <row r="28" spans="1:36" ht="15" hidden="1" customHeight="1" x14ac:dyDescent="0.2">
      <c r="A28" s="627" t="s">
        <v>369</v>
      </c>
      <c r="B28" s="372" t="s">
        <v>357</v>
      </c>
      <c r="C28" s="373">
        <f>SUM('Summary Data'!C195)</f>
        <v>121</v>
      </c>
      <c r="D28" s="374">
        <f>SUM('Summary Data'!D195)</f>
        <v>29518395.949999999</v>
      </c>
      <c r="E28" s="375">
        <f>SUM('Summary Data'!E195)</f>
        <v>273546</v>
      </c>
      <c r="F28" s="374"/>
      <c r="G28" s="373">
        <v>10</v>
      </c>
      <c r="H28" s="424">
        <v>138</v>
      </c>
      <c r="I28" s="374">
        <f>SUM('Summary Data'!H195)</f>
        <v>12228901</v>
      </c>
      <c r="J28" s="376" t="s">
        <v>330</v>
      </c>
      <c r="K28" s="425" t="s">
        <v>331</v>
      </c>
      <c r="L28" s="373">
        <f>SUM('Summary Data'!AK195)</f>
        <v>3</v>
      </c>
      <c r="M28" s="374">
        <f>SUM('Summary Data'!AL195)</f>
        <v>8723292</v>
      </c>
      <c r="N28" s="375">
        <f>SUM('Summary Data'!AM195)</f>
        <v>68417</v>
      </c>
      <c r="O28" s="373">
        <f>SUM('Summary Data'!AN195)</f>
        <v>10</v>
      </c>
      <c r="P28" s="374">
        <f>SUM('Summary Data'!AO195)</f>
        <v>2387628</v>
      </c>
      <c r="Q28" s="375">
        <f>SUM('Summary Data'!AP195)</f>
        <v>31462</v>
      </c>
      <c r="R28" s="375">
        <f>SUM('Summary Data'!Y195)</f>
        <v>345</v>
      </c>
      <c r="S28" s="374">
        <f>SUM('Summary Data'!Z195)</f>
        <v>36159.99</v>
      </c>
      <c r="T28" s="375">
        <f>SUM('Summary Data'!AA195)</f>
        <v>34</v>
      </c>
      <c r="U28" s="374">
        <f>SUM('Summary Data'!AB195)</f>
        <v>45176.31</v>
      </c>
      <c r="V28" s="375">
        <f>SUM('Summary Data'!AC195)</f>
        <v>290</v>
      </c>
      <c r="W28" s="374">
        <f>SUM('Summary Data'!AD195)</f>
        <v>48922.17</v>
      </c>
      <c r="X28" s="375">
        <f>SUM('Summary Data'!AE195)</f>
        <v>323</v>
      </c>
      <c r="Y28" s="374">
        <f>SUM('Summary Data'!AF195)</f>
        <v>43926.39</v>
      </c>
    </row>
    <row r="29" spans="1:36" ht="15" hidden="1" customHeight="1" x14ac:dyDescent="0.2">
      <c r="A29" s="628"/>
      <c r="B29" s="372" t="s">
        <v>358</v>
      </c>
      <c r="C29" s="372">
        <f>SUM('Summary Data'!C196)</f>
        <v>96</v>
      </c>
      <c r="D29" s="399">
        <f>SUM('Summary Data'!D196)</f>
        <v>23237352.84</v>
      </c>
      <c r="E29" s="400">
        <f>SUM('Summary Data'!E196)</f>
        <v>216038</v>
      </c>
      <c r="F29" s="399"/>
      <c r="G29" s="372">
        <v>0</v>
      </c>
      <c r="H29" s="424">
        <f>SUM('Summary Data'!G197)</f>
        <v>0</v>
      </c>
      <c r="I29" s="399">
        <f>SUM('Summary Data'!H196)</f>
        <v>0</v>
      </c>
      <c r="J29" s="401" t="s">
        <v>334</v>
      </c>
      <c r="K29" s="402" t="s">
        <v>334</v>
      </c>
      <c r="L29" s="380">
        <f>SUM('Summary Data'!AK196)</f>
        <v>6</v>
      </c>
      <c r="M29" s="399">
        <f>SUM('Summary Data'!AL196)</f>
        <v>3221359</v>
      </c>
      <c r="N29" s="400">
        <f>SUM('Summary Data'!AM196)</f>
        <v>32791</v>
      </c>
      <c r="O29" s="380">
        <f>SUM('Summary Data'!AN196)</f>
        <v>10</v>
      </c>
      <c r="P29" s="399">
        <f>SUM('Summary Data'!AO196)</f>
        <v>3688817</v>
      </c>
      <c r="Q29" s="400">
        <f>SUM('Summary Data'!AP196)</f>
        <v>170034</v>
      </c>
      <c r="R29" s="380">
        <f>SUM('Summary Data'!Y196)</f>
        <v>289</v>
      </c>
      <c r="S29" s="399">
        <f>SUM('Summary Data'!Z196)</f>
        <v>33436.730000000003</v>
      </c>
      <c r="T29" s="380">
        <f>SUM('Summary Data'!AA196)</f>
        <v>23</v>
      </c>
      <c r="U29" s="399">
        <f>SUM('Summary Data'!AB196)</f>
        <v>27023.69</v>
      </c>
      <c r="V29" s="380">
        <f>SUM('Summary Data'!AC196)</f>
        <v>285</v>
      </c>
      <c r="W29" s="399">
        <f>SUM('Summary Data'!AD196)</f>
        <v>48426.67</v>
      </c>
      <c r="X29" s="380">
        <f>SUM('Summary Data'!AE196)</f>
        <v>321</v>
      </c>
      <c r="Y29" s="399">
        <f>SUM('Summary Data'!AF196)</f>
        <v>42523.15</v>
      </c>
    </row>
    <row r="30" spans="1:36" ht="15" hidden="1" customHeight="1" x14ac:dyDescent="0.2">
      <c r="A30" s="628"/>
      <c r="B30" s="372" t="s">
        <v>359</v>
      </c>
      <c r="C30" s="377">
        <f>SUM('Summary Data'!C197)</f>
        <v>61</v>
      </c>
      <c r="D30" s="374">
        <f>SUM('Summary Data'!D197)</f>
        <v>16199723.9</v>
      </c>
      <c r="E30" s="375">
        <f>SUM('Summary Data'!E197)</f>
        <v>147651</v>
      </c>
      <c r="F30" s="374"/>
      <c r="G30" s="377">
        <f>SUM('Summary Data (NEW PROJECTS)'!D125)</f>
        <v>0</v>
      </c>
      <c r="H30" s="424">
        <f>SUM('Summary Data'!G198)</f>
        <v>0</v>
      </c>
      <c r="I30" s="374">
        <f>SUM('Summary Data'!H197)</f>
        <v>0</v>
      </c>
      <c r="J30" s="378" t="s">
        <v>334</v>
      </c>
      <c r="K30" s="379" t="s">
        <v>334</v>
      </c>
      <c r="L30" s="380">
        <f>SUM('Summary Data'!AK197)</f>
        <v>2</v>
      </c>
      <c r="M30" s="374">
        <f>SUM('Summary Data'!AL197)</f>
        <v>13402532</v>
      </c>
      <c r="N30" s="375">
        <f>SUM('Summary Data'!AM197)</f>
        <v>90485</v>
      </c>
      <c r="O30" s="380">
        <f>SUM('Summary Data'!AN197)</f>
        <v>19</v>
      </c>
      <c r="P30" s="374">
        <f>SUM('Summary Data'!AO197)</f>
        <v>2079527.92</v>
      </c>
      <c r="Q30" s="375">
        <f>SUM('Summary Data'!AP197)</f>
        <v>80117</v>
      </c>
      <c r="R30" s="380">
        <f>SUM('Summary Data'!Y197)</f>
        <v>214</v>
      </c>
      <c r="S30" s="374">
        <f>SUM('Summary Data'!Z197)</f>
        <v>18998.46</v>
      </c>
      <c r="T30" s="380">
        <f>SUM('Summary Data'!AA197)</f>
        <v>56</v>
      </c>
      <c r="U30" s="374">
        <f>SUM('Summary Data'!AB197)</f>
        <v>29912.82</v>
      </c>
      <c r="V30" s="380">
        <f>SUM('Summary Data'!AC197)</f>
        <v>236</v>
      </c>
      <c r="W30" s="374">
        <f>SUM('Summary Data'!AD197)</f>
        <v>33977.599999999999</v>
      </c>
      <c r="X30" s="380">
        <f>SUM('Summary Data'!AE197)</f>
        <v>219</v>
      </c>
      <c r="Y30" s="374">
        <f>SUM('Summary Data'!AF197)</f>
        <v>31603.52</v>
      </c>
    </row>
    <row r="31" spans="1:36" ht="15" hidden="1" customHeight="1" x14ac:dyDescent="0.2">
      <c r="A31" s="628"/>
      <c r="B31" s="381" t="s">
        <v>360</v>
      </c>
      <c r="C31" s="373">
        <f>SUM('Summary Data'!C198)</f>
        <v>80</v>
      </c>
      <c r="D31" s="374">
        <f>SUM('Summary Data'!D198)</f>
        <v>21111791.199999999</v>
      </c>
      <c r="E31" s="375">
        <f>SUM('Summary Data'!E198)</f>
        <v>196363</v>
      </c>
      <c r="F31" s="374"/>
      <c r="G31" s="373">
        <f>SUM('Summary Data (NEW PROJECTS)'!D126)</f>
        <v>0</v>
      </c>
      <c r="H31" s="373">
        <v>0</v>
      </c>
      <c r="I31" s="374">
        <f>SUM('Summary Data'!H198)</f>
        <v>0</v>
      </c>
      <c r="J31" s="376" t="s">
        <v>334</v>
      </c>
      <c r="K31" s="379" t="s">
        <v>334</v>
      </c>
      <c r="L31" s="373">
        <f>SUM('Summary Data'!AK198)</f>
        <v>6</v>
      </c>
      <c r="M31" s="374">
        <f>SUM('Summary Data'!AL198)</f>
        <v>11732500</v>
      </c>
      <c r="N31" s="375">
        <f>SUM('Summary Data'!AM198)</f>
        <v>16262</v>
      </c>
      <c r="O31" s="373">
        <f>SUM('Summary Data'!AN198)</f>
        <v>18</v>
      </c>
      <c r="P31" s="374">
        <f>SUM('Summary Data'!AO198)</f>
        <v>1711168</v>
      </c>
      <c r="Q31" s="375">
        <f>SUM('Summary Data'!AP198)</f>
        <v>80022</v>
      </c>
      <c r="R31" s="375">
        <f>SUM('Summary Data'!Y198)</f>
        <v>198</v>
      </c>
      <c r="S31" s="374">
        <f>SUM('Summary Data'!Z198)</f>
        <v>19995.18</v>
      </c>
      <c r="T31" s="375">
        <f>SUM('Summary Data'!AA198)</f>
        <v>15</v>
      </c>
      <c r="U31" s="374">
        <f>SUM('Summary Data'!AB198)</f>
        <v>7632.91</v>
      </c>
      <c r="V31" s="375">
        <f>SUM('Summary Data'!AC198)</f>
        <v>192</v>
      </c>
      <c r="W31" s="374">
        <f>SUM('Summary Data'!AD198)</f>
        <v>33994.589999999997</v>
      </c>
      <c r="X31" s="375">
        <f>SUM('Summary Data'!AE198)</f>
        <v>172</v>
      </c>
      <c r="Y31" s="374">
        <f>SUM('Summary Data'!AF198)</f>
        <v>19768.43</v>
      </c>
    </row>
    <row r="32" spans="1:36" ht="21.75" hidden="1" customHeight="1" x14ac:dyDescent="0.2">
      <c r="A32" s="628"/>
      <c r="B32" s="381" t="s">
        <v>361</v>
      </c>
      <c r="C32" s="373">
        <f>SUM('Summary Data'!C199)</f>
        <v>130</v>
      </c>
      <c r="D32" s="374">
        <f>SUM('Summary Data'!D199)</f>
        <v>34507216.240000002</v>
      </c>
      <c r="E32" s="375">
        <f>SUM('Summary Data'!E199)</f>
        <v>322939</v>
      </c>
      <c r="F32" s="374"/>
      <c r="G32" s="373">
        <v>21</v>
      </c>
      <c r="H32" s="373">
        <v>84</v>
      </c>
      <c r="I32" s="374">
        <f>SUM('Summary Data'!H199)</f>
        <v>6957500</v>
      </c>
      <c r="J32" s="376" t="s">
        <v>381</v>
      </c>
      <c r="K32" s="379" t="s">
        <v>382</v>
      </c>
      <c r="L32" s="373">
        <f>SUM('Summary Data'!AK199)</f>
        <v>5</v>
      </c>
      <c r="M32" s="374">
        <f>SUM('Summary Data'!AL199)</f>
        <v>2442000</v>
      </c>
      <c r="N32" s="375">
        <f>SUM('Summary Data'!AM199)</f>
        <v>13438</v>
      </c>
      <c r="O32" s="373">
        <f>SUM('Summary Data'!AN199)</f>
        <v>16</v>
      </c>
      <c r="P32" s="374">
        <f>SUM('Summary Data'!AO199)</f>
        <v>1129780</v>
      </c>
      <c r="Q32" s="375">
        <f>SUM('Summary Data'!AP199)</f>
        <v>33589</v>
      </c>
      <c r="R32" s="375">
        <f>SUM('Summary Data'!Y199)</f>
        <v>296</v>
      </c>
      <c r="S32" s="374">
        <f>SUM('Summary Data'!Z199)</f>
        <v>22636.47</v>
      </c>
      <c r="T32" s="375">
        <f>SUM('Summary Data'!AA199)</f>
        <v>18</v>
      </c>
      <c r="U32" s="374">
        <f>SUM('Summary Data'!AB199)</f>
        <v>28690</v>
      </c>
      <c r="V32" s="375">
        <f>SUM('Summary Data'!AC199)</f>
        <v>208</v>
      </c>
      <c r="W32" s="374">
        <f>SUM('Summary Data'!AD199)</f>
        <v>38285.32</v>
      </c>
      <c r="X32" s="375">
        <f>SUM('Summary Data'!AE199)</f>
        <v>338</v>
      </c>
      <c r="Y32" s="374">
        <f>SUM('Summary Data'!AF199)</f>
        <v>46924.01</v>
      </c>
    </row>
    <row r="33" spans="1:25" ht="15" hidden="1" customHeight="1" x14ac:dyDescent="0.2">
      <c r="A33" s="628"/>
      <c r="B33" s="381" t="s">
        <v>362</v>
      </c>
      <c r="C33" s="373">
        <v>123</v>
      </c>
      <c r="D33" s="374">
        <v>29774607.620000001</v>
      </c>
      <c r="E33" s="375">
        <v>279409</v>
      </c>
      <c r="F33" s="374"/>
      <c r="G33" s="373">
        <v>3</v>
      </c>
      <c r="H33" s="373">
        <v>12</v>
      </c>
      <c r="I33" s="374">
        <v>3760</v>
      </c>
      <c r="J33" s="376" t="s">
        <v>383</v>
      </c>
      <c r="K33" s="379" t="s">
        <v>384</v>
      </c>
      <c r="L33" s="373">
        <v>11</v>
      </c>
      <c r="M33" s="374">
        <v>26670881</v>
      </c>
      <c r="N33" s="375">
        <v>179850</v>
      </c>
      <c r="O33" s="373">
        <v>17</v>
      </c>
      <c r="P33" s="374">
        <v>1690080.8</v>
      </c>
      <c r="Q33" s="375">
        <v>50764</v>
      </c>
      <c r="R33" s="375">
        <v>347</v>
      </c>
      <c r="S33" s="374">
        <v>40666.879999999997</v>
      </c>
      <c r="T33" s="375">
        <v>26</v>
      </c>
      <c r="U33" s="374">
        <v>46815.07</v>
      </c>
      <c r="V33" s="375">
        <v>316</v>
      </c>
      <c r="W33" s="374">
        <v>59214.12</v>
      </c>
      <c r="X33" s="375">
        <v>400</v>
      </c>
      <c r="Y33" s="374">
        <v>43369.88</v>
      </c>
    </row>
    <row r="34" spans="1:25" ht="21.75" hidden="1" customHeight="1" x14ac:dyDescent="0.2">
      <c r="A34" s="628"/>
      <c r="B34" s="381" t="s">
        <v>363</v>
      </c>
      <c r="C34" s="373">
        <f>SUM('Summary Data'!C201)</f>
        <v>111</v>
      </c>
      <c r="D34" s="374">
        <f>SUM('Summary Data'!D201)</f>
        <v>28342783.510000002</v>
      </c>
      <c r="E34" s="375">
        <f>SUM('Summary Data'!E201)</f>
        <v>262693</v>
      </c>
      <c r="F34" s="374"/>
      <c r="G34" s="373">
        <v>17</v>
      </c>
      <c r="H34" s="373">
        <v>128</v>
      </c>
      <c r="I34" s="374">
        <f>SUM('Summary Data'!H201)</f>
        <v>11918378.02</v>
      </c>
      <c r="J34" s="376" t="s">
        <v>385</v>
      </c>
      <c r="K34" s="379" t="s">
        <v>386</v>
      </c>
      <c r="L34" s="373">
        <f>SUM('Summary Data'!AK201)</f>
        <v>4</v>
      </c>
      <c r="M34" s="374">
        <f>SUM('Summary Data'!AL201)</f>
        <v>3637921.37</v>
      </c>
      <c r="N34" s="375">
        <f>SUM('Summary Data'!AM201)</f>
        <v>24312</v>
      </c>
      <c r="O34" s="373">
        <f>SUM('Summary Data'!AN201)</f>
        <v>15</v>
      </c>
      <c r="P34" s="374">
        <f>SUM('Summary Data'!AO201)</f>
        <v>4275608.54</v>
      </c>
      <c r="Q34" s="375">
        <f>SUM('Summary Data'!AP201)</f>
        <v>69054</v>
      </c>
      <c r="R34" s="375">
        <f>SUM('Summary Data'!Y201)</f>
        <v>303</v>
      </c>
      <c r="S34" s="374">
        <f>SUM('Summary Data'!Z201)</f>
        <v>41392.06</v>
      </c>
      <c r="T34" s="375">
        <f>SUM('Summary Data'!AA201)</f>
        <v>19</v>
      </c>
      <c r="U34" s="374">
        <f>SUM('Summary Data'!AB201)</f>
        <v>41455.08</v>
      </c>
      <c r="V34" s="375">
        <f>SUM('Summary Data'!AC201)</f>
        <v>296</v>
      </c>
      <c r="W34" s="374">
        <f>SUM('Summary Data'!AD201)</f>
        <v>56320.23</v>
      </c>
      <c r="X34" s="375">
        <f>SUM('Summary Data'!AE201)</f>
        <v>340</v>
      </c>
      <c r="Y34" s="374">
        <f>SUM('Summary Data'!AF201)</f>
        <v>48991.06</v>
      </c>
    </row>
    <row r="35" spans="1:25" ht="15" hidden="1" customHeight="1" x14ac:dyDescent="0.2">
      <c r="A35" s="628"/>
      <c r="B35" s="381" t="s">
        <v>364</v>
      </c>
      <c r="C35" s="373">
        <f>SUM('Summary Data'!C202)</f>
        <v>125</v>
      </c>
      <c r="D35" s="374">
        <f>SUM('Summary Data'!D202)</f>
        <v>33291676</v>
      </c>
      <c r="E35" s="375">
        <f>SUM('Summary Data'!E202)</f>
        <v>308583</v>
      </c>
      <c r="F35" s="374"/>
      <c r="G35" s="373">
        <v>8</v>
      </c>
      <c r="H35" s="373">
        <v>84</v>
      </c>
      <c r="I35" s="374">
        <f>SUM('Summary Data'!H202)</f>
        <v>8766290.7799999993</v>
      </c>
      <c r="J35" s="376" t="s">
        <v>387</v>
      </c>
      <c r="K35" s="379" t="s">
        <v>388</v>
      </c>
      <c r="L35" s="373">
        <f>SUM('Summary Data'!AK202)</f>
        <v>8</v>
      </c>
      <c r="M35" s="374">
        <f>SUM('Summary Data'!AL202)</f>
        <v>19030117</v>
      </c>
      <c r="N35" s="375">
        <f>SUM('Summary Data'!AM202)</f>
        <v>201301</v>
      </c>
      <c r="O35" s="373">
        <f>SUM('Summary Data'!AN202)</f>
        <v>28</v>
      </c>
      <c r="P35" s="374">
        <f>SUM('Summary Data'!AO202)</f>
        <v>5310855</v>
      </c>
      <c r="Q35" s="375">
        <f>SUM('Summary Data'!AP202)</f>
        <v>246920</v>
      </c>
      <c r="R35" s="375">
        <f>SUM('Summary Data'!Y202)</f>
        <v>379</v>
      </c>
      <c r="S35" s="374">
        <f>SUM('Summary Data'!Z202)</f>
        <v>40140.32</v>
      </c>
      <c r="T35" s="375">
        <f>SUM('Summary Data'!AA202)</f>
        <v>47</v>
      </c>
      <c r="U35" s="374">
        <f>SUM('Summary Data'!AB202)</f>
        <v>59742.02</v>
      </c>
      <c r="V35" s="375">
        <f>SUM('Summary Data'!AC202)</f>
        <v>333</v>
      </c>
      <c r="W35" s="374">
        <f>SUM('Summary Data'!AD202)</f>
        <v>60144.77</v>
      </c>
      <c r="X35" s="375">
        <f>SUM('Summary Data'!AE202)</f>
        <v>393</v>
      </c>
      <c r="Y35" s="374">
        <f>SUM('Summary Data'!AF202)</f>
        <v>48932.480000000003</v>
      </c>
    </row>
    <row r="36" spans="1:25" ht="15" hidden="1" customHeight="1" x14ac:dyDescent="0.2">
      <c r="A36" s="628"/>
      <c r="B36" s="382" t="s">
        <v>365</v>
      </c>
      <c r="C36" s="373">
        <f>SUM('Summary Data'!C203)</f>
        <v>158</v>
      </c>
      <c r="D36" s="374">
        <f>SUM('Summary Data'!D203)</f>
        <v>43516264</v>
      </c>
      <c r="E36" s="375">
        <f>SUM('Summary Data'!E203)</f>
        <v>404885</v>
      </c>
      <c r="F36" s="374"/>
      <c r="G36" s="373">
        <v>8</v>
      </c>
      <c r="H36" s="373">
        <v>60</v>
      </c>
      <c r="I36" s="374">
        <f>SUM('Summary Data'!H203)</f>
        <v>4246890</v>
      </c>
      <c r="J36" s="376" t="s">
        <v>389</v>
      </c>
      <c r="K36" s="379" t="s">
        <v>390</v>
      </c>
      <c r="L36" s="373">
        <f>SUM('Summary Data'!AK203)</f>
        <v>23</v>
      </c>
      <c r="M36" s="374">
        <f>SUM('Summary Data'!AL203)</f>
        <v>45541855.789999999</v>
      </c>
      <c r="N36" s="375">
        <f>SUM('Summary Data'!AM203)</f>
        <v>263277</v>
      </c>
      <c r="O36" s="373">
        <f>SUM('Summary Data'!AN203)</f>
        <v>15</v>
      </c>
      <c r="P36" s="374">
        <f>SUM('Summary Data'!AO203)</f>
        <v>1985555.54</v>
      </c>
      <c r="Q36" s="375">
        <f>SUM('Summary Data'!AP203)</f>
        <v>68363</v>
      </c>
      <c r="R36" s="375">
        <f>SUM('Summary Data'!Y203)</f>
        <v>361</v>
      </c>
      <c r="S36" s="374">
        <f>SUM('Summary Data'!Z203)</f>
        <v>35549.17</v>
      </c>
      <c r="T36" s="375">
        <f>SUM('Summary Data'!AA203)</f>
        <v>24</v>
      </c>
      <c r="U36" s="374">
        <f>SUM('Summary Data'!AB203)</f>
        <v>72616.679999999993</v>
      </c>
      <c r="V36" s="375">
        <f>SUM('Summary Data'!AC203)</f>
        <v>369</v>
      </c>
      <c r="W36" s="374">
        <f>SUM('Summary Data'!AD203)</f>
        <v>78811.8</v>
      </c>
      <c r="X36" s="375">
        <f>SUM('Summary Data'!AE203)</f>
        <v>362</v>
      </c>
      <c r="Y36" s="374">
        <f>SUM('Summary Data'!AF203)</f>
        <v>51741.96</v>
      </c>
    </row>
    <row r="37" spans="1:25" ht="15" hidden="1" customHeight="1" x14ac:dyDescent="0.2">
      <c r="A37" s="628"/>
      <c r="B37" s="381" t="s">
        <v>366</v>
      </c>
      <c r="C37" s="373">
        <f>SUM('Summary Data'!C204)</f>
        <v>115</v>
      </c>
      <c r="D37" s="374">
        <f>SUM('Summary Data'!D204)</f>
        <v>30513659</v>
      </c>
      <c r="E37" s="375">
        <f>SUM('Summary Data'!E204)</f>
        <v>283548</v>
      </c>
      <c r="F37" s="374"/>
      <c r="G37" s="373">
        <v>1</v>
      </c>
      <c r="H37" s="373">
        <v>24</v>
      </c>
      <c r="I37" s="374">
        <f>SUM('Summary Data'!H204)</f>
        <v>1850000</v>
      </c>
      <c r="J37" s="376" t="s">
        <v>391</v>
      </c>
      <c r="K37" s="379" t="s">
        <v>392</v>
      </c>
      <c r="L37" s="373">
        <f>SUM('Summary Data'!AK204)</f>
        <v>3</v>
      </c>
      <c r="M37" s="374">
        <f>SUM('Summary Data'!AL204)</f>
        <v>4791502</v>
      </c>
      <c r="N37" s="375">
        <f>SUM('Summary Data'!AM204)</f>
        <v>67566</v>
      </c>
      <c r="O37" s="373">
        <f>SUM('Summary Data'!AN204)</f>
        <v>14</v>
      </c>
      <c r="P37" s="374">
        <f>SUM('Summary Data'!AO204)</f>
        <v>2533867</v>
      </c>
      <c r="Q37" s="375">
        <f>SUM('Summary Data'!AP204)</f>
        <v>99363</v>
      </c>
      <c r="R37" s="375">
        <f>SUM('Summary Data'!Y204)</f>
        <v>320</v>
      </c>
      <c r="S37" s="374">
        <f>SUM('Summary Data'!Z204)</f>
        <v>33457.620000000003</v>
      </c>
      <c r="T37" s="375">
        <f>SUM('Summary Data'!AA204)</f>
        <v>17</v>
      </c>
      <c r="U37" s="374">
        <f>SUM('Summary Data'!AB204)</f>
        <v>12928.47</v>
      </c>
      <c r="V37" s="375">
        <f>SUM('Summary Data'!AC204)</f>
        <v>368</v>
      </c>
      <c r="W37" s="374">
        <f>SUM('Summary Data'!AD204)</f>
        <v>60309.37</v>
      </c>
      <c r="X37" s="375">
        <f>SUM('Summary Data'!AE204)</f>
        <v>350</v>
      </c>
      <c r="Y37" s="374">
        <f>SUM('Summary Data'!AF204)</f>
        <v>51216.32</v>
      </c>
    </row>
    <row r="38" spans="1:25" ht="26.25" hidden="1" customHeight="1" x14ac:dyDescent="0.2">
      <c r="A38" s="628"/>
      <c r="B38" s="381" t="s">
        <v>367</v>
      </c>
      <c r="C38" s="373">
        <f>SUM('Summary Data'!C205)</f>
        <v>193</v>
      </c>
      <c r="D38" s="374">
        <f>SUM('Summary Data'!D205)</f>
        <v>48911406</v>
      </c>
      <c r="E38" s="375">
        <f>SUM('Summary Data'!E205)</f>
        <v>456475</v>
      </c>
      <c r="F38" s="374"/>
      <c r="G38" s="373">
        <v>10</v>
      </c>
      <c r="H38" s="373">
        <v>136</v>
      </c>
      <c r="I38" s="374">
        <f>SUM('Summary Data'!H205)</f>
        <v>14174645.24</v>
      </c>
      <c r="J38" s="376" t="s">
        <v>395</v>
      </c>
      <c r="K38" s="379" t="s">
        <v>396</v>
      </c>
      <c r="L38" s="373">
        <f>SUM('Summary Data'!AK205)</f>
        <v>4</v>
      </c>
      <c r="M38" s="374">
        <f>SUM('Summary Data'!AL205)</f>
        <v>9824337</v>
      </c>
      <c r="N38" s="375">
        <f>SUM('Summary Data'!AM205)</f>
        <v>101725</v>
      </c>
      <c r="O38" s="373">
        <f>SUM('Summary Data'!AN205)</f>
        <v>16</v>
      </c>
      <c r="P38" s="374">
        <f>SUM('Summary Data'!AO205)</f>
        <v>2659607</v>
      </c>
      <c r="Q38" s="375">
        <f>SUM('Summary Data'!AP205)</f>
        <v>92534</v>
      </c>
      <c r="R38" s="375">
        <f>SUM('Summary Data'!Y205)</f>
        <v>431</v>
      </c>
      <c r="S38" s="374">
        <f>SUM('Summary Data'!Z205)</f>
        <v>64738.34</v>
      </c>
      <c r="T38" s="375">
        <f>SUM('Summary Data'!AA205)</f>
        <v>40</v>
      </c>
      <c r="U38" s="374">
        <f>SUM('Summary Data'!AB205)</f>
        <v>57120.37</v>
      </c>
      <c r="V38" s="375">
        <f>SUM('Summary Data'!AC205)</f>
        <v>369</v>
      </c>
      <c r="W38" s="374">
        <f>SUM('Summary Data'!AD205)</f>
        <v>73715.58</v>
      </c>
      <c r="X38" s="375">
        <f>SUM('Summary Data'!AE205)</f>
        <v>406</v>
      </c>
      <c r="Y38" s="374">
        <f>SUM('Summary Data'!AF205)</f>
        <v>61532.29</v>
      </c>
    </row>
    <row r="39" spans="1:25" ht="15" hidden="1" customHeight="1" x14ac:dyDescent="0.2">
      <c r="A39" s="629"/>
      <c r="B39" s="381" t="s">
        <v>368</v>
      </c>
      <c r="C39" s="373">
        <f>SUM('Summary Data'!C206)</f>
        <v>115</v>
      </c>
      <c r="D39" s="374">
        <f>SUM('Summary Data'!D206)</f>
        <v>28995278</v>
      </c>
      <c r="E39" s="375">
        <f>SUM('Summary Data'!E206)</f>
        <v>269737</v>
      </c>
      <c r="F39" s="374"/>
      <c r="G39" s="373">
        <v>8</v>
      </c>
      <c r="H39" s="373">
        <v>88</v>
      </c>
      <c r="I39" s="374">
        <f>SUM('Summary Data'!H206)</f>
        <v>6721500</v>
      </c>
      <c r="J39" s="376" t="s">
        <v>418</v>
      </c>
      <c r="K39" s="379" t="s">
        <v>396</v>
      </c>
      <c r="L39" s="373">
        <f>SUM('Summary Data'!AK206)</f>
        <v>4</v>
      </c>
      <c r="M39" s="374">
        <f>SUM('Summary Data'!AL206)</f>
        <v>3891357</v>
      </c>
      <c r="N39" s="375">
        <f>SUM('Summary Data'!AM206)</f>
        <v>23862</v>
      </c>
      <c r="O39" s="373">
        <f>SUM('Summary Data'!AN206)</f>
        <v>13</v>
      </c>
      <c r="P39" s="374">
        <f>SUM('Summary Data'!AO206)</f>
        <v>840620</v>
      </c>
      <c r="Q39" s="375">
        <f>SUM('Summary Data'!AP206)</f>
        <v>43942</v>
      </c>
      <c r="R39" s="375">
        <f>SUM('Summary Data'!Y206)</f>
        <v>299</v>
      </c>
      <c r="S39" s="374">
        <f>SUM('Summary Data'!Z206)</f>
        <v>33636.410000000003</v>
      </c>
      <c r="T39" s="375">
        <f>SUM('Summary Data'!AA206)</f>
        <v>24</v>
      </c>
      <c r="U39" s="374">
        <f>SUM('Summary Data'!AB206)</f>
        <v>27507.200000000001</v>
      </c>
      <c r="V39" s="375">
        <f>SUM('Summary Data'!AC206)</f>
        <v>285</v>
      </c>
      <c r="W39" s="374">
        <f>SUM('Summary Data'!AD206)</f>
        <v>61363.6</v>
      </c>
      <c r="X39" s="375">
        <f>SUM('Summary Data'!AE206)</f>
        <v>363</v>
      </c>
      <c r="Y39" s="374">
        <f>SUM('Summary Data'!AF206)</f>
        <v>46102.58</v>
      </c>
    </row>
    <row r="40" spans="1:25" ht="15" hidden="1" customHeight="1" x14ac:dyDescent="0.2">
      <c r="B40" s="383" t="s">
        <v>375</v>
      </c>
      <c r="C40" s="384">
        <f>SUM(C28:C39)</f>
        <v>1428</v>
      </c>
      <c r="D40" s="385">
        <f t="shared" ref="D40:Y40" si="2">SUM(D28:D39)</f>
        <v>367920154.25999999</v>
      </c>
      <c r="E40" s="386">
        <f t="shared" si="2"/>
        <v>3421867</v>
      </c>
      <c r="F40" s="385">
        <f t="shared" si="2"/>
        <v>0</v>
      </c>
      <c r="G40" s="384">
        <f t="shared" si="2"/>
        <v>86</v>
      </c>
      <c r="H40" s="384">
        <f t="shared" si="2"/>
        <v>754</v>
      </c>
      <c r="I40" s="385">
        <f t="shared" si="2"/>
        <v>66867865.039999999</v>
      </c>
      <c r="J40" s="387">
        <f t="shared" si="2"/>
        <v>0</v>
      </c>
      <c r="K40" s="388">
        <f t="shared" si="2"/>
        <v>0</v>
      </c>
      <c r="L40" s="384">
        <f t="shared" si="2"/>
        <v>79</v>
      </c>
      <c r="M40" s="385">
        <f t="shared" si="2"/>
        <v>152909654.16</v>
      </c>
      <c r="N40" s="386">
        <f t="shared" si="2"/>
        <v>1083286</v>
      </c>
      <c r="O40" s="384">
        <f t="shared" si="2"/>
        <v>191</v>
      </c>
      <c r="P40" s="385">
        <f t="shared" si="2"/>
        <v>30293114.800000001</v>
      </c>
      <c r="Q40" s="386">
        <f t="shared" si="2"/>
        <v>1066164</v>
      </c>
      <c r="R40" s="386">
        <f t="shared" si="2"/>
        <v>3782</v>
      </c>
      <c r="S40" s="385">
        <f t="shared" si="2"/>
        <v>420807.63</v>
      </c>
      <c r="T40" s="386">
        <f t="shared" si="2"/>
        <v>343</v>
      </c>
      <c r="U40" s="385">
        <f t="shared" si="2"/>
        <v>456620.62</v>
      </c>
      <c r="V40" s="386">
        <f t="shared" si="2"/>
        <v>3547</v>
      </c>
      <c r="W40" s="385">
        <f t="shared" si="2"/>
        <v>653485.81999999995</v>
      </c>
      <c r="X40" s="386">
        <f t="shared" si="2"/>
        <v>3987</v>
      </c>
      <c r="Y40" s="385">
        <f t="shared" si="2"/>
        <v>536632.07000000007</v>
      </c>
    </row>
    <row r="41" spans="1:25" ht="23.25" hidden="1" customHeight="1" x14ac:dyDescent="0.2">
      <c r="A41" s="627" t="s">
        <v>394</v>
      </c>
      <c r="B41" s="346" t="s">
        <v>371</v>
      </c>
      <c r="C41" s="501">
        <f>SUM('Summary Data'!C207)</f>
        <v>164</v>
      </c>
      <c r="D41" s="502">
        <f>SUM('Summary Data'!D207)</f>
        <v>40559359</v>
      </c>
      <c r="E41" s="503">
        <f>SUM('Summary Data'!E207)</f>
        <v>378482</v>
      </c>
      <c r="F41" s="502"/>
      <c r="G41" s="501">
        <v>18</v>
      </c>
      <c r="H41" s="351">
        <f>SUM('Summary Data'!G207)</f>
        <v>172</v>
      </c>
      <c r="I41" s="502">
        <f>SUM('Summary Data'!H207)</f>
        <v>15326793</v>
      </c>
      <c r="J41" s="504" t="s">
        <v>421</v>
      </c>
      <c r="K41" s="353" t="s">
        <v>420</v>
      </c>
      <c r="L41" s="501">
        <f>SUM('Summary Data'!AK207)</f>
        <v>4</v>
      </c>
      <c r="M41" s="502">
        <f>SUM('Summary Data'!AL207)</f>
        <v>2926593</v>
      </c>
      <c r="N41" s="503">
        <f>SUM('Summary Data'!AM207)</f>
        <v>19419</v>
      </c>
      <c r="O41" s="501">
        <f>SUM('Summary Data'!AN207)</f>
        <v>16</v>
      </c>
      <c r="P41" s="502">
        <f>SUM('Summary Data'!AO207)</f>
        <v>3248035.12</v>
      </c>
      <c r="Q41" s="503">
        <f>SUM('Summary Data'!AP207)</f>
        <v>100712</v>
      </c>
      <c r="R41" s="503">
        <f>SUM('Summary Data'!Y207)</f>
        <v>411</v>
      </c>
      <c r="S41" s="502">
        <f>SUM('Summary Data'!Z207)</f>
        <v>41591.620000000003</v>
      </c>
      <c r="T41" s="503">
        <f>SUM('Summary Data'!AA207)</f>
        <v>28</v>
      </c>
      <c r="U41" s="502">
        <f>SUM('Summary Data'!AB207)</f>
        <v>47845.88</v>
      </c>
      <c r="V41" s="503">
        <f>SUM('Summary Data'!AC207)</f>
        <v>297</v>
      </c>
      <c r="W41" s="502">
        <f>SUM('Summary Data'!AD207)</f>
        <v>56198.400000000001</v>
      </c>
      <c r="X41" s="503">
        <f>SUM('Summary Data'!AE207)</f>
        <v>382</v>
      </c>
      <c r="Y41" s="502">
        <f>SUM('Summary Data'!AF207)</f>
        <v>51081.69</v>
      </c>
    </row>
    <row r="42" spans="1:25" ht="15" hidden="1" customHeight="1" x14ac:dyDescent="0.2">
      <c r="A42" s="628"/>
      <c r="B42" s="346" t="s">
        <v>372</v>
      </c>
      <c r="C42" s="346">
        <f>SUM('Summary Data'!C208)</f>
        <v>132</v>
      </c>
      <c r="D42" s="506">
        <f>SUM('Summary Data'!D208)</f>
        <v>33199292</v>
      </c>
      <c r="E42" s="507">
        <f>SUM('Summary Data'!E208)</f>
        <v>308384</v>
      </c>
      <c r="F42" s="506"/>
      <c r="G42" s="346">
        <v>17</v>
      </c>
      <c r="H42" s="351">
        <f>SUM('Summary Data'!G208)</f>
        <v>68</v>
      </c>
      <c r="I42" s="506">
        <f>SUM('Summary Data'!H208)</f>
        <v>6317000</v>
      </c>
      <c r="J42" s="508" t="s">
        <v>423</v>
      </c>
      <c r="K42" s="509" t="s">
        <v>424</v>
      </c>
      <c r="L42" s="360">
        <f>SUM('Summary Data'!AK208)</f>
        <v>5</v>
      </c>
      <c r="M42" s="506">
        <f>SUM('Summary Data'!AL208)</f>
        <v>8171021</v>
      </c>
      <c r="N42" s="507">
        <f>SUM('Summary Data'!AM208)</f>
        <v>42887</v>
      </c>
      <c r="O42" s="360">
        <f>SUM('Summary Data'!AN208)</f>
        <v>13</v>
      </c>
      <c r="P42" s="506">
        <f>SUM('Summary Data'!AO208)</f>
        <v>2441413</v>
      </c>
      <c r="Q42" s="507">
        <f>SUM('Summary Data'!AP208)</f>
        <v>114529</v>
      </c>
      <c r="R42" s="360">
        <f>SUM('Summary Data'!Y208)</f>
        <v>371</v>
      </c>
      <c r="S42" s="506">
        <f>SUM('Summary Data'!Z208)</f>
        <v>32668.7</v>
      </c>
      <c r="T42" s="360">
        <f>SUM('Summary Data'!AA208)</f>
        <v>33</v>
      </c>
      <c r="U42" s="506">
        <f>SUM('Summary Data'!AB208)</f>
        <v>41900.050000000003</v>
      </c>
      <c r="V42" s="360">
        <f>SUM('Summary Data'!AC208)</f>
        <v>335</v>
      </c>
      <c r="W42" s="506">
        <f>SUM('Summary Data'!AD208)</f>
        <v>63799.17</v>
      </c>
      <c r="X42" s="360">
        <f>SUM('Summary Data'!AE208)</f>
        <v>388</v>
      </c>
      <c r="Y42" s="506">
        <f>SUM('Summary Data'!AF208)</f>
        <v>59212.61</v>
      </c>
    </row>
    <row r="43" spans="1:25" ht="15" hidden="1" customHeight="1" x14ac:dyDescent="0.2">
      <c r="A43" s="628"/>
      <c r="B43" s="346" t="s">
        <v>373</v>
      </c>
      <c r="C43" s="358">
        <f>SUM('Summary Data'!C209)</f>
        <v>100</v>
      </c>
      <c r="D43" s="502">
        <f>SUM('Summary Data'!D209)</f>
        <v>24465345</v>
      </c>
      <c r="E43" s="503">
        <f>SUM('Summary Data'!E209)</f>
        <v>229842</v>
      </c>
      <c r="F43" s="502"/>
      <c r="G43" s="358">
        <v>1</v>
      </c>
      <c r="H43" s="351">
        <f>SUM('Summary Data'!G209)</f>
        <v>12</v>
      </c>
      <c r="I43" s="502">
        <f>SUM('Summary Data'!H209)</f>
        <v>925000</v>
      </c>
      <c r="J43" s="510" t="s">
        <v>391</v>
      </c>
      <c r="K43" s="511" t="s">
        <v>392</v>
      </c>
      <c r="L43" s="360">
        <f>SUM('Summary Data'!AK209)</f>
        <v>3</v>
      </c>
      <c r="M43" s="502">
        <f>SUM('Summary Data'!AL209)</f>
        <v>4060337</v>
      </c>
      <c r="N43" s="503">
        <f>SUM('Summary Data'!AM209)</f>
        <v>76918</v>
      </c>
      <c r="O43" s="360">
        <f>SUM('Summary Data'!AN209)</f>
        <v>21</v>
      </c>
      <c r="P43" s="502">
        <f>SUM('Summary Data'!AO209)</f>
        <v>7920114</v>
      </c>
      <c r="Q43" s="503">
        <f>SUM('Summary Data'!AP209)</f>
        <v>146351</v>
      </c>
      <c r="R43" s="360">
        <f>SUM('Summary Data'!Y209)</f>
        <v>325</v>
      </c>
      <c r="S43" s="502">
        <f>SUM('Summary Data'!Z209)</f>
        <v>33054.81</v>
      </c>
      <c r="T43" s="360">
        <f>SUM('Summary Data'!AA209)</f>
        <v>37</v>
      </c>
      <c r="U43" s="502">
        <f>SUM('Summary Data'!AB209)</f>
        <v>27005.01</v>
      </c>
      <c r="V43" s="360">
        <f>SUM('Summary Data'!AC209)</f>
        <v>233</v>
      </c>
      <c r="W43" s="502">
        <f>SUM('Summary Data'!AD209)</f>
        <v>39006.660000000003</v>
      </c>
      <c r="X43" s="360">
        <f>SUM('Summary Data'!AE209)</f>
        <v>321</v>
      </c>
      <c r="Y43" s="502">
        <f>SUM('Summary Data'!AF209)</f>
        <v>40689.96</v>
      </c>
    </row>
    <row r="44" spans="1:25" ht="15" hidden="1" customHeight="1" x14ac:dyDescent="0.2">
      <c r="A44" s="628"/>
      <c r="B44" s="361" t="s">
        <v>397</v>
      </c>
      <c r="C44" s="501">
        <f>SUM('Summary Data'!C210)</f>
        <v>97</v>
      </c>
      <c r="D44" s="502">
        <f>SUM('Summary Data'!D210)</f>
        <v>25779880</v>
      </c>
      <c r="E44" s="503">
        <f>SUM('Summary Data'!E210)</f>
        <v>240813</v>
      </c>
      <c r="F44" s="502"/>
      <c r="G44" s="501">
        <v>0</v>
      </c>
      <c r="H44" s="501">
        <f>SUM('Summary Data'!G210)</f>
        <v>0</v>
      </c>
      <c r="I44" s="502">
        <f>SUM('Summary Data'!H210)</f>
        <v>0</v>
      </c>
      <c r="J44" s="504" t="s">
        <v>425</v>
      </c>
      <c r="K44" s="511" t="s">
        <v>425</v>
      </c>
      <c r="L44" s="501">
        <f>SUM('Summary Data'!AK210)</f>
        <v>5</v>
      </c>
      <c r="M44" s="502">
        <f>SUM('Summary Data'!AL210)</f>
        <v>1042874</v>
      </c>
      <c r="N44" s="503">
        <f>SUM('Summary Data'!AM210)</f>
        <v>11193</v>
      </c>
      <c r="O44" s="501">
        <f>SUM('Summary Data'!AN210)</f>
        <v>20</v>
      </c>
      <c r="P44" s="502">
        <f>SUM('Summary Data'!AO210)</f>
        <v>8782218</v>
      </c>
      <c r="Q44" s="503">
        <f>SUM('Summary Data'!AP210)</f>
        <v>180443</v>
      </c>
      <c r="R44" s="503">
        <f>SUM('Summary Data'!Y210)</f>
        <v>318</v>
      </c>
      <c r="S44" s="502">
        <f>SUM('Summary Data'!Z210)</f>
        <v>42144.84</v>
      </c>
      <c r="T44" s="503">
        <f>SUM('Summary Data'!AA210)</f>
        <v>25</v>
      </c>
      <c r="U44" s="502">
        <f>SUM('Summary Data'!AB210)</f>
        <v>22871.88</v>
      </c>
      <c r="V44" s="503">
        <f>SUM('Summary Data'!AC210)</f>
        <v>356</v>
      </c>
      <c r="W44" s="502">
        <f>SUM('Summary Data'!AD210)</f>
        <v>91115.53</v>
      </c>
      <c r="X44" s="503">
        <f>SUM('Summary Data'!AE210)</f>
        <v>315</v>
      </c>
      <c r="Y44" s="502">
        <f>SUM('Summary Data'!AF210)</f>
        <v>40747.39</v>
      </c>
    </row>
    <row r="45" spans="1:25" ht="21.75" hidden="1" customHeight="1" x14ac:dyDescent="0.2">
      <c r="A45" s="628"/>
      <c r="B45" s="361" t="s">
        <v>398</v>
      </c>
      <c r="C45" s="501">
        <f>SUM('Summary Data'!C211)</f>
        <v>134</v>
      </c>
      <c r="D45" s="502">
        <f>SUM('Summary Data'!D211)</f>
        <v>32131781</v>
      </c>
      <c r="E45" s="503">
        <f>SUM('Summary Data'!E211)</f>
        <v>296747</v>
      </c>
      <c r="F45" s="502"/>
      <c r="G45" s="501">
        <v>0</v>
      </c>
      <c r="H45" s="501">
        <f>SUM('Summary Data'!G211)</f>
        <v>0</v>
      </c>
      <c r="I45" s="502">
        <f>SUM('Summary Data'!H211)</f>
        <v>0</v>
      </c>
      <c r="J45" s="504" t="s">
        <v>425</v>
      </c>
      <c r="K45" s="511" t="s">
        <v>425</v>
      </c>
      <c r="L45" s="501">
        <f>SUM('Summary Data'!AK211)</f>
        <v>12</v>
      </c>
      <c r="M45" s="502">
        <f>SUM('Summary Data'!AL211)</f>
        <v>6381658.4000000004</v>
      </c>
      <c r="N45" s="503">
        <f>SUM('Summary Data'!AM211)</f>
        <v>153005</v>
      </c>
      <c r="O45" s="501">
        <f>SUM('Summary Data'!AN211)</f>
        <v>15</v>
      </c>
      <c r="P45" s="502">
        <f>SUM('Summary Data'!AO211)</f>
        <v>3720035.52</v>
      </c>
      <c r="Q45" s="503">
        <f>SUM('Summary Data'!AP211)</f>
        <v>127455</v>
      </c>
      <c r="R45" s="503">
        <f>SUM('Summary Data'!Y211)</f>
        <v>346</v>
      </c>
      <c r="S45" s="502">
        <f>SUM('Summary Data'!Z211)</f>
        <v>41431.269999999997</v>
      </c>
      <c r="T45" s="503">
        <f>SUM('Summary Data'!AA211)</f>
        <v>26</v>
      </c>
      <c r="U45" s="502">
        <f>SUM('Summary Data'!AB211)</f>
        <v>27758.06</v>
      </c>
      <c r="V45" s="503">
        <f>SUM('Summary Data'!AC211)</f>
        <v>262</v>
      </c>
      <c r="W45" s="502">
        <f>SUM('Summary Data'!AD211)</f>
        <v>48187.3</v>
      </c>
      <c r="X45" s="503">
        <f>SUM('Summary Data'!AE211)</f>
        <v>325</v>
      </c>
      <c r="Y45" s="502">
        <f>SUM('Summary Data'!AF211)</f>
        <v>52632.08</v>
      </c>
    </row>
    <row r="46" spans="1:25" ht="22.5" hidden="1" customHeight="1" x14ac:dyDescent="0.2">
      <c r="A46" s="628"/>
      <c r="B46" s="361" t="s">
        <v>399</v>
      </c>
      <c r="C46" s="501">
        <f>SUM('Summary Data'!C212)</f>
        <v>161</v>
      </c>
      <c r="D46" s="502">
        <f>SUM('Summary Data'!D212)</f>
        <v>39713585</v>
      </c>
      <c r="E46" s="503">
        <f>SUM('Summary Data'!E212)</f>
        <v>364934</v>
      </c>
      <c r="F46" s="502"/>
      <c r="G46" s="501">
        <v>4</v>
      </c>
      <c r="H46" s="501">
        <f>SUM('Summary Data'!G212)</f>
        <v>212</v>
      </c>
      <c r="I46" s="502">
        <f>SUM('Summary Data'!H212)</f>
        <v>20511189.149999999</v>
      </c>
      <c r="J46" s="504" t="s">
        <v>426</v>
      </c>
      <c r="K46" s="511" t="s">
        <v>427</v>
      </c>
      <c r="L46" s="501">
        <f>SUM('Summary Data'!AK212)</f>
        <v>15</v>
      </c>
      <c r="M46" s="502">
        <f>SUM('Summary Data'!AL212)</f>
        <v>10390702.970000001</v>
      </c>
      <c r="N46" s="503">
        <f>SUM('Summary Data'!AM212)</f>
        <v>177752</v>
      </c>
      <c r="O46" s="501">
        <f>SUM('Summary Data'!AN212)</f>
        <v>18</v>
      </c>
      <c r="P46" s="502">
        <f>SUM('Summary Data'!AO212)</f>
        <v>3195421.52</v>
      </c>
      <c r="Q46" s="503">
        <f>SUM('Summary Data'!AP212)</f>
        <v>111577</v>
      </c>
      <c r="R46" s="503">
        <f>SUM('Summary Data'!Y212)</f>
        <v>388</v>
      </c>
      <c r="S46" s="502">
        <f>SUM('Summary Data'!Z212)</f>
        <v>43806.16</v>
      </c>
      <c r="T46" s="503">
        <f>SUM('Summary Data'!AA212)</f>
        <v>28</v>
      </c>
      <c r="U46" s="502">
        <f>SUM('Summary Data'!AB212)</f>
        <v>71310.179999999993</v>
      </c>
      <c r="V46" s="503">
        <f>SUM('Summary Data'!AC212)</f>
        <v>317</v>
      </c>
      <c r="W46" s="502">
        <f>SUM('Summary Data'!AD212)</f>
        <v>63946.57</v>
      </c>
      <c r="X46" s="503">
        <f>SUM('Summary Data'!AE212)</f>
        <v>462</v>
      </c>
      <c r="Y46" s="502">
        <f>SUM('Summary Data'!AF212)</f>
        <v>52606.39</v>
      </c>
    </row>
    <row r="47" spans="1:25" ht="21.75" hidden="1" customHeight="1" x14ac:dyDescent="0.2">
      <c r="A47" s="628"/>
      <c r="B47" s="361" t="s">
        <v>400</v>
      </c>
      <c r="C47" s="501">
        <f>SUM('Summary Data'!C213)</f>
        <v>165</v>
      </c>
      <c r="D47" s="502">
        <f>SUM('Summary Data'!D213)</f>
        <v>41975547.259999998</v>
      </c>
      <c r="E47" s="503">
        <f>SUM('Summary Data'!E213)</f>
        <v>393885</v>
      </c>
      <c r="F47" s="502"/>
      <c r="G47" s="501">
        <v>2</v>
      </c>
      <c r="H47" s="501">
        <f>SUM('Summary Data'!G213)</f>
        <v>12</v>
      </c>
      <c r="I47" s="502">
        <f>SUM('Summary Data'!H213)</f>
        <v>862962</v>
      </c>
      <c r="J47" s="504" t="s">
        <v>428</v>
      </c>
      <c r="K47" s="511" t="s">
        <v>429</v>
      </c>
      <c r="L47" s="501">
        <f>SUM('Summary Data'!AK213)</f>
        <v>9</v>
      </c>
      <c r="M47" s="502">
        <f>SUM('Summary Data'!AL213)</f>
        <v>19085593</v>
      </c>
      <c r="N47" s="503">
        <f>SUM('Summary Data'!AM213)</f>
        <v>129091</v>
      </c>
      <c r="O47" s="501">
        <f>SUM('Summary Data'!AN213)</f>
        <v>27</v>
      </c>
      <c r="P47" s="502">
        <f>SUM('Summary Data'!AO213)</f>
        <v>6421674.96</v>
      </c>
      <c r="Q47" s="503">
        <f>SUM('Summary Data'!AP213)</f>
        <v>201045</v>
      </c>
      <c r="R47" s="503">
        <f>SUM('Summary Data'!Y213)</f>
        <v>485</v>
      </c>
      <c r="S47" s="502">
        <f>SUM('Summary Data'!Z213)</f>
        <v>64198.82</v>
      </c>
      <c r="T47" s="503">
        <f>SUM('Summary Data'!AA213)</f>
        <v>26</v>
      </c>
      <c r="U47" s="502">
        <f>SUM('Summary Data'!AB213)</f>
        <v>42814.720000000001</v>
      </c>
      <c r="V47" s="503">
        <f>SUM('Summary Data'!AC213)</f>
        <v>371</v>
      </c>
      <c r="W47" s="502">
        <f>SUM('Summary Data'!AD213)</f>
        <v>73672.210000000006</v>
      </c>
      <c r="X47" s="503">
        <f>SUM('Summary Data'!AE213)</f>
        <v>512</v>
      </c>
      <c r="Y47" s="502">
        <f>SUM('Summary Data'!AF213)</f>
        <v>86265.42</v>
      </c>
    </row>
    <row r="48" spans="1:25" ht="15" hidden="1" customHeight="1" x14ac:dyDescent="0.2">
      <c r="A48" s="628"/>
      <c r="B48" s="361" t="s">
        <v>401</v>
      </c>
      <c r="C48" s="501">
        <f>SUM('Summary Data'!C214)</f>
        <v>198</v>
      </c>
      <c r="D48" s="502">
        <f>SUM('Summary Data'!D214)</f>
        <v>50717635</v>
      </c>
      <c r="E48" s="503">
        <f>SUM('Summary Data'!E214)</f>
        <v>472497</v>
      </c>
      <c r="F48" s="502"/>
      <c r="G48" s="501">
        <v>3</v>
      </c>
      <c r="H48" s="501">
        <f>SUM('Summary Data'!G214)</f>
        <v>24</v>
      </c>
      <c r="I48" s="502">
        <f>SUM('Summary Data'!H214)</f>
        <v>649114</v>
      </c>
      <c r="J48" s="504" t="s">
        <v>428</v>
      </c>
      <c r="K48" s="511" t="s">
        <v>429</v>
      </c>
      <c r="L48" s="501">
        <f>SUM('Summary Data'!AK214)</f>
        <v>5</v>
      </c>
      <c r="M48" s="502">
        <f>SUM('Summary Data'!AL214)</f>
        <v>9478282.6600000001</v>
      </c>
      <c r="N48" s="503">
        <f>SUM('Summary Data'!AM214)</f>
        <v>26804</v>
      </c>
      <c r="O48" s="501">
        <f>SUM('Summary Data'!AN214)</f>
        <v>22</v>
      </c>
      <c r="P48" s="502">
        <f>SUM('Summary Data'!AO214)</f>
        <v>9438120.0999999996</v>
      </c>
      <c r="Q48" s="503">
        <f>SUM('Summary Data'!AP214)</f>
        <v>186316</v>
      </c>
      <c r="R48" s="503">
        <f>SUM('Summary Data'!Y214)</f>
        <v>483</v>
      </c>
      <c r="S48" s="502">
        <f>SUM('Summary Data'!Z214)</f>
        <v>71011.59</v>
      </c>
      <c r="T48" s="503">
        <f>SUM('Summary Data'!AA214)</f>
        <v>33</v>
      </c>
      <c r="U48" s="502">
        <f>SUM('Summary Data'!AB214)</f>
        <v>28825.58</v>
      </c>
      <c r="V48" s="503">
        <f>SUM('Summary Data'!AC214)</f>
        <v>453</v>
      </c>
      <c r="W48" s="502">
        <f>SUM('Summary Data'!AD214)</f>
        <v>82234.17</v>
      </c>
      <c r="X48" s="503">
        <f>SUM('Summary Data'!AE214)</f>
        <v>504</v>
      </c>
      <c r="Y48" s="502">
        <f>SUM('Summary Data'!AF214)</f>
        <v>62675.75</v>
      </c>
    </row>
    <row r="49" spans="1:25" ht="15" hidden="1" customHeight="1" x14ac:dyDescent="0.2">
      <c r="A49" s="628"/>
      <c r="B49" s="362" t="s">
        <v>402</v>
      </c>
      <c r="C49" s="501">
        <f>SUM('Summary Data'!C215)</f>
        <v>195</v>
      </c>
      <c r="D49" s="502">
        <f>SUM('Summary Data'!D215)</f>
        <v>47815594.799999997</v>
      </c>
      <c r="E49" s="503">
        <f>SUM('Summary Data'!E215)</f>
        <v>438869</v>
      </c>
      <c r="F49" s="502"/>
      <c r="G49" s="501">
        <v>3</v>
      </c>
      <c r="H49" s="501">
        <f>SUM('Summary Data'!G215)</f>
        <v>72</v>
      </c>
      <c r="I49" s="502">
        <f>SUM('Summary Data'!H215)</f>
        <v>5753681</v>
      </c>
      <c r="J49" s="504" t="s">
        <v>428</v>
      </c>
      <c r="K49" s="511" t="s">
        <v>429</v>
      </c>
      <c r="L49" s="501">
        <f>SUM('Summary Data'!AK215)</f>
        <v>4</v>
      </c>
      <c r="M49" s="502">
        <f>SUM('Summary Data'!AL215)</f>
        <v>4594854</v>
      </c>
      <c r="N49" s="503">
        <f>SUM('Summary Data'!AM215)</f>
        <v>23924</v>
      </c>
      <c r="O49" s="501">
        <f>SUM('Summary Data'!AN215)</f>
        <v>23</v>
      </c>
      <c r="P49" s="502">
        <f>SUM('Summary Data'!AO215)</f>
        <v>11557406.1</v>
      </c>
      <c r="Q49" s="503">
        <f>SUM('Summary Data'!AP215)</f>
        <v>264160</v>
      </c>
      <c r="R49" s="503">
        <f>SUM('Summary Data'!Y215)</f>
        <v>438</v>
      </c>
      <c r="S49" s="502">
        <f>SUM('Summary Data'!Z215)</f>
        <v>62341.17</v>
      </c>
      <c r="T49" s="503">
        <f>SUM('Summary Data'!AA215)</f>
        <v>31</v>
      </c>
      <c r="U49" s="502">
        <f>SUM('Summary Data'!AB215)</f>
        <v>59117.03</v>
      </c>
      <c r="V49" s="503">
        <f>SUM('Summary Data'!AC215)</f>
        <v>411</v>
      </c>
      <c r="W49" s="502">
        <f>SUM('Summary Data'!AD215)</f>
        <v>78229.210000000006</v>
      </c>
      <c r="X49" s="503">
        <f>SUM('Summary Data'!AE215)</f>
        <v>425</v>
      </c>
      <c r="Y49" s="502">
        <f>SUM('Summary Data'!AF215)</f>
        <v>57939.11</v>
      </c>
    </row>
    <row r="50" spans="1:25" ht="15" hidden="1" customHeight="1" x14ac:dyDescent="0.2">
      <c r="A50" s="628"/>
      <c r="B50" s="361" t="s">
        <v>403</v>
      </c>
      <c r="C50" s="501">
        <f>SUM('Summary Data'!C216)</f>
        <v>134</v>
      </c>
      <c r="D50" s="502">
        <f>SUM('Summary Data'!D216)</f>
        <v>33464299.190000001</v>
      </c>
      <c r="E50" s="503">
        <f>SUM('Summary Data'!E216)</f>
        <v>314294</v>
      </c>
      <c r="F50" s="502"/>
      <c r="G50" s="501">
        <v>12</v>
      </c>
      <c r="H50" s="501">
        <f>SUM('Summary Data'!G216)</f>
        <v>188</v>
      </c>
      <c r="I50" s="502">
        <f>SUM('Summary Data'!H216)</f>
        <v>16410391.32</v>
      </c>
      <c r="J50" s="504" t="s">
        <v>431</v>
      </c>
      <c r="K50" s="511" t="s">
        <v>432</v>
      </c>
      <c r="L50" s="501">
        <f>SUM('Summary Data'!AK216)</f>
        <v>5</v>
      </c>
      <c r="M50" s="502">
        <f>SUM('Summary Data'!AL216)</f>
        <v>1592585.24</v>
      </c>
      <c r="N50" s="503">
        <f>SUM('Summary Data'!AM216)</f>
        <v>9905</v>
      </c>
      <c r="O50" s="501">
        <f>SUM('Summary Data'!AN216)</f>
        <v>11</v>
      </c>
      <c r="P50" s="502">
        <f>SUM('Summary Data'!AO216)</f>
        <v>920230.07</v>
      </c>
      <c r="Q50" s="503">
        <f>SUM('Summary Data'!AP216)</f>
        <v>15907</v>
      </c>
      <c r="R50" s="503">
        <f>SUM('Summary Data'!Y216)</f>
        <v>465</v>
      </c>
      <c r="S50" s="502">
        <f>SUM('Summary Data'!Z216)</f>
        <v>51037.01</v>
      </c>
      <c r="T50" s="503">
        <f>SUM('Summary Data'!AA216)</f>
        <v>34</v>
      </c>
      <c r="U50" s="502">
        <f>SUM('Summary Data'!AB216)</f>
        <v>68244.2</v>
      </c>
      <c r="V50" s="503">
        <f>SUM('Summary Data'!AC216)</f>
        <v>460</v>
      </c>
      <c r="W50" s="502">
        <f>SUM('Summary Data'!AD216)</f>
        <v>95708.82</v>
      </c>
      <c r="X50" s="503">
        <f>SUM('Summary Data'!AE216)</f>
        <v>483</v>
      </c>
      <c r="Y50" s="502">
        <f>SUM('Summary Data'!AF216)</f>
        <v>64591.05</v>
      </c>
    </row>
    <row r="51" spans="1:25" ht="26.25" hidden="1" customHeight="1" x14ac:dyDescent="0.2">
      <c r="A51" s="628"/>
      <c r="B51" s="361" t="s">
        <v>404</v>
      </c>
      <c r="C51" s="501">
        <f>SUM('Summary Data'!C217)</f>
        <v>200</v>
      </c>
      <c r="D51" s="502">
        <f>SUM('Summary Data'!D217)</f>
        <v>49680211</v>
      </c>
      <c r="E51" s="503">
        <f>SUM('Summary Data'!E217)</f>
        <v>456075</v>
      </c>
      <c r="F51" s="502"/>
      <c r="G51" s="501">
        <v>21</v>
      </c>
      <c r="H51" s="501">
        <f>SUM('Summary Data'!G217)</f>
        <v>180</v>
      </c>
      <c r="I51" s="502">
        <f>SUM('Summary Data'!H217)</f>
        <v>21291375</v>
      </c>
      <c r="J51" s="504" t="s">
        <v>433</v>
      </c>
      <c r="K51" s="511" t="s">
        <v>434</v>
      </c>
      <c r="L51" s="501">
        <f>SUM('Summary Data'!AK217)</f>
        <v>11</v>
      </c>
      <c r="M51" s="502">
        <f>SUM('Summary Data'!AL217)</f>
        <v>51685339</v>
      </c>
      <c r="N51" s="503">
        <f>SUM('Summary Data'!AM217)</f>
        <v>147180</v>
      </c>
      <c r="O51" s="501">
        <f>SUM('Summary Data'!AN217)</f>
        <v>30</v>
      </c>
      <c r="P51" s="502">
        <f>SUM('Summary Data'!AO217)</f>
        <v>13266700</v>
      </c>
      <c r="Q51" s="503">
        <f>SUM('Summary Data'!AP217)</f>
        <v>351247</v>
      </c>
      <c r="R51" s="503">
        <f>SUM('Summary Data'!Y217)</f>
        <v>495</v>
      </c>
      <c r="S51" s="502">
        <f>SUM('Summary Data'!Z217)</f>
        <v>62413</v>
      </c>
      <c r="T51" s="503">
        <f>SUM('Summary Data'!AA217)</f>
        <v>51</v>
      </c>
      <c r="U51" s="502">
        <f>SUM('Summary Data'!AB217)</f>
        <v>103236</v>
      </c>
      <c r="V51" s="503">
        <f>SUM('Summary Data'!AC217)</f>
        <v>421</v>
      </c>
      <c r="W51" s="502">
        <f>SUM('Summary Data'!AD217)</f>
        <v>72328</v>
      </c>
      <c r="X51" s="503">
        <f>SUM('Summary Data'!AE217)</f>
        <v>413</v>
      </c>
      <c r="Y51" s="502">
        <f>SUM('Summary Data'!AF217)</f>
        <v>56290</v>
      </c>
    </row>
    <row r="52" spans="1:25" ht="15" hidden="1" customHeight="1" x14ac:dyDescent="0.2">
      <c r="A52" s="629"/>
      <c r="B52" s="361" t="s">
        <v>405</v>
      </c>
      <c r="C52" s="501">
        <f>SUM('Summary Data'!C218)</f>
        <v>132</v>
      </c>
      <c r="D52" s="502">
        <f>SUM('Summary Data'!D218)</f>
        <v>35206231.299999997</v>
      </c>
      <c r="E52" s="503">
        <f>SUM('Summary Data'!E218)</f>
        <v>325879</v>
      </c>
      <c r="F52" s="502"/>
      <c r="G52" s="501">
        <v>30</v>
      </c>
      <c r="H52" s="501">
        <f>SUM('Summary Data'!G218)</f>
        <v>292</v>
      </c>
      <c r="I52" s="502">
        <f>SUM('Summary Data'!H218)</f>
        <v>22905360.760000002</v>
      </c>
      <c r="J52" s="504" t="s">
        <v>435</v>
      </c>
      <c r="K52" s="511" t="s">
        <v>435</v>
      </c>
      <c r="L52" s="501">
        <f>SUM('Summary Data'!AK218)</f>
        <v>1</v>
      </c>
      <c r="M52" s="502">
        <f>SUM('Summary Data'!AL218)</f>
        <v>418000</v>
      </c>
      <c r="N52" s="503">
        <f>SUM('Summary Data'!AM218)</f>
        <v>8000</v>
      </c>
      <c r="O52" s="501">
        <f>SUM('Summary Data'!AN218)</f>
        <v>17</v>
      </c>
      <c r="P52" s="502">
        <f>SUM('Summary Data'!AO218)</f>
        <v>4945789.07</v>
      </c>
      <c r="Q52" s="503">
        <f>SUM('Summary Data'!AP218)</f>
        <v>74840</v>
      </c>
      <c r="R52" s="503">
        <f>SUM('Summary Data'!Y218)</f>
        <v>397</v>
      </c>
      <c r="S52" s="502">
        <f>SUM('Summary Data'!Z218)</f>
        <v>46468.72</v>
      </c>
      <c r="T52" s="503">
        <f>SUM('Summary Data'!AA218)</f>
        <v>42</v>
      </c>
      <c r="U52" s="502">
        <f>SUM('Summary Data'!AB218)</f>
        <v>58484.41</v>
      </c>
      <c r="V52" s="503">
        <f>SUM('Summary Data'!AC218)</f>
        <v>358</v>
      </c>
      <c r="W52" s="502">
        <f>SUM('Summary Data'!AD218)</f>
        <v>61389.58</v>
      </c>
      <c r="X52" s="503">
        <f>SUM('Summary Data'!AE218)</f>
        <v>425</v>
      </c>
      <c r="Y52" s="502">
        <f>SUM('Summary Data'!AF218)</f>
        <v>77011.740000000005</v>
      </c>
    </row>
    <row r="53" spans="1:25" ht="10.5" hidden="1" customHeight="1" x14ac:dyDescent="0.2">
      <c r="B53" s="363" t="s">
        <v>375</v>
      </c>
      <c r="C53" s="512">
        <f>SUM(C41:C52)</f>
        <v>1812</v>
      </c>
      <c r="D53" s="513">
        <f t="shared" ref="D53:Y53" si="3">SUM(D41:D52)</f>
        <v>454708760.55000001</v>
      </c>
      <c r="E53" s="514">
        <f t="shared" si="3"/>
        <v>4220701</v>
      </c>
      <c r="F53" s="513">
        <f t="shared" si="3"/>
        <v>0</v>
      </c>
      <c r="G53" s="512">
        <f t="shared" si="3"/>
        <v>111</v>
      </c>
      <c r="H53" s="512">
        <f t="shared" si="3"/>
        <v>1232</v>
      </c>
      <c r="I53" s="513">
        <f t="shared" si="3"/>
        <v>110952866.23</v>
      </c>
      <c r="J53" s="515">
        <f t="shared" si="3"/>
        <v>0</v>
      </c>
      <c r="K53" s="516">
        <f t="shared" si="3"/>
        <v>0</v>
      </c>
      <c r="L53" s="512">
        <f t="shared" si="3"/>
        <v>79</v>
      </c>
      <c r="M53" s="513">
        <f t="shared" si="3"/>
        <v>119827840.27</v>
      </c>
      <c r="N53" s="514">
        <f t="shared" si="3"/>
        <v>826078</v>
      </c>
      <c r="O53" s="512">
        <f t="shared" si="3"/>
        <v>233</v>
      </c>
      <c r="P53" s="513">
        <f t="shared" si="3"/>
        <v>75857157.460000008</v>
      </c>
      <c r="Q53" s="514">
        <f t="shared" si="3"/>
        <v>1874582</v>
      </c>
      <c r="R53" s="514">
        <f t="shared" si="3"/>
        <v>4922</v>
      </c>
      <c r="S53" s="513">
        <f t="shared" si="3"/>
        <v>592167.71</v>
      </c>
      <c r="T53" s="514">
        <f t="shared" si="3"/>
        <v>394</v>
      </c>
      <c r="U53" s="513">
        <f t="shared" si="3"/>
        <v>599413.00000000012</v>
      </c>
      <c r="V53" s="514">
        <f t="shared" si="3"/>
        <v>4274</v>
      </c>
      <c r="W53" s="513">
        <f t="shared" si="3"/>
        <v>825815.62</v>
      </c>
      <c r="X53" s="514">
        <f t="shared" si="3"/>
        <v>4955</v>
      </c>
      <c r="Y53" s="513">
        <f t="shared" si="3"/>
        <v>701743.19000000006</v>
      </c>
    </row>
    <row r="54" spans="1:25" ht="15" hidden="1" customHeight="1" x14ac:dyDescent="0.2">
      <c r="A54" s="627" t="s">
        <v>419</v>
      </c>
      <c r="B54" s="372" t="s">
        <v>406</v>
      </c>
      <c r="C54" s="373">
        <f>SUM('Summary Data'!C219)</f>
        <v>145</v>
      </c>
      <c r="D54" s="374">
        <f>SUM('Summary Data'!D219)</f>
        <v>33803452.939999998</v>
      </c>
      <c r="E54" s="375">
        <f>SUM('Summary Data'!E219)</f>
        <v>312381</v>
      </c>
      <c r="F54" s="374"/>
      <c r="G54" s="373">
        <v>11</v>
      </c>
      <c r="H54" s="424">
        <f>SUM('Summary Data'!G219)</f>
        <v>64</v>
      </c>
      <c r="I54" s="374">
        <f>SUM('Summary Data'!H219)</f>
        <v>5768048.4400000004</v>
      </c>
      <c r="J54" s="376" t="s">
        <v>438</v>
      </c>
      <c r="K54" s="425" t="s">
        <v>439</v>
      </c>
      <c r="L54" s="373">
        <f>SUM('Summary Data'!AK219)</f>
        <v>19</v>
      </c>
      <c r="M54" s="374">
        <f>SUM('Summary Data'!AL219)</f>
        <v>22755281.030000001</v>
      </c>
      <c r="N54" s="375">
        <f>SUM('Summary Data'!AM219)</f>
        <v>193789</v>
      </c>
      <c r="O54" s="373">
        <f>SUM('Summary Data'!AN219)</f>
        <v>19</v>
      </c>
      <c r="P54" s="374">
        <f>SUM('Summary Data'!AO219)</f>
        <v>4778027</v>
      </c>
      <c r="Q54" s="375">
        <f>SUM('Summary Data'!AP219)</f>
        <v>181254</v>
      </c>
      <c r="R54" s="375">
        <f>SUM('Summary Data'!Y219)</f>
        <v>459</v>
      </c>
      <c r="S54" s="374">
        <f>SUM('Summary Data'!Z219)</f>
        <v>66076.25</v>
      </c>
      <c r="T54" s="375">
        <f>SUM('Summary Data'!AA219)</f>
        <v>49</v>
      </c>
      <c r="U54" s="374">
        <f>SUM('Summary Data'!AB219)</f>
        <v>67297.95</v>
      </c>
      <c r="V54" s="375">
        <f>SUM('Summary Data'!AC219)</f>
        <v>401</v>
      </c>
      <c r="W54" s="374">
        <f>SUM('Summary Data'!AD219)</f>
        <v>78399.92</v>
      </c>
      <c r="X54" s="375">
        <f>SUM('Summary Data'!AE219)</f>
        <v>457</v>
      </c>
      <c r="Y54" s="374">
        <f>SUM('Summary Data'!AF219)</f>
        <v>60732.1</v>
      </c>
    </row>
    <row r="55" spans="1:25" ht="15" hidden="1" customHeight="1" x14ac:dyDescent="0.2">
      <c r="A55" s="628"/>
      <c r="B55" s="372" t="s">
        <v>407</v>
      </c>
      <c r="C55" s="380">
        <f>SUM('Summary Data'!C220)</f>
        <v>146</v>
      </c>
      <c r="D55" s="399">
        <f>SUM('Summary Data'!D220)</f>
        <v>35445651.560000002</v>
      </c>
      <c r="E55" s="400">
        <f>SUM('Summary Data'!E220)</f>
        <v>328070</v>
      </c>
      <c r="F55" s="399"/>
      <c r="G55" s="380">
        <v>14</v>
      </c>
      <c r="H55" s="424">
        <v>80</v>
      </c>
      <c r="I55" s="399">
        <f>SUM('Summary Data'!H220)</f>
        <v>7939944</v>
      </c>
      <c r="J55" s="401" t="s">
        <v>440</v>
      </c>
      <c r="K55" s="402" t="s">
        <v>441</v>
      </c>
      <c r="L55" s="380">
        <f>SUM('Summary Data'!AK220)</f>
        <v>12</v>
      </c>
      <c r="M55" s="399">
        <f>SUM('Summary Data'!AL220)</f>
        <v>3511583</v>
      </c>
      <c r="N55" s="400">
        <f>SUM('Summary Data'!AM220)</f>
        <v>47681</v>
      </c>
      <c r="O55" s="380">
        <f>SUM('Summary Data'!AN220)</f>
        <v>18</v>
      </c>
      <c r="P55" s="399">
        <f>SUM('Summary Data'!AO220)</f>
        <v>4076601.65</v>
      </c>
      <c r="Q55" s="400">
        <f>SUM('Summary Data'!AP220)</f>
        <v>83763</v>
      </c>
      <c r="R55" s="380">
        <f>SUM('Summary Data'!Y220)</f>
        <v>400</v>
      </c>
      <c r="S55" s="399">
        <f>SUM('Summary Data'!Z220)</f>
        <v>52983.46</v>
      </c>
      <c r="T55" s="380">
        <f>SUM('Summary Data'!AA220)</f>
        <v>28</v>
      </c>
      <c r="U55" s="399">
        <f>SUM('Summary Data'!AB220)</f>
        <v>28147.360000000001</v>
      </c>
      <c r="V55" s="380">
        <f>SUM('Summary Data'!AC220)</f>
        <v>322</v>
      </c>
      <c r="W55" s="399">
        <f>SUM('Summary Data'!AD220)</f>
        <v>66128.12</v>
      </c>
      <c r="X55" s="380">
        <f>SUM('Summary Data'!AE220)</f>
        <v>370</v>
      </c>
      <c r="Y55" s="399">
        <f>SUM('Summary Data'!AF220)</f>
        <v>50635.86</v>
      </c>
    </row>
    <row r="56" spans="1:25" ht="15" hidden="1" customHeight="1" x14ac:dyDescent="0.2">
      <c r="A56" s="628"/>
      <c r="B56" s="372" t="s">
        <v>408</v>
      </c>
      <c r="C56" s="373">
        <v>133</v>
      </c>
      <c r="D56" s="374">
        <v>30196211.300000001</v>
      </c>
      <c r="E56" s="375">
        <v>268993</v>
      </c>
      <c r="F56" s="374"/>
      <c r="G56" s="373">
        <v>4</v>
      </c>
      <c r="H56" s="424">
        <v>177</v>
      </c>
      <c r="I56" s="374">
        <v>23489775</v>
      </c>
      <c r="J56" s="378" t="s">
        <v>442</v>
      </c>
      <c r="K56" s="379" t="s">
        <v>443</v>
      </c>
      <c r="L56" s="380">
        <v>18</v>
      </c>
      <c r="M56" s="374">
        <v>7961072.0599999996</v>
      </c>
      <c r="N56" s="375">
        <v>202438</v>
      </c>
      <c r="O56" s="380">
        <v>19</v>
      </c>
      <c r="P56" s="374">
        <v>4615121</v>
      </c>
      <c r="Q56" s="375">
        <v>61156</v>
      </c>
      <c r="R56" s="380">
        <v>332</v>
      </c>
      <c r="S56" s="374">
        <v>39168.94</v>
      </c>
      <c r="T56" s="380">
        <v>45</v>
      </c>
      <c r="U56" s="374">
        <v>86239.9</v>
      </c>
      <c r="V56" s="380">
        <v>303</v>
      </c>
      <c r="W56" s="374">
        <v>61245.62</v>
      </c>
      <c r="X56" s="380">
        <v>351</v>
      </c>
      <c r="Y56" s="374">
        <v>53829.35</v>
      </c>
    </row>
    <row r="57" spans="1:25" ht="15" hidden="1" customHeight="1" x14ac:dyDescent="0.2">
      <c r="A57" s="628"/>
      <c r="B57" s="381" t="s">
        <v>409</v>
      </c>
      <c r="C57" s="373">
        <f>SUM('Summary Data'!C222)</f>
        <v>164</v>
      </c>
      <c r="D57" s="374">
        <f>SUM('Summary Data'!D222)</f>
        <v>37430352.189999998</v>
      </c>
      <c r="E57" s="375">
        <f>SUM('Summary Data'!E222)</f>
        <v>348541</v>
      </c>
      <c r="F57" s="374"/>
      <c r="G57" s="373">
        <v>9</v>
      </c>
      <c r="H57" s="373">
        <f>SUM('Summary Data'!G222)</f>
        <v>68</v>
      </c>
      <c r="I57" s="374">
        <f>SUM('Summary Data'!H222)</f>
        <v>8985000</v>
      </c>
      <c r="J57" s="376" t="s">
        <v>444</v>
      </c>
      <c r="K57" s="379" t="s">
        <v>445</v>
      </c>
      <c r="L57" s="373">
        <f>SUM('Summary Data'!AK222)</f>
        <v>9</v>
      </c>
      <c r="M57" s="374">
        <f>SUM('Summary Data'!AL222)</f>
        <v>13027547</v>
      </c>
      <c r="N57" s="375">
        <f>SUM('Summary Data'!AM222)</f>
        <v>75059</v>
      </c>
      <c r="O57" s="373">
        <f>SUM('Summary Data'!AN222)</f>
        <v>19</v>
      </c>
      <c r="P57" s="374">
        <f>SUM('Summary Data'!AO222)</f>
        <v>12804109</v>
      </c>
      <c r="Q57" s="375">
        <f>SUM('Summary Data'!AP222)</f>
        <v>193141</v>
      </c>
      <c r="R57" s="375">
        <f>SUM('Summary Data'!Y222)</f>
        <v>431</v>
      </c>
      <c r="S57" s="374">
        <f>SUM('Summary Data'!Z222)</f>
        <v>56799.49</v>
      </c>
      <c r="T57" s="375">
        <f>SUM('Summary Data'!AA222)</f>
        <v>57</v>
      </c>
      <c r="U57" s="374">
        <f>SUM('Summary Data'!AB222)</f>
        <v>50081.05</v>
      </c>
      <c r="V57" s="375">
        <f>SUM('Summary Data'!AC222)</f>
        <v>383</v>
      </c>
      <c r="W57" s="374">
        <f>SUM('Summary Data'!AD222)</f>
        <v>83461.67</v>
      </c>
      <c r="X57" s="375">
        <f>SUM('Summary Data'!AE222)</f>
        <v>473</v>
      </c>
      <c r="Y57" s="374">
        <f>SUM('Summary Data'!AF222)</f>
        <v>81705.850000000006</v>
      </c>
    </row>
    <row r="58" spans="1:25" ht="15" hidden="1" customHeight="1" x14ac:dyDescent="0.2">
      <c r="A58" s="628"/>
      <c r="B58" s="381" t="s">
        <v>410</v>
      </c>
      <c r="C58" s="373">
        <f>SUM('Summary Data'!C223)</f>
        <v>160</v>
      </c>
      <c r="D58" s="374">
        <f>SUM('Summary Data'!D223)</f>
        <v>36510011.789999999</v>
      </c>
      <c r="E58" s="375">
        <f>SUM('Summary Data'!E223)</f>
        <v>342869</v>
      </c>
      <c r="F58" s="374"/>
      <c r="G58" s="373">
        <v>7</v>
      </c>
      <c r="H58" s="373">
        <f>SUM('Summary Data'!G223)</f>
        <v>44</v>
      </c>
      <c r="I58" s="374">
        <f>SUM('Summary Data'!H223)</f>
        <v>6900000</v>
      </c>
      <c r="J58" s="376" t="s">
        <v>444</v>
      </c>
      <c r="K58" s="379" t="s">
        <v>445</v>
      </c>
      <c r="L58" s="373">
        <f>SUM('Summary Data'!AK223)</f>
        <v>7</v>
      </c>
      <c r="M58" s="374">
        <f>SUM('Summary Data'!AL223)</f>
        <v>6916769</v>
      </c>
      <c r="N58" s="375">
        <f>SUM('Summary Data'!AM223)</f>
        <v>53368</v>
      </c>
      <c r="O58" s="373">
        <f>SUM('Summary Data'!AN223)</f>
        <v>21</v>
      </c>
      <c r="P58" s="374">
        <f>SUM('Summary Data'!AO223)</f>
        <v>14110387</v>
      </c>
      <c r="Q58" s="375">
        <f>SUM('Summary Data'!AP223)</f>
        <v>206309</v>
      </c>
      <c r="R58" s="375">
        <f>SUM('Summary Data'!Y223)</f>
        <v>378</v>
      </c>
      <c r="S58" s="374">
        <f>SUM('Summary Data'!Z223)</f>
        <v>46181.54</v>
      </c>
      <c r="T58" s="375">
        <f>SUM('Summary Data'!AA223)</f>
        <v>39</v>
      </c>
      <c r="U58" s="374">
        <f>SUM('Summary Data'!AB223)</f>
        <v>47687.27</v>
      </c>
      <c r="V58" s="375">
        <f>SUM('Summary Data'!AC223)</f>
        <v>284</v>
      </c>
      <c r="W58" s="374">
        <f>SUM('Summary Data'!AD223)</f>
        <v>56795.85</v>
      </c>
      <c r="X58" s="375">
        <f>SUM('Summary Data'!AE223)</f>
        <v>381</v>
      </c>
      <c r="Y58" s="374">
        <f>SUM('Summary Data'!AF223)</f>
        <v>39876.58</v>
      </c>
    </row>
    <row r="59" spans="1:25" ht="15" hidden="1" customHeight="1" x14ac:dyDescent="0.2">
      <c r="A59" s="628"/>
      <c r="B59" s="381" t="s">
        <v>411</v>
      </c>
      <c r="C59" s="373">
        <f>SUM('Summary Data'!C224)</f>
        <v>164</v>
      </c>
      <c r="D59" s="374">
        <f>SUM('Summary Data'!D224)</f>
        <v>40772590.5</v>
      </c>
      <c r="E59" s="375">
        <f>SUM('Summary Data'!E224)</f>
        <v>379674</v>
      </c>
      <c r="F59" s="374"/>
      <c r="G59" s="373">
        <v>0</v>
      </c>
      <c r="H59" s="373">
        <f>SUM('Summary Data'!G224)</f>
        <v>0</v>
      </c>
      <c r="I59" s="374">
        <f>SUM('Summary Data'!H224)</f>
        <v>0</v>
      </c>
      <c r="J59" s="376" t="s">
        <v>425</v>
      </c>
      <c r="K59" s="379" t="s">
        <v>425</v>
      </c>
      <c r="L59" s="373">
        <f>SUM('Summary Data'!AK224)</f>
        <v>8</v>
      </c>
      <c r="M59" s="374">
        <f>SUM('Summary Data'!AL224)</f>
        <v>13006241</v>
      </c>
      <c r="N59" s="375">
        <f>SUM('Summary Data'!AM224)</f>
        <v>110367</v>
      </c>
      <c r="O59" s="373">
        <f>SUM('Summary Data'!AN224)</f>
        <v>16</v>
      </c>
      <c r="P59" s="374">
        <f>SUM('Summary Data'!AO224)</f>
        <v>5338004.8</v>
      </c>
      <c r="Q59" s="375">
        <f>SUM('Summary Data'!AP224)</f>
        <v>92749</v>
      </c>
      <c r="R59" s="375">
        <f>SUM('Summary Data'!Y224)</f>
        <v>429</v>
      </c>
      <c r="S59" s="374">
        <f>SUM('Summary Data'!Z224)</f>
        <v>52159.31</v>
      </c>
      <c r="T59" s="375">
        <f>SUM('Summary Data'!AA224)</f>
        <v>36</v>
      </c>
      <c r="U59" s="374">
        <f>SUM('Summary Data'!AB224)</f>
        <v>46728.87</v>
      </c>
      <c r="V59" s="375">
        <f>SUM('Summary Data'!AC224)</f>
        <v>262</v>
      </c>
      <c r="W59" s="374">
        <f>SUM('Summary Data'!AD224)</f>
        <v>65448.05</v>
      </c>
      <c r="X59" s="375">
        <f>SUM('Summary Data'!AE224)</f>
        <v>488</v>
      </c>
      <c r="Y59" s="374">
        <f>SUM('Summary Data'!AF224)</f>
        <v>66998.490000000005</v>
      </c>
    </row>
    <row r="60" spans="1:25" ht="15" hidden="1" customHeight="1" x14ac:dyDescent="0.2">
      <c r="A60" s="628"/>
      <c r="B60" s="381" t="s">
        <v>412</v>
      </c>
      <c r="C60" s="373">
        <f>SUM('Summary Data'!C225)</f>
        <v>232</v>
      </c>
      <c r="D60" s="374">
        <f>SUM('Summary Data'!D225)</f>
        <v>55631205.259999998</v>
      </c>
      <c r="E60" s="375">
        <f>SUM('Summary Data'!E225)</f>
        <v>516622</v>
      </c>
      <c r="F60" s="374"/>
      <c r="G60" s="373">
        <v>12</v>
      </c>
      <c r="H60" s="373">
        <f>SUM('Summary Data'!G225)</f>
        <v>79</v>
      </c>
      <c r="I60" s="374">
        <f>SUM('Summary Data'!H225)</f>
        <v>8718917.6099999994</v>
      </c>
      <c r="J60" s="376" t="s">
        <v>446</v>
      </c>
      <c r="K60" s="379" t="s">
        <v>447</v>
      </c>
      <c r="L60" s="373">
        <f>SUM('Summary Data'!AK225)</f>
        <v>5</v>
      </c>
      <c r="M60" s="374">
        <f>SUM('Summary Data'!AL225)</f>
        <v>6939165</v>
      </c>
      <c r="N60" s="375">
        <f>SUM('Summary Data'!AM225)</f>
        <v>37181</v>
      </c>
      <c r="O60" s="373">
        <f>SUM('Summary Data'!AN225)</f>
        <v>28</v>
      </c>
      <c r="P60" s="374">
        <f>SUM('Summary Data'!AO225)</f>
        <v>9850596.5800000001</v>
      </c>
      <c r="Q60" s="375">
        <f>SUM('Summary Data'!AP225)</f>
        <v>381362</v>
      </c>
      <c r="R60" s="375">
        <f>SUM('Summary Data'!Y225)</f>
        <v>535</v>
      </c>
      <c r="S60" s="374">
        <f>SUM('Summary Data'!Z225)</f>
        <v>55917.48</v>
      </c>
      <c r="T60" s="375">
        <f>SUM('Summary Data'!AA225)</f>
        <v>40</v>
      </c>
      <c r="U60" s="374">
        <f>SUM('Summary Data'!AB225)</f>
        <v>53271.16</v>
      </c>
      <c r="V60" s="375">
        <f>SUM('Summary Data'!AC225)</f>
        <v>153</v>
      </c>
      <c r="W60" s="374">
        <f>SUM('Summary Data'!AD225)</f>
        <v>87785.03</v>
      </c>
      <c r="X60" s="375">
        <f>SUM('Summary Data'!AE225)</f>
        <v>496</v>
      </c>
      <c r="Y60" s="374">
        <f>SUM('Summary Data'!AF225)</f>
        <v>72278.320000000007</v>
      </c>
    </row>
    <row r="61" spans="1:25" ht="15" hidden="1" customHeight="1" x14ac:dyDescent="0.2">
      <c r="A61" s="628"/>
      <c r="B61" s="381" t="s">
        <v>413</v>
      </c>
      <c r="C61" s="373">
        <f>SUM('Summary Data'!C226)</f>
        <v>266</v>
      </c>
      <c r="D61" s="374">
        <f>SUM('Summary Data'!D226)</f>
        <v>60125202.600000001</v>
      </c>
      <c r="E61" s="375">
        <f>SUM('Summary Data'!E226)</f>
        <v>353948</v>
      </c>
      <c r="F61" s="374"/>
      <c r="G61" s="373">
        <v>13</v>
      </c>
      <c r="H61" s="373">
        <f>SUM('Summary Data'!G226)</f>
        <v>52</v>
      </c>
      <c r="I61" s="374">
        <f>SUM('Summary Data'!H226)</f>
        <v>4934510.3600000003</v>
      </c>
      <c r="J61" s="376" t="s">
        <v>485</v>
      </c>
      <c r="K61" s="379" t="s">
        <v>486</v>
      </c>
      <c r="L61" s="373">
        <f>SUM('Summary Data'!AK226)</f>
        <v>5</v>
      </c>
      <c r="M61" s="374">
        <f>SUM('Summary Data'!AL226)</f>
        <v>3237635</v>
      </c>
      <c r="N61" s="375">
        <f>SUM('Summary Data'!AM226)</f>
        <v>49619</v>
      </c>
      <c r="O61" s="373">
        <f>SUM('Summary Data'!AN226)</f>
        <v>19</v>
      </c>
      <c r="P61" s="374">
        <f>SUM('Summary Data'!AO226)</f>
        <v>6346531.4699999997</v>
      </c>
      <c r="Q61" s="375">
        <f>SUM('Summary Data'!AP226)</f>
        <v>142318</v>
      </c>
      <c r="R61" s="375">
        <f>SUM('Summary Data'!Y226)</f>
        <v>498</v>
      </c>
      <c r="S61" s="374">
        <f>SUM('Summary Data'!Z226)</f>
        <v>48925.34</v>
      </c>
      <c r="T61" s="375">
        <f>SUM('Summary Data'!AA226)</f>
        <v>47</v>
      </c>
      <c r="U61" s="374">
        <f>SUM('Summary Data'!AB226)</f>
        <v>29086.240000000002</v>
      </c>
      <c r="V61" s="375">
        <f>SUM('Summary Data'!AC226)</f>
        <v>138</v>
      </c>
      <c r="W61" s="374">
        <f>SUM('Summary Data'!AD226)</f>
        <v>88499.81</v>
      </c>
      <c r="X61" s="375">
        <f>SUM('Summary Data'!AE226)</f>
        <v>576</v>
      </c>
      <c r="Y61" s="374">
        <f>SUM('Summary Data'!AF226)</f>
        <v>71305.990000000005</v>
      </c>
    </row>
    <row r="62" spans="1:25" ht="15" hidden="1" customHeight="1" x14ac:dyDescent="0.2">
      <c r="A62" s="628"/>
      <c r="B62" s="382" t="s">
        <v>414</v>
      </c>
      <c r="C62" s="373">
        <f>SUM('Summary Data'!C227)</f>
        <v>142</v>
      </c>
      <c r="D62" s="374">
        <f>SUM('Summary Data'!D227)</f>
        <v>35285157.340000004</v>
      </c>
      <c r="E62" s="375">
        <f>SUM('Summary Data'!E227)</f>
        <v>28721</v>
      </c>
      <c r="F62" s="374"/>
      <c r="G62" s="373">
        <v>14</v>
      </c>
      <c r="H62" s="373">
        <f>SUM('Summary Data'!G227)</f>
        <v>20</v>
      </c>
      <c r="I62" s="374">
        <f>SUM('Summary Data'!H227)</f>
        <v>1759341.1</v>
      </c>
      <c r="J62" s="376" t="s">
        <v>516</v>
      </c>
      <c r="K62" s="379" t="s">
        <v>517</v>
      </c>
      <c r="L62" s="373">
        <f>SUM('Summary Data'!AK227)</f>
        <v>7</v>
      </c>
      <c r="M62" s="374">
        <f>SUM('Summary Data'!AL227)</f>
        <v>4711302</v>
      </c>
      <c r="N62" s="375">
        <f>SUM('Summary Data'!AM227)</f>
        <v>43932</v>
      </c>
      <c r="O62" s="373">
        <f>SUM('Summary Data'!AN227)</f>
        <v>12</v>
      </c>
      <c r="P62" s="374">
        <f>SUM('Summary Data'!AO227)</f>
        <v>1121119.21</v>
      </c>
      <c r="Q62" s="375">
        <f>SUM('Summary Data'!AP227)</f>
        <v>18232</v>
      </c>
      <c r="R62" s="375">
        <f>SUM('Summary Data'!Y227)</f>
        <v>74</v>
      </c>
      <c r="S62" s="374">
        <f>SUM('Summary Data'!Z227)</f>
        <v>58219.18</v>
      </c>
      <c r="T62" s="375">
        <f>SUM('Summary Data'!AA227)</f>
        <v>32</v>
      </c>
      <c r="U62" s="374">
        <f>SUM('Summary Data'!AB227)</f>
        <v>44973.54</v>
      </c>
      <c r="V62" s="375">
        <f>SUM('Summary Data'!AC227)</f>
        <v>137</v>
      </c>
      <c r="W62" s="374">
        <f>SUM('Summary Data'!AD227)</f>
        <v>95683.89</v>
      </c>
      <c r="X62" s="375">
        <f>SUM('Summary Data'!AE227)</f>
        <v>58</v>
      </c>
      <c r="Y62" s="374">
        <f>SUM('Summary Data'!AF227)</f>
        <v>76347.009999999995</v>
      </c>
    </row>
    <row r="63" spans="1:25" ht="15" hidden="1" customHeight="1" x14ac:dyDescent="0.2">
      <c r="A63" s="628"/>
      <c r="B63" s="381" t="s">
        <v>415</v>
      </c>
      <c r="C63" s="373">
        <f>SUM('Summary Data'!C228)</f>
        <v>241</v>
      </c>
      <c r="D63" s="374">
        <f>SUM('Summary Data'!D228)</f>
        <v>54242844.090000004</v>
      </c>
      <c r="E63" s="375">
        <f>SUM('Summary Data'!E228)</f>
        <v>505059</v>
      </c>
      <c r="F63" s="374"/>
      <c r="G63" s="373">
        <v>11</v>
      </c>
      <c r="H63" s="373">
        <f>SUM('Summary Data'!G228)</f>
        <v>100</v>
      </c>
      <c r="I63" s="374">
        <f>SUM('Summary Data'!H228)</f>
        <v>9422432.3699999992</v>
      </c>
      <c r="J63" s="376" t="s">
        <v>518</v>
      </c>
      <c r="K63" s="379" t="s">
        <v>519</v>
      </c>
      <c r="L63" s="373">
        <f>SUM('Summary Data'!AK228)</f>
        <v>6</v>
      </c>
      <c r="M63" s="374">
        <f>SUM('Summary Data'!AL228)</f>
        <v>51030465</v>
      </c>
      <c r="N63" s="375">
        <f>SUM('Summary Data'!AM228)</f>
        <v>267709</v>
      </c>
      <c r="O63" s="373">
        <f>SUM('Summary Data'!AN228)</f>
        <v>20</v>
      </c>
      <c r="P63" s="374">
        <f>SUM('Summary Data'!AO228)</f>
        <v>5159523</v>
      </c>
      <c r="Q63" s="375">
        <f>SUM('Summary Data'!AP228)</f>
        <v>84583</v>
      </c>
      <c r="R63" s="375">
        <f>SUM('Summary Data'!Y228)</f>
        <v>358</v>
      </c>
      <c r="S63" s="374">
        <f>SUM('Summary Data'!Z228)</f>
        <v>72611.45</v>
      </c>
      <c r="T63" s="375">
        <f>SUM('Summary Data'!AA228)</f>
        <v>51</v>
      </c>
      <c r="U63" s="374">
        <f>SUM('Summary Data'!AB228)</f>
        <v>127888.13</v>
      </c>
      <c r="V63" s="375">
        <f>SUM('Summary Data'!AC228)</f>
        <v>503</v>
      </c>
      <c r="W63" s="374">
        <f>SUM('Summary Data'!AD228)</f>
        <v>90816.88</v>
      </c>
      <c r="X63" s="375">
        <f>SUM('Summary Data'!AE228)</f>
        <v>547</v>
      </c>
      <c r="Y63" s="374">
        <f>SUM('Summary Data'!AF228)</f>
        <v>66248.34</v>
      </c>
    </row>
    <row r="64" spans="1:25" ht="33.75" hidden="1" x14ac:dyDescent="0.2">
      <c r="A64" s="628"/>
      <c r="B64" s="381" t="s">
        <v>416</v>
      </c>
      <c r="C64" s="373">
        <f>SUM('Summary Data'!C229)</f>
        <v>167</v>
      </c>
      <c r="D64" s="374">
        <f>SUM('Summary Data'!D229)</f>
        <v>38894963.390000001</v>
      </c>
      <c r="E64" s="375">
        <f>SUM('Summary Data'!E229)</f>
        <v>362196</v>
      </c>
      <c r="F64" s="374"/>
      <c r="G64" s="373">
        <v>4</v>
      </c>
      <c r="H64" s="373">
        <f>'Summary Data'!G229</f>
        <v>72</v>
      </c>
      <c r="I64" s="374">
        <f>SUM('Summary Data'!H229)</f>
        <v>7581301.0099999998</v>
      </c>
      <c r="J64" s="376" t="s">
        <v>520</v>
      </c>
      <c r="K64" s="379" t="s">
        <v>521</v>
      </c>
      <c r="L64" s="373">
        <f>SUM('Summary Data'!AK229)</f>
        <v>9</v>
      </c>
      <c r="M64" s="374">
        <f>SUM('Summary Data'!AL229)</f>
        <v>16230813</v>
      </c>
      <c r="N64" s="375">
        <f>SUM('Summary Data'!AM229)</f>
        <v>147114</v>
      </c>
      <c r="O64" s="373">
        <f>SUM('Summary Data'!AN229)</f>
        <v>23</v>
      </c>
      <c r="P64" s="374">
        <f>SUM('Summary Data'!AO229)</f>
        <v>4547332</v>
      </c>
      <c r="Q64" s="375">
        <f>SUM('Summary Data'!AP229)</f>
        <v>118590</v>
      </c>
      <c r="R64" s="375">
        <f>SUM('Summary Data'!Y229)</f>
        <v>326</v>
      </c>
      <c r="S64" s="374">
        <f>SUM('Summary Data'!Z229)</f>
        <v>75668.179999999993</v>
      </c>
      <c r="T64" s="375">
        <f>SUM('Summary Data'!AA229)</f>
        <v>42</v>
      </c>
      <c r="U64" s="374">
        <f>SUM('Summary Data'!AB229)</f>
        <v>82056.67</v>
      </c>
      <c r="V64" s="375">
        <f>SUM('Summary Data'!AC229)</f>
        <v>455</v>
      </c>
      <c r="W64" s="374">
        <f>SUM('Summary Data'!AD229)</f>
        <v>97065.52</v>
      </c>
      <c r="X64" s="375">
        <f>SUM('Summary Data'!AE229)</f>
        <v>491</v>
      </c>
      <c r="Y64" s="374">
        <f>SUM('Summary Data'!AF229)</f>
        <v>64257.919999999998</v>
      </c>
    </row>
    <row r="65" spans="1:256" ht="33.75" hidden="1" x14ac:dyDescent="0.2">
      <c r="A65" s="629"/>
      <c r="B65" s="381" t="s">
        <v>417</v>
      </c>
      <c r="C65" s="373">
        <f>SUM('Summary Data'!C230)</f>
        <v>149</v>
      </c>
      <c r="D65" s="374">
        <f>SUM('Summary Data'!D230)</f>
        <v>36118965.280000001</v>
      </c>
      <c r="E65" s="375">
        <f>SUM('Summary Data'!E230)</f>
        <v>335754</v>
      </c>
      <c r="F65" s="374"/>
      <c r="G65" s="373">
        <v>5</v>
      </c>
      <c r="H65" s="373">
        <f>SUM('Summary Data'!G230)</f>
        <v>84</v>
      </c>
      <c r="I65" s="374">
        <f>SUM('Summary Data'!H230)</f>
        <v>8678828.5</v>
      </c>
      <c r="J65" s="376" t="s">
        <v>520</v>
      </c>
      <c r="K65" s="379" t="s">
        <v>521</v>
      </c>
      <c r="L65" s="373">
        <f>SUM('Summary Data'!AK230)</f>
        <v>5</v>
      </c>
      <c r="M65" s="374">
        <f>SUM('Summary Data'!AL230)</f>
        <v>31599617</v>
      </c>
      <c r="N65" s="375">
        <f>SUM('Summary Data'!AM230)</f>
        <v>332973</v>
      </c>
      <c r="O65" s="373">
        <f>SUM('Summary Data'!AN230)</f>
        <v>16</v>
      </c>
      <c r="P65" s="374">
        <f>SUM('Summary Data'!AO230)</f>
        <v>3755803.23</v>
      </c>
      <c r="Q65" s="375">
        <f>SUM('Summary Data'!AP230)</f>
        <v>132822</v>
      </c>
      <c r="R65" s="375">
        <f>SUM('Summary Data'!Y230)</f>
        <v>313</v>
      </c>
      <c r="S65" s="374">
        <f>SUM('Summary Data'!Z230)</f>
        <v>62348.58</v>
      </c>
      <c r="T65" s="375">
        <f>SUM('Summary Data'!AA230)</f>
        <v>33</v>
      </c>
      <c r="U65" s="374">
        <f>SUM('Summary Data'!AB230)</f>
        <v>86272.22</v>
      </c>
      <c r="V65" s="375">
        <f>SUM('Summary Data'!AC230)</f>
        <v>395</v>
      </c>
      <c r="W65" s="374">
        <f>SUM('Summary Data'!AD230)</f>
        <v>99983.78</v>
      </c>
      <c r="X65" s="375">
        <f>SUM('Summary Data'!AE230)</f>
        <v>494</v>
      </c>
      <c r="Y65" s="374">
        <f>SUM('Summary Data'!AF230)</f>
        <v>71098.350000000006</v>
      </c>
    </row>
    <row r="66" spans="1:256" hidden="1" x14ac:dyDescent="0.2">
      <c r="B66" s="383" t="s">
        <v>375</v>
      </c>
      <c r="C66" s="384">
        <f>SUM(C54:C65)</f>
        <v>2109</v>
      </c>
      <c r="D66" s="385">
        <f t="shared" ref="D66:Y66" si="4">SUM(D54:D65)</f>
        <v>494456608.24000001</v>
      </c>
      <c r="E66" s="386">
        <f t="shared" si="4"/>
        <v>4082828</v>
      </c>
      <c r="F66" s="385">
        <f t="shared" si="4"/>
        <v>0</v>
      </c>
      <c r="G66" s="384">
        <f t="shared" si="4"/>
        <v>104</v>
      </c>
      <c r="H66" s="384">
        <f t="shared" si="4"/>
        <v>840</v>
      </c>
      <c r="I66" s="385">
        <f t="shared" si="4"/>
        <v>94178098.390000001</v>
      </c>
      <c r="J66" s="387">
        <f t="shared" si="4"/>
        <v>0</v>
      </c>
      <c r="K66" s="388">
        <f t="shared" si="4"/>
        <v>0</v>
      </c>
      <c r="L66" s="384">
        <f t="shared" si="4"/>
        <v>110</v>
      </c>
      <c r="M66" s="385">
        <f t="shared" si="4"/>
        <v>180927490.09</v>
      </c>
      <c r="N66" s="386">
        <f t="shared" si="4"/>
        <v>1561230</v>
      </c>
      <c r="O66" s="384">
        <f t="shared" si="4"/>
        <v>230</v>
      </c>
      <c r="P66" s="385">
        <f t="shared" si="4"/>
        <v>76503155.939999998</v>
      </c>
      <c r="Q66" s="386">
        <f t="shared" si="4"/>
        <v>1696279</v>
      </c>
      <c r="R66" s="386">
        <f t="shared" si="4"/>
        <v>4533</v>
      </c>
      <c r="S66" s="385">
        <f t="shared" si="4"/>
        <v>687059.19999999984</v>
      </c>
      <c r="T66" s="386">
        <f t="shared" si="4"/>
        <v>499</v>
      </c>
      <c r="U66" s="385">
        <f t="shared" si="4"/>
        <v>749730.36</v>
      </c>
      <c r="V66" s="386">
        <f t="shared" si="4"/>
        <v>3736</v>
      </c>
      <c r="W66" s="385">
        <f t="shared" si="4"/>
        <v>971314.1399999999</v>
      </c>
      <c r="X66" s="386">
        <f t="shared" si="4"/>
        <v>5182</v>
      </c>
      <c r="Y66" s="385">
        <f t="shared" si="4"/>
        <v>775314.15999999992</v>
      </c>
    </row>
    <row r="67" spans="1:256" s="517" customFormat="1" ht="24.75" hidden="1" customHeight="1" x14ac:dyDescent="0.2">
      <c r="A67" s="633" t="s">
        <v>534</v>
      </c>
      <c r="B67" s="346" t="s">
        <v>522</v>
      </c>
      <c r="C67" s="501">
        <f>SUM('Summary Data'!C231)</f>
        <v>174</v>
      </c>
      <c r="D67" s="502">
        <f>SUM('Summary Data'!D231)</f>
        <v>43729948.950000003</v>
      </c>
      <c r="E67" s="503">
        <f>SUM('Summary Data'!E231)</f>
        <v>405158</v>
      </c>
      <c r="F67" s="502"/>
      <c r="G67" s="501">
        <v>11</v>
      </c>
      <c r="H67" s="351">
        <f>SUM('Summary Data'!G231)</f>
        <v>242</v>
      </c>
      <c r="I67" s="502">
        <f>SUM('Summary Data'!H231)</f>
        <v>25846607</v>
      </c>
      <c r="J67" s="504" t="s">
        <v>537</v>
      </c>
      <c r="K67" s="519" t="s">
        <v>538</v>
      </c>
      <c r="L67" s="501">
        <f>SUM('Summary Data'!AK231)</f>
        <v>5</v>
      </c>
      <c r="M67" s="502">
        <f>SUM('Summary Data'!AL231)</f>
        <v>8332370</v>
      </c>
      <c r="N67" s="503">
        <f>SUM('Summary Data'!AM231)</f>
        <v>50451</v>
      </c>
      <c r="O67" s="501">
        <f>SUM('Summary Data'!AN231)</f>
        <v>14</v>
      </c>
      <c r="P67" s="502">
        <f>SUM('Summary Data'!AO231)</f>
        <v>4653503.66</v>
      </c>
      <c r="Q67" s="503">
        <f>SUM('Summary Data'!AP231)</f>
        <v>115299</v>
      </c>
      <c r="R67" s="503">
        <f>SUM('Summary Data'!Y231)</f>
        <v>346</v>
      </c>
      <c r="S67" s="502">
        <f>SUM('Summary Data'!Z231)</f>
        <v>67362.91</v>
      </c>
      <c r="T67" s="503">
        <f>SUM('Summary Data'!AA231)</f>
        <v>32</v>
      </c>
      <c r="U67" s="502">
        <f>SUM('Summary Data'!AB231)</f>
        <v>100302.57</v>
      </c>
      <c r="V67" s="503">
        <f>SUM('Summary Data'!AC231)</f>
        <v>488</v>
      </c>
      <c r="W67" s="502">
        <f>SUM('Summary Data'!AD231)</f>
        <v>90391.74</v>
      </c>
      <c r="X67" s="503">
        <f>SUM('Summary Data'!AE231)</f>
        <v>486</v>
      </c>
      <c r="Y67" s="502">
        <f>SUM('Summary Data'!AF231)</f>
        <v>79781.119999999995</v>
      </c>
      <c r="Z67" s="518"/>
      <c r="AA67" s="518"/>
      <c r="AB67" s="518"/>
      <c r="AC67" s="518"/>
      <c r="AD67" s="518"/>
      <c r="AE67" s="518"/>
      <c r="AF67" s="518"/>
      <c r="AG67" s="518"/>
      <c r="AH67" s="518"/>
      <c r="AI67" s="518"/>
      <c r="AJ67" s="518"/>
      <c r="AK67" s="518"/>
      <c r="AL67" s="518"/>
      <c r="AM67" s="518"/>
      <c r="AN67" s="518"/>
      <c r="AO67" s="518"/>
      <c r="AP67" s="518"/>
      <c r="AQ67" s="518"/>
      <c r="AR67" s="518"/>
      <c r="AS67" s="518"/>
      <c r="AT67" s="518"/>
      <c r="AU67" s="518"/>
      <c r="AV67" s="518"/>
      <c r="AW67" s="518"/>
      <c r="AX67" s="518"/>
      <c r="AY67" s="518"/>
      <c r="AZ67" s="518"/>
      <c r="BA67" s="518"/>
      <c r="BB67" s="518"/>
      <c r="BC67" s="518"/>
      <c r="BD67" s="518"/>
      <c r="BE67" s="518"/>
      <c r="BF67" s="518"/>
      <c r="BG67" s="518"/>
      <c r="BH67" s="518"/>
      <c r="BI67" s="518"/>
      <c r="BJ67" s="518"/>
      <c r="BK67" s="518"/>
      <c r="BL67" s="518"/>
      <c r="BM67" s="518"/>
      <c r="BN67" s="518"/>
      <c r="BO67" s="518"/>
      <c r="BP67" s="518"/>
      <c r="BQ67" s="518"/>
      <c r="BR67" s="518"/>
      <c r="BS67" s="518"/>
      <c r="BT67" s="518"/>
      <c r="BU67" s="518"/>
      <c r="BV67" s="518"/>
      <c r="BW67" s="518"/>
      <c r="BX67" s="518"/>
      <c r="BY67" s="518"/>
      <c r="BZ67" s="518"/>
      <c r="CA67" s="518"/>
      <c r="CB67" s="518"/>
      <c r="CC67" s="518"/>
      <c r="CD67" s="518"/>
      <c r="CE67" s="518"/>
      <c r="CF67" s="518"/>
      <c r="CG67" s="518"/>
      <c r="CH67" s="518"/>
      <c r="CI67" s="518"/>
      <c r="CJ67" s="518"/>
      <c r="CK67" s="518"/>
      <c r="CL67" s="518"/>
      <c r="CM67" s="518"/>
      <c r="CN67" s="518"/>
      <c r="CO67" s="518"/>
      <c r="CP67" s="518"/>
      <c r="CQ67" s="518"/>
      <c r="CR67" s="518"/>
      <c r="CS67" s="518"/>
      <c r="CT67" s="518"/>
      <c r="CU67" s="518"/>
      <c r="CV67" s="518"/>
      <c r="CW67" s="518"/>
      <c r="CX67" s="518"/>
      <c r="CY67" s="518"/>
      <c r="CZ67" s="518"/>
      <c r="DA67" s="518"/>
      <c r="DB67" s="518"/>
      <c r="DC67" s="518"/>
      <c r="DD67" s="518"/>
      <c r="DE67" s="518"/>
      <c r="DF67" s="518"/>
      <c r="DG67" s="518"/>
      <c r="DH67" s="518"/>
      <c r="DI67" s="518"/>
      <c r="DJ67" s="518"/>
      <c r="DK67" s="518"/>
      <c r="DL67" s="518"/>
      <c r="DM67" s="518"/>
      <c r="DN67" s="518"/>
      <c r="DO67" s="518"/>
      <c r="DP67" s="518"/>
      <c r="DQ67" s="518"/>
      <c r="DR67" s="518"/>
      <c r="DS67" s="518"/>
      <c r="DT67" s="518"/>
      <c r="DU67" s="518"/>
      <c r="DV67" s="518"/>
      <c r="DW67" s="518"/>
      <c r="DX67" s="518"/>
      <c r="DY67" s="518"/>
      <c r="DZ67" s="518"/>
      <c r="EA67" s="518"/>
      <c r="EB67" s="518"/>
      <c r="EC67" s="518"/>
      <c r="ED67" s="518"/>
      <c r="EE67" s="518"/>
      <c r="EF67" s="518"/>
      <c r="EG67" s="518"/>
      <c r="EH67" s="518"/>
      <c r="EI67" s="518"/>
      <c r="EJ67" s="518"/>
      <c r="EK67" s="518"/>
      <c r="EL67" s="518"/>
      <c r="EM67" s="518"/>
      <c r="EN67" s="518"/>
      <c r="EO67" s="518"/>
      <c r="EP67" s="518"/>
      <c r="EQ67" s="518"/>
      <c r="ER67" s="518"/>
      <c r="ES67" s="518"/>
      <c r="ET67" s="518"/>
      <c r="EU67" s="518"/>
      <c r="EV67" s="518"/>
      <c r="EW67" s="518"/>
      <c r="EX67" s="518"/>
      <c r="EY67" s="518"/>
      <c r="EZ67" s="518"/>
      <c r="FA67" s="518"/>
      <c r="FB67" s="518"/>
      <c r="FC67" s="518"/>
      <c r="FD67" s="518"/>
      <c r="FE67" s="518"/>
      <c r="FF67" s="518"/>
      <c r="FG67" s="518"/>
      <c r="FH67" s="518"/>
      <c r="FI67" s="518"/>
      <c r="FJ67" s="518"/>
      <c r="FK67" s="518"/>
      <c r="FL67" s="518"/>
      <c r="FM67" s="518"/>
      <c r="FN67" s="518"/>
      <c r="FO67" s="518"/>
      <c r="FP67" s="518"/>
      <c r="FQ67" s="518"/>
      <c r="FR67" s="518"/>
      <c r="FS67" s="518"/>
      <c r="FT67" s="518"/>
      <c r="FU67" s="518"/>
      <c r="FV67" s="518"/>
      <c r="FW67" s="518"/>
      <c r="FX67" s="518"/>
      <c r="FY67" s="518"/>
      <c r="FZ67" s="518"/>
      <c r="GA67" s="518"/>
      <c r="GB67" s="518"/>
      <c r="GC67" s="518"/>
      <c r="GD67" s="518"/>
      <c r="GE67" s="518"/>
      <c r="GF67" s="518"/>
      <c r="GG67" s="518"/>
      <c r="GH67" s="518"/>
      <c r="GI67" s="518"/>
      <c r="GJ67" s="518"/>
      <c r="GK67" s="518"/>
      <c r="GL67" s="518"/>
      <c r="GM67" s="518"/>
      <c r="GN67" s="518"/>
      <c r="GO67" s="518"/>
      <c r="GP67" s="518"/>
      <c r="GQ67" s="518"/>
      <c r="GR67" s="518"/>
      <c r="GS67" s="518"/>
      <c r="GT67" s="518"/>
      <c r="GU67" s="518"/>
      <c r="GV67" s="518"/>
      <c r="GW67" s="518"/>
      <c r="GX67" s="518"/>
      <c r="GY67" s="518"/>
      <c r="GZ67" s="518"/>
      <c r="HA67" s="518"/>
      <c r="HB67" s="518"/>
      <c r="HC67" s="518"/>
      <c r="HD67" s="518"/>
      <c r="HE67" s="518"/>
      <c r="HF67" s="518"/>
      <c r="HG67" s="518"/>
      <c r="HH67" s="518"/>
      <c r="HI67" s="518"/>
      <c r="HJ67" s="518"/>
      <c r="HK67" s="518"/>
      <c r="HL67" s="518"/>
      <c r="HM67" s="518"/>
      <c r="HN67" s="518"/>
      <c r="HO67" s="518"/>
      <c r="HP67" s="518"/>
      <c r="HQ67" s="518"/>
      <c r="HR67" s="518"/>
      <c r="HS67" s="518"/>
      <c r="HT67" s="518"/>
      <c r="HU67" s="518"/>
      <c r="HV67" s="518"/>
      <c r="HW67" s="518"/>
      <c r="HX67" s="518"/>
      <c r="HY67" s="518"/>
      <c r="HZ67" s="518"/>
      <c r="IA67" s="518"/>
      <c r="IB67" s="518"/>
      <c r="IC67" s="518"/>
      <c r="ID67" s="518"/>
      <c r="IE67" s="518"/>
      <c r="IF67" s="518"/>
      <c r="IG67" s="518"/>
      <c r="IH67" s="518"/>
      <c r="II67" s="518"/>
      <c r="IJ67" s="518"/>
      <c r="IK67" s="518"/>
      <c r="IL67" s="518"/>
      <c r="IM67" s="518"/>
      <c r="IN67" s="518"/>
      <c r="IO67" s="518"/>
      <c r="IP67" s="518"/>
      <c r="IQ67" s="518"/>
      <c r="IR67" s="518"/>
      <c r="IS67" s="518"/>
      <c r="IT67" s="518"/>
      <c r="IU67" s="518"/>
      <c r="IV67" s="518"/>
    </row>
    <row r="68" spans="1:256" s="517" customFormat="1" ht="21" hidden="1" customHeight="1" x14ac:dyDescent="0.2">
      <c r="A68" s="634"/>
      <c r="B68" s="346" t="s">
        <v>523</v>
      </c>
      <c r="C68" s="360">
        <f>SUM('Summary Data'!C232)</f>
        <v>125</v>
      </c>
      <c r="D68" s="506">
        <f>SUM('Summary Data'!D232)</f>
        <v>29742632.629999999</v>
      </c>
      <c r="E68" s="507">
        <f>SUM('Summary Data'!E232)</f>
        <v>277973</v>
      </c>
      <c r="F68" s="506"/>
      <c r="G68" s="360">
        <v>11</v>
      </c>
      <c r="H68" s="351">
        <f>SUM('Summary Data'!G232)</f>
        <v>12</v>
      </c>
      <c r="I68" s="506">
        <f>SUM('Summary Data'!H232)</f>
        <v>1420000</v>
      </c>
      <c r="J68" s="508" t="s">
        <v>537</v>
      </c>
      <c r="K68" s="509" t="s">
        <v>538</v>
      </c>
      <c r="L68" s="360">
        <f>SUM('Summary Data'!AK232)</f>
        <v>1</v>
      </c>
      <c r="M68" s="506">
        <f>SUM('Summary Data'!AL232)</f>
        <v>8564589</v>
      </c>
      <c r="N68" s="507">
        <f>SUM('Summary Data'!AM232)</f>
        <v>127560</v>
      </c>
      <c r="O68" s="360">
        <f>SUM('Summary Data'!AN232)</f>
        <v>8</v>
      </c>
      <c r="P68" s="506">
        <f>SUM('Summary Data'!AO232)</f>
        <v>1724378.66</v>
      </c>
      <c r="Q68" s="507">
        <f>SUM('Summary Data'!AP232)</f>
        <v>29513</v>
      </c>
      <c r="R68" s="360">
        <f>SUM('Summary Data'!Y232)</f>
        <v>227</v>
      </c>
      <c r="S68" s="506">
        <f>SUM('Summary Data'!Z232)</f>
        <v>40143.620000000003</v>
      </c>
      <c r="T68" s="360">
        <f>SUM('Summary Data'!AA232)</f>
        <v>25</v>
      </c>
      <c r="U68" s="506">
        <f>SUM('Summary Data'!AB232)</f>
        <v>72382.27</v>
      </c>
      <c r="V68" s="360">
        <f>SUM('Summary Data'!AC232)</f>
        <v>401</v>
      </c>
      <c r="W68" s="506">
        <f>SUM('Summary Data'!AD232)</f>
        <v>73349.06</v>
      </c>
      <c r="X68" s="360">
        <f>SUM('Summary Data'!AE232)</f>
        <v>435</v>
      </c>
      <c r="Y68" s="506">
        <f>SUM('Summary Data'!AF232)</f>
        <v>55426.17</v>
      </c>
      <c r="Z68" s="518"/>
      <c r="AA68" s="518"/>
      <c r="AB68" s="518"/>
      <c r="AC68" s="518"/>
      <c r="AD68" s="518"/>
      <c r="AE68" s="518"/>
      <c r="AF68" s="518"/>
      <c r="AG68" s="518"/>
      <c r="AH68" s="518"/>
      <c r="AI68" s="518"/>
      <c r="AJ68" s="518"/>
      <c r="AK68" s="518"/>
      <c r="AL68" s="518"/>
      <c r="AM68" s="518"/>
      <c r="AN68" s="518"/>
      <c r="AO68" s="518"/>
      <c r="AP68" s="518"/>
      <c r="AQ68" s="518"/>
      <c r="AR68" s="518"/>
      <c r="AS68" s="518"/>
      <c r="AT68" s="518"/>
      <c r="AU68" s="518"/>
      <c r="AV68" s="518"/>
      <c r="AW68" s="518"/>
      <c r="AX68" s="518"/>
      <c r="AY68" s="518"/>
      <c r="AZ68" s="518"/>
      <c r="BA68" s="518"/>
      <c r="BB68" s="518"/>
      <c r="BC68" s="518"/>
      <c r="BD68" s="518"/>
      <c r="BE68" s="518"/>
      <c r="BF68" s="518"/>
      <c r="BG68" s="518"/>
      <c r="BH68" s="518"/>
      <c r="BI68" s="518"/>
      <c r="BJ68" s="518"/>
      <c r="BK68" s="518"/>
      <c r="BL68" s="518"/>
      <c r="BM68" s="518"/>
      <c r="BN68" s="518"/>
      <c r="BO68" s="518"/>
      <c r="BP68" s="518"/>
      <c r="BQ68" s="518"/>
      <c r="BR68" s="518"/>
      <c r="BS68" s="518"/>
      <c r="BT68" s="518"/>
      <c r="BU68" s="518"/>
      <c r="BV68" s="518"/>
      <c r="BW68" s="518"/>
      <c r="BX68" s="518"/>
      <c r="BY68" s="518"/>
      <c r="BZ68" s="518"/>
      <c r="CA68" s="518"/>
      <c r="CB68" s="518"/>
      <c r="CC68" s="518"/>
      <c r="CD68" s="518"/>
      <c r="CE68" s="518"/>
      <c r="CF68" s="518"/>
      <c r="CG68" s="518"/>
      <c r="CH68" s="518"/>
      <c r="CI68" s="518"/>
      <c r="CJ68" s="518"/>
      <c r="CK68" s="518"/>
      <c r="CL68" s="518"/>
      <c r="CM68" s="518"/>
      <c r="CN68" s="518"/>
      <c r="CO68" s="518"/>
      <c r="CP68" s="518"/>
      <c r="CQ68" s="518"/>
      <c r="CR68" s="518"/>
      <c r="CS68" s="518"/>
      <c r="CT68" s="518"/>
      <c r="CU68" s="518"/>
      <c r="CV68" s="518"/>
      <c r="CW68" s="518"/>
      <c r="CX68" s="518"/>
      <c r="CY68" s="518"/>
      <c r="CZ68" s="518"/>
      <c r="DA68" s="518"/>
      <c r="DB68" s="518"/>
      <c r="DC68" s="518"/>
      <c r="DD68" s="518"/>
      <c r="DE68" s="518"/>
      <c r="DF68" s="518"/>
      <c r="DG68" s="518"/>
      <c r="DH68" s="518"/>
      <c r="DI68" s="518"/>
      <c r="DJ68" s="518"/>
      <c r="DK68" s="518"/>
      <c r="DL68" s="518"/>
      <c r="DM68" s="518"/>
      <c r="DN68" s="518"/>
      <c r="DO68" s="518"/>
      <c r="DP68" s="518"/>
      <c r="DQ68" s="518"/>
      <c r="DR68" s="518"/>
      <c r="DS68" s="518"/>
      <c r="DT68" s="518"/>
      <c r="DU68" s="518"/>
      <c r="DV68" s="518"/>
      <c r="DW68" s="518"/>
      <c r="DX68" s="518"/>
      <c r="DY68" s="518"/>
      <c r="DZ68" s="518"/>
      <c r="EA68" s="518"/>
      <c r="EB68" s="518"/>
      <c r="EC68" s="518"/>
      <c r="ED68" s="518"/>
      <c r="EE68" s="518"/>
      <c r="EF68" s="518"/>
      <c r="EG68" s="518"/>
      <c r="EH68" s="518"/>
      <c r="EI68" s="518"/>
      <c r="EJ68" s="518"/>
      <c r="EK68" s="518"/>
      <c r="EL68" s="518"/>
      <c r="EM68" s="518"/>
      <c r="EN68" s="518"/>
      <c r="EO68" s="518"/>
      <c r="EP68" s="518"/>
      <c r="EQ68" s="518"/>
      <c r="ER68" s="518"/>
      <c r="ES68" s="518"/>
      <c r="ET68" s="518"/>
      <c r="EU68" s="518"/>
      <c r="EV68" s="518"/>
      <c r="EW68" s="518"/>
      <c r="EX68" s="518"/>
      <c r="EY68" s="518"/>
      <c r="EZ68" s="518"/>
      <c r="FA68" s="518"/>
      <c r="FB68" s="518"/>
      <c r="FC68" s="518"/>
      <c r="FD68" s="518"/>
      <c r="FE68" s="518"/>
      <c r="FF68" s="518"/>
      <c r="FG68" s="518"/>
      <c r="FH68" s="518"/>
      <c r="FI68" s="518"/>
      <c r="FJ68" s="518"/>
      <c r="FK68" s="518"/>
      <c r="FL68" s="518"/>
      <c r="FM68" s="518"/>
      <c r="FN68" s="518"/>
      <c r="FO68" s="518"/>
      <c r="FP68" s="518"/>
      <c r="FQ68" s="518"/>
      <c r="FR68" s="518"/>
      <c r="FS68" s="518"/>
      <c r="FT68" s="518"/>
      <c r="FU68" s="518"/>
      <c r="FV68" s="518"/>
      <c r="FW68" s="518"/>
      <c r="FX68" s="518"/>
      <c r="FY68" s="518"/>
      <c r="FZ68" s="518"/>
      <c r="GA68" s="518"/>
      <c r="GB68" s="518"/>
      <c r="GC68" s="518"/>
      <c r="GD68" s="518"/>
      <c r="GE68" s="518"/>
      <c r="GF68" s="518"/>
      <c r="GG68" s="518"/>
      <c r="GH68" s="518"/>
      <c r="GI68" s="518"/>
      <c r="GJ68" s="518"/>
      <c r="GK68" s="518"/>
      <c r="GL68" s="518"/>
      <c r="GM68" s="518"/>
      <c r="GN68" s="518"/>
      <c r="GO68" s="518"/>
      <c r="GP68" s="518"/>
      <c r="GQ68" s="518"/>
      <c r="GR68" s="518"/>
      <c r="GS68" s="518"/>
      <c r="GT68" s="518"/>
      <c r="GU68" s="518"/>
      <c r="GV68" s="518"/>
      <c r="GW68" s="518"/>
      <c r="GX68" s="518"/>
      <c r="GY68" s="518"/>
      <c r="GZ68" s="518"/>
      <c r="HA68" s="518"/>
      <c r="HB68" s="518"/>
      <c r="HC68" s="518"/>
      <c r="HD68" s="518"/>
      <c r="HE68" s="518"/>
      <c r="HF68" s="518"/>
      <c r="HG68" s="518"/>
      <c r="HH68" s="518"/>
      <c r="HI68" s="518"/>
      <c r="HJ68" s="518"/>
      <c r="HK68" s="518"/>
      <c r="HL68" s="518"/>
      <c r="HM68" s="518"/>
      <c r="HN68" s="518"/>
      <c r="HO68" s="518"/>
      <c r="HP68" s="518"/>
      <c r="HQ68" s="518"/>
      <c r="HR68" s="518"/>
      <c r="HS68" s="518"/>
      <c r="HT68" s="518"/>
      <c r="HU68" s="518"/>
      <c r="HV68" s="518"/>
      <c r="HW68" s="518"/>
      <c r="HX68" s="518"/>
      <c r="HY68" s="518"/>
      <c r="HZ68" s="518"/>
      <c r="IA68" s="518"/>
      <c r="IB68" s="518"/>
      <c r="IC68" s="518"/>
      <c r="ID68" s="518"/>
      <c r="IE68" s="518"/>
      <c r="IF68" s="518"/>
      <c r="IG68" s="518"/>
      <c r="IH68" s="518"/>
      <c r="II68" s="518"/>
      <c r="IJ68" s="518"/>
      <c r="IK68" s="518"/>
      <c r="IL68" s="518"/>
      <c r="IM68" s="518"/>
      <c r="IN68" s="518"/>
      <c r="IO68" s="518"/>
      <c r="IP68" s="518"/>
      <c r="IQ68" s="518"/>
      <c r="IR68" s="518"/>
      <c r="IS68" s="518"/>
      <c r="IT68" s="518"/>
      <c r="IU68" s="518"/>
      <c r="IV68" s="518"/>
    </row>
    <row r="69" spans="1:256" s="517" customFormat="1" ht="24.75" hidden="1" customHeight="1" x14ac:dyDescent="0.2">
      <c r="A69" s="634"/>
      <c r="B69" s="346" t="s">
        <v>524</v>
      </c>
      <c r="C69" s="501">
        <f>SUM('Summary Data'!C233)</f>
        <v>179</v>
      </c>
      <c r="D69" s="502">
        <f>SUM('Summary Data'!D233)</f>
        <v>41112186.880000003</v>
      </c>
      <c r="E69" s="503">
        <f>SUM('Summary Data'!E233)</f>
        <v>386398</v>
      </c>
      <c r="F69" s="502"/>
      <c r="G69" s="501">
        <v>11</v>
      </c>
      <c r="H69" s="351">
        <f>SUM('Summary Data'!G233)</f>
        <v>88</v>
      </c>
      <c r="I69" s="502">
        <f>SUM('Summary Data'!H233)</f>
        <v>8323107</v>
      </c>
      <c r="J69" s="510" t="s">
        <v>537</v>
      </c>
      <c r="K69" s="511" t="s">
        <v>538</v>
      </c>
      <c r="L69" s="360">
        <f>SUM('Summary Data'!AK233)</f>
        <v>1</v>
      </c>
      <c r="M69" s="502">
        <f>SUM('Summary Data'!AL233)</f>
        <v>205450.79</v>
      </c>
      <c r="N69" s="503">
        <f>SUM('Summary Data'!AM233)</f>
        <v>1537</v>
      </c>
      <c r="O69" s="360">
        <f>SUM('Summary Data'!AN233)</f>
        <v>20</v>
      </c>
      <c r="P69" s="502">
        <f>SUM('Summary Data'!AO233)</f>
        <v>3666257.18</v>
      </c>
      <c r="Q69" s="503">
        <f>SUM('Summary Data'!AP233)</f>
        <v>93717</v>
      </c>
      <c r="R69" s="360">
        <f>SUM('Summary Data'!Y233)</f>
        <v>270</v>
      </c>
      <c r="S69" s="502">
        <f>SUM('Summary Data'!Z233)</f>
        <v>65756.38</v>
      </c>
      <c r="T69" s="360">
        <f>SUM('Summary Data'!AA233)</f>
        <v>42</v>
      </c>
      <c r="U69" s="502">
        <f>SUM('Summary Data'!AB233)</f>
        <v>51683.59</v>
      </c>
      <c r="V69" s="360">
        <f>SUM('Summary Data'!AC233)</f>
        <v>318</v>
      </c>
      <c r="W69" s="502">
        <f>SUM('Summary Data'!AD233)</f>
        <v>61474.73</v>
      </c>
      <c r="X69" s="360">
        <f>SUM('Summary Data'!AE233)</f>
        <v>448</v>
      </c>
      <c r="Y69" s="502">
        <f>SUM('Summary Data'!AF233)</f>
        <v>66765.009999999995</v>
      </c>
      <c r="Z69" s="518"/>
      <c r="AA69" s="518"/>
      <c r="AB69" s="518"/>
      <c r="AC69" s="518"/>
      <c r="AD69" s="518"/>
      <c r="AE69" s="518"/>
      <c r="AF69" s="518"/>
      <c r="AG69" s="518"/>
      <c r="AH69" s="518"/>
      <c r="AI69" s="518"/>
      <c r="AJ69" s="518"/>
      <c r="AK69" s="518"/>
      <c r="AL69" s="518"/>
      <c r="AM69" s="518"/>
      <c r="AN69" s="518"/>
      <c r="AO69" s="518"/>
      <c r="AP69" s="518"/>
      <c r="AQ69" s="518"/>
      <c r="AR69" s="518"/>
      <c r="AS69" s="518"/>
      <c r="AT69" s="518"/>
      <c r="AU69" s="518"/>
      <c r="AV69" s="518"/>
      <c r="AW69" s="518"/>
      <c r="AX69" s="518"/>
      <c r="AY69" s="518"/>
      <c r="AZ69" s="518"/>
      <c r="BA69" s="518"/>
      <c r="BB69" s="518"/>
      <c r="BC69" s="518"/>
      <c r="BD69" s="518"/>
      <c r="BE69" s="518"/>
      <c r="BF69" s="518"/>
      <c r="BG69" s="518"/>
      <c r="BH69" s="518"/>
      <c r="BI69" s="518"/>
      <c r="BJ69" s="518"/>
      <c r="BK69" s="518"/>
      <c r="BL69" s="518"/>
      <c r="BM69" s="518"/>
      <c r="BN69" s="518"/>
      <c r="BO69" s="518"/>
      <c r="BP69" s="518"/>
      <c r="BQ69" s="518"/>
      <c r="BR69" s="518"/>
      <c r="BS69" s="518"/>
      <c r="BT69" s="518"/>
      <c r="BU69" s="518"/>
      <c r="BV69" s="518"/>
      <c r="BW69" s="518"/>
      <c r="BX69" s="518"/>
      <c r="BY69" s="518"/>
      <c r="BZ69" s="518"/>
      <c r="CA69" s="518"/>
      <c r="CB69" s="518"/>
      <c r="CC69" s="518"/>
      <c r="CD69" s="518"/>
      <c r="CE69" s="518"/>
      <c r="CF69" s="518"/>
      <c r="CG69" s="518"/>
      <c r="CH69" s="518"/>
      <c r="CI69" s="518"/>
      <c r="CJ69" s="518"/>
      <c r="CK69" s="518"/>
      <c r="CL69" s="518"/>
      <c r="CM69" s="518"/>
      <c r="CN69" s="518"/>
      <c r="CO69" s="518"/>
      <c r="CP69" s="518"/>
      <c r="CQ69" s="518"/>
      <c r="CR69" s="518"/>
      <c r="CS69" s="518"/>
      <c r="CT69" s="518"/>
      <c r="CU69" s="518"/>
      <c r="CV69" s="518"/>
      <c r="CW69" s="518"/>
      <c r="CX69" s="518"/>
      <c r="CY69" s="518"/>
      <c r="CZ69" s="518"/>
      <c r="DA69" s="518"/>
      <c r="DB69" s="518"/>
      <c r="DC69" s="518"/>
      <c r="DD69" s="518"/>
      <c r="DE69" s="518"/>
      <c r="DF69" s="518"/>
      <c r="DG69" s="518"/>
      <c r="DH69" s="518"/>
      <c r="DI69" s="518"/>
      <c r="DJ69" s="518"/>
      <c r="DK69" s="518"/>
      <c r="DL69" s="518"/>
      <c r="DM69" s="518"/>
      <c r="DN69" s="518"/>
      <c r="DO69" s="518"/>
      <c r="DP69" s="518"/>
      <c r="DQ69" s="518"/>
      <c r="DR69" s="518"/>
      <c r="DS69" s="518"/>
      <c r="DT69" s="518"/>
      <c r="DU69" s="518"/>
      <c r="DV69" s="518"/>
      <c r="DW69" s="518"/>
      <c r="DX69" s="518"/>
      <c r="DY69" s="518"/>
      <c r="DZ69" s="518"/>
      <c r="EA69" s="518"/>
      <c r="EB69" s="518"/>
      <c r="EC69" s="518"/>
      <c r="ED69" s="518"/>
      <c r="EE69" s="518"/>
      <c r="EF69" s="518"/>
      <c r="EG69" s="518"/>
      <c r="EH69" s="518"/>
      <c r="EI69" s="518"/>
      <c r="EJ69" s="518"/>
      <c r="EK69" s="518"/>
      <c r="EL69" s="518"/>
      <c r="EM69" s="518"/>
      <c r="EN69" s="518"/>
      <c r="EO69" s="518"/>
      <c r="EP69" s="518"/>
      <c r="EQ69" s="518"/>
      <c r="ER69" s="518"/>
      <c r="ES69" s="518"/>
      <c r="ET69" s="518"/>
      <c r="EU69" s="518"/>
      <c r="EV69" s="518"/>
      <c r="EW69" s="518"/>
      <c r="EX69" s="518"/>
      <c r="EY69" s="518"/>
      <c r="EZ69" s="518"/>
      <c r="FA69" s="518"/>
      <c r="FB69" s="518"/>
      <c r="FC69" s="518"/>
      <c r="FD69" s="518"/>
      <c r="FE69" s="518"/>
      <c r="FF69" s="518"/>
      <c r="FG69" s="518"/>
      <c r="FH69" s="518"/>
      <c r="FI69" s="518"/>
      <c r="FJ69" s="518"/>
      <c r="FK69" s="518"/>
      <c r="FL69" s="518"/>
      <c r="FM69" s="518"/>
      <c r="FN69" s="518"/>
      <c r="FO69" s="518"/>
      <c r="FP69" s="518"/>
      <c r="FQ69" s="518"/>
      <c r="FR69" s="518"/>
      <c r="FS69" s="518"/>
      <c r="FT69" s="518"/>
      <c r="FU69" s="518"/>
      <c r="FV69" s="518"/>
      <c r="FW69" s="518"/>
      <c r="FX69" s="518"/>
      <c r="FY69" s="518"/>
      <c r="FZ69" s="518"/>
      <c r="GA69" s="518"/>
      <c r="GB69" s="518"/>
      <c r="GC69" s="518"/>
      <c r="GD69" s="518"/>
      <c r="GE69" s="518"/>
      <c r="GF69" s="518"/>
      <c r="GG69" s="518"/>
      <c r="GH69" s="518"/>
      <c r="GI69" s="518"/>
      <c r="GJ69" s="518"/>
      <c r="GK69" s="518"/>
      <c r="GL69" s="518"/>
      <c r="GM69" s="518"/>
      <c r="GN69" s="518"/>
      <c r="GO69" s="518"/>
      <c r="GP69" s="518"/>
      <c r="GQ69" s="518"/>
      <c r="GR69" s="518"/>
      <c r="GS69" s="518"/>
      <c r="GT69" s="518"/>
      <c r="GU69" s="518"/>
      <c r="GV69" s="518"/>
      <c r="GW69" s="518"/>
      <c r="GX69" s="518"/>
      <c r="GY69" s="518"/>
      <c r="GZ69" s="518"/>
      <c r="HA69" s="518"/>
      <c r="HB69" s="518"/>
      <c r="HC69" s="518"/>
      <c r="HD69" s="518"/>
      <c r="HE69" s="518"/>
      <c r="HF69" s="518"/>
      <c r="HG69" s="518"/>
      <c r="HH69" s="518"/>
      <c r="HI69" s="518"/>
      <c r="HJ69" s="518"/>
      <c r="HK69" s="518"/>
      <c r="HL69" s="518"/>
      <c r="HM69" s="518"/>
      <c r="HN69" s="518"/>
      <c r="HO69" s="518"/>
      <c r="HP69" s="518"/>
      <c r="HQ69" s="518"/>
      <c r="HR69" s="518"/>
      <c r="HS69" s="518"/>
      <c r="HT69" s="518"/>
      <c r="HU69" s="518"/>
      <c r="HV69" s="518"/>
      <c r="HW69" s="518"/>
      <c r="HX69" s="518"/>
      <c r="HY69" s="518"/>
      <c r="HZ69" s="518"/>
      <c r="IA69" s="518"/>
      <c r="IB69" s="518"/>
      <c r="IC69" s="518"/>
      <c r="ID69" s="518"/>
      <c r="IE69" s="518"/>
      <c r="IF69" s="518"/>
      <c r="IG69" s="518"/>
      <c r="IH69" s="518"/>
      <c r="II69" s="518"/>
      <c r="IJ69" s="518"/>
      <c r="IK69" s="518"/>
      <c r="IL69" s="518"/>
      <c r="IM69" s="518"/>
      <c r="IN69" s="518"/>
      <c r="IO69" s="518"/>
      <c r="IP69" s="518"/>
      <c r="IQ69" s="518"/>
      <c r="IR69" s="518"/>
      <c r="IS69" s="518"/>
      <c r="IT69" s="518"/>
      <c r="IU69" s="518"/>
      <c r="IV69" s="518"/>
    </row>
    <row r="70" spans="1:256" s="517" customFormat="1" ht="20.25" hidden="1" customHeight="1" x14ac:dyDescent="0.2">
      <c r="A70" s="634"/>
      <c r="B70" s="361" t="s">
        <v>525</v>
      </c>
      <c r="C70" s="501">
        <f>SUM('Summary Data'!C234)</f>
        <v>131</v>
      </c>
      <c r="D70" s="502">
        <f>SUM('Summary Data'!D234)</f>
        <v>31760854.050000001</v>
      </c>
      <c r="E70" s="503">
        <f>SUM('Summary Data'!E234)</f>
        <v>297146</v>
      </c>
      <c r="F70" s="502"/>
      <c r="G70" s="501">
        <v>11</v>
      </c>
      <c r="H70" s="501">
        <f>SUM('Summary Data'!G234)</f>
        <v>20</v>
      </c>
      <c r="I70" s="502">
        <f>SUM('Summary Data'!H234)</f>
        <v>2100001</v>
      </c>
      <c r="J70" s="504" t="s">
        <v>537</v>
      </c>
      <c r="K70" s="511" t="s">
        <v>538</v>
      </c>
      <c r="L70" s="501">
        <f>SUM('Summary Data'!AK234)</f>
        <v>1</v>
      </c>
      <c r="M70" s="502">
        <f>SUM('Summary Data'!AL234)</f>
        <v>500000</v>
      </c>
      <c r="N70" s="503">
        <f>SUM('Summary Data'!AM234)</f>
        <v>31480</v>
      </c>
      <c r="O70" s="501">
        <f>SUM('Summary Data'!AN234)</f>
        <v>23</v>
      </c>
      <c r="P70" s="502">
        <f>SUM('Summary Data'!AO234)</f>
        <v>8550199</v>
      </c>
      <c r="Q70" s="503">
        <f>SUM('Summary Data'!AP234)</f>
        <v>173325</v>
      </c>
      <c r="R70" s="503">
        <f>SUM('Summary Data'!Y234)</f>
        <v>269</v>
      </c>
      <c r="S70" s="502">
        <f>SUM('Summary Data'!Z234)</f>
        <v>57788.37</v>
      </c>
      <c r="T70" s="503">
        <f>SUM('Summary Data'!AA234)</f>
        <v>38</v>
      </c>
      <c r="U70" s="502">
        <f>SUM('Summary Data'!AB234)</f>
        <v>41908.22</v>
      </c>
      <c r="V70" s="503">
        <f>SUM('Summary Data'!AC234)</f>
        <v>362</v>
      </c>
      <c r="W70" s="502">
        <f>SUM('Summary Data'!AD234)</f>
        <v>92328.93</v>
      </c>
      <c r="X70" s="503">
        <f>SUM('Summary Data'!AE234)</f>
        <v>497</v>
      </c>
      <c r="Y70" s="502">
        <f>SUM('Summary Data'!AF234)</f>
        <v>61318.74</v>
      </c>
      <c r="Z70" s="518"/>
      <c r="AA70" s="518"/>
      <c r="AB70" s="518"/>
      <c r="AC70" s="518"/>
      <c r="AD70" s="518"/>
      <c r="AE70" s="518"/>
      <c r="AF70" s="518"/>
      <c r="AG70" s="518"/>
      <c r="AH70" s="518"/>
      <c r="AI70" s="518"/>
      <c r="AJ70" s="518"/>
      <c r="AK70" s="518"/>
      <c r="AL70" s="518"/>
      <c r="AM70" s="518"/>
      <c r="AN70" s="518"/>
      <c r="AO70" s="518"/>
      <c r="AP70" s="518"/>
      <c r="AQ70" s="518"/>
      <c r="AR70" s="518"/>
      <c r="AS70" s="518"/>
      <c r="AT70" s="518"/>
      <c r="AU70" s="518"/>
      <c r="AV70" s="518"/>
      <c r="AW70" s="518"/>
      <c r="AX70" s="518"/>
      <c r="AY70" s="518"/>
      <c r="AZ70" s="518"/>
      <c r="BA70" s="518"/>
      <c r="BB70" s="518"/>
      <c r="BC70" s="518"/>
      <c r="BD70" s="518"/>
      <c r="BE70" s="518"/>
      <c r="BF70" s="518"/>
      <c r="BG70" s="518"/>
      <c r="BH70" s="518"/>
      <c r="BI70" s="518"/>
      <c r="BJ70" s="518"/>
      <c r="BK70" s="518"/>
      <c r="BL70" s="518"/>
      <c r="BM70" s="518"/>
      <c r="BN70" s="518"/>
      <c r="BO70" s="518"/>
      <c r="BP70" s="518"/>
      <c r="BQ70" s="518"/>
      <c r="BR70" s="518"/>
      <c r="BS70" s="518"/>
      <c r="BT70" s="518"/>
      <c r="BU70" s="518"/>
      <c r="BV70" s="518"/>
      <c r="BW70" s="518"/>
      <c r="BX70" s="518"/>
      <c r="BY70" s="518"/>
      <c r="BZ70" s="518"/>
      <c r="CA70" s="518"/>
      <c r="CB70" s="518"/>
      <c r="CC70" s="518"/>
      <c r="CD70" s="518"/>
      <c r="CE70" s="518"/>
      <c r="CF70" s="518"/>
      <c r="CG70" s="518"/>
      <c r="CH70" s="518"/>
      <c r="CI70" s="518"/>
      <c r="CJ70" s="518"/>
      <c r="CK70" s="518"/>
      <c r="CL70" s="518"/>
      <c r="CM70" s="518"/>
      <c r="CN70" s="518"/>
      <c r="CO70" s="518"/>
      <c r="CP70" s="518"/>
      <c r="CQ70" s="518"/>
      <c r="CR70" s="518"/>
      <c r="CS70" s="518"/>
      <c r="CT70" s="518"/>
      <c r="CU70" s="518"/>
      <c r="CV70" s="518"/>
      <c r="CW70" s="518"/>
      <c r="CX70" s="518"/>
      <c r="CY70" s="518"/>
      <c r="CZ70" s="518"/>
      <c r="DA70" s="518"/>
      <c r="DB70" s="518"/>
      <c r="DC70" s="518"/>
      <c r="DD70" s="518"/>
      <c r="DE70" s="518"/>
      <c r="DF70" s="518"/>
      <c r="DG70" s="518"/>
      <c r="DH70" s="518"/>
      <c r="DI70" s="518"/>
      <c r="DJ70" s="518"/>
      <c r="DK70" s="518"/>
      <c r="DL70" s="518"/>
      <c r="DM70" s="518"/>
      <c r="DN70" s="518"/>
      <c r="DO70" s="518"/>
      <c r="DP70" s="518"/>
      <c r="DQ70" s="518"/>
      <c r="DR70" s="518"/>
      <c r="DS70" s="518"/>
      <c r="DT70" s="518"/>
      <c r="DU70" s="518"/>
      <c r="DV70" s="518"/>
      <c r="DW70" s="518"/>
      <c r="DX70" s="518"/>
      <c r="DY70" s="518"/>
      <c r="DZ70" s="518"/>
      <c r="EA70" s="518"/>
      <c r="EB70" s="518"/>
      <c r="EC70" s="518"/>
      <c r="ED70" s="518"/>
      <c r="EE70" s="518"/>
      <c r="EF70" s="518"/>
      <c r="EG70" s="518"/>
      <c r="EH70" s="518"/>
      <c r="EI70" s="518"/>
      <c r="EJ70" s="518"/>
      <c r="EK70" s="518"/>
      <c r="EL70" s="518"/>
      <c r="EM70" s="518"/>
      <c r="EN70" s="518"/>
      <c r="EO70" s="518"/>
      <c r="EP70" s="518"/>
      <c r="EQ70" s="518"/>
      <c r="ER70" s="518"/>
      <c r="ES70" s="518"/>
      <c r="ET70" s="518"/>
      <c r="EU70" s="518"/>
      <c r="EV70" s="518"/>
      <c r="EW70" s="518"/>
      <c r="EX70" s="518"/>
      <c r="EY70" s="518"/>
      <c r="EZ70" s="518"/>
      <c r="FA70" s="518"/>
      <c r="FB70" s="518"/>
      <c r="FC70" s="518"/>
      <c r="FD70" s="518"/>
      <c r="FE70" s="518"/>
      <c r="FF70" s="518"/>
      <c r="FG70" s="518"/>
      <c r="FH70" s="518"/>
      <c r="FI70" s="518"/>
      <c r="FJ70" s="518"/>
      <c r="FK70" s="518"/>
      <c r="FL70" s="518"/>
      <c r="FM70" s="518"/>
      <c r="FN70" s="518"/>
      <c r="FO70" s="518"/>
      <c r="FP70" s="518"/>
      <c r="FQ70" s="518"/>
      <c r="FR70" s="518"/>
      <c r="FS70" s="518"/>
      <c r="FT70" s="518"/>
      <c r="FU70" s="518"/>
      <c r="FV70" s="518"/>
      <c r="FW70" s="518"/>
      <c r="FX70" s="518"/>
      <c r="FY70" s="518"/>
      <c r="FZ70" s="518"/>
      <c r="GA70" s="518"/>
      <c r="GB70" s="518"/>
      <c r="GC70" s="518"/>
      <c r="GD70" s="518"/>
      <c r="GE70" s="518"/>
      <c r="GF70" s="518"/>
      <c r="GG70" s="518"/>
      <c r="GH70" s="518"/>
      <c r="GI70" s="518"/>
      <c r="GJ70" s="518"/>
      <c r="GK70" s="518"/>
      <c r="GL70" s="518"/>
      <c r="GM70" s="518"/>
      <c r="GN70" s="518"/>
      <c r="GO70" s="518"/>
      <c r="GP70" s="518"/>
      <c r="GQ70" s="518"/>
      <c r="GR70" s="518"/>
      <c r="GS70" s="518"/>
      <c r="GT70" s="518"/>
      <c r="GU70" s="518"/>
      <c r="GV70" s="518"/>
      <c r="GW70" s="518"/>
      <c r="GX70" s="518"/>
      <c r="GY70" s="518"/>
      <c r="GZ70" s="518"/>
      <c r="HA70" s="518"/>
      <c r="HB70" s="518"/>
      <c r="HC70" s="518"/>
      <c r="HD70" s="518"/>
      <c r="HE70" s="518"/>
      <c r="HF70" s="518"/>
      <c r="HG70" s="518"/>
      <c r="HH70" s="518"/>
      <c r="HI70" s="518"/>
      <c r="HJ70" s="518"/>
      <c r="HK70" s="518"/>
      <c r="HL70" s="518"/>
      <c r="HM70" s="518"/>
      <c r="HN70" s="518"/>
      <c r="HO70" s="518"/>
      <c r="HP70" s="518"/>
      <c r="HQ70" s="518"/>
      <c r="HR70" s="518"/>
      <c r="HS70" s="518"/>
      <c r="HT70" s="518"/>
      <c r="HU70" s="518"/>
      <c r="HV70" s="518"/>
      <c r="HW70" s="518"/>
      <c r="HX70" s="518"/>
      <c r="HY70" s="518"/>
      <c r="HZ70" s="518"/>
      <c r="IA70" s="518"/>
      <c r="IB70" s="518"/>
      <c r="IC70" s="518"/>
      <c r="ID70" s="518"/>
      <c r="IE70" s="518"/>
      <c r="IF70" s="518"/>
      <c r="IG70" s="518"/>
      <c r="IH70" s="518"/>
      <c r="II70" s="518"/>
      <c r="IJ70" s="518"/>
      <c r="IK70" s="518"/>
      <c r="IL70" s="518"/>
      <c r="IM70" s="518"/>
      <c r="IN70" s="518"/>
      <c r="IO70" s="518"/>
      <c r="IP70" s="518"/>
      <c r="IQ70" s="518"/>
      <c r="IR70" s="518"/>
      <c r="IS70" s="518"/>
      <c r="IT70" s="518"/>
      <c r="IU70" s="518"/>
      <c r="IV70" s="518"/>
    </row>
    <row r="71" spans="1:256" s="517" customFormat="1" ht="21.75" hidden="1" customHeight="1" x14ac:dyDescent="0.2">
      <c r="A71" s="634"/>
      <c r="B71" s="361" t="s">
        <v>526</v>
      </c>
      <c r="C71" s="501">
        <f>SUM('Summary Data'!C235)</f>
        <v>244</v>
      </c>
      <c r="D71" s="502">
        <f>SUM('Summary Data'!D235)</f>
        <v>56272594.880000003</v>
      </c>
      <c r="E71" s="503">
        <f>SUM('Summary Data'!E235)</f>
        <v>529958</v>
      </c>
      <c r="F71" s="502"/>
      <c r="G71" s="501">
        <v>11</v>
      </c>
      <c r="H71" s="501">
        <f>SUM('Summary Data'!G235)</f>
        <v>12</v>
      </c>
      <c r="I71" s="502">
        <f>SUM('Summary Data'!H235)</f>
        <v>1200000</v>
      </c>
      <c r="J71" s="504" t="s">
        <v>537</v>
      </c>
      <c r="K71" s="511" t="s">
        <v>538</v>
      </c>
      <c r="L71" s="501">
        <f>SUM('Summary Data'!AK235)</f>
        <v>5</v>
      </c>
      <c r="M71" s="502">
        <f>SUM('Summary Data'!AL235)</f>
        <v>8478504</v>
      </c>
      <c r="N71" s="503">
        <f>SUM('Summary Data'!AM235)</f>
        <v>52318</v>
      </c>
      <c r="O71" s="501">
        <f>SUM('Summary Data'!AN235)</f>
        <v>16</v>
      </c>
      <c r="P71" s="502">
        <f>SUM('Summary Data'!AO235)</f>
        <v>11022398.91</v>
      </c>
      <c r="Q71" s="503">
        <f>SUM('Summary Data'!AP235)</f>
        <v>132724</v>
      </c>
      <c r="R71" s="503">
        <f>SUM('Summary Data'!Y235)</f>
        <v>237</v>
      </c>
      <c r="S71" s="502">
        <f>SUM('Summary Data'!Z235)</f>
        <v>51621.16</v>
      </c>
      <c r="T71" s="503">
        <f>SUM('Summary Data'!AA235)</f>
        <v>40</v>
      </c>
      <c r="U71" s="502">
        <f>SUM('Summary Data'!AB235)</f>
        <v>45664.19</v>
      </c>
      <c r="V71" s="503">
        <f>SUM('Summary Data'!AC235)</f>
        <v>631</v>
      </c>
      <c r="W71" s="502">
        <f>SUM('Summary Data'!AD235)</f>
        <v>89879.23</v>
      </c>
      <c r="X71" s="503">
        <f>SUM('Summary Data'!AE235)</f>
        <v>443</v>
      </c>
      <c r="Y71" s="502">
        <f>SUM('Summary Data'!AF235)</f>
        <v>60825.35</v>
      </c>
      <c r="Z71" s="518"/>
      <c r="AA71" s="518"/>
      <c r="AB71" s="518"/>
      <c r="AC71" s="518"/>
      <c r="AD71" s="518"/>
      <c r="AE71" s="518"/>
      <c r="AF71" s="518"/>
      <c r="AG71" s="518"/>
      <c r="AH71" s="518"/>
      <c r="AI71" s="518"/>
      <c r="AJ71" s="518"/>
      <c r="AK71" s="518"/>
      <c r="AL71" s="518"/>
      <c r="AM71" s="518"/>
      <c r="AN71" s="518"/>
      <c r="AO71" s="518"/>
      <c r="AP71" s="518"/>
      <c r="AQ71" s="518"/>
      <c r="AR71" s="518"/>
      <c r="AS71" s="518"/>
      <c r="AT71" s="518"/>
      <c r="AU71" s="518"/>
      <c r="AV71" s="518"/>
      <c r="AW71" s="518"/>
      <c r="AX71" s="518"/>
      <c r="AY71" s="518"/>
      <c r="AZ71" s="518"/>
      <c r="BA71" s="518"/>
      <c r="BB71" s="518"/>
      <c r="BC71" s="518"/>
      <c r="BD71" s="518"/>
      <c r="BE71" s="518"/>
      <c r="BF71" s="518"/>
      <c r="BG71" s="518"/>
      <c r="BH71" s="518"/>
      <c r="BI71" s="518"/>
      <c r="BJ71" s="518"/>
      <c r="BK71" s="518"/>
      <c r="BL71" s="518"/>
      <c r="BM71" s="518"/>
      <c r="BN71" s="518"/>
      <c r="BO71" s="518"/>
      <c r="BP71" s="518"/>
      <c r="BQ71" s="518"/>
      <c r="BR71" s="518"/>
      <c r="BS71" s="518"/>
      <c r="BT71" s="518"/>
      <c r="BU71" s="518"/>
      <c r="BV71" s="518"/>
      <c r="BW71" s="518"/>
      <c r="BX71" s="518"/>
      <c r="BY71" s="518"/>
      <c r="BZ71" s="518"/>
      <c r="CA71" s="518"/>
      <c r="CB71" s="518"/>
      <c r="CC71" s="518"/>
      <c r="CD71" s="518"/>
      <c r="CE71" s="518"/>
      <c r="CF71" s="518"/>
      <c r="CG71" s="518"/>
      <c r="CH71" s="518"/>
      <c r="CI71" s="518"/>
      <c r="CJ71" s="518"/>
      <c r="CK71" s="518"/>
      <c r="CL71" s="518"/>
      <c r="CM71" s="518"/>
      <c r="CN71" s="518"/>
      <c r="CO71" s="518"/>
      <c r="CP71" s="518"/>
      <c r="CQ71" s="518"/>
      <c r="CR71" s="518"/>
      <c r="CS71" s="518"/>
      <c r="CT71" s="518"/>
      <c r="CU71" s="518"/>
      <c r="CV71" s="518"/>
      <c r="CW71" s="518"/>
      <c r="CX71" s="518"/>
      <c r="CY71" s="518"/>
      <c r="CZ71" s="518"/>
      <c r="DA71" s="518"/>
      <c r="DB71" s="518"/>
      <c r="DC71" s="518"/>
      <c r="DD71" s="518"/>
      <c r="DE71" s="518"/>
      <c r="DF71" s="518"/>
      <c r="DG71" s="518"/>
      <c r="DH71" s="518"/>
      <c r="DI71" s="518"/>
      <c r="DJ71" s="518"/>
      <c r="DK71" s="518"/>
      <c r="DL71" s="518"/>
      <c r="DM71" s="518"/>
      <c r="DN71" s="518"/>
      <c r="DO71" s="518"/>
      <c r="DP71" s="518"/>
      <c r="DQ71" s="518"/>
      <c r="DR71" s="518"/>
      <c r="DS71" s="518"/>
      <c r="DT71" s="518"/>
      <c r="DU71" s="518"/>
      <c r="DV71" s="518"/>
      <c r="DW71" s="518"/>
      <c r="DX71" s="518"/>
      <c r="DY71" s="518"/>
      <c r="DZ71" s="518"/>
      <c r="EA71" s="518"/>
      <c r="EB71" s="518"/>
      <c r="EC71" s="518"/>
      <c r="ED71" s="518"/>
      <c r="EE71" s="518"/>
      <c r="EF71" s="518"/>
      <c r="EG71" s="518"/>
      <c r="EH71" s="518"/>
      <c r="EI71" s="518"/>
      <c r="EJ71" s="518"/>
      <c r="EK71" s="518"/>
      <c r="EL71" s="518"/>
      <c r="EM71" s="518"/>
      <c r="EN71" s="518"/>
      <c r="EO71" s="518"/>
      <c r="EP71" s="518"/>
      <c r="EQ71" s="518"/>
      <c r="ER71" s="518"/>
      <c r="ES71" s="518"/>
      <c r="ET71" s="518"/>
      <c r="EU71" s="518"/>
      <c r="EV71" s="518"/>
      <c r="EW71" s="518"/>
      <c r="EX71" s="518"/>
      <c r="EY71" s="518"/>
      <c r="EZ71" s="518"/>
      <c r="FA71" s="518"/>
      <c r="FB71" s="518"/>
      <c r="FC71" s="518"/>
      <c r="FD71" s="518"/>
      <c r="FE71" s="518"/>
      <c r="FF71" s="518"/>
      <c r="FG71" s="518"/>
      <c r="FH71" s="518"/>
      <c r="FI71" s="518"/>
      <c r="FJ71" s="518"/>
      <c r="FK71" s="518"/>
      <c r="FL71" s="518"/>
      <c r="FM71" s="518"/>
      <c r="FN71" s="518"/>
      <c r="FO71" s="518"/>
      <c r="FP71" s="518"/>
      <c r="FQ71" s="518"/>
      <c r="FR71" s="518"/>
      <c r="FS71" s="518"/>
      <c r="FT71" s="518"/>
      <c r="FU71" s="518"/>
      <c r="FV71" s="518"/>
      <c r="FW71" s="518"/>
      <c r="FX71" s="518"/>
      <c r="FY71" s="518"/>
      <c r="FZ71" s="518"/>
      <c r="GA71" s="518"/>
      <c r="GB71" s="518"/>
      <c r="GC71" s="518"/>
      <c r="GD71" s="518"/>
      <c r="GE71" s="518"/>
      <c r="GF71" s="518"/>
      <c r="GG71" s="518"/>
      <c r="GH71" s="518"/>
      <c r="GI71" s="518"/>
      <c r="GJ71" s="518"/>
      <c r="GK71" s="518"/>
      <c r="GL71" s="518"/>
      <c r="GM71" s="518"/>
      <c r="GN71" s="518"/>
      <c r="GO71" s="518"/>
      <c r="GP71" s="518"/>
      <c r="GQ71" s="518"/>
      <c r="GR71" s="518"/>
      <c r="GS71" s="518"/>
      <c r="GT71" s="518"/>
      <c r="GU71" s="518"/>
      <c r="GV71" s="518"/>
      <c r="GW71" s="518"/>
      <c r="GX71" s="518"/>
      <c r="GY71" s="518"/>
      <c r="GZ71" s="518"/>
      <c r="HA71" s="518"/>
      <c r="HB71" s="518"/>
      <c r="HC71" s="518"/>
      <c r="HD71" s="518"/>
      <c r="HE71" s="518"/>
      <c r="HF71" s="518"/>
      <c r="HG71" s="518"/>
      <c r="HH71" s="518"/>
      <c r="HI71" s="518"/>
      <c r="HJ71" s="518"/>
      <c r="HK71" s="518"/>
      <c r="HL71" s="518"/>
      <c r="HM71" s="518"/>
      <c r="HN71" s="518"/>
      <c r="HO71" s="518"/>
      <c r="HP71" s="518"/>
      <c r="HQ71" s="518"/>
      <c r="HR71" s="518"/>
      <c r="HS71" s="518"/>
      <c r="HT71" s="518"/>
      <c r="HU71" s="518"/>
      <c r="HV71" s="518"/>
      <c r="HW71" s="518"/>
      <c r="HX71" s="518"/>
      <c r="HY71" s="518"/>
      <c r="HZ71" s="518"/>
      <c r="IA71" s="518"/>
      <c r="IB71" s="518"/>
      <c r="IC71" s="518"/>
      <c r="ID71" s="518"/>
      <c r="IE71" s="518"/>
      <c r="IF71" s="518"/>
      <c r="IG71" s="518"/>
      <c r="IH71" s="518"/>
      <c r="II71" s="518"/>
      <c r="IJ71" s="518"/>
      <c r="IK71" s="518"/>
      <c r="IL71" s="518"/>
      <c r="IM71" s="518"/>
      <c r="IN71" s="518"/>
      <c r="IO71" s="518"/>
      <c r="IP71" s="518"/>
      <c r="IQ71" s="518"/>
      <c r="IR71" s="518"/>
      <c r="IS71" s="518"/>
      <c r="IT71" s="518"/>
      <c r="IU71" s="518"/>
      <c r="IV71" s="518"/>
    </row>
    <row r="72" spans="1:256" s="517" customFormat="1" ht="24.75" hidden="1" customHeight="1" x14ac:dyDescent="0.2">
      <c r="A72" s="634"/>
      <c r="B72" s="361" t="s">
        <v>527</v>
      </c>
      <c r="C72" s="501">
        <f>SUM('Summary Data'!C236)</f>
        <v>139</v>
      </c>
      <c r="D72" s="502">
        <f>SUM('Summary Data'!D236)</f>
        <v>34184016.920000002</v>
      </c>
      <c r="E72" s="503">
        <f>SUM('Summary Data'!E236)</f>
        <v>317108</v>
      </c>
      <c r="F72" s="502"/>
      <c r="G72" s="501">
        <v>11</v>
      </c>
      <c r="H72" s="501">
        <f>SUM('Summary Data'!G236)</f>
        <v>271</v>
      </c>
      <c r="I72" s="502">
        <f>SUM('Summary Data'!H236)</f>
        <v>30355103</v>
      </c>
      <c r="J72" s="528" t="s">
        <v>539</v>
      </c>
      <c r="K72" s="511" t="s">
        <v>538</v>
      </c>
      <c r="L72" s="501">
        <f>SUM('Summary Data'!AK236)</f>
        <v>8</v>
      </c>
      <c r="M72" s="502">
        <f>SUM('Summary Data'!AL236)</f>
        <v>15526795</v>
      </c>
      <c r="N72" s="503">
        <f>SUM('Summary Data'!AM236)</f>
        <v>111198</v>
      </c>
      <c r="O72" s="501">
        <f>SUM('Summary Data'!AN236)</f>
        <v>22</v>
      </c>
      <c r="P72" s="502">
        <f>SUM('Summary Data'!AO236)</f>
        <v>7085011</v>
      </c>
      <c r="Q72" s="503">
        <f>SUM('Summary Data'!AP236)</f>
        <v>104116</v>
      </c>
      <c r="R72" s="503">
        <f>SUM('Summary Data'!Y236)</f>
        <v>298</v>
      </c>
      <c r="S72" s="502">
        <f>SUM('Summary Data'!Z236)</f>
        <v>56897.89</v>
      </c>
      <c r="T72" s="503">
        <f>SUM('Summary Data'!AA236)</f>
        <v>38</v>
      </c>
      <c r="U72" s="502">
        <f>SUM('Summary Data'!AB236)</f>
        <v>108145.05</v>
      </c>
      <c r="V72" s="503">
        <f>SUM('Summary Data'!AC236)</f>
        <v>376</v>
      </c>
      <c r="W72" s="502">
        <f>SUM('Summary Data'!AD236)</f>
        <v>79905.67</v>
      </c>
      <c r="X72" s="503">
        <f>SUM('Summary Data'!AE236)</f>
        <v>500</v>
      </c>
      <c r="Y72" s="502">
        <f>SUM('Summary Data'!AF236)</f>
        <v>100726.39</v>
      </c>
      <c r="Z72" s="518"/>
      <c r="AA72" s="518"/>
      <c r="AB72" s="518"/>
      <c r="AC72" s="518"/>
      <c r="AD72" s="518"/>
      <c r="AE72" s="518"/>
      <c r="AF72" s="518"/>
      <c r="AG72" s="518"/>
      <c r="AH72" s="518"/>
      <c r="AI72" s="518"/>
      <c r="AJ72" s="518"/>
      <c r="AK72" s="518"/>
      <c r="AL72" s="518"/>
      <c r="AM72" s="518"/>
      <c r="AN72" s="518"/>
      <c r="AO72" s="518"/>
      <c r="AP72" s="518"/>
      <c r="AQ72" s="518"/>
      <c r="AR72" s="518"/>
      <c r="AS72" s="518"/>
      <c r="AT72" s="518"/>
      <c r="AU72" s="518"/>
      <c r="AV72" s="518"/>
      <c r="AW72" s="518"/>
      <c r="AX72" s="518"/>
      <c r="AY72" s="518"/>
      <c r="AZ72" s="518"/>
      <c r="BA72" s="518"/>
      <c r="BB72" s="518"/>
      <c r="BC72" s="518"/>
      <c r="BD72" s="518"/>
      <c r="BE72" s="518"/>
      <c r="BF72" s="518"/>
      <c r="BG72" s="518"/>
      <c r="BH72" s="518"/>
      <c r="BI72" s="518"/>
      <c r="BJ72" s="518"/>
      <c r="BK72" s="518"/>
      <c r="BL72" s="518"/>
      <c r="BM72" s="518"/>
      <c r="BN72" s="518"/>
      <c r="BO72" s="518"/>
      <c r="BP72" s="518"/>
      <c r="BQ72" s="518"/>
      <c r="BR72" s="518"/>
      <c r="BS72" s="518"/>
      <c r="BT72" s="518"/>
      <c r="BU72" s="518"/>
      <c r="BV72" s="518"/>
      <c r="BW72" s="518"/>
      <c r="BX72" s="518"/>
      <c r="BY72" s="518"/>
      <c r="BZ72" s="518"/>
      <c r="CA72" s="518"/>
      <c r="CB72" s="518"/>
      <c r="CC72" s="518"/>
      <c r="CD72" s="518"/>
      <c r="CE72" s="518"/>
      <c r="CF72" s="518"/>
      <c r="CG72" s="518"/>
      <c r="CH72" s="518"/>
      <c r="CI72" s="518"/>
      <c r="CJ72" s="518"/>
      <c r="CK72" s="518"/>
      <c r="CL72" s="518"/>
      <c r="CM72" s="518"/>
      <c r="CN72" s="518"/>
      <c r="CO72" s="518"/>
      <c r="CP72" s="518"/>
      <c r="CQ72" s="518"/>
      <c r="CR72" s="518"/>
      <c r="CS72" s="518"/>
      <c r="CT72" s="518"/>
      <c r="CU72" s="518"/>
      <c r="CV72" s="518"/>
      <c r="CW72" s="518"/>
      <c r="CX72" s="518"/>
      <c r="CY72" s="518"/>
      <c r="CZ72" s="518"/>
      <c r="DA72" s="518"/>
      <c r="DB72" s="518"/>
      <c r="DC72" s="518"/>
      <c r="DD72" s="518"/>
      <c r="DE72" s="518"/>
      <c r="DF72" s="518"/>
      <c r="DG72" s="518"/>
      <c r="DH72" s="518"/>
      <c r="DI72" s="518"/>
      <c r="DJ72" s="518"/>
      <c r="DK72" s="518"/>
      <c r="DL72" s="518"/>
      <c r="DM72" s="518"/>
      <c r="DN72" s="518"/>
      <c r="DO72" s="518"/>
      <c r="DP72" s="518"/>
      <c r="DQ72" s="518"/>
      <c r="DR72" s="518"/>
      <c r="DS72" s="518"/>
      <c r="DT72" s="518"/>
      <c r="DU72" s="518"/>
      <c r="DV72" s="518"/>
      <c r="DW72" s="518"/>
      <c r="DX72" s="518"/>
      <c r="DY72" s="518"/>
      <c r="DZ72" s="518"/>
      <c r="EA72" s="518"/>
      <c r="EB72" s="518"/>
      <c r="EC72" s="518"/>
      <c r="ED72" s="518"/>
      <c r="EE72" s="518"/>
      <c r="EF72" s="518"/>
      <c r="EG72" s="518"/>
      <c r="EH72" s="518"/>
      <c r="EI72" s="518"/>
      <c r="EJ72" s="518"/>
      <c r="EK72" s="518"/>
      <c r="EL72" s="518"/>
      <c r="EM72" s="518"/>
      <c r="EN72" s="518"/>
      <c r="EO72" s="518"/>
      <c r="EP72" s="518"/>
      <c r="EQ72" s="518"/>
      <c r="ER72" s="518"/>
      <c r="ES72" s="518"/>
      <c r="ET72" s="518"/>
      <c r="EU72" s="518"/>
      <c r="EV72" s="518"/>
      <c r="EW72" s="518"/>
      <c r="EX72" s="518"/>
      <c r="EY72" s="518"/>
      <c r="EZ72" s="518"/>
      <c r="FA72" s="518"/>
      <c r="FB72" s="518"/>
      <c r="FC72" s="518"/>
      <c r="FD72" s="518"/>
      <c r="FE72" s="518"/>
      <c r="FF72" s="518"/>
      <c r="FG72" s="518"/>
      <c r="FH72" s="518"/>
      <c r="FI72" s="518"/>
      <c r="FJ72" s="518"/>
      <c r="FK72" s="518"/>
      <c r="FL72" s="518"/>
      <c r="FM72" s="518"/>
      <c r="FN72" s="518"/>
      <c r="FO72" s="518"/>
      <c r="FP72" s="518"/>
      <c r="FQ72" s="518"/>
      <c r="FR72" s="518"/>
      <c r="FS72" s="518"/>
      <c r="FT72" s="518"/>
      <c r="FU72" s="518"/>
      <c r="FV72" s="518"/>
      <c r="FW72" s="518"/>
      <c r="FX72" s="518"/>
      <c r="FY72" s="518"/>
      <c r="FZ72" s="518"/>
      <c r="GA72" s="518"/>
      <c r="GB72" s="518"/>
      <c r="GC72" s="518"/>
      <c r="GD72" s="518"/>
      <c r="GE72" s="518"/>
      <c r="GF72" s="518"/>
      <c r="GG72" s="518"/>
      <c r="GH72" s="518"/>
      <c r="GI72" s="518"/>
      <c r="GJ72" s="518"/>
      <c r="GK72" s="518"/>
      <c r="GL72" s="518"/>
      <c r="GM72" s="518"/>
      <c r="GN72" s="518"/>
      <c r="GO72" s="518"/>
      <c r="GP72" s="518"/>
      <c r="GQ72" s="518"/>
      <c r="GR72" s="518"/>
      <c r="GS72" s="518"/>
      <c r="GT72" s="518"/>
      <c r="GU72" s="518"/>
      <c r="GV72" s="518"/>
      <c r="GW72" s="518"/>
      <c r="GX72" s="518"/>
      <c r="GY72" s="518"/>
      <c r="GZ72" s="518"/>
      <c r="HA72" s="518"/>
      <c r="HB72" s="518"/>
      <c r="HC72" s="518"/>
      <c r="HD72" s="518"/>
      <c r="HE72" s="518"/>
      <c r="HF72" s="518"/>
      <c r="HG72" s="518"/>
      <c r="HH72" s="518"/>
      <c r="HI72" s="518"/>
      <c r="HJ72" s="518"/>
      <c r="HK72" s="518"/>
      <c r="HL72" s="518"/>
      <c r="HM72" s="518"/>
      <c r="HN72" s="518"/>
      <c r="HO72" s="518"/>
      <c r="HP72" s="518"/>
      <c r="HQ72" s="518"/>
      <c r="HR72" s="518"/>
      <c r="HS72" s="518"/>
      <c r="HT72" s="518"/>
      <c r="HU72" s="518"/>
      <c r="HV72" s="518"/>
      <c r="HW72" s="518"/>
      <c r="HX72" s="518"/>
      <c r="HY72" s="518"/>
      <c r="HZ72" s="518"/>
      <c r="IA72" s="518"/>
      <c r="IB72" s="518"/>
      <c r="IC72" s="518"/>
      <c r="ID72" s="518"/>
      <c r="IE72" s="518"/>
      <c r="IF72" s="518"/>
      <c r="IG72" s="518"/>
      <c r="IH72" s="518"/>
      <c r="II72" s="518"/>
      <c r="IJ72" s="518"/>
      <c r="IK72" s="518"/>
      <c r="IL72" s="518"/>
      <c r="IM72" s="518"/>
      <c r="IN72" s="518"/>
      <c r="IO72" s="518"/>
      <c r="IP72" s="518"/>
      <c r="IQ72" s="518"/>
      <c r="IR72" s="518"/>
      <c r="IS72" s="518"/>
      <c r="IT72" s="518"/>
      <c r="IU72" s="518"/>
      <c r="IV72" s="518"/>
    </row>
    <row r="73" spans="1:256" s="517" customFormat="1" ht="20.25" hidden="1" customHeight="1" x14ac:dyDescent="0.2">
      <c r="A73" s="634"/>
      <c r="B73" s="361" t="s">
        <v>528</v>
      </c>
      <c r="C73" s="501">
        <f>SUM('Summary Data'!C237)</f>
        <v>96</v>
      </c>
      <c r="D73" s="502">
        <f>SUM('Summary Data'!D237)</f>
        <v>24409208.43</v>
      </c>
      <c r="E73" s="503">
        <f>SUM('Summary Data'!E237)</f>
        <v>228435</v>
      </c>
      <c r="F73" s="502"/>
      <c r="G73" s="501">
        <v>11</v>
      </c>
      <c r="H73" s="501">
        <f>SUM('Summary Data'!G237)</f>
        <v>28</v>
      </c>
      <c r="I73" s="502">
        <f>SUM('Summary Data'!H237)</f>
        <v>1945271</v>
      </c>
      <c r="J73" s="528" t="s">
        <v>540</v>
      </c>
      <c r="K73" s="511" t="s">
        <v>538</v>
      </c>
      <c r="L73" s="501">
        <f>SUM('Summary Data'!AK237)</f>
        <v>3</v>
      </c>
      <c r="M73" s="502">
        <f>SUM('Summary Data'!AL237)</f>
        <v>3283428</v>
      </c>
      <c r="N73" s="503">
        <f>SUM('Summary Data'!AM237)</f>
        <v>15674</v>
      </c>
      <c r="O73" s="501">
        <f>SUM('Summary Data'!AN237)</f>
        <v>13</v>
      </c>
      <c r="P73" s="502">
        <f>SUM('Summary Data'!AO237)</f>
        <v>8163820.9299999997</v>
      </c>
      <c r="Q73" s="503">
        <f>SUM('Summary Data'!AP237)</f>
        <v>118344</v>
      </c>
      <c r="R73" s="503">
        <f>SUM('Summary Data'!Y237)</f>
        <v>227</v>
      </c>
      <c r="S73" s="502">
        <f>SUM('Summary Data'!Z237)</f>
        <v>58609.64</v>
      </c>
      <c r="T73" s="503">
        <f>SUM('Summary Data'!AA237)</f>
        <v>29</v>
      </c>
      <c r="U73" s="502">
        <f>SUM('Summary Data'!AB237)</f>
        <v>42958.53</v>
      </c>
      <c r="V73" s="503">
        <f>SUM('Summary Data'!AC237)</f>
        <v>352</v>
      </c>
      <c r="W73" s="502">
        <f>SUM('Summary Data'!AD237)</f>
        <v>70817.62</v>
      </c>
      <c r="X73" s="503">
        <f>SUM('Summary Data'!AE237)</f>
        <v>351</v>
      </c>
      <c r="Y73" s="502">
        <f>SUM('Summary Data'!AF237)</f>
        <v>46073.14</v>
      </c>
      <c r="Z73" s="518"/>
      <c r="AA73" s="518"/>
      <c r="AB73" s="518"/>
      <c r="AC73" s="518"/>
      <c r="AD73" s="518"/>
      <c r="AE73" s="518"/>
      <c r="AF73" s="518"/>
      <c r="AG73" s="518"/>
      <c r="AH73" s="518"/>
      <c r="AI73" s="518"/>
      <c r="AJ73" s="518"/>
      <c r="AK73" s="518"/>
      <c r="AL73" s="518"/>
      <c r="AM73" s="518"/>
      <c r="AN73" s="518"/>
      <c r="AO73" s="518"/>
      <c r="AP73" s="518"/>
      <c r="AQ73" s="518"/>
      <c r="AR73" s="518"/>
      <c r="AS73" s="518"/>
      <c r="AT73" s="518"/>
      <c r="AU73" s="518"/>
      <c r="AV73" s="518"/>
      <c r="AW73" s="518"/>
      <c r="AX73" s="518"/>
      <c r="AY73" s="518"/>
      <c r="AZ73" s="518"/>
      <c r="BA73" s="518"/>
      <c r="BB73" s="518"/>
      <c r="BC73" s="518"/>
      <c r="BD73" s="518"/>
      <c r="BE73" s="518"/>
      <c r="BF73" s="518"/>
      <c r="BG73" s="518"/>
      <c r="BH73" s="518"/>
      <c r="BI73" s="518"/>
      <c r="BJ73" s="518"/>
      <c r="BK73" s="518"/>
      <c r="BL73" s="518"/>
      <c r="BM73" s="518"/>
      <c r="BN73" s="518"/>
      <c r="BO73" s="518"/>
      <c r="BP73" s="518"/>
      <c r="BQ73" s="518"/>
      <c r="BR73" s="518"/>
      <c r="BS73" s="518"/>
      <c r="BT73" s="518"/>
      <c r="BU73" s="518"/>
      <c r="BV73" s="518"/>
      <c r="BW73" s="518"/>
      <c r="BX73" s="518"/>
      <c r="BY73" s="518"/>
      <c r="BZ73" s="518"/>
      <c r="CA73" s="518"/>
      <c r="CB73" s="518"/>
      <c r="CC73" s="518"/>
      <c r="CD73" s="518"/>
      <c r="CE73" s="518"/>
      <c r="CF73" s="518"/>
      <c r="CG73" s="518"/>
      <c r="CH73" s="518"/>
      <c r="CI73" s="518"/>
      <c r="CJ73" s="518"/>
      <c r="CK73" s="518"/>
      <c r="CL73" s="518"/>
      <c r="CM73" s="518"/>
      <c r="CN73" s="518"/>
      <c r="CO73" s="518"/>
      <c r="CP73" s="518"/>
      <c r="CQ73" s="518"/>
      <c r="CR73" s="518"/>
      <c r="CS73" s="518"/>
      <c r="CT73" s="518"/>
      <c r="CU73" s="518"/>
      <c r="CV73" s="518"/>
      <c r="CW73" s="518"/>
      <c r="CX73" s="518"/>
      <c r="CY73" s="518"/>
      <c r="CZ73" s="518"/>
      <c r="DA73" s="518"/>
      <c r="DB73" s="518"/>
      <c r="DC73" s="518"/>
      <c r="DD73" s="518"/>
      <c r="DE73" s="518"/>
      <c r="DF73" s="518"/>
      <c r="DG73" s="518"/>
      <c r="DH73" s="518"/>
      <c r="DI73" s="518"/>
      <c r="DJ73" s="518"/>
      <c r="DK73" s="518"/>
      <c r="DL73" s="518"/>
      <c r="DM73" s="518"/>
      <c r="DN73" s="518"/>
      <c r="DO73" s="518"/>
      <c r="DP73" s="518"/>
      <c r="DQ73" s="518"/>
      <c r="DR73" s="518"/>
      <c r="DS73" s="518"/>
      <c r="DT73" s="518"/>
      <c r="DU73" s="518"/>
      <c r="DV73" s="518"/>
      <c r="DW73" s="518"/>
      <c r="DX73" s="518"/>
      <c r="DY73" s="518"/>
      <c r="DZ73" s="518"/>
      <c r="EA73" s="518"/>
      <c r="EB73" s="518"/>
      <c r="EC73" s="518"/>
      <c r="ED73" s="518"/>
      <c r="EE73" s="518"/>
      <c r="EF73" s="518"/>
      <c r="EG73" s="518"/>
      <c r="EH73" s="518"/>
      <c r="EI73" s="518"/>
      <c r="EJ73" s="518"/>
      <c r="EK73" s="518"/>
      <c r="EL73" s="518"/>
      <c r="EM73" s="518"/>
      <c r="EN73" s="518"/>
      <c r="EO73" s="518"/>
      <c r="EP73" s="518"/>
      <c r="EQ73" s="518"/>
      <c r="ER73" s="518"/>
      <c r="ES73" s="518"/>
      <c r="ET73" s="518"/>
      <c r="EU73" s="518"/>
      <c r="EV73" s="518"/>
      <c r="EW73" s="518"/>
      <c r="EX73" s="518"/>
      <c r="EY73" s="518"/>
      <c r="EZ73" s="518"/>
      <c r="FA73" s="518"/>
      <c r="FB73" s="518"/>
      <c r="FC73" s="518"/>
      <c r="FD73" s="518"/>
      <c r="FE73" s="518"/>
      <c r="FF73" s="518"/>
      <c r="FG73" s="518"/>
      <c r="FH73" s="518"/>
      <c r="FI73" s="518"/>
      <c r="FJ73" s="518"/>
      <c r="FK73" s="518"/>
      <c r="FL73" s="518"/>
      <c r="FM73" s="518"/>
      <c r="FN73" s="518"/>
      <c r="FO73" s="518"/>
      <c r="FP73" s="518"/>
      <c r="FQ73" s="518"/>
      <c r="FR73" s="518"/>
      <c r="FS73" s="518"/>
      <c r="FT73" s="518"/>
      <c r="FU73" s="518"/>
      <c r="FV73" s="518"/>
      <c r="FW73" s="518"/>
      <c r="FX73" s="518"/>
      <c r="FY73" s="518"/>
      <c r="FZ73" s="518"/>
      <c r="GA73" s="518"/>
      <c r="GB73" s="518"/>
      <c r="GC73" s="518"/>
      <c r="GD73" s="518"/>
      <c r="GE73" s="518"/>
      <c r="GF73" s="518"/>
      <c r="GG73" s="518"/>
      <c r="GH73" s="518"/>
      <c r="GI73" s="518"/>
      <c r="GJ73" s="518"/>
      <c r="GK73" s="518"/>
      <c r="GL73" s="518"/>
      <c r="GM73" s="518"/>
      <c r="GN73" s="518"/>
      <c r="GO73" s="518"/>
      <c r="GP73" s="518"/>
      <c r="GQ73" s="518"/>
      <c r="GR73" s="518"/>
      <c r="GS73" s="518"/>
      <c r="GT73" s="518"/>
      <c r="GU73" s="518"/>
      <c r="GV73" s="518"/>
      <c r="GW73" s="518"/>
      <c r="GX73" s="518"/>
      <c r="GY73" s="518"/>
      <c r="GZ73" s="518"/>
      <c r="HA73" s="518"/>
      <c r="HB73" s="518"/>
      <c r="HC73" s="518"/>
      <c r="HD73" s="518"/>
      <c r="HE73" s="518"/>
      <c r="HF73" s="518"/>
      <c r="HG73" s="518"/>
      <c r="HH73" s="518"/>
      <c r="HI73" s="518"/>
      <c r="HJ73" s="518"/>
      <c r="HK73" s="518"/>
      <c r="HL73" s="518"/>
      <c r="HM73" s="518"/>
      <c r="HN73" s="518"/>
      <c r="HO73" s="518"/>
      <c r="HP73" s="518"/>
      <c r="HQ73" s="518"/>
      <c r="HR73" s="518"/>
      <c r="HS73" s="518"/>
      <c r="HT73" s="518"/>
      <c r="HU73" s="518"/>
      <c r="HV73" s="518"/>
      <c r="HW73" s="518"/>
      <c r="HX73" s="518"/>
      <c r="HY73" s="518"/>
      <c r="HZ73" s="518"/>
      <c r="IA73" s="518"/>
      <c r="IB73" s="518"/>
      <c r="IC73" s="518"/>
      <c r="ID73" s="518"/>
      <c r="IE73" s="518"/>
      <c r="IF73" s="518"/>
      <c r="IG73" s="518"/>
      <c r="IH73" s="518"/>
      <c r="II73" s="518"/>
      <c r="IJ73" s="518"/>
      <c r="IK73" s="518"/>
      <c r="IL73" s="518"/>
      <c r="IM73" s="518"/>
      <c r="IN73" s="518"/>
      <c r="IO73" s="518"/>
      <c r="IP73" s="518"/>
      <c r="IQ73" s="518"/>
      <c r="IR73" s="518"/>
      <c r="IS73" s="518"/>
      <c r="IT73" s="518"/>
      <c r="IU73" s="518"/>
      <c r="IV73" s="518"/>
    </row>
    <row r="74" spans="1:256" s="517" customFormat="1" ht="28.5" hidden="1" customHeight="1" x14ac:dyDescent="0.2">
      <c r="A74" s="634"/>
      <c r="B74" s="361" t="s">
        <v>529</v>
      </c>
      <c r="C74" s="501">
        <f>SUM('Summary Data'!C238)</f>
        <v>112</v>
      </c>
      <c r="D74" s="502">
        <f>SUM('Summary Data'!D238)</f>
        <v>27357364.82</v>
      </c>
      <c r="E74" s="503">
        <f>SUM('Summary Data'!E238)</f>
        <v>254415</v>
      </c>
      <c r="F74" s="502"/>
      <c r="G74" s="501">
        <v>11</v>
      </c>
      <c r="H74" s="501">
        <f>SUM('Summary Data'!G238)</f>
        <v>54</v>
      </c>
      <c r="I74" s="502">
        <f>SUM('Summary Data'!H238)</f>
        <v>10221789.560000001</v>
      </c>
      <c r="J74" s="528" t="s">
        <v>541</v>
      </c>
      <c r="K74" s="511" t="s">
        <v>538</v>
      </c>
      <c r="L74" s="501">
        <f>SUM('Summary Data'!AK238)</f>
        <v>7</v>
      </c>
      <c r="M74" s="502">
        <f>SUM('Summary Data'!AL238)</f>
        <v>16642833</v>
      </c>
      <c r="N74" s="503">
        <f>SUM('Summary Data'!AM238)</f>
        <v>329758</v>
      </c>
      <c r="O74" s="501">
        <f>SUM('Summary Data'!AN238)</f>
        <v>19</v>
      </c>
      <c r="P74" s="502">
        <f>SUM('Summary Data'!AO238)</f>
        <v>9184405.5800000001</v>
      </c>
      <c r="Q74" s="503">
        <f>SUM('Summary Data'!AP238)</f>
        <v>142065</v>
      </c>
      <c r="R74" s="503">
        <f>SUM('Summary Data'!Y238)</f>
        <v>236</v>
      </c>
      <c r="S74" s="502">
        <f>SUM('Summary Data'!Z238)</f>
        <v>48686.76</v>
      </c>
      <c r="T74" s="503">
        <f>SUM('Summary Data'!AA238)</f>
        <v>25</v>
      </c>
      <c r="U74" s="502">
        <f>SUM('Summary Data'!AB238)</f>
        <v>72423.740000000005</v>
      </c>
      <c r="V74" s="503">
        <f>SUM('Summary Data'!AC238)</f>
        <v>353</v>
      </c>
      <c r="W74" s="502">
        <f>SUM('Summary Data'!AD238)</f>
        <v>80036.28</v>
      </c>
      <c r="X74" s="503">
        <f>SUM('Summary Data'!AE238)</f>
        <v>341</v>
      </c>
      <c r="Y74" s="502">
        <f>SUM('Summary Data'!AF238)</f>
        <v>50050.34</v>
      </c>
      <c r="Z74" s="518"/>
      <c r="AA74" s="518"/>
      <c r="AB74" s="518"/>
      <c r="AC74" s="518"/>
      <c r="AD74" s="518"/>
      <c r="AE74" s="518"/>
      <c r="AF74" s="518"/>
      <c r="AG74" s="518"/>
      <c r="AH74" s="518"/>
      <c r="AI74" s="518"/>
      <c r="AJ74" s="518"/>
      <c r="AK74" s="518"/>
      <c r="AL74" s="518"/>
      <c r="AM74" s="518"/>
      <c r="AN74" s="518"/>
      <c r="AO74" s="518"/>
      <c r="AP74" s="518"/>
      <c r="AQ74" s="518"/>
      <c r="AR74" s="518"/>
      <c r="AS74" s="518"/>
      <c r="AT74" s="518"/>
      <c r="AU74" s="518"/>
      <c r="AV74" s="518"/>
      <c r="AW74" s="518"/>
      <c r="AX74" s="518"/>
      <c r="AY74" s="518"/>
      <c r="AZ74" s="518"/>
      <c r="BA74" s="518"/>
      <c r="BB74" s="518"/>
      <c r="BC74" s="518"/>
      <c r="BD74" s="518"/>
      <c r="BE74" s="518"/>
      <c r="BF74" s="518"/>
      <c r="BG74" s="518"/>
      <c r="BH74" s="518"/>
      <c r="BI74" s="518"/>
      <c r="BJ74" s="518"/>
      <c r="BK74" s="518"/>
      <c r="BL74" s="518"/>
      <c r="BM74" s="518"/>
      <c r="BN74" s="518"/>
      <c r="BO74" s="518"/>
      <c r="BP74" s="518"/>
      <c r="BQ74" s="518"/>
      <c r="BR74" s="518"/>
      <c r="BS74" s="518"/>
      <c r="BT74" s="518"/>
      <c r="BU74" s="518"/>
      <c r="BV74" s="518"/>
      <c r="BW74" s="518"/>
      <c r="BX74" s="518"/>
      <c r="BY74" s="518"/>
      <c r="BZ74" s="518"/>
      <c r="CA74" s="518"/>
      <c r="CB74" s="518"/>
      <c r="CC74" s="518"/>
      <c r="CD74" s="518"/>
      <c r="CE74" s="518"/>
      <c r="CF74" s="518"/>
      <c r="CG74" s="518"/>
      <c r="CH74" s="518"/>
      <c r="CI74" s="518"/>
      <c r="CJ74" s="518"/>
      <c r="CK74" s="518"/>
      <c r="CL74" s="518"/>
      <c r="CM74" s="518"/>
      <c r="CN74" s="518"/>
      <c r="CO74" s="518"/>
      <c r="CP74" s="518"/>
      <c r="CQ74" s="518"/>
      <c r="CR74" s="518"/>
      <c r="CS74" s="518"/>
      <c r="CT74" s="518"/>
      <c r="CU74" s="518"/>
      <c r="CV74" s="518"/>
      <c r="CW74" s="518"/>
      <c r="CX74" s="518"/>
      <c r="CY74" s="518"/>
      <c r="CZ74" s="518"/>
      <c r="DA74" s="518"/>
      <c r="DB74" s="518"/>
      <c r="DC74" s="518"/>
      <c r="DD74" s="518"/>
      <c r="DE74" s="518"/>
      <c r="DF74" s="518"/>
      <c r="DG74" s="518"/>
      <c r="DH74" s="518"/>
      <c r="DI74" s="518"/>
      <c r="DJ74" s="518"/>
      <c r="DK74" s="518"/>
      <c r="DL74" s="518"/>
      <c r="DM74" s="518"/>
      <c r="DN74" s="518"/>
      <c r="DO74" s="518"/>
      <c r="DP74" s="518"/>
      <c r="DQ74" s="518"/>
      <c r="DR74" s="518"/>
      <c r="DS74" s="518"/>
      <c r="DT74" s="518"/>
      <c r="DU74" s="518"/>
      <c r="DV74" s="518"/>
      <c r="DW74" s="518"/>
      <c r="DX74" s="518"/>
      <c r="DY74" s="518"/>
      <c r="DZ74" s="518"/>
      <c r="EA74" s="518"/>
      <c r="EB74" s="518"/>
      <c r="EC74" s="518"/>
      <c r="ED74" s="518"/>
      <c r="EE74" s="518"/>
      <c r="EF74" s="518"/>
      <c r="EG74" s="518"/>
      <c r="EH74" s="518"/>
      <c r="EI74" s="518"/>
      <c r="EJ74" s="518"/>
      <c r="EK74" s="518"/>
      <c r="EL74" s="518"/>
      <c r="EM74" s="518"/>
      <c r="EN74" s="518"/>
      <c r="EO74" s="518"/>
      <c r="EP74" s="518"/>
      <c r="EQ74" s="518"/>
      <c r="ER74" s="518"/>
      <c r="ES74" s="518"/>
      <c r="ET74" s="518"/>
      <c r="EU74" s="518"/>
      <c r="EV74" s="518"/>
      <c r="EW74" s="518"/>
      <c r="EX74" s="518"/>
      <c r="EY74" s="518"/>
      <c r="EZ74" s="518"/>
      <c r="FA74" s="518"/>
      <c r="FB74" s="518"/>
      <c r="FC74" s="518"/>
      <c r="FD74" s="518"/>
      <c r="FE74" s="518"/>
      <c r="FF74" s="518"/>
      <c r="FG74" s="518"/>
      <c r="FH74" s="518"/>
      <c r="FI74" s="518"/>
      <c r="FJ74" s="518"/>
      <c r="FK74" s="518"/>
      <c r="FL74" s="518"/>
      <c r="FM74" s="518"/>
      <c r="FN74" s="518"/>
      <c r="FO74" s="518"/>
      <c r="FP74" s="518"/>
      <c r="FQ74" s="518"/>
      <c r="FR74" s="518"/>
      <c r="FS74" s="518"/>
      <c r="FT74" s="518"/>
      <c r="FU74" s="518"/>
      <c r="FV74" s="518"/>
      <c r="FW74" s="518"/>
      <c r="FX74" s="518"/>
      <c r="FY74" s="518"/>
      <c r="FZ74" s="518"/>
      <c r="GA74" s="518"/>
      <c r="GB74" s="518"/>
      <c r="GC74" s="518"/>
      <c r="GD74" s="518"/>
      <c r="GE74" s="518"/>
      <c r="GF74" s="518"/>
      <c r="GG74" s="518"/>
      <c r="GH74" s="518"/>
      <c r="GI74" s="518"/>
      <c r="GJ74" s="518"/>
      <c r="GK74" s="518"/>
      <c r="GL74" s="518"/>
      <c r="GM74" s="518"/>
      <c r="GN74" s="518"/>
      <c r="GO74" s="518"/>
      <c r="GP74" s="518"/>
      <c r="GQ74" s="518"/>
      <c r="GR74" s="518"/>
      <c r="GS74" s="518"/>
      <c r="GT74" s="518"/>
      <c r="GU74" s="518"/>
      <c r="GV74" s="518"/>
      <c r="GW74" s="518"/>
      <c r="GX74" s="518"/>
      <c r="GY74" s="518"/>
      <c r="GZ74" s="518"/>
      <c r="HA74" s="518"/>
      <c r="HB74" s="518"/>
      <c r="HC74" s="518"/>
      <c r="HD74" s="518"/>
      <c r="HE74" s="518"/>
      <c r="HF74" s="518"/>
      <c r="HG74" s="518"/>
      <c r="HH74" s="518"/>
      <c r="HI74" s="518"/>
      <c r="HJ74" s="518"/>
      <c r="HK74" s="518"/>
      <c r="HL74" s="518"/>
      <c r="HM74" s="518"/>
      <c r="HN74" s="518"/>
      <c r="HO74" s="518"/>
      <c r="HP74" s="518"/>
      <c r="HQ74" s="518"/>
      <c r="HR74" s="518"/>
      <c r="HS74" s="518"/>
      <c r="HT74" s="518"/>
      <c r="HU74" s="518"/>
      <c r="HV74" s="518"/>
      <c r="HW74" s="518"/>
      <c r="HX74" s="518"/>
      <c r="HY74" s="518"/>
      <c r="HZ74" s="518"/>
      <c r="IA74" s="518"/>
      <c r="IB74" s="518"/>
      <c r="IC74" s="518"/>
      <c r="ID74" s="518"/>
      <c r="IE74" s="518"/>
      <c r="IF74" s="518"/>
      <c r="IG74" s="518"/>
      <c r="IH74" s="518"/>
      <c r="II74" s="518"/>
      <c r="IJ74" s="518"/>
      <c r="IK74" s="518"/>
      <c r="IL74" s="518"/>
      <c r="IM74" s="518"/>
      <c r="IN74" s="518"/>
      <c r="IO74" s="518"/>
      <c r="IP74" s="518"/>
      <c r="IQ74" s="518"/>
      <c r="IR74" s="518"/>
      <c r="IS74" s="518"/>
      <c r="IT74" s="518"/>
      <c r="IU74" s="518"/>
      <c r="IV74" s="518"/>
    </row>
    <row r="75" spans="1:256" s="517" customFormat="1" ht="21.75" hidden="1" customHeight="1" x14ac:dyDescent="0.2">
      <c r="A75" s="634"/>
      <c r="B75" s="362" t="s">
        <v>530</v>
      </c>
      <c r="C75" s="501">
        <f>SUM('Summary Data'!C239)</f>
        <v>163</v>
      </c>
      <c r="D75" s="502">
        <f>SUM('Summary Data'!D239)</f>
        <v>37779639.289999999</v>
      </c>
      <c r="E75" s="503">
        <f>SUM('Summary Data'!E239)</f>
        <v>370602</v>
      </c>
      <c r="F75" s="502"/>
      <c r="G75" s="501"/>
      <c r="H75" s="501">
        <f>SUM('Summary Data'!G239)</f>
        <v>68</v>
      </c>
      <c r="I75" s="502">
        <f>SUM('Summary Data'!H239)</f>
        <v>9981045.7799999993</v>
      </c>
      <c r="J75" s="528" t="s">
        <v>541</v>
      </c>
      <c r="K75" s="511" t="s">
        <v>538</v>
      </c>
      <c r="L75" s="501">
        <f>SUM('Summary Data'!AK239)</f>
        <v>2</v>
      </c>
      <c r="M75" s="502">
        <f>SUM('Summary Data'!AL239)</f>
        <v>12512350</v>
      </c>
      <c r="N75" s="503">
        <f>SUM('Summary Data'!AM239)</f>
        <v>101065</v>
      </c>
      <c r="O75" s="501">
        <f>SUM('Summary Data'!AN239)</f>
        <v>22</v>
      </c>
      <c r="P75" s="502">
        <f>SUM('Summary Data'!AO239)</f>
        <v>8111760.75</v>
      </c>
      <c r="Q75" s="503">
        <f>SUM('Summary Data'!AP239)</f>
        <v>201518</v>
      </c>
      <c r="R75" s="503">
        <f>SUM('Summary Data'!Y239)</f>
        <v>255</v>
      </c>
      <c r="S75" s="502">
        <f>SUM('Summary Data'!Z239)</f>
        <v>55636.59</v>
      </c>
      <c r="T75" s="503">
        <f>SUM('Summary Data'!AA239)</f>
        <v>40</v>
      </c>
      <c r="U75" s="502">
        <f>SUM('Summary Data'!AB239)</f>
        <v>43734.92</v>
      </c>
      <c r="V75" s="503">
        <f>SUM('Summary Data'!AC239)</f>
        <v>413</v>
      </c>
      <c r="W75" s="502">
        <f>SUM('Summary Data'!AD239)</f>
        <v>99215.69</v>
      </c>
      <c r="X75" s="503">
        <f>SUM('Summary Data'!AE239)</f>
        <v>433</v>
      </c>
      <c r="Y75" s="502">
        <f>SUM('Summary Data'!AF239)</f>
        <v>82425.34</v>
      </c>
      <c r="Z75" s="518"/>
      <c r="AA75" s="518"/>
      <c r="AB75" s="518"/>
      <c r="AC75" s="518"/>
      <c r="AD75" s="518"/>
      <c r="AE75" s="518"/>
      <c r="AF75" s="518"/>
      <c r="AG75" s="518"/>
      <c r="AH75" s="518"/>
      <c r="AI75" s="518"/>
      <c r="AJ75" s="518"/>
      <c r="AK75" s="518"/>
      <c r="AL75" s="518"/>
      <c r="AM75" s="518"/>
      <c r="AN75" s="518"/>
      <c r="AO75" s="518"/>
      <c r="AP75" s="518"/>
      <c r="AQ75" s="518"/>
      <c r="AR75" s="518"/>
      <c r="AS75" s="518"/>
      <c r="AT75" s="518"/>
      <c r="AU75" s="518"/>
      <c r="AV75" s="518"/>
      <c r="AW75" s="518"/>
      <c r="AX75" s="518"/>
      <c r="AY75" s="518"/>
      <c r="AZ75" s="518"/>
      <c r="BA75" s="518"/>
      <c r="BB75" s="518"/>
      <c r="BC75" s="518"/>
      <c r="BD75" s="518"/>
      <c r="BE75" s="518"/>
      <c r="BF75" s="518"/>
      <c r="BG75" s="518"/>
      <c r="BH75" s="518"/>
      <c r="BI75" s="518"/>
      <c r="BJ75" s="518"/>
      <c r="BK75" s="518"/>
      <c r="BL75" s="518"/>
      <c r="BM75" s="518"/>
      <c r="BN75" s="518"/>
      <c r="BO75" s="518"/>
      <c r="BP75" s="518"/>
      <c r="BQ75" s="518"/>
      <c r="BR75" s="518"/>
      <c r="BS75" s="518"/>
      <c r="BT75" s="518"/>
      <c r="BU75" s="518"/>
      <c r="BV75" s="518"/>
      <c r="BW75" s="518"/>
      <c r="BX75" s="518"/>
      <c r="BY75" s="518"/>
      <c r="BZ75" s="518"/>
      <c r="CA75" s="518"/>
      <c r="CB75" s="518"/>
      <c r="CC75" s="518"/>
      <c r="CD75" s="518"/>
      <c r="CE75" s="518"/>
      <c r="CF75" s="518"/>
      <c r="CG75" s="518"/>
      <c r="CH75" s="518"/>
      <c r="CI75" s="518"/>
      <c r="CJ75" s="518"/>
      <c r="CK75" s="518"/>
      <c r="CL75" s="518"/>
      <c r="CM75" s="518"/>
      <c r="CN75" s="518"/>
      <c r="CO75" s="518"/>
      <c r="CP75" s="518"/>
      <c r="CQ75" s="518"/>
      <c r="CR75" s="518"/>
      <c r="CS75" s="518"/>
      <c r="CT75" s="518"/>
      <c r="CU75" s="518"/>
      <c r="CV75" s="518"/>
      <c r="CW75" s="518"/>
      <c r="CX75" s="518"/>
      <c r="CY75" s="518"/>
      <c r="CZ75" s="518"/>
      <c r="DA75" s="518"/>
      <c r="DB75" s="518"/>
      <c r="DC75" s="518"/>
      <c r="DD75" s="518"/>
      <c r="DE75" s="518"/>
      <c r="DF75" s="518"/>
      <c r="DG75" s="518"/>
      <c r="DH75" s="518"/>
      <c r="DI75" s="518"/>
      <c r="DJ75" s="518"/>
      <c r="DK75" s="518"/>
      <c r="DL75" s="518"/>
      <c r="DM75" s="518"/>
      <c r="DN75" s="518"/>
      <c r="DO75" s="518"/>
      <c r="DP75" s="518"/>
      <c r="DQ75" s="518"/>
      <c r="DR75" s="518"/>
      <c r="DS75" s="518"/>
      <c r="DT75" s="518"/>
      <c r="DU75" s="518"/>
      <c r="DV75" s="518"/>
      <c r="DW75" s="518"/>
      <c r="DX75" s="518"/>
      <c r="DY75" s="518"/>
      <c r="DZ75" s="518"/>
      <c r="EA75" s="518"/>
      <c r="EB75" s="518"/>
      <c r="EC75" s="518"/>
      <c r="ED75" s="518"/>
      <c r="EE75" s="518"/>
      <c r="EF75" s="518"/>
      <c r="EG75" s="518"/>
      <c r="EH75" s="518"/>
      <c r="EI75" s="518"/>
      <c r="EJ75" s="518"/>
      <c r="EK75" s="518"/>
      <c r="EL75" s="518"/>
      <c r="EM75" s="518"/>
      <c r="EN75" s="518"/>
      <c r="EO75" s="518"/>
      <c r="EP75" s="518"/>
      <c r="EQ75" s="518"/>
      <c r="ER75" s="518"/>
      <c r="ES75" s="518"/>
      <c r="ET75" s="518"/>
      <c r="EU75" s="518"/>
      <c r="EV75" s="518"/>
      <c r="EW75" s="518"/>
      <c r="EX75" s="518"/>
      <c r="EY75" s="518"/>
      <c r="EZ75" s="518"/>
      <c r="FA75" s="518"/>
      <c r="FB75" s="518"/>
      <c r="FC75" s="518"/>
      <c r="FD75" s="518"/>
      <c r="FE75" s="518"/>
      <c r="FF75" s="518"/>
      <c r="FG75" s="518"/>
      <c r="FH75" s="518"/>
      <c r="FI75" s="518"/>
      <c r="FJ75" s="518"/>
      <c r="FK75" s="518"/>
      <c r="FL75" s="518"/>
      <c r="FM75" s="518"/>
      <c r="FN75" s="518"/>
      <c r="FO75" s="518"/>
      <c r="FP75" s="518"/>
      <c r="FQ75" s="518"/>
      <c r="FR75" s="518"/>
      <c r="FS75" s="518"/>
      <c r="FT75" s="518"/>
      <c r="FU75" s="518"/>
      <c r="FV75" s="518"/>
      <c r="FW75" s="518"/>
      <c r="FX75" s="518"/>
      <c r="FY75" s="518"/>
      <c r="FZ75" s="518"/>
      <c r="GA75" s="518"/>
      <c r="GB75" s="518"/>
      <c r="GC75" s="518"/>
      <c r="GD75" s="518"/>
      <c r="GE75" s="518"/>
      <c r="GF75" s="518"/>
      <c r="GG75" s="518"/>
      <c r="GH75" s="518"/>
      <c r="GI75" s="518"/>
      <c r="GJ75" s="518"/>
      <c r="GK75" s="518"/>
      <c r="GL75" s="518"/>
      <c r="GM75" s="518"/>
      <c r="GN75" s="518"/>
      <c r="GO75" s="518"/>
      <c r="GP75" s="518"/>
      <c r="GQ75" s="518"/>
      <c r="GR75" s="518"/>
      <c r="GS75" s="518"/>
      <c r="GT75" s="518"/>
      <c r="GU75" s="518"/>
      <c r="GV75" s="518"/>
      <c r="GW75" s="518"/>
      <c r="GX75" s="518"/>
      <c r="GY75" s="518"/>
      <c r="GZ75" s="518"/>
      <c r="HA75" s="518"/>
      <c r="HB75" s="518"/>
      <c r="HC75" s="518"/>
      <c r="HD75" s="518"/>
      <c r="HE75" s="518"/>
      <c r="HF75" s="518"/>
      <c r="HG75" s="518"/>
      <c r="HH75" s="518"/>
      <c r="HI75" s="518"/>
      <c r="HJ75" s="518"/>
      <c r="HK75" s="518"/>
      <c r="HL75" s="518"/>
      <c r="HM75" s="518"/>
      <c r="HN75" s="518"/>
      <c r="HO75" s="518"/>
      <c r="HP75" s="518"/>
      <c r="HQ75" s="518"/>
      <c r="HR75" s="518"/>
      <c r="HS75" s="518"/>
      <c r="HT75" s="518"/>
      <c r="HU75" s="518"/>
      <c r="HV75" s="518"/>
      <c r="HW75" s="518"/>
      <c r="HX75" s="518"/>
      <c r="HY75" s="518"/>
      <c r="HZ75" s="518"/>
      <c r="IA75" s="518"/>
      <c r="IB75" s="518"/>
      <c r="IC75" s="518"/>
      <c r="ID75" s="518"/>
      <c r="IE75" s="518"/>
      <c r="IF75" s="518"/>
      <c r="IG75" s="518"/>
      <c r="IH75" s="518"/>
      <c r="II75" s="518"/>
      <c r="IJ75" s="518"/>
      <c r="IK75" s="518"/>
      <c r="IL75" s="518"/>
      <c r="IM75" s="518"/>
      <c r="IN75" s="518"/>
      <c r="IO75" s="518"/>
      <c r="IP75" s="518"/>
      <c r="IQ75" s="518"/>
      <c r="IR75" s="518"/>
      <c r="IS75" s="518"/>
      <c r="IT75" s="518"/>
      <c r="IU75" s="518"/>
      <c r="IV75" s="518"/>
    </row>
    <row r="76" spans="1:256" s="517" customFormat="1" ht="21" hidden="1" customHeight="1" x14ac:dyDescent="0.2">
      <c r="A76" s="634"/>
      <c r="B76" s="361" t="s">
        <v>531</v>
      </c>
      <c r="C76" s="501">
        <f>SUM('Summary Data'!C240)</f>
        <v>201</v>
      </c>
      <c r="D76" s="502">
        <f>SUM('Summary Data'!D240)</f>
        <v>46840551.859999999</v>
      </c>
      <c r="E76" s="503">
        <f>SUM('Summary Data'!E240)</f>
        <v>440689</v>
      </c>
      <c r="F76" s="502"/>
      <c r="G76" s="501"/>
      <c r="H76" s="501">
        <f>SUM('Summary Data'!G240)</f>
        <v>70</v>
      </c>
      <c r="I76" s="502">
        <f>SUM('Summary Data'!H240)</f>
        <v>9651123.3000000007</v>
      </c>
      <c r="J76" s="504" t="s">
        <v>542</v>
      </c>
      <c r="K76" s="504" t="s">
        <v>542</v>
      </c>
      <c r="L76" s="501">
        <f>SUM('Summary Data'!AK240)</f>
        <v>4</v>
      </c>
      <c r="M76" s="502">
        <f>SUM('Summary Data'!AL240)</f>
        <v>7144602.4500000002</v>
      </c>
      <c r="N76" s="503">
        <f>SUM('Summary Data'!AM240)</f>
        <v>23288</v>
      </c>
      <c r="O76" s="501">
        <f>SUM('Summary Data'!AN240)</f>
        <v>17</v>
      </c>
      <c r="P76" s="502">
        <f>SUM('Summary Data'!AO240)</f>
        <v>16946535.989999998</v>
      </c>
      <c r="Q76" s="503">
        <f>SUM('Summary Data'!AP240)</f>
        <v>436733</v>
      </c>
      <c r="R76" s="503">
        <f>SUM('Summary Data'!Y240)</f>
        <v>315</v>
      </c>
      <c r="S76" s="502">
        <f>SUM('Summary Data'!Z240)</f>
        <v>72351.490000000005</v>
      </c>
      <c r="T76" s="503">
        <f>SUM('Summary Data'!AA240)</f>
        <v>36</v>
      </c>
      <c r="U76" s="502">
        <f>SUM('Summary Data'!AB240)</f>
        <v>77120</v>
      </c>
      <c r="V76" s="503">
        <f>SUM('Summary Data'!AC240)</f>
        <v>425</v>
      </c>
      <c r="W76" s="502">
        <f>SUM('Summary Data'!AD240)</f>
        <v>98337.67</v>
      </c>
      <c r="X76" s="503">
        <f>SUM('Summary Data'!AE240)</f>
        <v>483</v>
      </c>
      <c r="Y76" s="502">
        <f>SUM('Summary Data'!AF240)</f>
        <v>67005.070000000007</v>
      </c>
      <c r="Z76" s="518"/>
      <c r="AA76" s="518"/>
      <c r="AB76" s="518"/>
      <c r="AC76" s="518"/>
      <c r="AD76" s="518"/>
      <c r="AE76" s="518"/>
      <c r="AF76" s="518"/>
      <c r="AG76" s="518"/>
      <c r="AH76" s="518"/>
      <c r="AI76" s="518"/>
      <c r="AJ76" s="518"/>
      <c r="AK76" s="518"/>
      <c r="AL76" s="518"/>
      <c r="AM76" s="518"/>
      <c r="AN76" s="518"/>
      <c r="AO76" s="518"/>
      <c r="AP76" s="518"/>
      <c r="AQ76" s="518"/>
      <c r="AR76" s="518"/>
      <c r="AS76" s="518"/>
      <c r="AT76" s="518"/>
      <c r="AU76" s="518"/>
      <c r="AV76" s="518"/>
      <c r="AW76" s="518"/>
      <c r="AX76" s="518"/>
      <c r="AY76" s="518"/>
      <c r="AZ76" s="518"/>
      <c r="BA76" s="518"/>
      <c r="BB76" s="518"/>
      <c r="BC76" s="518"/>
      <c r="BD76" s="518"/>
      <c r="BE76" s="518"/>
      <c r="BF76" s="518"/>
      <c r="BG76" s="518"/>
      <c r="BH76" s="518"/>
      <c r="BI76" s="518"/>
      <c r="BJ76" s="518"/>
      <c r="BK76" s="518"/>
      <c r="BL76" s="518"/>
      <c r="BM76" s="518"/>
      <c r="BN76" s="518"/>
      <c r="BO76" s="518"/>
      <c r="BP76" s="518"/>
      <c r="BQ76" s="518"/>
      <c r="BR76" s="518"/>
      <c r="BS76" s="518"/>
      <c r="BT76" s="518"/>
      <c r="BU76" s="518"/>
      <c r="BV76" s="518"/>
      <c r="BW76" s="518"/>
      <c r="BX76" s="518"/>
      <c r="BY76" s="518"/>
      <c r="BZ76" s="518"/>
      <c r="CA76" s="518"/>
      <c r="CB76" s="518"/>
      <c r="CC76" s="518"/>
      <c r="CD76" s="518"/>
      <c r="CE76" s="518"/>
      <c r="CF76" s="518"/>
      <c r="CG76" s="518"/>
      <c r="CH76" s="518"/>
      <c r="CI76" s="518"/>
      <c r="CJ76" s="518"/>
      <c r="CK76" s="518"/>
      <c r="CL76" s="518"/>
      <c r="CM76" s="518"/>
      <c r="CN76" s="518"/>
      <c r="CO76" s="518"/>
      <c r="CP76" s="518"/>
      <c r="CQ76" s="518"/>
      <c r="CR76" s="518"/>
      <c r="CS76" s="518"/>
      <c r="CT76" s="518"/>
      <c r="CU76" s="518"/>
      <c r="CV76" s="518"/>
      <c r="CW76" s="518"/>
      <c r="CX76" s="518"/>
      <c r="CY76" s="518"/>
      <c r="CZ76" s="518"/>
      <c r="DA76" s="518"/>
      <c r="DB76" s="518"/>
      <c r="DC76" s="518"/>
      <c r="DD76" s="518"/>
      <c r="DE76" s="518"/>
      <c r="DF76" s="518"/>
      <c r="DG76" s="518"/>
      <c r="DH76" s="518"/>
      <c r="DI76" s="518"/>
      <c r="DJ76" s="518"/>
      <c r="DK76" s="518"/>
      <c r="DL76" s="518"/>
      <c r="DM76" s="518"/>
      <c r="DN76" s="518"/>
      <c r="DO76" s="518"/>
      <c r="DP76" s="518"/>
      <c r="DQ76" s="518"/>
      <c r="DR76" s="518"/>
      <c r="DS76" s="518"/>
      <c r="DT76" s="518"/>
      <c r="DU76" s="518"/>
      <c r="DV76" s="518"/>
      <c r="DW76" s="518"/>
      <c r="DX76" s="518"/>
      <c r="DY76" s="518"/>
      <c r="DZ76" s="518"/>
      <c r="EA76" s="518"/>
      <c r="EB76" s="518"/>
      <c r="EC76" s="518"/>
      <c r="ED76" s="518"/>
      <c r="EE76" s="518"/>
      <c r="EF76" s="518"/>
      <c r="EG76" s="518"/>
      <c r="EH76" s="518"/>
      <c r="EI76" s="518"/>
      <c r="EJ76" s="518"/>
      <c r="EK76" s="518"/>
      <c r="EL76" s="518"/>
      <c r="EM76" s="518"/>
      <c r="EN76" s="518"/>
      <c r="EO76" s="518"/>
      <c r="EP76" s="518"/>
      <c r="EQ76" s="518"/>
      <c r="ER76" s="518"/>
      <c r="ES76" s="518"/>
      <c r="ET76" s="518"/>
      <c r="EU76" s="518"/>
      <c r="EV76" s="518"/>
      <c r="EW76" s="518"/>
      <c r="EX76" s="518"/>
      <c r="EY76" s="518"/>
      <c r="EZ76" s="518"/>
      <c r="FA76" s="518"/>
      <c r="FB76" s="518"/>
      <c r="FC76" s="518"/>
      <c r="FD76" s="518"/>
      <c r="FE76" s="518"/>
      <c r="FF76" s="518"/>
      <c r="FG76" s="518"/>
      <c r="FH76" s="518"/>
      <c r="FI76" s="518"/>
      <c r="FJ76" s="518"/>
      <c r="FK76" s="518"/>
      <c r="FL76" s="518"/>
      <c r="FM76" s="518"/>
      <c r="FN76" s="518"/>
      <c r="FO76" s="518"/>
      <c r="FP76" s="518"/>
      <c r="FQ76" s="518"/>
      <c r="FR76" s="518"/>
      <c r="FS76" s="518"/>
      <c r="FT76" s="518"/>
      <c r="FU76" s="518"/>
      <c r="FV76" s="518"/>
      <c r="FW76" s="518"/>
      <c r="FX76" s="518"/>
      <c r="FY76" s="518"/>
      <c r="FZ76" s="518"/>
      <c r="GA76" s="518"/>
      <c r="GB76" s="518"/>
      <c r="GC76" s="518"/>
      <c r="GD76" s="518"/>
      <c r="GE76" s="518"/>
      <c r="GF76" s="518"/>
      <c r="GG76" s="518"/>
      <c r="GH76" s="518"/>
      <c r="GI76" s="518"/>
      <c r="GJ76" s="518"/>
      <c r="GK76" s="518"/>
      <c r="GL76" s="518"/>
      <c r="GM76" s="518"/>
      <c r="GN76" s="518"/>
      <c r="GO76" s="518"/>
      <c r="GP76" s="518"/>
      <c r="GQ76" s="518"/>
      <c r="GR76" s="518"/>
      <c r="GS76" s="518"/>
      <c r="GT76" s="518"/>
      <c r="GU76" s="518"/>
      <c r="GV76" s="518"/>
      <c r="GW76" s="518"/>
      <c r="GX76" s="518"/>
      <c r="GY76" s="518"/>
      <c r="GZ76" s="518"/>
      <c r="HA76" s="518"/>
      <c r="HB76" s="518"/>
      <c r="HC76" s="518"/>
      <c r="HD76" s="518"/>
      <c r="HE76" s="518"/>
      <c r="HF76" s="518"/>
      <c r="HG76" s="518"/>
      <c r="HH76" s="518"/>
      <c r="HI76" s="518"/>
      <c r="HJ76" s="518"/>
      <c r="HK76" s="518"/>
      <c r="HL76" s="518"/>
      <c r="HM76" s="518"/>
      <c r="HN76" s="518"/>
      <c r="HO76" s="518"/>
      <c r="HP76" s="518"/>
      <c r="HQ76" s="518"/>
      <c r="HR76" s="518"/>
      <c r="HS76" s="518"/>
      <c r="HT76" s="518"/>
      <c r="HU76" s="518"/>
      <c r="HV76" s="518"/>
      <c r="HW76" s="518"/>
      <c r="HX76" s="518"/>
      <c r="HY76" s="518"/>
      <c r="HZ76" s="518"/>
      <c r="IA76" s="518"/>
      <c r="IB76" s="518"/>
      <c r="IC76" s="518"/>
      <c r="ID76" s="518"/>
      <c r="IE76" s="518"/>
      <c r="IF76" s="518"/>
      <c r="IG76" s="518"/>
      <c r="IH76" s="518"/>
      <c r="II76" s="518"/>
      <c r="IJ76" s="518"/>
      <c r="IK76" s="518"/>
      <c r="IL76" s="518"/>
      <c r="IM76" s="518"/>
      <c r="IN76" s="518"/>
      <c r="IO76" s="518"/>
      <c r="IP76" s="518"/>
      <c r="IQ76" s="518"/>
      <c r="IR76" s="518"/>
      <c r="IS76" s="518"/>
      <c r="IT76" s="518"/>
      <c r="IU76" s="518"/>
      <c r="IV76" s="518"/>
    </row>
    <row r="77" spans="1:256" s="517" customFormat="1" ht="24" hidden="1" customHeight="1" x14ac:dyDescent="0.2">
      <c r="A77" s="634"/>
      <c r="B77" s="361" t="s">
        <v>532</v>
      </c>
      <c r="C77" s="501">
        <f>SUM('Summary Data'!C241)</f>
        <v>159</v>
      </c>
      <c r="D77" s="502">
        <f>SUM('Summary Data'!D241)</f>
        <v>35040863</v>
      </c>
      <c r="E77" s="503">
        <f>SUM('Summary Data'!E241)</f>
        <v>333363</v>
      </c>
      <c r="F77" s="502"/>
      <c r="G77" s="501">
        <v>8</v>
      </c>
      <c r="H77" s="501">
        <f>SUM('Summary Data'!G241)</f>
        <v>68</v>
      </c>
      <c r="I77" s="502">
        <f>SUM('Summary Data'!H241)</f>
        <v>9360000</v>
      </c>
      <c r="J77" s="504" t="s">
        <v>543</v>
      </c>
      <c r="K77" s="504" t="s">
        <v>543</v>
      </c>
      <c r="L77" s="501">
        <f>SUM('Summary Data'!AK241)</f>
        <v>1</v>
      </c>
      <c r="M77" s="502">
        <f>SUM('Summary Data'!AL241)</f>
        <v>1893896</v>
      </c>
      <c r="N77" s="503">
        <f>SUM('Summary Data'!AM241)</f>
        <v>11398</v>
      </c>
      <c r="O77" s="501">
        <f>SUM('Summary Data'!AN241)</f>
        <v>34</v>
      </c>
      <c r="P77" s="502">
        <f>SUM('Summary Data'!AO241)</f>
        <v>24202317</v>
      </c>
      <c r="Q77" s="503">
        <f>SUM('Summary Data'!AP241)</f>
        <v>445696</v>
      </c>
      <c r="R77" s="503">
        <f>SUM('Summary Data'!Y241)</f>
        <v>289</v>
      </c>
      <c r="S77" s="502">
        <f>SUM('Summary Data'!Z241)</f>
        <v>61478.12</v>
      </c>
      <c r="T77" s="503">
        <f>SUM('Summary Data'!AA241)</f>
        <v>50</v>
      </c>
      <c r="U77" s="502">
        <f>SUM('Summary Data'!AB241)</f>
        <v>70995.63</v>
      </c>
      <c r="V77" s="503">
        <f>SUM('Summary Data'!AC241)</f>
        <v>439</v>
      </c>
      <c r="W77" s="502">
        <f>SUM('Summary Data'!AD241)</f>
        <v>125745.22</v>
      </c>
      <c r="X77" s="503">
        <f>SUM('Summary Data'!AE241)</f>
        <v>459</v>
      </c>
      <c r="Y77" s="502">
        <f>SUM('Summary Data'!AF241)</f>
        <v>81021.7</v>
      </c>
      <c r="Z77" s="518"/>
      <c r="AA77" s="518"/>
      <c r="AB77" s="518"/>
      <c r="AC77" s="518"/>
      <c r="AD77" s="518"/>
      <c r="AE77" s="518"/>
      <c r="AF77" s="518"/>
      <c r="AG77" s="518"/>
      <c r="AH77" s="518"/>
      <c r="AI77" s="518"/>
      <c r="AJ77" s="518"/>
      <c r="AK77" s="518"/>
      <c r="AL77" s="518"/>
      <c r="AM77" s="518"/>
      <c r="AN77" s="518"/>
      <c r="AO77" s="518"/>
      <c r="AP77" s="518"/>
      <c r="AQ77" s="518"/>
      <c r="AR77" s="518"/>
      <c r="AS77" s="518"/>
      <c r="AT77" s="518"/>
      <c r="AU77" s="518"/>
      <c r="AV77" s="518"/>
      <c r="AW77" s="518"/>
      <c r="AX77" s="518"/>
      <c r="AY77" s="518"/>
      <c r="AZ77" s="518"/>
      <c r="BA77" s="518"/>
      <c r="BB77" s="518"/>
      <c r="BC77" s="518"/>
      <c r="BD77" s="518"/>
      <c r="BE77" s="518"/>
      <c r="BF77" s="518"/>
      <c r="BG77" s="518"/>
      <c r="BH77" s="518"/>
      <c r="BI77" s="518"/>
      <c r="BJ77" s="518"/>
      <c r="BK77" s="518"/>
      <c r="BL77" s="518"/>
      <c r="BM77" s="518"/>
      <c r="BN77" s="518"/>
      <c r="BO77" s="518"/>
      <c r="BP77" s="518"/>
      <c r="BQ77" s="518"/>
      <c r="BR77" s="518"/>
      <c r="BS77" s="518"/>
      <c r="BT77" s="518"/>
      <c r="BU77" s="518"/>
      <c r="BV77" s="518"/>
      <c r="BW77" s="518"/>
      <c r="BX77" s="518"/>
      <c r="BY77" s="518"/>
      <c r="BZ77" s="518"/>
      <c r="CA77" s="518"/>
      <c r="CB77" s="518"/>
      <c r="CC77" s="518"/>
      <c r="CD77" s="518"/>
      <c r="CE77" s="518"/>
      <c r="CF77" s="518"/>
      <c r="CG77" s="518"/>
      <c r="CH77" s="518"/>
      <c r="CI77" s="518"/>
      <c r="CJ77" s="518"/>
      <c r="CK77" s="518"/>
      <c r="CL77" s="518"/>
      <c r="CM77" s="518"/>
      <c r="CN77" s="518"/>
      <c r="CO77" s="518"/>
      <c r="CP77" s="518"/>
      <c r="CQ77" s="518"/>
      <c r="CR77" s="518"/>
      <c r="CS77" s="518"/>
      <c r="CT77" s="518"/>
      <c r="CU77" s="518"/>
      <c r="CV77" s="518"/>
      <c r="CW77" s="518"/>
      <c r="CX77" s="518"/>
      <c r="CY77" s="518"/>
      <c r="CZ77" s="518"/>
      <c r="DA77" s="518"/>
      <c r="DB77" s="518"/>
      <c r="DC77" s="518"/>
      <c r="DD77" s="518"/>
      <c r="DE77" s="518"/>
      <c r="DF77" s="518"/>
      <c r="DG77" s="518"/>
      <c r="DH77" s="518"/>
      <c r="DI77" s="518"/>
      <c r="DJ77" s="518"/>
      <c r="DK77" s="518"/>
      <c r="DL77" s="518"/>
      <c r="DM77" s="518"/>
      <c r="DN77" s="518"/>
      <c r="DO77" s="518"/>
      <c r="DP77" s="518"/>
      <c r="DQ77" s="518"/>
      <c r="DR77" s="518"/>
      <c r="DS77" s="518"/>
      <c r="DT77" s="518"/>
      <c r="DU77" s="518"/>
      <c r="DV77" s="518"/>
      <c r="DW77" s="518"/>
      <c r="DX77" s="518"/>
      <c r="DY77" s="518"/>
      <c r="DZ77" s="518"/>
      <c r="EA77" s="518"/>
      <c r="EB77" s="518"/>
      <c r="EC77" s="518"/>
      <c r="ED77" s="518"/>
      <c r="EE77" s="518"/>
      <c r="EF77" s="518"/>
      <c r="EG77" s="518"/>
      <c r="EH77" s="518"/>
      <c r="EI77" s="518"/>
      <c r="EJ77" s="518"/>
      <c r="EK77" s="518"/>
      <c r="EL77" s="518"/>
      <c r="EM77" s="518"/>
      <c r="EN77" s="518"/>
      <c r="EO77" s="518"/>
      <c r="EP77" s="518"/>
      <c r="EQ77" s="518"/>
      <c r="ER77" s="518"/>
      <c r="ES77" s="518"/>
      <c r="ET77" s="518"/>
      <c r="EU77" s="518"/>
      <c r="EV77" s="518"/>
      <c r="EW77" s="518"/>
      <c r="EX77" s="518"/>
      <c r="EY77" s="518"/>
      <c r="EZ77" s="518"/>
      <c r="FA77" s="518"/>
      <c r="FB77" s="518"/>
      <c r="FC77" s="518"/>
      <c r="FD77" s="518"/>
      <c r="FE77" s="518"/>
      <c r="FF77" s="518"/>
      <c r="FG77" s="518"/>
      <c r="FH77" s="518"/>
      <c r="FI77" s="518"/>
      <c r="FJ77" s="518"/>
      <c r="FK77" s="518"/>
      <c r="FL77" s="518"/>
      <c r="FM77" s="518"/>
      <c r="FN77" s="518"/>
      <c r="FO77" s="518"/>
      <c r="FP77" s="518"/>
      <c r="FQ77" s="518"/>
      <c r="FR77" s="518"/>
      <c r="FS77" s="518"/>
      <c r="FT77" s="518"/>
      <c r="FU77" s="518"/>
      <c r="FV77" s="518"/>
      <c r="FW77" s="518"/>
      <c r="FX77" s="518"/>
      <c r="FY77" s="518"/>
      <c r="FZ77" s="518"/>
      <c r="GA77" s="518"/>
      <c r="GB77" s="518"/>
      <c r="GC77" s="518"/>
      <c r="GD77" s="518"/>
      <c r="GE77" s="518"/>
      <c r="GF77" s="518"/>
      <c r="GG77" s="518"/>
      <c r="GH77" s="518"/>
      <c r="GI77" s="518"/>
      <c r="GJ77" s="518"/>
      <c r="GK77" s="518"/>
      <c r="GL77" s="518"/>
      <c r="GM77" s="518"/>
      <c r="GN77" s="518"/>
      <c r="GO77" s="518"/>
      <c r="GP77" s="518"/>
      <c r="GQ77" s="518"/>
      <c r="GR77" s="518"/>
      <c r="GS77" s="518"/>
      <c r="GT77" s="518"/>
      <c r="GU77" s="518"/>
      <c r="GV77" s="518"/>
      <c r="GW77" s="518"/>
      <c r="GX77" s="518"/>
      <c r="GY77" s="518"/>
      <c r="GZ77" s="518"/>
      <c r="HA77" s="518"/>
      <c r="HB77" s="518"/>
      <c r="HC77" s="518"/>
      <c r="HD77" s="518"/>
      <c r="HE77" s="518"/>
      <c r="HF77" s="518"/>
      <c r="HG77" s="518"/>
      <c r="HH77" s="518"/>
      <c r="HI77" s="518"/>
      <c r="HJ77" s="518"/>
      <c r="HK77" s="518"/>
      <c r="HL77" s="518"/>
      <c r="HM77" s="518"/>
      <c r="HN77" s="518"/>
      <c r="HO77" s="518"/>
      <c r="HP77" s="518"/>
      <c r="HQ77" s="518"/>
      <c r="HR77" s="518"/>
      <c r="HS77" s="518"/>
      <c r="HT77" s="518"/>
      <c r="HU77" s="518"/>
      <c r="HV77" s="518"/>
      <c r="HW77" s="518"/>
      <c r="HX77" s="518"/>
      <c r="HY77" s="518"/>
      <c r="HZ77" s="518"/>
      <c r="IA77" s="518"/>
      <c r="IB77" s="518"/>
      <c r="IC77" s="518"/>
      <c r="ID77" s="518"/>
      <c r="IE77" s="518"/>
      <c r="IF77" s="518"/>
      <c r="IG77" s="518"/>
      <c r="IH77" s="518"/>
      <c r="II77" s="518"/>
      <c r="IJ77" s="518"/>
      <c r="IK77" s="518"/>
      <c r="IL77" s="518"/>
      <c r="IM77" s="518"/>
      <c r="IN77" s="518"/>
      <c r="IO77" s="518"/>
      <c r="IP77" s="518"/>
      <c r="IQ77" s="518"/>
      <c r="IR77" s="518"/>
      <c r="IS77" s="518"/>
      <c r="IT77" s="518"/>
      <c r="IU77" s="518"/>
      <c r="IV77" s="518"/>
    </row>
    <row r="78" spans="1:256" s="517" customFormat="1" ht="23.25" hidden="1" customHeight="1" x14ac:dyDescent="0.2">
      <c r="A78" s="635"/>
      <c r="B78" s="361" t="s">
        <v>533</v>
      </c>
      <c r="C78" s="501">
        <f>SUM('Summary Data'!C242)</f>
        <v>144</v>
      </c>
      <c r="D78" s="502">
        <f>SUM('Summary Data'!D242)</f>
        <v>33708394.600000001</v>
      </c>
      <c r="E78" s="503">
        <f>SUM('Summary Data'!E242)</f>
        <v>315041</v>
      </c>
      <c r="F78" s="502"/>
      <c r="G78" s="501">
        <v>1</v>
      </c>
      <c r="H78" s="501">
        <f>SUM('Summary Data'!G242)</f>
        <v>4</v>
      </c>
      <c r="I78" s="502">
        <f>SUM('Summary Data'!H242)</f>
        <v>325271</v>
      </c>
      <c r="J78" s="504" t="s">
        <v>544</v>
      </c>
      <c r="K78" s="504" t="s">
        <v>544</v>
      </c>
      <c r="L78" s="501">
        <f>SUM('Summary Data'!AK242)</f>
        <v>14</v>
      </c>
      <c r="M78" s="502">
        <f>SUM('Summary Data'!AL242)</f>
        <v>14853118</v>
      </c>
      <c r="N78" s="503">
        <f>SUM('Summary Data'!AM242)</f>
        <v>220191</v>
      </c>
      <c r="O78" s="501">
        <f>SUM('Summary Data'!AN242)</f>
        <v>13</v>
      </c>
      <c r="P78" s="502">
        <f>SUM('Summary Data'!AO242)</f>
        <v>12854761.880000001</v>
      </c>
      <c r="Q78" s="503">
        <f>SUM('Summary Data'!AP242)</f>
        <v>170278</v>
      </c>
      <c r="R78" s="503">
        <f>SUM('Summary Data'!Y242)</f>
        <v>333</v>
      </c>
      <c r="S78" s="502">
        <f>SUM('Summary Data'!Z242)</f>
        <v>64581.54</v>
      </c>
      <c r="T78" s="503">
        <f>SUM('Summary Data'!AA242)</f>
        <v>73</v>
      </c>
      <c r="U78" s="502">
        <f>SUM('Summary Data'!AB242)</f>
        <v>57061.75</v>
      </c>
      <c r="V78" s="503">
        <f>SUM('Summary Data'!AC242)</f>
        <v>400</v>
      </c>
      <c r="W78" s="502">
        <f>SUM('Summary Data'!AD242)</f>
        <v>91530.51</v>
      </c>
      <c r="X78" s="503">
        <f>SUM('Summary Data'!AE242)</f>
        <v>437</v>
      </c>
      <c r="Y78" s="502">
        <f>SUM('Summary Data'!AF242)</f>
        <v>56455.3</v>
      </c>
      <c r="Z78" s="518"/>
      <c r="AA78" s="518"/>
      <c r="AB78" s="518"/>
      <c r="AC78" s="518"/>
      <c r="AD78" s="518"/>
      <c r="AE78" s="518"/>
      <c r="AF78" s="518"/>
      <c r="AG78" s="518"/>
      <c r="AH78" s="518"/>
      <c r="AI78" s="518"/>
      <c r="AJ78" s="518"/>
      <c r="AK78" s="518"/>
      <c r="AL78" s="518"/>
      <c r="AM78" s="518"/>
      <c r="AN78" s="518"/>
      <c r="AO78" s="518"/>
      <c r="AP78" s="518"/>
      <c r="AQ78" s="518"/>
      <c r="AR78" s="518"/>
      <c r="AS78" s="518"/>
      <c r="AT78" s="518"/>
      <c r="AU78" s="518"/>
      <c r="AV78" s="518"/>
      <c r="AW78" s="518"/>
      <c r="AX78" s="518"/>
      <c r="AY78" s="518"/>
      <c r="AZ78" s="518"/>
      <c r="BA78" s="518"/>
      <c r="BB78" s="518"/>
      <c r="BC78" s="518"/>
      <c r="BD78" s="518"/>
      <c r="BE78" s="518"/>
      <c r="BF78" s="518"/>
      <c r="BG78" s="518"/>
      <c r="BH78" s="518"/>
      <c r="BI78" s="518"/>
      <c r="BJ78" s="518"/>
      <c r="BK78" s="518"/>
      <c r="BL78" s="518"/>
      <c r="BM78" s="518"/>
      <c r="BN78" s="518"/>
      <c r="BO78" s="518"/>
      <c r="BP78" s="518"/>
      <c r="BQ78" s="518"/>
      <c r="BR78" s="518"/>
      <c r="BS78" s="518"/>
      <c r="BT78" s="518"/>
      <c r="BU78" s="518"/>
      <c r="BV78" s="518"/>
      <c r="BW78" s="518"/>
      <c r="BX78" s="518"/>
      <c r="BY78" s="518"/>
      <c r="BZ78" s="518"/>
      <c r="CA78" s="518"/>
      <c r="CB78" s="518"/>
      <c r="CC78" s="518"/>
      <c r="CD78" s="518"/>
      <c r="CE78" s="518"/>
      <c r="CF78" s="518"/>
      <c r="CG78" s="518"/>
      <c r="CH78" s="518"/>
      <c r="CI78" s="518"/>
      <c r="CJ78" s="518"/>
      <c r="CK78" s="518"/>
      <c r="CL78" s="518"/>
      <c r="CM78" s="518"/>
      <c r="CN78" s="518"/>
      <c r="CO78" s="518"/>
      <c r="CP78" s="518"/>
      <c r="CQ78" s="518"/>
      <c r="CR78" s="518"/>
      <c r="CS78" s="518"/>
      <c r="CT78" s="518"/>
      <c r="CU78" s="518"/>
      <c r="CV78" s="518"/>
      <c r="CW78" s="518"/>
      <c r="CX78" s="518"/>
      <c r="CY78" s="518"/>
      <c r="CZ78" s="518"/>
      <c r="DA78" s="518"/>
      <c r="DB78" s="518"/>
      <c r="DC78" s="518"/>
      <c r="DD78" s="518"/>
      <c r="DE78" s="518"/>
      <c r="DF78" s="518"/>
      <c r="DG78" s="518"/>
      <c r="DH78" s="518"/>
      <c r="DI78" s="518"/>
      <c r="DJ78" s="518"/>
      <c r="DK78" s="518"/>
      <c r="DL78" s="518"/>
      <c r="DM78" s="518"/>
      <c r="DN78" s="518"/>
      <c r="DO78" s="518"/>
      <c r="DP78" s="518"/>
      <c r="DQ78" s="518"/>
      <c r="DR78" s="518"/>
      <c r="DS78" s="518"/>
      <c r="DT78" s="518"/>
      <c r="DU78" s="518"/>
      <c r="DV78" s="518"/>
      <c r="DW78" s="518"/>
      <c r="DX78" s="518"/>
      <c r="DY78" s="518"/>
      <c r="DZ78" s="518"/>
      <c r="EA78" s="518"/>
      <c r="EB78" s="518"/>
      <c r="EC78" s="518"/>
      <c r="ED78" s="518"/>
      <c r="EE78" s="518"/>
      <c r="EF78" s="518"/>
      <c r="EG78" s="518"/>
      <c r="EH78" s="518"/>
      <c r="EI78" s="518"/>
      <c r="EJ78" s="518"/>
      <c r="EK78" s="518"/>
      <c r="EL78" s="518"/>
      <c r="EM78" s="518"/>
      <c r="EN78" s="518"/>
      <c r="EO78" s="518"/>
      <c r="EP78" s="518"/>
      <c r="EQ78" s="518"/>
      <c r="ER78" s="518"/>
      <c r="ES78" s="518"/>
      <c r="ET78" s="518"/>
      <c r="EU78" s="518"/>
      <c r="EV78" s="518"/>
      <c r="EW78" s="518"/>
      <c r="EX78" s="518"/>
      <c r="EY78" s="518"/>
      <c r="EZ78" s="518"/>
      <c r="FA78" s="518"/>
      <c r="FB78" s="518"/>
      <c r="FC78" s="518"/>
      <c r="FD78" s="518"/>
      <c r="FE78" s="518"/>
      <c r="FF78" s="518"/>
      <c r="FG78" s="518"/>
      <c r="FH78" s="518"/>
      <c r="FI78" s="518"/>
      <c r="FJ78" s="518"/>
      <c r="FK78" s="518"/>
      <c r="FL78" s="518"/>
      <c r="FM78" s="518"/>
      <c r="FN78" s="518"/>
      <c r="FO78" s="518"/>
      <c r="FP78" s="518"/>
      <c r="FQ78" s="518"/>
      <c r="FR78" s="518"/>
      <c r="FS78" s="518"/>
      <c r="FT78" s="518"/>
      <c r="FU78" s="518"/>
      <c r="FV78" s="518"/>
      <c r="FW78" s="518"/>
      <c r="FX78" s="518"/>
      <c r="FY78" s="518"/>
      <c r="FZ78" s="518"/>
      <c r="GA78" s="518"/>
      <c r="GB78" s="518"/>
      <c r="GC78" s="518"/>
      <c r="GD78" s="518"/>
      <c r="GE78" s="518"/>
      <c r="GF78" s="518"/>
      <c r="GG78" s="518"/>
      <c r="GH78" s="518"/>
      <c r="GI78" s="518"/>
      <c r="GJ78" s="518"/>
      <c r="GK78" s="518"/>
      <c r="GL78" s="518"/>
      <c r="GM78" s="518"/>
      <c r="GN78" s="518"/>
      <c r="GO78" s="518"/>
      <c r="GP78" s="518"/>
      <c r="GQ78" s="518"/>
      <c r="GR78" s="518"/>
      <c r="GS78" s="518"/>
      <c r="GT78" s="518"/>
      <c r="GU78" s="518"/>
      <c r="GV78" s="518"/>
      <c r="GW78" s="518"/>
      <c r="GX78" s="518"/>
      <c r="GY78" s="518"/>
      <c r="GZ78" s="518"/>
      <c r="HA78" s="518"/>
      <c r="HB78" s="518"/>
      <c r="HC78" s="518"/>
      <c r="HD78" s="518"/>
      <c r="HE78" s="518"/>
      <c r="HF78" s="518"/>
      <c r="HG78" s="518"/>
      <c r="HH78" s="518"/>
      <c r="HI78" s="518"/>
      <c r="HJ78" s="518"/>
      <c r="HK78" s="518"/>
      <c r="HL78" s="518"/>
      <c r="HM78" s="518"/>
      <c r="HN78" s="518"/>
      <c r="HO78" s="518"/>
      <c r="HP78" s="518"/>
      <c r="HQ78" s="518"/>
      <c r="HR78" s="518"/>
      <c r="HS78" s="518"/>
      <c r="HT78" s="518"/>
      <c r="HU78" s="518"/>
      <c r="HV78" s="518"/>
      <c r="HW78" s="518"/>
      <c r="HX78" s="518"/>
      <c r="HY78" s="518"/>
      <c r="HZ78" s="518"/>
      <c r="IA78" s="518"/>
      <c r="IB78" s="518"/>
      <c r="IC78" s="518"/>
      <c r="ID78" s="518"/>
      <c r="IE78" s="518"/>
      <c r="IF78" s="518"/>
      <c r="IG78" s="518"/>
      <c r="IH78" s="518"/>
      <c r="II78" s="518"/>
      <c r="IJ78" s="518"/>
      <c r="IK78" s="518"/>
      <c r="IL78" s="518"/>
      <c r="IM78" s="518"/>
      <c r="IN78" s="518"/>
      <c r="IO78" s="518"/>
      <c r="IP78" s="518"/>
      <c r="IQ78" s="518"/>
      <c r="IR78" s="518"/>
      <c r="IS78" s="518"/>
      <c r="IT78" s="518"/>
      <c r="IU78" s="518"/>
      <c r="IV78" s="518"/>
    </row>
    <row r="79" spans="1:256" s="517" customFormat="1" hidden="1" x14ac:dyDescent="0.2">
      <c r="A79" s="505"/>
      <c r="B79" s="363" t="s">
        <v>375</v>
      </c>
      <c r="C79" s="512">
        <f>SUM(C67:C78)</f>
        <v>1867</v>
      </c>
      <c r="D79" s="513">
        <f t="shared" ref="D79:Y79" si="5">SUM(D67:D78)</f>
        <v>441938256.31000006</v>
      </c>
      <c r="E79" s="514">
        <f t="shared" si="5"/>
        <v>4156286</v>
      </c>
      <c r="F79" s="513">
        <f t="shared" si="5"/>
        <v>0</v>
      </c>
      <c r="G79" s="512">
        <f t="shared" si="5"/>
        <v>97</v>
      </c>
      <c r="H79" s="512">
        <f t="shared" si="5"/>
        <v>937</v>
      </c>
      <c r="I79" s="513">
        <f t="shared" si="5"/>
        <v>110729318.64</v>
      </c>
      <c r="J79" s="515">
        <f t="shared" si="5"/>
        <v>0</v>
      </c>
      <c r="K79" s="516">
        <f t="shared" si="5"/>
        <v>0</v>
      </c>
      <c r="L79" s="512">
        <f t="shared" si="5"/>
        <v>52</v>
      </c>
      <c r="M79" s="513">
        <f t="shared" si="5"/>
        <v>97937936.239999995</v>
      </c>
      <c r="N79" s="514">
        <f t="shared" si="5"/>
        <v>1075918</v>
      </c>
      <c r="O79" s="512">
        <f t="shared" si="5"/>
        <v>221</v>
      </c>
      <c r="P79" s="513">
        <f t="shared" si="5"/>
        <v>116165350.53999999</v>
      </c>
      <c r="Q79" s="514">
        <f t="shared" si="5"/>
        <v>2163328</v>
      </c>
      <c r="R79" s="514">
        <f t="shared" si="5"/>
        <v>3302</v>
      </c>
      <c r="S79" s="513">
        <f t="shared" si="5"/>
        <v>700914.47000000009</v>
      </c>
      <c r="T79" s="514">
        <f t="shared" si="5"/>
        <v>468</v>
      </c>
      <c r="U79" s="513">
        <f t="shared" si="5"/>
        <v>784380.46000000008</v>
      </c>
      <c r="V79" s="514">
        <f t="shared" si="5"/>
        <v>4958</v>
      </c>
      <c r="W79" s="513">
        <f t="shared" si="5"/>
        <v>1053012.3499999999</v>
      </c>
      <c r="X79" s="514">
        <f t="shared" si="5"/>
        <v>5313</v>
      </c>
      <c r="Y79" s="513">
        <f t="shared" si="5"/>
        <v>807873.66999999993</v>
      </c>
      <c r="Z79" s="518"/>
      <c r="AA79" s="518"/>
      <c r="AB79" s="518"/>
      <c r="AC79" s="518"/>
      <c r="AD79" s="518"/>
      <c r="AE79" s="518"/>
      <c r="AF79" s="518"/>
      <c r="AG79" s="518"/>
      <c r="AH79" s="518"/>
      <c r="AI79" s="518"/>
      <c r="AJ79" s="518"/>
      <c r="AK79" s="518"/>
      <c r="AL79" s="518"/>
      <c r="AM79" s="518"/>
      <c r="AN79" s="518"/>
      <c r="AO79" s="518"/>
      <c r="AP79" s="518"/>
      <c r="AQ79" s="518"/>
      <c r="AR79" s="518"/>
      <c r="AS79" s="518"/>
      <c r="AT79" s="518"/>
      <c r="AU79" s="518"/>
      <c r="AV79" s="518"/>
      <c r="AW79" s="518"/>
      <c r="AX79" s="518"/>
      <c r="AY79" s="518"/>
      <c r="AZ79" s="518"/>
      <c r="BA79" s="518"/>
      <c r="BB79" s="518"/>
      <c r="BC79" s="518"/>
      <c r="BD79" s="518"/>
      <c r="BE79" s="518"/>
      <c r="BF79" s="518"/>
      <c r="BG79" s="518"/>
      <c r="BH79" s="518"/>
      <c r="BI79" s="518"/>
      <c r="BJ79" s="518"/>
      <c r="BK79" s="518"/>
      <c r="BL79" s="518"/>
      <c r="BM79" s="518"/>
      <c r="BN79" s="518"/>
      <c r="BO79" s="518"/>
      <c r="BP79" s="518"/>
      <c r="BQ79" s="518"/>
      <c r="BR79" s="518"/>
      <c r="BS79" s="518"/>
      <c r="BT79" s="518"/>
      <c r="BU79" s="518"/>
      <c r="BV79" s="518"/>
      <c r="BW79" s="518"/>
      <c r="BX79" s="518"/>
      <c r="BY79" s="518"/>
      <c r="BZ79" s="518"/>
      <c r="CA79" s="518"/>
      <c r="CB79" s="518"/>
      <c r="CC79" s="518"/>
      <c r="CD79" s="518"/>
      <c r="CE79" s="518"/>
      <c r="CF79" s="518"/>
      <c r="CG79" s="518"/>
      <c r="CH79" s="518"/>
      <c r="CI79" s="518"/>
      <c r="CJ79" s="518"/>
      <c r="CK79" s="518"/>
      <c r="CL79" s="518"/>
      <c r="CM79" s="518"/>
      <c r="CN79" s="518"/>
      <c r="CO79" s="518"/>
    </row>
    <row r="80" spans="1:256" s="517" customFormat="1" ht="24.75" customHeight="1" x14ac:dyDescent="0.2">
      <c r="A80" s="636" t="s">
        <v>545</v>
      </c>
      <c r="B80" s="372" t="s">
        <v>546</v>
      </c>
      <c r="C80" s="373">
        <f>SUM('Summary Data'!C243)</f>
        <v>175</v>
      </c>
      <c r="D80" s="374">
        <f>SUM('Summary Data'!D243)</f>
        <v>43363096.950000003</v>
      </c>
      <c r="E80" s="375">
        <f>SUM('Summary Data'!E243)</f>
        <v>406238</v>
      </c>
      <c r="F80" s="374"/>
      <c r="G80" s="373">
        <v>1</v>
      </c>
      <c r="H80" s="424">
        <f>SUM('Summary Data'!G243)</f>
        <v>12</v>
      </c>
      <c r="I80" s="374">
        <f>SUM('Summary Data'!H243)</f>
        <v>1350000</v>
      </c>
      <c r="J80" s="376" t="s">
        <v>559</v>
      </c>
      <c r="K80" s="376" t="s">
        <v>559</v>
      </c>
      <c r="L80" s="373">
        <f>SUM('Summary Data'!AK243)</f>
        <v>8</v>
      </c>
      <c r="M80" s="374">
        <f>SUM('Summary Data'!AL243)</f>
        <v>26978919.600000001</v>
      </c>
      <c r="N80" s="375">
        <f>SUM('Summary Data'!AM243)</f>
        <v>150686</v>
      </c>
      <c r="O80" s="373">
        <f>SUM('Summary Data'!AN243)</f>
        <v>17</v>
      </c>
      <c r="P80" s="374">
        <f>SUM('Summary Data'!AO243)</f>
        <v>20814067.18</v>
      </c>
      <c r="Q80" s="375">
        <f>SUM('Summary Data'!AP243)</f>
        <v>320573</v>
      </c>
      <c r="R80" s="375">
        <f>SUM('Summary Data'!Y243)</f>
        <v>249</v>
      </c>
      <c r="S80" s="374">
        <f>SUM('Summary Data'!Z243)</f>
        <v>52715.32</v>
      </c>
      <c r="T80" s="375">
        <f>SUM('Summary Data'!AA243)</f>
        <v>49</v>
      </c>
      <c r="U80" s="374">
        <f>SUM('Summary Data'!AB243)</f>
        <v>59015.08</v>
      </c>
      <c r="V80" s="375">
        <f>SUM('Summary Data'!AC243)</f>
        <v>327</v>
      </c>
      <c r="W80" s="374">
        <f>SUM('Summary Data'!AD243)</f>
        <v>73738.990000000005</v>
      </c>
      <c r="X80" s="375">
        <f>SUM('Summary Data'!AE243)</f>
        <v>459</v>
      </c>
      <c r="Y80" s="374">
        <f>SUM('Summary Data'!AF243)</f>
        <v>63294.48</v>
      </c>
      <c r="Z80" s="518"/>
      <c r="AA80" s="518"/>
      <c r="AB80" s="518"/>
      <c r="AC80" s="518"/>
      <c r="AD80" s="518"/>
      <c r="AE80" s="518"/>
      <c r="AF80" s="518"/>
      <c r="AG80" s="518"/>
      <c r="AH80" s="518"/>
      <c r="AI80" s="518"/>
      <c r="AJ80" s="518"/>
      <c r="AK80" s="518"/>
      <c r="AL80" s="518"/>
      <c r="AM80" s="518"/>
      <c r="AN80" s="518"/>
      <c r="AO80" s="518"/>
      <c r="AP80" s="518"/>
      <c r="AQ80" s="518"/>
      <c r="AR80" s="518"/>
      <c r="AS80" s="518"/>
      <c r="AT80" s="518"/>
      <c r="AU80" s="518"/>
      <c r="AV80" s="518"/>
      <c r="AW80" s="518"/>
      <c r="AX80" s="518"/>
      <c r="AY80" s="518"/>
      <c r="AZ80" s="518"/>
      <c r="BA80" s="518"/>
      <c r="BB80" s="518"/>
      <c r="BC80" s="518"/>
      <c r="BD80" s="518"/>
      <c r="BE80" s="518"/>
      <c r="BF80" s="518"/>
      <c r="BG80" s="518"/>
      <c r="BH80" s="518"/>
      <c r="BI80" s="518"/>
      <c r="BJ80" s="518"/>
      <c r="BK80" s="518"/>
      <c r="BL80" s="518"/>
      <c r="BM80" s="518"/>
      <c r="BN80" s="518"/>
      <c r="BO80" s="518"/>
      <c r="BP80" s="518"/>
      <c r="BQ80" s="518"/>
      <c r="BR80" s="518"/>
      <c r="BS80" s="518"/>
      <c r="BT80" s="518"/>
      <c r="BU80" s="518"/>
      <c r="BV80" s="518"/>
      <c r="BW80" s="518"/>
      <c r="BX80" s="518"/>
      <c r="BY80" s="518"/>
      <c r="BZ80" s="518"/>
      <c r="CA80" s="518"/>
      <c r="CB80" s="518"/>
      <c r="CC80" s="518"/>
      <c r="CD80" s="518"/>
      <c r="CE80" s="518"/>
      <c r="CF80" s="518"/>
      <c r="CG80" s="518"/>
      <c r="CH80" s="518"/>
      <c r="CI80" s="518"/>
      <c r="CJ80" s="518"/>
      <c r="CK80" s="518"/>
      <c r="CL80" s="518"/>
      <c r="CM80" s="518"/>
      <c r="CN80" s="518"/>
      <c r="CO80" s="518"/>
      <c r="CP80" s="518"/>
      <c r="CQ80" s="518"/>
      <c r="CR80" s="518"/>
      <c r="CS80" s="518"/>
      <c r="CT80" s="518"/>
      <c r="CU80" s="518"/>
      <c r="CV80" s="518"/>
      <c r="CW80" s="518"/>
      <c r="CX80" s="518"/>
      <c r="CY80" s="518"/>
      <c r="CZ80" s="518"/>
      <c r="DA80" s="518"/>
      <c r="DB80" s="518"/>
      <c r="DC80" s="518"/>
      <c r="DD80" s="518"/>
      <c r="DE80" s="518"/>
      <c r="DF80" s="518"/>
      <c r="DG80" s="518"/>
      <c r="DH80" s="518"/>
      <c r="DI80" s="518"/>
      <c r="DJ80" s="518"/>
      <c r="DK80" s="518"/>
      <c r="DL80" s="518"/>
      <c r="DM80" s="518"/>
      <c r="DN80" s="518"/>
      <c r="DO80" s="518"/>
      <c r="DP80" s="518"/>
      <c r="DQ80" s="518"/>
      <c r="DR80" s="518"/>
      <c r="DS80" s="518"/>
      <c r="DT80" s="518"/>
      <c r="DU80" s="518"/>
      <c r="DV80" s="518"/>
      <c r="DW80" s="518"/>
      <c r="DX80" s="518"/>
      <c r="DY80" s="518"/>
      <c r="DZ80" s="518"/>
      <c r="EA80" s="518"/>
      <c r="EB80" s="518"/>
      <c r="EC80" s="518"/>
      <c r="ED80" s="518"/>
      <c r="EE80" s="518"/>
      <c r="EF80" s="518"/>
      <c r="EG80" s="518"/>
      <c r="EH80" s="518"/>
      <c r="EI80" s="518"/>
      <c r="EJ80" s="518"/>
      <c r="EK80" s="518"/>
      <c r="EL80" s="518"/>
      <c r="EM80" s="518"/>
      <c r="EN80" s="518"/>
      <c r="EO80" s="518"/>
      <c r="EP80" s="518"/>
      <c r="EQ80" s="518"/>
      <c r="ER80" s="518"/>
      <c r="ES80" s="518"/>
      <c r="ET80" s="518"/>
      <c r="EU80" s="518"/>
      <c r="EV80" s="518"/>
      <c r="EW80" s="518"/>
      <c r="EX80" s="518"/>
      <c r="EY80" s="518"/>
      <c r="EZ80" s="518"/>
      <c r="FA80" s="518"/>
      <c r="FB80" s="518"/>
      <c r="FC80" s="518"/>
      <c r="FD80" s="518"/>
      <c r="FE80" s="518"/>
      <c r="FF80" s="518"/>
      <c r="FG80" s="518"/>
      <c r="FH80" s="518"/>
      <c r="FI80" s="518"/>
      <c r="FJ80" s="518"/>
      <c r="FK80" s="518"/>
      <c r="FL80" s="518"/>
      <c r="FM80" s="518"/>
      <c r="FN80" s="518"/>
      <c r="FO80" s="518"/>
      <c r="FP80" s="518"/>
      <c r="FQ80" s="518"/>
      <c r="FR80" s="518"/>
      <c r="FS80" s="518"/>
      <c r="FT80" s="518"/>
      <c r="FU80" s="518"/>
      <c r="FV80" s="518"/>
      <c r="FW80" s="518"/>
      <c r="FX80" s="518"/>
      <c r="FY80" s="518"/>
      <c r="FZ80" s="518"/>
      <c r="GA80" s="518"/>
      <c r="GB80" s="518"/>
      <c r="GC80" s="518"/>
      <c r="GD80" s="518"/>
      <c r="GE80" s="518"/>
      <c r="GF80" s="518"/>
      <c r="GG80" s="518"/>
      <c r="GH80" s="518"/>
      <c r="GI80" s="518"/>
      <c r="GJ80" s="518"/>
      <c r="GK80" s="518"/>
      <c r="GL80" s="518"/>
      <c r="GM80" s="518"/>
      <c r="GN80" s="518"/>
      <c r="GO80" s="518"/>
      <c r="GP80" s="518"/>
      <c r="GQ80" s="518"/>
      <c r="GR80" s="518"/>
      <c r="GS80" s="518"/>
      <c r="GT80" s="518"/>
      <c r="GU80" s="518"/>
      <c r="GV80" s="518"/>
      <c r="GW80" s="518"/>
      <c r="GX80" s="518"/>
      <c r="GY80" s="518"/>
      <c r="GZ80" s="518"/>
      <c r="HA80" s="518"/>
      <c r="HB80" s="518"/>
      <c r="HC80" s="518"/>
      <c r="HD80" s="518"/>
      <c r="HE80" s="518"/>
      <c r="HF80" s="518"/>
      <c r="HG80" s="518"/>
      <c r="HH80" s="518"/>
      <c r="HI80" s="518"/>
      <c r="HJ80" s="518"/>
      <c r="HK80" s="518"/>
      <c r="HL80" s="518"/>
      <c r="HM80" s="518"/>
      <c r="HN80" s="518"/>
      <c r="HO80" s="518"/>
      <c r="HP80" s="518"/>
      <c r="HQ80" s="518"/>
      <c r="HR80" s="518"/>
      <c r="HS80" s="518"/>
      <c r="HT80" s="518"/>
      <c r="HU80" s="518"/>
      <c r="HV80" s="518"/>
      <c r="HW80" s="518"/>
      <c r="HX80" s="518"/>
      <c r="HY80" s="518"/>
      <c r="HZ80" s="518"/>
      <c r="IA80" s="518"/>
      <c r="IB80" s="518"/>
      <c r="IC80" s="518"/>
      <c r="ID80" s="518"/>
      <c r="IE80" s="518"/>
      <c r="IF80" s="518"/>
      <c r="IG80" s="518"/>
      <c r="IH80" s="518"/>
      <c r="II80" s="518"/>
      <c r="IJ80" s="518"/>
      <c r="IK80" s="518"/>
      <c r="IL80" s="518"/>
      <c r="IM80" s="518"/>
      <c r="IN80" s="518"/>
      <c r="IO80" s="518"/>
      <c r="IP80" s="518"/>
      <c r="IQ80" s="518"/>
      <c r="IR80" s="518"/>
      <c r="IS80" s="518"/>
      <c r="IT80" s="518"/>
      <c r="IU80" s="518"/>
      <c r="IV80" s="518"/>
    </row>
    <row r="81" spans="1:256" s="517" customFormat="1" ht="21" customHeight="1" x14ac:dyDescent="0.2">
      <c r="A81" s="637"/>
      <c r="B81" s="372" t="s">
        <v>547</v>
      </c>
      <c r="C81" s="380">
        <f>SUM('Summary Data'!C244)</f>
        <v>182</v>
      </c>
      <c r="D81" s="399">
        <f>SUM('Summary Data'!D244)</f>
        <v>46296570.399999999</v>
      </c>
      <c r="E81" s="400">
        <f>SUM('Summary Data'!E244)</f>
        <v>445325</v>
      </c>
      <c r="F81" s="399"/>
      <c r="G81" s="380">
        <v>1</v>
      </c>
      <c r="H81" s="424">
        <f>SUM('Summary Data'!G244)</f>
        <v>12</v>
      </c>
      <c r="I81" s="399">
        <f>SUM('Summary Data'!H244)</f>
        <v>1260000</v>
      </c>
      <c r="J81" s="401" t="s">
        <v>559</v>
      </c>
      <c r="K81" s="402" t="s">
        <v>559</v>
      </c>
      <c r="L81" s="380">
        <f>SUM('Summary Data'!AK244)</f>
        <v>3</v>
      </c>
      <c r="M81" s="399">
        <f>SUM('Summary Data'!AL244)</f>
        <v>6658814</v>
      </c>
      <c r="N81" s="400">
        <f>SUM('Summary Data'!AM244)</f>
        <v>27400</v>
      </c>
      <c r="O81" s="380">
        <f>SUM('Summary Data'!AN244)</f>
        <v>24</v>
      </c>
      <c r="P81" s="399">
        <f>SUM('Summary Data'!AO244)</f>
        <v>6840156.21</v>
      </c>
      <c r="Q81" s="400">
        <f>SUM('Summary Data'!AP244)</f>
        <v>122999</v>
      </c>
      <c r="R81" s="380">
        <f>SUM('Summary Data'!Y244)</f>
        <v>248</v>
      </c>
      <c r="S81" s="399">
        <f>SUM('Summary Data'!Z244)</f>
        <v>50699.86</v>
      </c>
      <c r="T81" s="380">
        <f>SUM('Summary Data'!AA244)</f>
        <v>32</v>
      </c>
      <c r="U81" s="399">
        <f>SUM('Summary Data'!AB244)</f>
        <v>32240.83</v>
      </c>
      <c r="V81" s="380">
        <f>SUM('Summary Data'!AC244)</f>
        <v>363</v>
      </c>
      <c r="W81" s="399">
        <f>SUM('Summary Data'!AD244)</f>
        <v>57219.07</v>
      </c>
      <c r="X81" s="380">
        <f>SUM('Summary Data'!AE244)</f>
        <v>389</v>
      </c>
      <c r="Y81" s="399">
        <f>SUM('Summary Data'!AF244)</f>
        <v>52264.05</v>
      </c>
      <c r="Z81" s="518"/>
      <c r="AA81" s="518"/>
      <c r="AB81" s="518"/>
      <c r="AC81" s="518"/>
      <c r="AD81" s="518"/>
      <c r="AE81" s="518"/>
      <c r="AF81" s="518"/>
      <c r="AG81" s="518"/>
      <c r="AH81" s="518"/>
      <c r="AI81" s="518"/>
      <c r="AJ81" s="518"/>
      <c r="AK81" s="518"/>
      <c r="AL81" s="518"/>
      <c r="AM81" s="518"/>
      <c r="AN81" s="518"/>
      <c r="AO81" s="518"/>
      <c r="AP81" s="518"/>
      <c r="AQ81" s="518"/>
      <c r="AR81" s="518"/>
      <c r="AS81" s="518"/>
      <c r="AT81" s="518"/>
      <c r="AU81" s="518"/>
      <c r="AV81" s="518"/>
      <c r="AW81" s="518"/>
      <c r="AX81" s="518"/>
      <c r="AY81" s="518"/>
      <c r="AZ81" s="518"/>
      <c r="BA81" s="518"/>
      <c r="BB81" s="518"/>
      <c r="BC81" s="518"/>
      <c r="BD81" s="518"/>
      <c r="BE81" s="518"/>
      <c r="BF81" s="518"/>
      <c r="BG81" s="518"/>
      <c r="BH81" s="518"/>
      <c r="BI81" s="518"/>
      <c r="BJ81" s="518"/>
      <c r="BK81" s="518"/>
      <c r="BL81" s="518"/>
      <c r="BM81" s="518"/>
      <c r="BN81" s="518"/>
      <c r="BO81" s="518"/>
      <c r="BP81" s="518"/>
      <c r="BQ81" s="518"/>
      <c r="BR81" s="518"/>
      <c r="BS81" s="518"/>
      <c r="BT81" s="518"/>
      <c r="BU81" s="518"/>
      <c r="BV81" s="518"/>
      <c r="BW81" s="518"/>
      <c r="BX81" s="518"/>
      <c r="BY81" s="518"/>
      <c r="BZ81" s="518"/>
      <c r="CA81" s="518"/>
      <c r="CB81" s="518"/>
      <c r="CC81" s="518"/>
      <c r="CD81" s="518"/>
      <c r="CE81" s="518"/>
      <c r="CF81" s="518"/>
      <c r="CG81" s="518"/>
      <c r="CH81" s="518"/>
      <c r="CI81" s="518"/>
      <c r="CJ81" s="518"/>
      <c r="CK81" s="518"/>
      <c r="CL81" s="518"/>
      <c r="CM81" s="518"/>
      <c r="CN81" s="518"/>
      <c r="CO81" s="518"/>
      <c r="CP81" s="518"/>
      <c r="CQ81" s="518"/>
      <c r="CR81" s="518"/>
      <c r="CS81" s="518"/>
      <c r="CT81" s="518"/>
      <c r="CU81" s="518"/>
      <c r="CV81" s="518"/>
      <c r="CW81" s="518"/>
      <c r="CX81" s="518"/>
      <c r="CY81" s="518"/>
      <c r="CZ81" s="518"/>
      <c r="DA81" s="518"/>
      <c r="DB81" s="518"/>
      <c r="DC81" s="518"/>
      <c r="DD81" s="518"/>
      <c r="DE81" s="518"/>
      <c r="DF81" s="518"/>
      <c r="DG81" s="518"/>
      <c r="DH81" s="518"/>
      <c r="DI81" s="518"/>
      <c r="DJ81" s="518"/>
      <c r="DK81" s="518"/>
      <c r="DL81" s="518"/>
      <c r="DM81" s="518"/>
      <c r="DN81" s="518"/>
      <c r="DO81" s="518"/>
      <c r="DP81" s="518"/>
      <c r="DQ81" s="518"/>
      <c r="DR81" s="518"/>
      <c r="DS81" s="518"/>
      <c r="DT81" s="518"/>
      <c r="DU81" s="518"/>
      <c r="DV81" s="518"/>
      <c r="DW81" s="518"/>
      <c r="DX81" s="518"/>
      <c r="DY81" s="518"/>
      <c r="DZ81" s="518"/>
      <c r="EA81" s="518"/>
      <c r="EB81" s="518"/>
      <c r="EC81" s="518"/>
      <c r="ED81" s="518"/>
      <c r="EE81" s="518"/>
      <c r="EF81" s="518"/>
      <c r="EG81" s="518"/>
      <c r="EH81" s="518"/>
      <c r="EI81" s="518"/>
      <c r="EJ81" s="518"/>
      <c r="EK81" s="518"/>
      <c r="EL81" s="518"/>
      <c r="EM81" s="518"/>
      <c r="EN81" s="518"/>
      <c r="EO81" s="518"/>
      <c r="EP81" s="518"/>
      <c r="EQ81" s="518"/>
      <c r="ER81" s="518"/>
      <c r="ES81" s="518"/>
      <c r="ET81" s="518"/>
      <c r="EU81" s="518"/>
      <c r="EV81" s="518"/>
      <c r="EW81" s="518"/>
      <c r="EX81" s="518"/>
      <c r="EY81" s="518"/>
      <c r="EZ81" s="518"/>
      <c r="FA81" s="518"/>
      <c r="FB81" s="518"/>
      <c r="FC81" s="518"/>
      <c r="FD81" s="518"/>
      <c r="FE81" s="518"/>
      <c r="FF81" s="518"/>
      <c r="FG81" s="518"/>
      <c r="FH81" s="518"/>
      <c r="FI81" s="518"/>
      <c r="FJ81" s="518"/>
      <c r="FK81" s="518"/>
      <c r="FL81" s="518"/>
      <c r="FM81" s="518"/>
      <c r="FN81" s="518"/>
      <c r="FO81" s="518"/>
      <c r="FP81" s="518"/>
      <c r="FQ81" s="518"/>
      <c r="FR81" s="518"/>
      <c r="FS81" s="518"/>
      <c r="FT81" s="518"/>
      <c r="FU81" s="518"/>
      <c r="FV81" s="518"/>
      <c r="FW81" s="518"/>
      <c r="FX81" s="518"/>
      <c r="FY81" s="518"/>
      <c r="FZ81" s="518"/>
      <c r="GA81" s="518"/>
      <c r="GB81" s="518"/>
      <c r="GC81" s="518"/>
      <c r="GD81" s="518"/>
      <c r="GE81" s="518"/>
      <c r="GF81" s="518"/>
      <c r="GG81" s="518"/>
      <c r="GH81" s="518"/>
      <c r="GI81" s="518"/>
      <c r="GJ81" s="518"/>
      <c r="GK81" s="518"/>
      <c r="GL81" s="518"/>
      <c r="GM81" s="518"/>
      <c r="GN81" s="518"/>
      <c r="GO81" s="518"/>
      <c r="GP81" s="518"/>
      <c r="GQ81" s="518"/>
      <c r="GR81" s="518"/>
      <c r="GS81" s="518"/>
      <c r="GT81" s="518"/>
      <c r="GU81" s="518"/>
      <c r="GV81" s="518"/>
      <c r="GW81" s="518"/>
      <c r="GX81" s="518"/>
      <c r="GY81" s="518"/>
      <c r="GZ81" s="518"/>
      <c r="HA81" s="518"/>
      <c r="HB81" s="518"/>
      <c r="HC81" s="518"/>
      <c r="HD81" s="518"/>
      <c r="HE81" s="518"/>
      <c r="HF81" s="518"/>
      <c r="HG81" s="518"/>
      <c r="HH81" s="518"/>
      <c r="HI81" s="518"/>
      <c r="HJ81" s="518"/>
      <c r="HK81" s="518"/>
      <c r="HL81" s="518"/>
      <c r="HM81" s="518"/>
      <c r="HN81" s="518"/>
      <c r="HO81" s="518"/>
      <c r="HP81" s="518"/>
      <c r="HQ81" s="518"/>
      <c r="HR81" s="518"/>
      <c r="HS81" s="518"/>
      <c r="HT81" s="518"/>
      <c r="HU81" s="518"/>
      <c r="HV81" s="518"/>
      <c r="HW81" s="518"/>
      <c r="HX81" s="518"/>
      <c r="HY81" s="518"/>
      <c r="HZ81" s="518"/>
      <c r="IA81" s="518"/>
      <c r="IB81" s="518"/>
      <c r="IC81" s="518"/>
      <c r="ID81" s="518"/>
      <c r="IE81" s="518"/>
      <c r="IF81" s="518"/>
      <c r="IG81" s="518"/>
      <c r="IH81" s="518"/>
      <c r="II81" s="518"/>
      <c r="IJ81" s="518"/>
      <c r="IK81" s="518"/>
      <c r="IL81" s="518"/>
      <c r="IM81" s="518"/>
      <c r="IN81" s="518"/>
      <c r="IO81" s="518"/>
      <c r="IP81" s="518"/>
      <c r="IQ81" s="518"/>
      <c r="IR81" s="518"/>
      <c r="IS81" s="518"/>
      <c r="IT81" s="518"/>
      <c r="IU81" s="518"/>
      <c r="IV81" s="518"/>
    </row>
    <row r="82" spans="1:256" s="517" customFormat="1" ht="24.75" customHeight="1" x14ac:dyDescent="0.2">
      <c r="A82" s="637"/>
      <c r="B82" s="372" t="s">
        <v>548</v>
      </c>
      <c r="C82" s="373">
        <f>SUM('Summary Data'!C245)</f>
        <v>165</v>
      </c>
      <c r="D82" s="374">
        <f>SUM('Summary Data'!D245)</f>
        <v>45695394.810000002</v>
      </c>
      <c r="E82" s="375">
        <f>SUM('Summary Data'!E245)</f>
        <v>391018</v>
      </c>
      <c r="F82" s="374"/>
      <c r="G82" s="373">
        <v>0</v>
      </c>
      <c r="H82" s="424">
        <f>SUM('Summary Data'!G245)</f>
        <v>0</v>
      </c>
      <c r="I82" s="374">
        <f>SUM('Summary Data'!H245)</f>
        <v>0</v>
      </c>
      <c r="J82" s="378"/>
      <c r="K82" s="379"/>
      <c r="L82" s="380">
        <f>SUM('Summary Data'!AK245)</f>
        <v>8</v>
      </c>
      <c r="M82" s="374">
        <f>SUM('Summary Data'!AL245)</f>
        <v>40528295</v>
      </c>
      <c r="N82" s="375">
        <f>SUM('Summary Data'!AM245)</f>
        <v>448702</v>
      </c>
      <c r="O82" s="380">
        <f>SUM('Summary Data'!AN245)</f>
        <v>31</v>
      </c>
      <c r="P82" s="374">
        <f>SUM('Summary Data'!AO245)</f>
        <v>4882269</v>
      </c>
      <c r="Q82" s="375">
        <f>SUM('Summary Data'!AP245)</f>
        <v>218002</v>
      </c>
      <c r="R82" s="380">
        <f>SUM('Summary Data'!Y245)</f>
        <v>250</v>
      </c>
      <c r="S82" s="374">
        <f>SUM('Summary Data'!Z245)</f>
        <v>52760.69</v>
      </c>
      <c r="T82" s="380">
        <f>SUM('Summary Data'!AA245)</f>
        <v>28</v>
      </c>
      <c r="U82" s="374">
        <f>SUM('Summary Data'!AB245)</f>
        <v>78543.34</v>
      </c>
      <c r="V82" s="380">
        <f>SUM('Summary Data'!AC245)</f>
        <v>368</v>
      </c>
      <c r="W82" s="374">
        <f>SUM('Summary Data'!AD245)</f>
        <v>77030.12</v>
      </c>
      <c r="X82" s="380">
        <f>SUM('Summary Data'!AE245)</f>
        <v>430</v>
      </c>
      <c r="Y82" s="374">
        <f>SUM('Summary Data'!AF245)</f>
        <v>57478.65</v>
      </c>
      <c r="Z82" s="518"/>
      <c r="AA82" s="518"/>
      <c r="AB82" s="518"/>
      <c r="AC82" s="518"/>
      <c r="AD82" s="518"/>
      <c r="AE82" s="518"/>
      <c r="AF82" s="518"/>
      <c r="AG82" s="518"/>
      <c r="AH82" s="518"/>
      <c r="AI82" s="518"/>
      <c r="AJ82" s="518"/>
      <c r="AK82" s="518"/>
      <c r="AL82" s="518"/>
      <c r="AM82" s="518"/>
      <c r="AN82" s="518"/>
      <c r="AO82" s="518"/>
      <c r="AP82" s="518"/>
      <c r="AQ82" s="518"/>
      <c r="AR82" s="518"/>
      <c r="AS82" s="518"/>
      <c r="AT82" s="518"/>
      <c r="AU82" s="518"/>
      <c r="AV82" s="518"/>
      <c r="AW82" s="518"/>
      <c r="AX82" s="518"/>
      <c r="AY82" s="518"/>
      <c r="AZ82" s="518"/>
      <c r="BA82" s="518"/>
      <c r="BB82" s="518"/>
      <c r="BC82" s="518"/>
      <c r="BD82" s="518"/>
      <c r="BE82" s="518"/>
      <c r="BF82" s="518"/>
      <c r="BG82" s="518"/>
      <c r="BH82" s="518"/>
      <c r="BI82" s="518"/>
      <c r="BJ82" s="518"/>
      <c r="BK82" s="518"/>
      <c r="BL82" s="518"/>
      <c r="BM82" s="518"/>
      <c r="BN82" s="518"/>
      <c r="BO82" s="518"/>
      <c r="BP82" s="518"/>
      <c r="BQ82" s="518"/>
      <c r="BR82" s="518"/>
      <c r="BS82" s="518"/>
      <c r="BT82" s="518"/>
      <c r="BU82" s="518"/>
      <c r="BV82" s="518"/>
      <c r="BW82" s="518"/>
      <c r="BX82" s="518"/>
      <c r="BY82" s="518"/>
      <c r="BZ82" s="518"/>
      <c r="CA82" s="518"/>
      <c r="CB82" s="518"/>
      <c r="CC82" s="518"/>
      <c r="CD82" s="518"/>
      <c r="CE82" s="518"/>
      <c r="CF82" s="518"/>
      <c r="CG82" s="518"/>
      <c r="CH82" s="518"/>
      <c r="CI82" s="518"/>
      <c r="CJ82" s="518"/>
      <c r="CK82" s="518"/>
      <c r="CL82" s="518"/>
      <c r="CM82" s="518"/>
      <c r="CN82" s="518"/>
      <c r="CO82" s="518"/>
      <c r="CP82" s="518"/>
      <c r="CQ82" s="518"/>
      <c r="CR82" s="518"/>
      <c r="CS82" s="518"/>
      <c r="CT82" s="518"/>
      <c r="CU82" s="518"/>
      <c r="CV82" s="518"/>
      <c r="CW82" s="518"/>
      <c r="CX82" s="518"/>
      <c r="CY82" s="518"/>
      <c r="CZ82" s="518"/>
      <c r="DA82" s="518"/>
      <c r="DB82" s="518"/>
      <c r="DC82" s="518"/>
      <c r="DD82" s="518"/>
      <c r="DE82" s="518"/>
      <c r="DF82" s="518"/>
      <c r="DG82" s="518"/>
      <c r="DH82" s="518"/>
      <c r="DI82" s="518"/>
      <c r="DJ82" s="518"/>
      <c r="DK82" s="518"/>
      <c r="DL82" s="518"/>
      <c r="DM82" s="518"/>
      <c r="DN82" s="518"/>
      <c r="DO82" s="518"/>
      <c r="DP82" s="518"/>
      <c r="DQ82" s="518"/>
      <c r="DR82" s="518"/>
      <c r="DS82" s="518"/>
      <c r="DT82" s="518"/>
      <c r="DU82" s="518"/>
      <c r="DV82" s="518"/>
      <c r="DW82" s="518"/>
      <c r="DX82" s="518"/>
      <c r="DY82" s="518"/>
      <c r="DZ82" s="518"/>
      <c r="EA82" s="518"/>
      <c r="EB82" s="518"/>
      <c r="EC82" s="518"/>
      <c r="ED82" s="518"/>
      <c r="EE82" s="518"/>
      <c r="EF82" s="518"/>
      <c r="EG82" s="518"/>
      <c r="EH82" s="518"/>
      <c r="EI82" s="518"/>
      <c r="EJ82" s="518"/>
      <c r="EK82" s="518"/>
      <c r="EL82" s="518"/>
      <c r="EM82" s="518"/>
      <c r="EN82" s="518"/>
      <c r="EO82" s="518"/>
      <c r="EP82" s="518"/>
      <c r="EQ82" s="518"/>
      <c r="ER82" s="518"/>
      <c r="ES82" s="518"/>
      <c r="ET82" s="518"/>
      <c r="EU82" s="518"/>
      <c r="EV82" s="518"/>
      <c r="EW82" s="518"/>
      <c r="EX82" s="518"/>
      <c r="EY82" s="518"/>
      <c r="EZ82" s="518"/>
      <c r="FA82" s="518"/>
      <c r="FB82" s="518"/>
      <c r="FC82" s="518"/>
      <c r="FD82" s="518"/>
      <c r="FE82" s="518"/>
      <c r="FF82" s="518"/>
      <c r="FG82" s="518"/>
      <c r="FH82" s="518"/>
      <c r="FI82" s="518"/>
      <c r="FJ82" s="518"/>
      <c r="FK82" s="518"/>
      <c r="FL82" s="518"/>
      <c r="FM82" s="518"/>
      <c r="FN82" s="518"/>
      <c r="FO82" s="518"/>
      <c r="FP82" s="518"/>
      <c r="FQ82" s="518"/>
      <c r="FR82" s="518"/>
      <c r="FS82" s="518"/>
      <c r="FT82" s="518"/>
      <c r="FU82" s="518"/>
      <c r="FV82" s="518"/>
      <c r="FW82" s="518"/>
      <c r="FX82" s="518"/>
      <c r="FY82" s="518"/>
      <c r="FZ82" s="518"/>
      <c r="GA82" s="518"/>
      <c r="GB82" s="518"/>
      <c r="GC82" s="518"/>
      <c r="GD82" s="518"/>
      <c r="GE82" s="518"/>
      <c r="GF82" s="518"/>
      <c r="GG82" s="518"/>
      <c r="GH82" s="518"/>
      <c r="GI82" s="518"/>
      <c r="GJ82" s="518"/>
      <c r="GK82" s="518"/>
      <c r="GL82" s="518"/>
      <c r="GM82" s="518"/>
      <c r="GN82" s="518"/>
      <c r="GO82" s="518"/>
      <c r="GP82" s="518"/>
      <c r="GQ82" s="518"/>
      <c r="GR82" s="518"/>
      <c r="GS82" s="518"/>
      <c r="GT82" s="518"/>
      <c r="GU82" s="518"/>
      <c r="GV82" s="518"/>
      <c r="GW82" s="518"/>
      <c r="GX82" s="518"/>
      <c r="GY82" s="518"/>
      <c r="GZ82" s="518"/>
      <c r="HA82" s="518"/>
      <c r="HB82" s="518"/>
      <c r="HC82" s="518"/>
      <c r="HD82" s="518"/>
      <c r="HE82" s="518"/>
      <c r="HF82" s="518"/>
      <c r="HG82" s="518"/>
      <c r="HH82" s="518"/>
      <c r="HI82" s="518"/>
      <c r="HJ82" s="518"/>
      <c r="HK82" s="518"/>
      <c r="HL82" s="518"/>
      <c r="HM82" s="518"/>
      <c r="HN82" s="518"/>
      <c r="HO82" s="518"/>
      <c r="HP82" s="518"/>
      <c r="HQ82" s="518"/>
      <c r="HR82" s="518"/>
      <c r="HS82" s="518"/>
      <c r="HT82" s="518"/>
      <c r="HU82" s="518"/>
      <c r="HV82" s="518"/>
      <c r="HW82" s="518"/>
      <c r="HX82" s="518"/>
      <c r="HY82" s="518"/>
      <c r="HZ82" s="518"/>
      <c r="IA82" s="518"/>
      <c r="IB82" s="518"/>
      <c r="IC82" s="518"/>
      <c r="ID82" s="518"/>
      <c r="IE82" s="518"/>
      <c r="IF82" s="518"/>
      <c r="IG82" s="518"/>
      <c r="IH82" s="518"/>
      <c r="II82" s="518"/>
      <c r="IJ82" s="518"/>
      <c r="IK82" s="518"/>
      <c r="IL82" s="518"/>
      <c r="IM82" s="518"/>
      <c r="IN82" s="518"/>
      <c r="IO82" s="518"/>
      <c r="IP82" s="518"/>
      <c r="IQ82" s="518"/>
      <c r="IR82" s="518"/>
      <c r="IS82" s="518"/>
      <c r="IT82" s="518"/>
      <c r="IU82" s="518"/>
      <c r="IV82" s="518"/>
    </row>
    <row r="83" spans="1:256" s="517" customFormat="1" ht="20.25" customHeight="1" x14ac:dyDescent="0.2">
      <c r="A83" s="637"/>
      <c r="B83" s="381" t="s">
        <v>549</v>
      </c>
      <c r="C83" s="373">
        <f>SUM('Summary Data'!C246)</f>
        <v>141</v>
      </c>
      <c r="D83" s="374">
        <f>SUM('Summary Data'!D246)</f>
        <v>36564655.460000001</v>
      </c>
      <c r="E83" s="375">
        <f>SUM('Summary Data'!E246)</f>
        <v>346450</v>
      </c>
      <c r="F83" s="374"/>
      <c r="G83" s="373">
        <v>3</v>
      </c>
      <c r="H83" s="424">
        <f>SUM('Summary Data'!G246)</f>
        <v>40</v>
      </c>
      <c r="I83" s="374">
        <f>SUM('Summary Data'!H246)</f>
        <v>3205271</v>
      </c>
      <c r="J83" s="378" t="s">
        <v>564</v>
      </c>
      <c r="K83" s="379" t="s">
        <v>565</v>
      </c>
      <c r="L83" s="380">
        <f>SUM('Summary Data'!AK246)</f>
        <v>7</v>
      </c>
      <c r="M83" s="374">
        <f>SUM('Summary Data'!AL246)</f>
        <v>17146428</v>
      </c>
      <c r="N83" s="375">
        <f>SUM('Summary Data'!AM246)</f>
        <v>79434</v>
      </c>
      <c r="O83" s="380">
        <f>SUM('Summary Data'!AN246)</f>
        <v>16</v>
      </c>
      <c r="P83" s="374">
        <f>SUM('Summary Data'!AO246)</f>
        <v>5208075</v>
      </c>
      <c r="Q83" s="375">
        <f>SUM('Summary Data'!AP246)</f>
        <v>104991</v>
      </c>
      <c r="R83" s="380">
        <f>SUM('Summary Data'!Y246)</f>
        <v>249</v>
      </c>
      <c r="S83" s="374">
        <f>SUM('Summary Data'!Z246)</f>
        <v>53937.89</v>
      </c>
      <c r="T83" s="380">
        <f>SUM('Summary Data'!AA246)</f>
        <v>41</v>
      </c>
      <c r="U83" s="374">
        <f>SUM('Summary Data'!AB246)</f>
        <v>45541.62</v>
      </c>
      <c r="V83" s="380">
        <f>SUM('Summary Data'!AC246)</f>
        <v>371</v>
      </c>
      <c r="W83" s="374">
        <f>SUM('Summary Data'!AD246)</f>
        <v>85296.22</v>
      </c>
      <c r="X83" s="380">
        <f>SUM('Summary Data'!AE246)</f>
        <v>460</v>
      </c>
      <c r="Y83" s="374">
        <f>SUM('Summary Data'!AF246)</f>
        <v>67603.95</v>
      </c>
      <c r="Z83" s="518"/>
      <c r="AA83" s="518"/>
      <c r="AB83" s="518"/>
      <c r="AC83" s="518"/>
      <c r="AD83" s="518"/>
      <c r="AE83" s="518"/>
      <c r="AF83" s="518"/>
      <c r="AG83" s="518"/>
      <c r="AH83" s="518"/>
      <c r="AI83" s="518"/>
      <c r="AJ83" s="518"/>
      <c r="AK83" s="518"/>
      <c r="AL83" s="518"/>
      <c r="AM83" s="518"/>
      <c r="AN83" s="518"/>
      <c r="AO83" s="518"/>
      <c r="AP83" s="518"/>
      <c r="AQ83" s="518"/>
      <c r="AR83" s="518"/>
      <c r="AS83" s="518"/>
      <c r="AT83" s="518"/>
      <c r="AU83" s="518"/>
      <c r="AV83" s="518"/>
      <c r="AW83" s="518"/>
      <c r="AX83" s="518"/>
      <c r="AY83" s="518"/>
      <c r="AZ83" s="518"/>
      <c r="BA83" s="518"/>
      <c r="BB83" s="518"/>
      <c r="BC83" s="518"/>
      <c r="BD83" s="518"/>
      <c r="BE83" s="518"/>
      <c r="BF83" s="518"/>
      <c r="BG83" s="518"/>
      <c r="BH83" s="518"/>
      <c r="BI83" s="518"/>
      <c r="BJ83" s="518"/>
      <c r="BK83" s="518"/>
      <c r="BL83" s="518"/>
      <c r="BM83" s="518"/>
      <c r="BN83" s="518"/>
      <c r="BO83" s="518"/>
      <c r="BP83" s="518"/>
      <c r="BQ83" s="518"/>
      <c r="BR83" s="518"/>
      <c r="BS83" s="518"/>
      <c r="BT83" s="518"/>
      <c r="BU83" s="518"/>
      <c r="BV83" s="518"/>
      <c r="BW83" s="518"/>
      <c r="BX83" s="518"/>
      <c r="BY83" s="518"/>
      <c r="BZ83" s="518"/>
      <c r="CA83" s="518"/>
      <c r="CB83" s="518"/>
      <c r="CC83" s="518"/>
      <c r="CD83" s="518"/>
      <c r="CE83" s="518"/>
      <c r="CF83" s="518"/>
      <c r="CG83" s="518"/>
      <c r="CH83" s="518"/>
      <c r="CI83" s="518"/>
      <c r="CJ83" s="518"/>
      <c r="CK83" s="518"/>
      <c r="CL83" s="518"/>
      <c r="CM83" s="518"/>
      <c r="CN83" s="518"/>
      <c r="CO83" s="518"/>
      <c r="CP83" s="518"/>
      <c r="CQ83" s="518"/>
      <c r="CR83" s="518"/>
      <c r="CS83" s="518"/>
      <c r="CT83" s="518"/>
      <c r="CU83" s="518"/>
      <c r="CV83" s="518"/>
      <c r="CW83" s="518"/>
      <c r="CX83" s="518"/>
      <c r="CY83" s="518"/>
      <c r="CZ83" s="518"/>
      <c r="DA83" s="518"/>
      <c r="DB83" s="518"/>
      <c r="DC83" s="518"/>
      <c r="DD83" s="518"/>
      <c r="DE83" s="518"/>
      <c r="DF83" s="518"/>
      <c r="DG83" s="518"/>
      <c r="DH83" s="518"/>
      <c r="DI83" s="518"/>
      <c r="DJ83" s="518"/>
      <c r="DK83" s="518"/>
      <c r="DL83" s="518"/>
      <c r="DM83" s="518"/>
      <c r="DN83" s="518"/>
      <c r="DO83" s="518"/>
      <c r="DP83" s="518"/>
      <c r="DQ83" s="518"/>
      <c r="DR83" s="518"/>
      <c r="DS83" s="518"/>
      <c r="DT83" s="518"/>
      <c r="DU83" s="518"/>
      <c r="DV83" s="518"/>
      <c r="DW83" s="518"/>
      <c r="DX83" s="518"/>
      <c r="DY83" s="518"/>
      <c r="DZ83" s="518"/>
      <c r="EA83" s="518"/>
      <c r="EB83" s="518"/>
      <c r="EC83" s="518"/>
      <c r="ED83" s="518"/>
      <c r="EE83" s="518"/>
      <c r="EF83" s="518"/>
      <c r="EG83" s="518"/>
      <c r="EH83" s="518"/>
      <c r="EI83" s="518"/>
      <c r="EJ83" s="518"/>
      <c r="EK83" s="518"/>
      <c r="EL83" s="518"/>
      <c r="EM83" s="518"/>
      <c r="EN83" s="518"/>
      <c r="EO83" s="518"/>
      <c r="EP83" s="518"/>
      <c r="EQ83" s="518"/>
      <c r="ER83" s="518"/>
      <c r="ES83" s="518"/>
      <c r="ET83" s="518"/>
      <c r="EU83" s="518"/>
      <c r="EV83" s="518"/>
      <c r="EW83" s="518"/>
      <c r="EX83" s="518"/>
      <c r="EY83" s="518"/>
      <c r="EZ83" s="518"/>
      <c r="FA83" s="518"/>
      <c r="FB83" s="518"/>
      <c r="FC83" s="518"/>
      <c r="FD83" s="518"/>
      <c r="FE83" s="518"/>
      <c r="FF83" s="518"/>
      <c r="FG83" s="518"/>
      <c r="FH83" s="518"/>
      <c r="FI83" s="518"/>
      <c r="FJ83" s="518"/>
      <c r="FK83" s="518"/>
      <c r="FL83" s="518"/>
      <c r="FM83" s="518"/>
      <c r="FN83" s="518"/>
      <c r="FO83" s="518"/>
      <c r="FP83" s="518"/>
      <c r="FQ83" s="518"/>
      <c r="FR83" s="518"/>
      <c r="FS83" s="518"/>
      <c r="FT83" s="518"/>
      <c r="FU83" s="518"/>
      <c r="FV83" s="518"/>
      <c r="FW83" s="518"/>
      <c r="FX83" s="518"/>
      <c r="FY83" s="518"/>
      <c r="FZ83" s="518"/>
      <c r="GA83" s="518"/>
      <c r="GB83" s="518"/>
      <c r="GC83" s="518"/>
      <c r="GD83" s="518"/>
      <c r="GE83" s="518"/>
      <c r="GF83" s="518"/>
      <c r="GG83" s="518"/>
      <c r="GH83" s="518"/>
      <c r="GI83" s="518"/>
      <c r="GJ83" s="518"/>
      <c r="GK83" s="518"/>
      <c r="GL83" s="518"/>
      <c r="GM83" s="518"/>
      <c r="GN83" s="518"/>
      <c r="GO83" s="518"/>
      <c r="GP83" s="518"/>
      <c r="GQ83" s="518"/>
      <c r="GR83" s="518"/>
      <c r="GS83" s="518"/>
      <c r="GT83" s="518"/>
      <c r="GU83" s="518"/>
      <c r="GV83" s="518"/>
      <c r="GW83" s="518"/>
      <c r="GX83" s="518"/>
      <c r="GY83" s="518"/>
      <c r="GZ83" s="518"/>
      <c r="HA83" s="518"/>
      <c r="HB83" s="518"/>
      <c r="HC83" s="518"/>
      <c r="HD83" s="518"/>
      <c r="HE83" s="518"/>
      <c r="HF83" s="518"/>
      <c r="HG83" s="518"/>
      <c r="HH83" s="518"/>
      <c r="HI83" s="518"/>
      <c r="HJ83" s="518"/>
      <c r="HK83" s="518"/>
      <c r="HL83" s="518"/>
      <c r="HM83" s="518"/>
      <c r="HN83" s="518"/>
      <c r="HO83" s="518"/>
      <c r="HP83" s="518"/>
      <c r="HQ83" s="518"/>
      <c r="HR83" s="518"/>
      <c r="HS83" s="518"/>
      <c r="HT83" s="518"/>
      <c r="HU83" s="518"/>
      <c r="HV83" s="518"/>
      <c r="HW83" s="518"/>
      <c r="HX83" s="518"/>
      <c r="HY83" s="518"/>
      <c r="HZ83" s="518"/>
      <c r="IA83" s="518"/>
      <c r="IB83" s="518"/>
      <c r="IC83" s="518"/>
      <c r="ID83" s="518"/>
      <c r="IE83" s="518"/>
      <c r="IF83" s="518"/>
      <c r="IG83" s="518"/>
      <c r="IH83" s="518"/>
      <c r="II83" s="518"/>
      <c r="IJ83" s="518"/>
      <c r="IK83" s="518"/>
      <c r="IL83" s="518"/>
      <c r="IM83" s="518"/>
      <c r="IN83" s="518"/>
      <c r="IO83" s="518"/>
      <c r="IP83" s="518"/>
      <c r="IQ83" s="518"/>
      <c r="IR83" s="518"/>
      <c r="IS83" s="518"/>
      <c r="IT83" s="518"/>
      <c r="IU83" s="518"/>
      <c r="IV83" s="518"/>
    </row>
    <row r="84" spans="1:256" s="517" customFormat="1" ht="21.75" customHeight="1" x14ac:dyDescent="0.2">
      <c r="A84" s="637"/>
      <c r="B84" s="381" t="s">
        <v>550</v>
      </c>
      <c r="C84" s="373">
        <f>SUM('Summary Data'!C247)</f>
        <v>174</v>
      </c>
      <c r="D84" s="374">
        <f>SUM('Summary Data'!D247)</f>
        <v>45338496.960000001</v>
      </c>
      <c r="E84" s="375">
        <f>SUM('Summary Data'!E247)</f>
        <v>421929</v>
      </c>
      <c r="F84" s="374"/>
      <c r="G84" s="373">
        <v>6</v>
      </c>
      <c r="H84" s="373">
        <f>SUM('Summary Data'!G247)</f>
        <v>56</v>
      </c>
      <c r="I84" s="374">
        <f>SUM('Summary Data'!H247)</f>
        <v>7871123.2999999998</v>
      </c>
      <c r="J84" s="376" t="s">
        <v>562</v>
      </c>
      <c r="K84" s="378" t="s">
        <v>563</v>
      </c>
      <c r="L84" s="373">
        <f>SUM('Summary Data'!AK247)</f>
        <v>9</v>
      </c>
      <c r="M84" s="374">
        <f>SUM('Summary Data'!AL247)</f>
        <v>38294333</v>
      </c>
      <c r="N84" s="375">
        <f>SUM('Summary Data'!AM247)</f>
        <v>251232</v>
      </c>
      <c r="O84" s="373">
        <f>SUM('Summary Data'!AN247)</f>
        <v>15</v>
      </c>
      <c r="P84" s="374">
        <f>SUM('Summary Data'!AO247)</f>
        <v>6006193.4100000001</v>
      </c>
      <c r="Q84" s="375">
        <f>SUM('Summary Data'!AP247)</f>
        <v>117964</v>
      </c>
      <c r="R84" s="375">
        <f>SUM('Summary Data'!Y247)</f>
        <v>223</v>
      </c>
      <c r="S84" s="374">
        <f>SUM('Summary Data'!Z247)</f>
        <v>45417.35</v>
      </c>
      <c r="T84" s="375">
        <f>SUM('Summary Data'!AA247)</f>
        <v>30</v>
      </c>
      <c r="U84" s="374">
        <f>SUM('Summary Data'!AB247)</f>
        <v>86513.21</v>
      </c>
      <c r="V84" s="375">
        <f>SUM('Summary Data'!AC247)</f>
        <v>318</v>
      </c>
      <c r="W84" s="374">
        <f>SUM('Summary Data'!AD247)</f>
        <v>61927</v>
      </c>
      <c r="X84" s="375">
        <f>SUM('Summary Data'!AE247)</f>
        <v>533</v>
      </c>
      <c r="Y84" s="374">
        <f>SUM('Summary Data'!AF247)</f>
        <v>48632.68</v>
      </c>
      <c r="Z84" s="518"/>
      <c r="AA84" s="518"/>
      <c r="AB84" s="518"/>
      <c r="AC84" s="518"/>
      <c r="AD84" s="518"/>
      <c r="AE84" s="518"/>
      <c r="AF84" s="518"/>
      <c r="AG84" s="518"/>
      <c r="AH84" s="518"/>
      <c r="AI84" s="518"/>
      <c r="AJ84" s="518"/>
      <c r="AK84" s="518"/>
      <c r="AL84" s="518"/>
      <c r="AM84" s="518"/>
      <c r="AN84" s="518"/>
      <c r="AO84" s="518"/>
      <c r="AP84" s="518"/>
      <c r="AQ84" s="518"/>
      <c r="AR84" s="518"/>
      <c r="AS84" s="518"/>
      <c r="AT84" s="518"/>
      <c r="AU84" s="518"/>
      <c r="AV84" s="518"/>
      <c r="AW84" s="518"/>
      <c r="AX84" s="518"/>
      <c r="AY84" s="518"/>
      <c r="AZ84" s="518"/>
      <c r="BA84" s="518"/>
      <c r="BB84" s="518"/>
      <c r="BC84" s="518"/>
      <c r="BD84" s="518"/>
      <c r="BE84" s="518"/>
      <c r="BF84" s="518"/>
      <c r="BG84" s="518"/>
      <c r="BH84" s="518"/>
      <c r="BI84" s="518"/>
      <c r="BJ84" s="518"/>
      <c r="BK84" s="518"/>
      <c r="BL84" s="518"/>
      <c r="BM84" s="518"/>
      <c r="BN84" s="518"/>
      <c r="BO84" s="518"/>
      <c r="BP84" s="518"/>
      <c r="BQ84" s="518"/>
      <c r="BR84" s="518"/>
      <c r="BS84" s="518"/>
      <c r="BT84" s="518"/>
      <c r="BU84" s="518"/>
      <c r="BV84" s="518"/>
      <c r="BW84" s="518"/>
      <c r="BX84" s="518"/>
      <c r="BY84" s="518"/>
      <c r="BZ84" s="518"/>
      <c r="CA84" s="518"/>
      <c r="CB84" s="518"/>
      <c r="CC84" s="518"/>
      <c r="CD84" s="518"/>
      <c r="CE84" s="518"/>
      <c r="CF84" s="518"/>
      <c r="CG84" s="518"/>
      <c r="CH84" s="518"/>
      <c r="CI84" s="518"/>
      <c r="CJ84" s="518"/>
      <c r="CK84" s="518"/>
      <c r="CL84" s="518"/>
      <c r="CM84" s="518"/>
      <c r="CN84" s="518"/>
      <c r="CO84" s="518"/>
      <c r="CP84" s="518"/>
      <c r="CQ84" s="518"/>
      <c r="CR84" s="518"/>
      <c r="CS84" s="518"/>
      <c r="CT84" s="518"/>
      <c r="CU84" s="518"/>
      <c r="CV84" s="518"/>
      <c r="CW84" s="518"/>
      <c r="CX84" s="518"/>
      <c r="CY84" s="518"/>
      <c r="CZ84" s="518"/>
      <c r="DA84" s="518"/>
      <c r="DB84" s="518"/>
      <c r="DC84" s="518"/>
      <c r="DD84" s="518"/>
      <c r="DE84" s="518"/>
      <c r="DF84" s="518"/>
      <c r="DG84" s="518"/>
      <c r="DH84" s="518"/>
      <c r="DI84" s="518"/>
      <c r="DJ84" s="518"/>
      <c r="DK84" s="518"/>
      <c r="DL84" s="518"/>
      <c r="DM84" s="518"/>
      <c r="DN84" s="518"/>
      <c r="DO84" s="518"/>
      <c r="DP84" s="518"/>
      <c r="DQ84" s="518"/>
      <c r="DR84" s="518"/>
      <c r="DS84" s="518"/>
      <c r="DT84" s="518"/>
      <c r="DU84" s="518"/>
      <c r="DV84" s="518"/>
      <c r="DW84" s="518"/>
      <c r="DX84" s="518"/>
      <c r="DY84" s="518"/>
      <c r="DZ84" s="518"/>
      <c r="EA84" s="518"/>
      <c r="EB84" s="518"/>
      <c r="EC84" s="518"/>
      <c r="ED84" s="518"/>
      <c r="EE84" s="518"/>
      <c r="EF84" s="518"/>
      <c r="EG84" s="518"/>
      <c r="EH84" s="518"/>
      <c r="EI84" s="518"/>
      <c r="EJ84" s="518"/>
      <c r="EK84" s="518"/>
      <c r="EL84" s="518"/>
      <c r="EM84" s="518"/>
      <c r="EN84" s="518"/>
      <c r="EO84" s="518"/>
      <c r="EP84" s="518"/>
      <c r="EQ84" s="518"/>
      <c r="ER84" s="518"/>
      <c r="ES84" s="518"/>
      <c r="ET84" s="518"/>
      <c r="EU84" s="518"/>
      <c r="EV84" s="518"/>
      <c r="EW84" s="518"/>
      <c r="EX84" s="518"/>
      <c r="EY84" s="518"/>
      <c r="EZ84" s="518"/>
      <c r="FA84" s="518"/>
      <c r="FB84" s="518"/>
      <c r="FC84" s="518"/>
      <c r="FD84" s="518"/>
      <c r="FE84" s="518"/>
      <c r="FF84" s="518"/>
      <c r="FG84" s="518"/>
      <c r="FH84" s="518"/>
      <c r="FI84" s="518"/>
      <c r="FJ84" s="518"/>
      <c r="FK84" s="518"/>
      <c r="FL84" s="518"/>
      <c r="FM84" s="518"/>
      <c r="FN84" s="518"/>
      <c r="FO84" s="518"/>
      <c r="FP84" s="518"/>
      <c r="FQ84" s="518"/>
      <c r="FR84" s="518"/>
      <c r="FS84" s="518"/>
      <c r="FT84" s="518"/>
      <c r="FU84" s="518"/>
      <c r="FV84" s="518"/>
      <c r="FW84" s="518"/>
      <c r="FX84" s="518"/>
      <c r="FY84" s="518"/>
      <c r="FZ84" s="518"/>
      <c r="GA84" s="518"/>
      <c r="GB84" s="518"/>
      <c r="GC84" s="518"/>
      <c r="GD84" s="518"/>
      <c r="GE84" s="518"/>
      <c r="GF84" s="518"/>
      <c r="GG84" s="518"/>
      <c r="GH84" s="518"/>
      <c r="GI84" s="518"/>
      <c r="GJ84" s="518"/>
      <c r="GK84" s="518"/>
      <c r="GL84" s="518"/>
      <c r="GM84" s="518"/>
      <c r="GN84" s="518"/>
      <c r="GO84" s="518"/>
      <c r="GP84" s="518"/>
      <c r="GQ84" s="518"/>
      <c r="GR84" s="518"/>
      <c r="GS84" s="518"/>
      <c r="GT84" s="518"/>
      <c r="GU84" s="518"/>
      <c r="GV84" s="518"/>
      <c r="GW84" s="518"/>
      <c r="GX84" s="518"/>
      <c r="GY84" s="518"/>
      <c r="GZ84" s="518"/>
      <c r="HA84" s="518"/>
      <c r="HB84" s="518"/>
      <c r="HC84" s="518"/>
      <c r="HD84" s="518"/>
      <c r="HE84" s="518"/>
      <c r="HF84" s="518"/>
      <c r="HG84" s="518"/>
      <c r="HH84" s="518"/>
      <c r="HI84" s="518"/>
      <c r="HJ84" s="518"/>
      <c r="HK84" s="518"/>
      <c r="HL84" s="518"/>
      <c r="HM84" s="518"/>
      <c r="HN84" s="518"/>
      <c r="HO84" s="518"/>
      <c r="HP84" s="518"/>
      <c r="HQ84" s="518"/>
      <c r="HR84" s="518"/>
      <c r="HS84" s="518"/>
      <c r="HT84" s="518"/>
      <c r="HU84" s="518"/>
      <c r="HV84" s="518"/>
      <c r="HW84" s="518"/>
      <c r="HX84" s="518"/>
      <c r="HY84" s="518"/>
      <c r="HZ84" s="518"/>
      <c r="IA84" s="518"/>
      <c r="IB84" s="518"/>
      <c r="IC84" s="518"/>
      <c r="ID84" s="518"/>
      <c r="IE84" s="518"/>
      <c r="IF84" s="518"/>
      <c r="IG84" s="518"/>
      <c r="IH84" s="518"/>
      <c r="II84" s="518"/>
      <c r="IJ84" s="518"/>
      <c r="IK84" s="518"/>
      <c r="IL84" s="518"/>
      <c r="IM84" s="518"/>
      <c r="IN84" s="518"/>
      <c r="IO84" s="518"/>
      <c r="IP84" s="518"/>
      <c r="IQ84" s="518"/>
      <c r="IR84" s="518"/>
      <c r="IS84" s="518"/>
      <c r="IT84" s="518"/>
      <c r="IU84" s="518"/>
      <c r="IV84" s="518"/>
    </row>
    <row r="85" spans="1:256" s="517" customFormat="1" ht="24.75" customHeight="1" x14ac:dyDescent="0.2">
      <c r="A85" s="637"/>
      <c r="B85" s="381" t="s">
        <v>551</v>
      </c>
      <c r="C85" s="373">
        <f>SUM('Summary Data'!C248)</f>
        <v>209</v>
      </c>
      <c r="D85" s="374">
        <f>SUM('Summary Data'!D248)</f>
        <v>50983435.43</v>
      </c>
      <c r="E85" s="375">
        <f>SUM('Summary Data'!E248)</f>
        <v>476190</v>
      </c>
      <c r="F85" s="374"/>
      <c r="G85" s="373">
        <v>10</v>
      </c>
      <c r="H85" s="373">
        <f>SUM('Summary Data'!G248)</f>
        <v>36</v>
      </c>
      <c r="I85" s="374">
        <f>SUM('Summary Data'!H248)</f>
        <v>6677158.2400000002</v>
      </c>
      <c r="J85" s="592" t="s">
        <v>561</v>
      </c>
      <c r="K85" s="593" t="s">
        <v>560</v>
      </c>
      <c r="L85" s="373">
        <f>SUM('Summary Data'!AK248)</f>
        <v>11</v>
      </c>
      <c r="M85" s="374">
        <f>SUM('Summary Data'!AL248)</f>
        <v>15890112.1</v>
      </c>
      <c r="N85" s="375">
        <f>SUM('Summary Data'!AM248)</f>
        <v>105642</v>
      </c>
      <c r="O85" s="373">
        <f>SUM('Summary Data'!AN248)</f>
        <v>25</v>
      </c>
      <c r="P85" s="374">
        <f>SUM('Summary Data'!AO248)</f>
        <v>5307598</v>
      </c>
      <c r="Q85" s="375">
        <f>SUM('Summary Data'!AP248)</f>
        <v>64816</v>
      </c>
      <c r="R85" s="375">
        <f>SUM('Summary Data'!Y248)</f>
        <v>289</v>
      </c>
      <c r="S85" s="374">
        <f>SUM('Summary Data'!Z248)</f>
        <v>64448.76</v>
      </c>
      <c r="T85" s="375">
        <f>SUM('Summary Data'!AA248)</f>
        <v>35</v>
      </c>
      <c r="U85" s="374">
        <f>SUM('Summary Data'!AB248)</f>
        <v>60987.82</v>
      </c>
      <c r="V85" s="375">
        <f>SUM('Summary Data'!AC248)</f>
        <v>419</v>
      </c>
      <c r="W85" s="374">
        <f>SUM('Summary Data'!AD248)</f>
        <v>74612.210000000006</v>
      </c>
      <c r="X85" s="375">
        <f>SUM('Summary Data'!AE248)</f>
        <v>533</v>
      </c>
      <c r="Y85" s="374">
        <f>SUM('Summary Data'!AF248)</f>
        <v>64944.36</v>
      </c>
      <c r="Z85" s="518"/>
      <c r="AA85" s="518"/>
      <c r="AB85" s="518"/>
      <c r="AC85" s="518"/>
      <c r="AD85" s="518"/>
      <c r="AE85" s="518"/>
      <c r="AF85" s="518"/>
      <c r="AG85" s="518"/>
      <c r="AH85" s="518"/>
      <c r="AI85" s="518"/>
      <c r="AJ85" s="518"/>
      <c r="AK85" s="518"/>
      <c r="AL85" s="518"/>
      <c r="AM85" s="518"/>
      <c r="AN85" s="518"/>
      <c r="AO85" s="518"/>
      <c r="AP85" s="518"/>
      <c r="AQ85" s="518"/>
      <c r="AR85" s="518"/>
      <c r="AS85" s="518"/>
      <c r="AT85" s="518"/>
      <c r="AU85" s="518"/>
      <c r="AV85" s="518"/>
      <c r="AW85" s="518"/>
      <c r="AX85" s="518"/>
      <c r="AY85" s="518"/>
      <c r="AZ85" s="518"/>
      <c r="BA85" s="518"/>
      <c r="BB85" s="518"/>
      <c r="BC85" s="518"/>
      <c r="BD85" s="518"/>
      <c r="BE85" s="518"/>
      <c r="BF85" s="518"/>
      <c r="BG85" s="518"/>
      <c r="BH85" s="518"/>
      <c r="BI85" s="518"/>
      <c r="BJ85" s="518"/>
      <c r="BK85" s="518"/>
      <c r="BL85" s="518"/>
      <c r="BM85" s="518"/>
      <c r="BN85" s="518"/>
      <c r="BO85" s="518"/>
      <c r="BP85" s="518"/>
      <c r="BQ85" s="518"/>
      <c r="BR85" s="518"/>
      <c r="BS85" s="518"/>
      <c r="BT85" s="518"/>
      <c r="BU85" s="518"/>
      <c r="BV85" s="518"/>
      <c r="BW85" s="518"/>
      <c r="BX85" s="518"/>
      <c r="BY85" s="518"/>
      <c r="BZ85" s="518"/>
      <c r="CA85" s="518"/>
      <c r="CB85" s="518"/>
      <c r="CC85" s="518"/>
      <c r="CD85" s="518"/>
      <c r="CE85" s="518"/>
      <c r="CF85" s="518"/>
      <c r="CG85" s="518"/>
      <c r="CH85" s="518"/>
      <c r="CI85" s="518"/>
      <c r="CJ85" s="518"/>
      <c r="CK85" s="518"/>
      <c r="CL85" s="518"/>
      <c r="CM85" s="518"/>
      <c r="CN85" s="518"/>
      <c r="CO85" s="518"/>
      <c r="CP85" s="518"/>
      <c r="CQ85" s="518"/>
      <c r="CR85" s="518"/>
      <c r="CS85" s="518"/>
      <c r="CT85" s="518"/>
      <c r="CU85" s="518"/>
      <c r="CV85" s="518"/>
      <c r="CW85" s="518"/>
      <c r="CX85" s="518"/>
      <c r="CY85" s="518"/>
      <c r="CZ85" s="518"/>
      <c r="DA85" s="518"/>
      <c r="DB85" s="518"/>
      <c r="DC85" s="518"/>
      <c r="DD85" s="518"/>
      <c r="DE85" s="518"/>
      <c r="DF85" s="518"/>
      <c r="DG85" s="518"/>
      <c r="DH85" s="518"/>
      <c r="DI85" s="518"/>
      <c r="DJ85" s="518"/>
      <c r="DK85" s="518"/>
      <c r="DL85" s="518"/>
      <c r="DM85" s="518"/>
      <c r="DN85" s="518"/>
      <c r="DO85" s="518"/>
      <c r="DP85" s="518"/>
      <c r="DQ85" s="518"/>
      <c r="DR85" s="518"/>
      <c r="DS85" s="518"/>
      <c r="DT85" s="518"/>
      <c r="DU85" s="518"/>
      <c r="DV85" s="518"/>
      <c r="DW85" s="518"/>
      <c r="DX85" s="518"/>
      <c r="DY85" s="518"/>
      <c r="DZ85" s="518"/>
      <c r="EA85" s="518"/>
      <c r="EB85" s="518"/>
      <c r="EC85" s="518"/>
      <c r="ED85" s="518"/>
      <c r="EE85" s="518"/>
      <c r="EF85" s="518"/>
      <c r="EG85" s="518"/>
      <c r="EH85" s="518"/>
      <c r="EI85" s="518"/>
      <c r="EJ85" s="518"/>
      <c r="EK85" s="518"/>
      <c r="EL85" s="518"/>
      <c r="EM85" s="518"/>
      <c r="EN85" s="518"/>
      <c r="EO85" s="518"/>
      <c r="EP85" s="518"/>
      <c r="EQ85" s="518"/>
      <c r="ER85" s="518"/>
      <c r="ES85" s="518"/>
      <c r="ET85" s="518"/>
      <c r="EU85" s="518"/>
      <c r="EV85" s="518"/>
      <c r="EW85" s="518"/>
      <c r="EX85" s="518"/>
      <c r="EY85" s="518"/>
      <c r="EZ85" s="518"/>
      <c r="FA85" s="518"/>
      <c r="FB85" s="518"/>
      <c r="FC85" s="518"/>
      <c r="FD85" s="518"/>
      <c r="FE85" s="518"/>
      <c r="FF85" s="518"/>
      <c r="FG85" s="518"/>
      <c r="FH85" s="518"/>
      <c r="FI85" s="518"/>
      <c r="FJ85" s="518"/>
      <c r="FK85" s="518"/>
      <c r="FL85" s="518"/>
      <c r="FM85" s="518"/>
      <c r="FN85" s="518"/>
      <c r="FO85" s="518"/>
      <c r="FP85" s="518"/>
      <c r="FQ85" s="518"/>
      <c r="FR85" s="518"/>
      <c r="FS85" s="518"/>
      <c r="FT85" s="518"/>
      <c r="FU85" s="518"/>
      <c r="FV85" s="518"/>
      <c r="FW85" s="518"/>
      <c r="FX85" s="518"/>
      <c r="FY85" s="518"/>
      <c r="FZ85" s="518"/>
      <c r="GA85" s="518"/>
      <c r="GB85" s="518"/>
      <c r="GC85" s="518"/>
      <c r="GD85" s="518"/>
      <c r="GE85" s="518"/>
      <c r="GF85" s="518"/>
      <c r="GG85" s="518"/>
      <c r="GH85" s="518"/>
      <c r="GI85" s="518"/>
      <c r="GJ85" s="518"/>
      <c r="GK85" s="518"/>
      <c r="GL85" s="518"/>
      <c r="GM85" s="518"/>
      <c r="GN85" s="518"/>
      <c r="GO85" s="518"/>
      <c r="GP85" s="518"/>
      <c r="GQ85" s="518"/>
      <c r="GR85" s="518"/>
      <c r="GS85" s="518"/>
      <c r="GT85" s="518"/>
      <c r="GU85" s="518"/>
      <c r="GV85" s="518"/>
      <c r="GW85" s="518"/>
      <c r="GX85" s="518"/>
      <c r="GY85" s="518"/>
      <c r="GZ85" s="518"/>
      <c r="HA85" s="518"/>
      <c r="HB85" s="518"/>
      <c r="HC85" s="518"/>
      <c r="HD85" s="518"/>
      <c r="HE85" s="518"/>
      <c r="HF85" s="518"/>
      <c r="HG85" s="518"/>
      <c r="HH85" s="518"/>
      <c r="HI85" s="518"/>
      <c r="HJ85" s="518"/>
      <c r="HK85" s="518"/>
      <c r="HL85" s="518"/>
      <c r="HM85" s="518"/>
      <c r="HN85" s="518"/>
      <c r="HO85" s="518"/>
      <c r="HP85" s="518"/>
      <c r="HQ85" s="518"/>
      <c r="HR85" s="518"/>
      <c r="HS85" s="518"/>
      <c r="HT85" s="518"/>
      <c r="HU85" s="518"/>
      <c r="HV85" s="518"/>
      <c r="HW85" s="518"/>
      <c r="HX85" s="518"/>
      <c r="HY85" s="518"/>
      <c r="HZ85" s="518"/>
      <c r="IA85" s="518"/>
      <c r="IB85" s="518"/>
      <c r="IC85" s="518"/>
      <c r="ID85" s="518"/>
      <c r="IE85" s="518"/>
      <c r="IF85" s="518"/>
      <c r="IG85" s="518"/>
      <c r="IH85" s="518"/>
      <c r="II85" s="518"/>
      <c r="IJ85" s="518"/>
      <c r="IK85" s="518"/>
      <c r="IL85" s="518"/>
      <c r="IM85" s="518"/>
      <c r="IN85" s="518"/>
      <c r="IO85" s="518"/>
      <c r="IP85" s="518"/>
      <c r="IQ85" s="518"/>
      <c r="IR85" s="518"/>
      <c r="IS85" s="518"/>
      <c r="IT85" s="518"/>
      <c r="IU85" s="518"/>
      <c r="IV85" s="518"/>
    </row>
    <row r="86" spans="1:256" s="517" customFormat="1" ht="20.25" customHeight="1" x14ac:dyDescent="0.2">
      <c r="A86" s="637"/>
      <c r="B86" s="381" t="s">
        <v>552</v>
      </c>
      <c r="C86" s="373">
        <f>SUM('Summary Data'!C249)</f>
        <v>166</v>
      </c>
      <c r="D86" s="374">
        <f>SUM('Summary Data'!D249)</f>
        <v>42431519.880000003</v>
      </c>
      <c r="E86" s="375">
        <f>SUM('Summary Data'!E249)</f>
        <v>396655</v>
      </c>
      <c r="F86" s="374"/>
      <c r="G86" s="373">
        <v>8</v>
      </c>
      <c r="H86" s="373">
        <f>SUM('Summary Data'!G249)</f>
        <v>58</v>
      </c>
      <c r="I86" s="374">
        <f>SUM('Summary Data'!H249)</f>
        <v>8336603.2400000002</v>
      </c>
      <c r="J86" s="592" t="s">
        <v>566</v>
      </c>
      <c r="K86" s="592" t="s">
        <v>566</v>
      </c>
      <c r="L86" s="373">
        <f>SUM('Summary Data'!AK249)</f>
        <v>9</v>
      </c>
      <c r="M86" s="374">
        <f>SUM('Summary Data'!AL249)</f>
        <v>22974129</v>
      </c>
      <c r="N86" s="375">
        <f>SUM('Summary Data'!AM249)</f>
        <v>145516</v>
      </c>
      <c r="O86" s="373">
        <f>SUM('Summary Data'!AN249)</f>
        <v>21</v>
      </c>
      <c r="P86" s="374">
        <f>SUM('Summary Data'!AO249)</f>
        <v>6679927.21</v>
      </c>
      <c r="Q86" s="375">
        <f>SUM('Summary Data'!AP249)</f>
        <v>227287</v>
      </c>
      <c r="R86" s="375">
        <f>SUM('Summary Data'!Y249)</f>
        <v>274</v>
      </c>
      <c r="S86" s="374">
        <f>SUM('Summary Data'!Z249)</f>
        <v>51872.62</v>
      </c>
      <c r="T86" s="375">
        <f>SUM('Summary Data'!AA249)</f>
        <v>32</v>
      </c>
      <c r="U86" s="374">
        <f>SUM('Summary Data'!AB249)</f>
        <v>66649.91</v>
      </c>
      <c r="V86" s="375">
        <f>SUM('Summary Data'!AC249)</f>
        <v>393</v>
      </c>
      <c r="W86" s="374">
        <f>SUM('Summary Data'!AD249)</f>
        <v>84186.03</v>
      </c>
      <c r="X86" s="375">
        <f>SUM('Summary Data'!AE249)</f>
        <v>501</v>
      </c>
      <c r="Y86" s="374">
        <f>SUM('Summary Data'!AF249)</f>
        <v>63505.89</v>
      </c>
      <c r="Z86" s="518"/>
      <c r="AA86" s="518"/>
      <c r="AB86" s="518"/>
      <c r="AC86" s="518"/>
      <c r="AD86" s="518"/>
      <c r="AE86" s="518"/>
      <c r="AF86" s="518"/>
      <c r="AG86" s="518"/>
      <c r="AH86" s="518"/>
      <c r="AI86" s="518"/>
      <c r="AJ86" s="518"/>
      <c r="AK86" s="518"/>
      <c r="AL86" s="518"/>
      <c r="AM86" s="518"/>
      <c r="AN86" s="518"/>
      <c r="AO86" s="518"/>
      <c r="AP86" s="518"/>
      <c r="AQ86" s="518"/>
      <c r="AR86" s="518"/>
      <c r="AS86" s="518"/>
      <c r="AT86" s="518"/>
      <c r="AU86" s="518"/>
      <c r="AV86" s="518"/>
      <c r="AW86" s="518"/>
      <c r="AX86" s="518"/>
      <c r="AY86" s="518"/>
      <c r="AZ86" s="518"/>
      <c r="BA86" s="518"/>
      <c r="BB86" s="518"/>
      <c r="BC86" s="518"/>
      <c r="BD86" s="518"/>
      <c r="BE86" s="518"/>
      <c r="BF86" s="518"/>
      <c r="BG86" s="518"/>
      <c r="BH86" s="518"/>
      <c r="BI86" s="518"/>
      <c r="BJ86" s="518"/>
      <c r="BK86" s="518"/>
      <c r="BL86" s="518"/>
      <c r="BM86" s="518"/>
      <c r="BN86" s="518"/>
      <c r="BO86" s="518"/>
      <c r="BP86" s="518"/>
      <c r="BQ86" s="518"/>
      <c r="BR86" s="518"/>
      <c r="BS86" s="518"/>
      <c r="BT86" s="518"/>
      <c r="BU86" s="518"/>
      <c r="BV86" s="518"/>
      <c r="BW86" s="518"/>
      <c r="BX86" s="518"/>
      <c r="BY86" s="518"/>
      <c r="BZ86" s="518"/>
      <c r="CA86" s="518"/>
      <c r="CB86" s="518"/>
      <c r="CC86" s="518"/>
      <c r="CD86" s="518"/>
      <c r="CE86" s="518"/>
      <c r="CF86" s="518"/>
      <c r="CG86" s="518"/>
      <c r="CH86" s="518"/>
      <c r="CI86" s="518"/>
      <c r="CJ86" s="518"/>
      <c r="CK86" s="518"/>
      <c r="CL86" s="518"/>
      <c r="CM86" s="518"/>
      <c r="CN86" s="518"/>
      <c r="CO86" s="518"/>
      <c r="CP86" s="518"/>
      <c r="CQ86" s="518"/>
      <c r="CR86" s="518"/>
      <c r="CS86" s="518"/>
      <c r="CT86" s="518"/>
      <c r="CU86" s="518"/>
      <c r="CV86" s="518"/>
      <c r="CW86" s="518"/>
      <c r="CX86" s="518"/>
      <c r="CY86" s="518"/>
      <c r="CZ86" s="518"/>
      <c r="DA86" s="518"/>
      <c r="DB86" s="518"/>
      <c r="DC86" s="518"/>
      <c r="DD86" s="518"/>
      <c r="DE86" s="518"/>
      <c r="DF86" s="518"/>
      <c r="DG86" s="518"/>
      <c r="DH86" s="518"/>
      <c r="DI86" s="518"/>
      <c r="DJ86" s="518"/>
      <c r="DK86" s="518"/>
      <c r="DL86" s="518"/>
      <c r="DM86" s="518"/>
      <c r="DN86" s="518"/>
      <c r="DO86" s="518"/>
      <c r="DP86" s="518"/>
      <c r="DQ86" s="518"/>
      <c r="DR86" s="518"/>
      <c r="DS86" s="518"/>
      <c r="DT86" s="518"/>
      <c r="DU86" s="518"/>
      <c r="DV86" s="518"/>
      <c r="DW86" s="518"/>
      <c r="DX86" s="518"/>
      <c r="DY86" s="518"/>
      <c r="DZ86" s="518"/>
      <c r="EA86" s="518"/>
      <c r="EB86" s="518"/>
      <c r="EC86" s="518"/>
      <c r="ED86" s="518"/>
      <c r="EE86" s="518"/>
      <c r="EF86" s="518"/>
      <c r="EG86" s="518"/>
      <c r="EH86" s="518"/>
      <c r="EI86" s="518"/>
      <c r="EJ86" s="518"/>
      <c r="EK86" s="518"/>
      <c r="EL86" s="518"/>
      <c r="EM86" s="518"/>
      <c r="EN86" s="518"/>
      <c r="EO86" s="518"/>
      <c r="EP86" s="518"/>
      <c r="EQ86" s="518"/>
      <c r="ER86" s="518"/>
      <c r="ES86" s="518"/>
      <c r="ET86" s="518"/>
      <c r="EU86" s="518"/>
      <c r="EV86" s="518"/>
      <c r="EW86" s="518"/>
      <c r="EX86" s="518"/>
      <c r="EY86" s="518"/>
      <c r="EZ86" s="518"/>
      <c r="FA86" s="518"/>
      <c r="FB86" s="518"/>
      <c r="FC86" s="518"/>
      <c r="FD86" s="518"/>
      <c r="FE86" s="518"/>
      <c r="FF86" s="518"/>
      <c r="FG86" s="518"/>
      <c r="FH86" s="518"/>
      <c r="FI86" s="518"/>
      <c r="FJ86" s="518"/>
      <c r="FK86" s="518"/>
      <c r="FL86" s="518"/>
      <c r="FM86" s="518"/>
      <c r="FN86" s="518"/>
      <c r="FO86" s="518"/>
      <c r="FP86" s="518"/>
      <c r="FQ86" s="518"/>
      <c r="FR86" s="518"/>
      <c r="FS86" s="518"/>
      <c r="FT86" s="518"/>
      <c r="FU86" s="518"/>
      <c r="FV86" s="518"/>
      <c r="FW86" s="518"/>
      <c r="FX86" s="518"/>
      <c r="FY86" s="518"/>
      <c r="FZ86" s="518"/>
      <c r="GA86" s="518"/>
      <c r="GB86" s="518"/>
      <c r="GC86" s="518"/>
      <c r="GD86" s="518"/>
      <c r="GE86" s="518"/>
      <c r="GF86" s="518"/>
      <c r="GG86" s="518"/>
      <c r="GH86" s="518"/>
      <c r="GI86" s="518"/>
      <c r="GJ86" s="518"/>
      <c r="GK86" s="518"/>
      <c r="GL86" s="518"/>
      <c r="GM86" s="518"/>
      <c r="GN86" s="518"/>
      <c r="GO86" s="518"/>
      <c r="GP86" s="518"/>
      <c r="GQ86" s="518"/>
      <c r="GR86" s="518"/>
      <c r="GS86" s="518"/>
      <c r="GT86" s="518"/>
      <c r="GU86" s="518"/>
      <c r="GV86" s="518"/>
      <c r="GW86" s="518"/>
      <c r="GX86" s="518"/>
      <c r="GY86" s="518"/>
      <c r="GZ86" s="518"/>
      <c r="HA86" s="518"/>
      <c r="HB86" s="518"/>
      <c r="HC86" s="518"/>
      <c r="HD86" s="518"/>
      <c r="HE86" s="518"/>
      <c r="HF86" s="518"/>
      <c r="HG86" s="518"/>
      <c r="HH86" s="518"/>
      <c r="HI86" s="518"/>
      <c r="HJ86" s="518"/>
      <c r="HK86" s="518"/>
      <c r="HL86" s="518"/>
      <c r="HM86" s="518"/>
      <c r="HN86" s="518"/>
      <c r="HO86" s="518"/>
      <c r="HP86" s="518"/>
      <c r="HQ86" s="518"/>
      <c r="HR86" s="518"/>
      <c r="HS86" s="518"/>
      <c r="HT86" s="518"/>
      <c r="HU86" s="518"/>
      <c r="HV86" s="518"/>
      <c r="HW86" s="518"/>
      <c r="HX86" s="518"/>
      <c r="HY86" s="518"/>
      <c r="HZ86" s="518"/>
      <c r="IA86" s="518"/>
      <c r="IB86" s="518"/>
      <c r="IC86" s="518"/>
      <c r="ID86" s="518"/>
      <c r="IE86" s="518"/>
      <c r="IF86" s="518"/>
      <c r="IG86" s="518"/>
      <c r="IH86" s="518"/>
      <c r="II86" s="518"/>
      <c r="IJ86" s="518"/>
      <c r="IK86" s="518"/>
      <c r="IL86" s="518"/>
      <c r="IM86" s="518"/>
      <c r="IN86" s="518"/>
      <c r="IO86" s="518"/>
      <c r="IP86" s="518"/>
      <c r="IQ86" s="518"/>
      <c r="IR86" s="518"/>
      <c r="IS86" s="518"/>
      <c r="IT86" s="518"/>
      <c r="IU86" s="518"/>
      <c r="IV86" s="518"/>
    </row>
    <row r="87" spans="1:256" s="517" customFormat="1" ht="28.5" customHeight="1" x14ac:dyDescent="0.2">
      <c r="A87" s="637"/>
      <c r="B87" s="381" t="s">
        <v>553</v>
      </c>
      <c r="C87" s="373">
        <v>188</v>
      </c>
      <c r="D87" s="374">
        <v>48286786.340000004</v>
      </c>
      <c r="E87" s="375">
        <v>450512</v>
      </c>
      <c r="F87" s="374"/>
      <c r="G87" s="373">
        <v>1</v>
      </c>
      <c r="H87" s="373">
        <v>24</v>
      </c>
      <c r="I87" s="374">
        <v>1856855.93</v>
      </c>
      <c r="J87" s="592" t="s">
        <v>568</v>
      </c>
      <c r="K87" s="379" t="s">
        <v>569</v>
      </c>
      <c r="L87" s="373">
        <v>5</v>
      </c>
      <c r="M87" s="374">
        <v>6882875.7300000004</v>
      </c>
      <c r="N87" s="375">
        <v>51704</v>
      </c>
      <c r="O87" s="373">
        <v>16</v>
      </c>
      <c r="P87" s="374">
        <v>2114414.2799999998</v>
      </c>
      <c r="Q87" s="375">
        <v>37041</v>
      </c>
      <c r="R87" s="375">
        <v>269</v>
      </c>
      <c r="S87" s="374">
        <v>59786.080000000002</v>
      </c>
      <c r="T87" s="375">
        <v>24</v>
      </c>
      <c r="U87" s="374">
        <v>33102.839999999997</v>
      </c>
      <c r="V87" s="375">
        <v>406</v>
      </c>
      <c r="W87" s="374">
        <v>90264.48</v>
      </c>
      <c r="X87" s="375">
        <v>468</v>
      </c>
      <c r="Y87" s="374">
        <v>67136.95</v>
      </c>
      <c r="Z87" s="518"/>
      <c r="AA87" s="518"/>
      <c r="AB87" s="518"/>
      <c r="AC87" s="518"/>
      <c r="AD87" s="518"/>
      <c r="AE87" s="518"/>
      <c r="AF87" s="518"/>
      <c r="AG87" s="518"/>
      <c r="AH87" s="518"/>
      <c r="AI87" s="518"/>
      <c r="AJ87" s="518"/>
      <c r="AK87" s="518"/>
      <c r="AL87" s="518"/>
      <c r="AM87" s="518"/>
      <c r="AN87" s="518"/>
      <c r="AO87" s="518"/>
      <c r="AP87" s="518"/>
      <c r="AQ87" s="518"/>
      <c r="AR87" s="518"/>
      <c r="AS87" s="518"/>
      <c r="AT87" s="518"/>
      <c r="AU87" s="518"/>
      <c r="AV87" s="518"/>
      <c r="AW87" s="518"/>
      <c r="AX87" s="518"/>
      <c r="AY87" s="518"/>
      <c r="AZ87" s="518"/>
      <c r="BA87" s="518"/>
      <c r="BB87" s="518"/>
      <c r="BC87" s="518"/>
      <c r="BD87" s="518"/>
      <c r="BE87" s="518"/>
      <c r="BF87" s="518"/>
      <c r="BG87" s="518"/>
      <c r="BH87" s="518"/>
      <c r="BI87" s="518"/>
      <c r="BJ87" s="518"/>
      <c r="BK87" s="518"/>
      <c r="BL87" s="518"/>
      <c r="BM87" s="518"/>
      <c r="BN87" s="518"/>
      <c r="BO87" s="518"/>
      <c r="BP87" s="518"/>
      <c r="BQ87" s="518"/>
      <c r="BR87" s="518"/>
      <c r="BS87" s="518"/>
      <c r="BT87" s="518"/>
      <c r="BU87" s="518"/>
      <c r="BV87" s="518"/>
      <c r="BW87" s="518"/>
      <c r="BX87" s="518"/>
      <c r="BY87" s="518"/>
      <c r="BZ87" s="518"/>
      <c r="CA87" s="518"/>
      <c r="CB87" s="518"/>
      <c r="CC87" s="518"/>
      <c r="CD87" s="518"/>
      <c r="CE87" s="518"/>
      <c r="CF87" s="518"/>
      <c r="CG87" s="518"/>
      <c r="CH87" s="518"/>
      <c r="CI87" s="518"/>
      <c r="CJ87" s="518"/>
      <c r="CK87" s="518"/>
      <c r="CL87" s="518"/>
      <c r="CM87" s="518"/>
      <c r="CN87" s="518"/>
      <c r="CO87" s="518"/>
      <c r="CP87" s="518"/>
      <c r="CQ87" s="518"/>
      <c r="CR87" s="518"/>
      <c r="CS87" s="518"/>
      <c r="CT87" s="518"/>
      <c r="CU87" s="518"/>
      <c r="CV87" s="518"/>
      <c r="CW87" s="518"/>
      <c r="CX87" s="518"/>
      <c r="CY87" s="518"/>
      <c r="CZ87" s="518"/>
      <c r="DA87" s="518"/>
      <c r="DB87" s="518"/>
      <c r="DC87" s="518"/>
      <c r="DD87" s="518"/>
      <c r="DE87" s="518"/>
      <c r="DF87" s="518"/>
      <c r="DG87" s="518"/>
      <c r="DH87" s="518"/>
      <c r="DI87" s="518"/>
      <c r="DJ87" s="518"/>
      <c r="DK87" s="518"/>
      <c r="DL87" s="518"/>
      <c r="DM87" s="518"/>
      <c r="DN87" s="518"/>
      <c r="DO87" s="518"/>
      <c r="DP87" s="518"/>
      <c r="DQ87" s="518"/>
      <c r="DR87" s="518"/>
      <c r="DS87" s="518"/>
      <c r="DT87" s="518"/>
      <c r="DU87" s="518"/>
      <c r="DV87" s="518"/>
      <c r="DW87" s="518"/>
      <c r="DX87" s="518"/>
      <c r="DY87" s="518"/>
      <c r="DZ87" s="518"/>
      <c r="EA87" s="518"/>
      <c r="EB87" s="518"/>
      <c r="EC87" s="518"/>
      <c r="ED87" s="518"/>
      <c r="EE87" s="518"/>
      <c r="EF87" s="518"/>
      <c r="EG87" s="518"/>
      <c r="EH87" s="518"/>
      <c r="EI87" s="518"/>
      <c r="EJ87" s="518"/>
      <c r="EK87" s="518"/>
      <c r="EL87" s="518"/>
      <c r="EM87" s="518"/>
      <c r="EN87" s="518"/>
      <c r="EO87" s="518"/>
      <c r="EP87" s="518"/>
      <c r="EQ87" s="518"/>
      <c r="ER87" s="518"/>
      <c r="ES87" s="518"/>
      <c r="ET87" s="518"/>
      <c r="EU87" s="518"/>
      <c r="EV87" s="518"/>
      <c r="EW87" s="518"/>
      <c r="EX87" s="518"/>
      <c r="EY87" s="518"/>
      <c r="EZ87" s="518"/>
      <c r="FA87" s="518"/>
      <c r="FB87" s="518"/>
      <c r="FC87" s="518"/>
      <c r="FD87" s="518"/>
      <c r="FE87" s="518"/>
      <c r="FF87" s="518"/>
      <c r="FG87" s="518"/>
      <c r="FH87" s="518"/>
      <c r="FI87" s="518"/>
      <c r="FJ87" s="518"/>
      <c r="FK87" s="518"/>
      <c r="FL87" s="518"/>
      <c r="FM87" s="518"/>
      <c r="FN87" s="518"/>
      <c r="FO87" s="518"/>
      <c r="FP87" s="518"/>
      <c r="FQ87" s="518"/>
      <c r="FR87" s="518"/>
      <c r="FS87" s="518"/>
      <c r="FT87" s="518"/>
      <c r="FU87" s="518"/>
      <c r="FV87" s="518"/>
      <c r="FW87" s="518"/>
      <c r="FX87" s="518"/>
      <c r="FY87" s="518"/>
      <c r="FZ87" s="518"/>
      <c r="GA87" s="518"/>
      <c r="GB87" s="518"/>
      <c r="GC87" s="518"/>
      <c r="GD87" s="518"/>
      <c r="GE87" s="518"/>
      <c r="GF87" s="518"/>
      <c r="GG87" s="518"/>
      <c r="GH87" s="518"/>
      <c r="GI87" s="518"/>
      <c r="GJ87" s="518"/>
      <c r="GK87" s="518"/>
      <c r="GL87" s="518"/>
      <c r="GM87" s="518"/>
      <c r="GN87" s="518"/>
      <c r="GO87" s="518"/>
      <c r="GP87" s="518"/>
      <c r="GQ87" s="518"/>
      <c r="GR87" s="518"/>
      <c r="GS87" s="518"/>
      <c r="GT87" s="518"/>
      <c r="GU87" s="518"/>
      <c r="GV87" s="518"/>
      <c r="GW87" s="518"/>
      <c r="GX87" s="518"/>
      <c r="GY87" s="518"/>
      <c r="GZ87" s="518"/>
      <c r="HA87" s="518"/>
      <c r="HB87" s="518"/>
      <c r="HC87" s="518"/>
      <c r="HD87" s="518"/>
      <c r="HE87" s="518"/>
      <c r="HF87" s="518"/>
      <c r="HG87" s="518"/>
      <c r="HH87" s="518"/>
      <c r="HI87" s="518"/>
      <c r="HJ87" s="518"/>
      <c r="HK87" s="518"/>
      <c r="HL87" s="518"/>
      <c r="HM87" s="518"/>
      <c r="HN87" s="518"/>
      <c r="HO87" s="518"/>
      <c r="HP87" s="518"/>
      <c r="HQ87" s="518"/>
      <c r="HR87" s="518"/>
      <c r="HS87" s="518"/>
      <c r="HT87" s="518"/>
      <c r="HU87" s="518"/>
      <c r="HV87" s="518"/>
      <c r="HW87" s="518"/>
      <c r="HX87" s="518"/>
      <c r="HY87" s="518"/>
      <c r="HZ87" s="518"/>
      <c r="IA87" s="518"/>
      <c r="IB87" s="518"/>
      <c r="IC87" s="518"/>
      <c r="ID87" s="518"/>
      <c r="IE87" s="518"/>
      <c r="IF87" s="518"/>
      <c r="IG87" s="518"/>
      <c r="IH87" s="518"/>
      <c r="II87" s="518"/>
      <c r="IJ87" s="518"/>
      <c r="IK87" s="518"/>
      <c r="IL87" s="518"/>
      <c r="IM87" s="518"/>
      <c r="IN87" s="518"/>
      <c r="IO87" s="518"/>
      <c r="IP87" s="518"/>
      <c r="IQ87" s="518"/>
      <c r="IR87" s="518"/>
      <c r="IS87" s="518"/>
      <c r="IT87" s="518"/>
      <c r="IU87" s="518"/>
      <c r="IV87" s="518"/>
    </row>
    <row r="88" spans="1:256" s="517" customFormat="1" ht="21.75" customHeight="1" x14ac:dyDescent="0.2">
      <c r="A88" s="637"/>
      <c r="B88" s="382" t="s">
        <v>554</v>
      </c>
      <c r="C88" s="373">
        <f>SUM('Summary Data'!C251)</f>
        <v>196</v>
      </c>
      <c r="D88" s="374">
        <f>SUM('Summary Data'!D251)</f>
        <v>45800907.600000001</v>
      </c>
      <c r="E88" s="375">
        <f>SUM('Summary Data'!E251)</f>
        <v>428441</v>
      </c>
      <c r="F88" s="374"/>
      <c r="G88" s="373">
        <v>2</v>
      </c>
      <c r="H88" s="373">
        <f>SUM('Summary Data'!G251)</f>
        <v>16</v>
      </c>
      <c r="I88" s="374">
        <f>SUM('Summary Data'!H251)</f>
        <v>1891425</v>
      </c>
      <c r="J88" s="592" t="s">
        <v>570</v>
      </c>
      <c r="K88" s="379" t="s">
        <v>571</v>
      </c>
      <c r="L88" s="373">
        <f>SUM('Summary Data'!AK251)</f>
        <v>13</v>
      </c>
      <c r="M88" s="374">
        <f>SUM('Summary Data'!AL251)</f>
        <v>39109134.200000003</v>
      </c>
      <c r="N88" s="375">
        <f>SUM('Summary Data'!AM251)</f>
        <v>328842</v>
      </c>
      <c r="O88" s="373">
        <f>SUM('Summary Data'!AN251)</f>
        <v>14</v>
      </c>
      <c r="P88" s="374">
        <f>SUM('Summary Data'!AO251)</f>
        <v>4104042.86</v>
      </c>
      <c r="Q88" s="375">
        <f>SUM('Summary Data'!AP251)</f>
        <v>37935</v>
      </c>
      <c r="R88" s="375">
        <f>SUM('Summary Data'!Y251)</f>
        <v>298</v>
      </c>
      <c r="S88" s="374">
        <f>SUM('Summary Data'!Z251)</f>
        <v>55976.99</v>
      </c>
      <c r="T88" s="375">
        <f>SUM('Summary Data'!AA251)</f>
        <v>32</v>
      </c>
      <c r="U88" s="374">
        <f>SUM('Summary Data'!AB251)</f>
        <v>81294.78</v>
      </c>
      <c r="V88" s="375">
        <f>SUM('Summary Data'!AC251)</f>
        <v>426</v>
      </c>
      <c r="W88" s="374">
        <f>SUM('Summary Data'!AD251)</f>
        <v>64579.33</v>
      </c>
      <c r="X88" s="375">
        <f>SUM('Summary Data'!AE251)</f>
        <v>534</v>
      </c>
      <c r="Y88" s="374">
        <f>SUM('Summary Data'!AF251)</f>
        <v>67449.77</v>
      </c>
      <c r="Z88" s="518"/>
      <c r="AA88" s="518"/>
      <c r="AB88" s="518"/>
      <c r="AC88" s="518"/>
      <c r="AD88" s="518"/>
      <c r="AE88" s="518"/>
      <c r="AF88" s="518"/>
      <c r="AG88" s="518"/>
      <c r="AH88" s="518"/>
      <c r="AI88" s="518"/>
      <c r="AJ88" s="518"/>
      <c r="AK88" s="518"/>
      <c r="AL88" s="518"/>
      <c r="AM88" s="518"/>
      <c r="AN88" s="518"/>
      <c r="AO88" s="518"/>
      <c r="AP88" s="518"/>
      <c r="AQ88" s="518"/>
      <c r="AR88" s="518"/>
      <c r="AS88" s="518"/>
      <c r="AT88" s="518"/>
      <c r="AU88" s="518"/>
      <c r="AV88" s="518"/>
      <c r="AW88" s="518"/>
      <c r="AX88" s="518"/>
      <c r="AY88" s="518"/>
      <c r="AZ88" s="518"/>
      <c r="BA88" s="518"/>
      <c r="BB88" s="518"/>
      <c r="BC88" s="518"/>
      <c r="BD88" s="518"/>
      <c r="BE88" s="518"/>
      <c r="BF88" s="518"/>
      <c r="BG88" s="518"/>
      <c r="BH88" s="518"/>
      <c r="BI88" s="518"/>
      <c r="BJ88" s="518"/>
      <c r="BK88" s="518"/>
      <c r="BL88" s="518"/>
      <c r="BM88" s="518"/>
      <c r="BN88" s="518"/>
      <c r="BO88" s="518"/>
      <c r="BP88" s="518"/>
      <c r="BQ88" s="518"/>
      <c r="BR88" s="518"/>
      <c r="BS88" s="518"/>
      <c r="BT88" s="518"/>
      <c r="BU88" s="518"/>
      <c r="BV88" s="518"/>
      <c r="BW88" s="518"/>
      <c r="BX88" s="518"/>
      <c r="BY88" s="518"/>
      <c r="BZ88" s="518"/>
      <c r="CA88" s="518"/>
      <c r="CB88" s="518"/>
      <c r="CC88" s="518"/>
      <c r="CD88" s="518"/>
      <c r="CE88" s="518"/>
      <c r="CF88" s="518"/>
      <c r="CG88" s="518"/>
      <c r="CH88" s="518"/>
      <c r="CI88" s="518"/>
      <c r="CJ88" s="518"/>
      <c r="CK88" s="518"/>
      <c r="CL88" s="518"/>
      <c r="CM88" s="518"/>
      <c r="CN88" s="518"/>
      <c r="CO88" s="518"/>
      <c r="CP88" s="518"/>
      <c r="CQ88" s="518"/>
      <c r="CR88" s="518"/>
      <c r="CS88" s="518"/>
      <c r="CT88" s="518"/>
      <c r="CU88" s="518"/>
      <c r="CV88" s="518"/>
      <c r="CW88" s="518"/>
      <c r="CX88" s="518"/>
      <c r="CY88" s="518"/>
      <c r="CZ88" s="518"/>
      <c r="DA88" s="518"/>
      <c r="DB88" s="518"/>
      <c r="DC88" s="518"/>
      <c r="DD88" s="518"/>
      <c r="DE88" s="518"/>
      <c r="DF88" s="518"/>
      <c r="DG88" s="518"/>
      <c r="DH88" s="518"/>
      <c r="DI88" s="518"/>
      <c r="DJ88" s="518"/>
      <c r="DK88" s="518"/>
      <c r="DL88" s="518"/>
      <c r="DM88" s="518"/>
      <c r="DN88" s="518"/>
      <c r="DO88" s="518"/>
      <c r="DP88" s="518"/>
      <c r="DQ88" s="518"/>
      <c r="DR88" s="518"/>
      <c r="DS88" s="518"/>
      <c r="DT88" s="518"/>
      <c r="DU88" s="518"/>
      <c r="DV88" s="518"/>
      <c r="DW88" s="518"/>
      <c r="DX88" s="518"/>
      <c r="DY88" s="518"/>
      <c r="DZ88" s="518"/>
      <c r="EA88" s="518"/>
      <c r="EB88" s="518"/>
      <c r="EC88" s="518"/>
      <c r="ED88" s="518"/>
      <c r="EE88" s="518"/>
      <c r="EF88" s="518"/>
      <c r="EG88" s="518"/>
      <c r="EH88" s="518"/>
      <c r="EI88" s="518"/>
      <c r="EJ88" s="518"/>
      <c r="EK88" s="518"/>
      <c r="EL88" s="518"/>
      <c r="EM88" s="518"/>
      <c r="EN88" s="518"/>
      <c r="EO88" s="518"/>
      <c r="EP88" s="518"/>
      <c r="EQ88" s="518"/>
      <c r="ER88" s="518"/>
      <c r="ES88" s="518"/>
      <c r="ET88" s="518"/>
      <c r="EU88" s="518"/>
      <c r="EV88" s="518"/>
      <c r="EW88" s="518"/>
      <c r="EX88" s="518"/>
      <c r="EY88" s="518"/>
      <c r="EZ88" s="518"/>
      <c r="FA88" s="518"/>
      <c r="FB88" s="518"/>
      <c r="FC88" s="518"/>
      <c r="FD88" s="518"/>
      <c r="FE88" s="518"/>
      <c r="FF88" s="518"/>
      <c r="FG88" s="518"/>
      <c r="FH88" s="518"/>
      <c r="FI88" s="518"/>
      <c r="FJ88" s="518"/>
      <c r="FK88" s="518"/>
      <c r="FL88" s="518"/>
      <c r="FM88" s="518"/>
      <c r="FN88" s="518"/>
      <c r="FO88" s="518"/>
      <c r="FP88" s="518"/>
      <c r="FQ88" s="518"/>
      <c r="FR88" s="518"/>
      <c r="FS88" s="518"/>
      <c r="FT88" s="518"/>
      <c r="FU88" s="518"/>
      <c r="FV88" s="518"/>
      <c r="FW88" s="518"/>
      <c r="FX88" s="518"/>
      <c r="FY88" s="518"/>
      <c r="FZ88" s="518"/>
      <c r="GA88" s="518"/>
      <c r="GB88" s="518"/>
      <c r="GC88" s="518"/>
      <c r="GD88" s="518"/>
      <c r="GE88" s="518"/>
      <c r="GF88" s="518"/>
      <c r="GG88" s="518"/>
      <c r="GH88" s="518"/>
      <c r="GI88" s="518"/>
      <c r="GJ88" s="518"/>
      <c r="GK88" s="518"/>
      <c r="GL88" s="518"/>
      <c r="GM88" s="518"/>
      <c r="GN88" s="518"/>
      <c r="GO88" s="518"/>
      <c r="GP88" s="518"/>
      <c r="GQ88" s="518"/>
      <c r="GR88" s="518"/>
      <c r="GS88" s="518"/>
      <c r="GT88" s="518"/>
      <c r="GU88" s="518"/>
      <c r="GV88" s="518"/>
      <c r="GW88" s="518"/>
      <c r="GX88" s="518"/>
      <c r="GY88" s="518"/>
      <c r="GZ88" s="518"/>
      <c r="HA88" s="518"/>
      <c r="HB88" s="518"/>
      <c r="HC88" s="518"/>
      <c r="HD88" s="518"/>
      <c r="HE88" s="518"/>
      <c r="HF88" s="518"/>
      <c r="HG88" s="518"/>
      <c r="HH88" s="518"/>
      <c r="HI88" s="518"/>
      <c r="HJ88" s="518"/>
      <c r="HK88" s="518"/>
      <c r="HL88" s="518"/>
      <c r="HM88" s="518"/>
      <c r="HN88" s="518"/>
      <c r="HO88" s="518"/>
      <c r="HP88" s="518"/>
      <c r="HQ88" s="518"/>
      <c r="HR88" s="518"/>
      <c r="HS88" s="518"/>
      <c r="HT88" s="518"/>
      <c r="HU88" s="518"/>
      <c r="HV88" s="518"/>
      <c r="HW88" s="518"/>
      <c r="HX88" s="518"/>
      <c r="HY88" s="518"/>
      <c r="HZ88" s="518"/>
      <c r="IA88" s="518"/>
      <c r="IB88" s="518"/>
      <c r="IC88" s="518"/>
      <c r="ID88" s="518"/>
      <c r="IE88" s="518"/>
      <c r="IF88" s="518"/>
      <c r="IG88" s="518"/>
      <c r="IH88" s="518"/>
      <c r="II88" s="518"/>
      <c r="IJ88" s="518"/>
      <c r="IK88" s="518"/>
      <c r="IL88" s="518"/>
      <c r="IM88" s="518"/>
      <c r="IN88" s="518"/>
      <c r="IO88" s="518"/>
      <c r="IP88" s="518"/>
      <c r="IQ88" s="518"/>
      <c r="IR88" s="518"/>
      <c r="IS88" s="518"/>
      <c r="IT88" s="518"/>
      <c r="IU88" s="518"/>
      <c r="IV88" s="518"/>
    </row>
    <row r="89" spans="1:256" s="517" customFormat="1" ht="21" customHeight="1" x14ac:dyDescent="0.2">
      <c r="A89" s="637"/>
      <c r="B89" s="381" t="s">
        <v>555</v>
      </c>
      <c r="C89" s="373">
        <f>SUM('Summary Data'!C252)</f>
        <v>116</v>
      </c>
      <c r="D89" s="374">
        <f>SUM('Summary Data'!D252)</f>
        <v>29656832</v>
      </c>
      <c r="E89" s="375">
        <f>SUM('Summary Data'!E252)</f>
        <v>273963</v>
      </c>
      <c r="F89" s="374"/>
      <c r="G89" s="373">
        <v>14</v>
      </c>
      <c r="H89" s="373">
        <f>SUM('Summary Data'!G252)</f>
        <v>68</v>
      </c>
      <c r="I89" s="374">
        <f>SUM('Summary Data'!H252)</f>
        <v>10136856.33</v>
      </c>
      <c r="J89" s="376" t="s">
        <v>572</v>
      </c>
      <c r="K89" s="376" t="s">
        <v>573</v>
      </c>
      <c r="L89" s="373">
        <f>SUM('Summary Data'!AK252)</f>
        <v>1</v>
      </c>
      <c r="M89" s="374">
        <f>SUM('Summary Data'!AL252)</f>
        <v>9627581</v>
      </c>
      <c r="N89" s="375">
        <f>SUM('Summary Data'!AM252)</f>
        <v>73734</v>
      </c>
      <c r="O89" s="373">
        <f>SUM('Summary Data'!AN252)</f>
        <v>25</v>
      </c>
      <c r="P89" s="374">
        <f>SUM('Summary Data'!AO252)</f>
        <v>7272071.3700000001</v>
      </c>
      <c r="Q89" s="375">
        <f>SUM('Summary Data'!AP252)</f>
        <v>186402</v>
      </c>
      <c r="R89" s="375">
        <f>SUM('Summary Data'!Y252)</f>
        <v>396</v>
      </c>
      <c r="S89" s="374">
        <f>SUM('Summary Data'!Z252)</f>
        <v>50750.05</v>
      </c>
      <c r="T89" s="375">
        <f>SUM('Summary Data'!AA252)</f>
        <v>15</v>
      </c>
      <c r="U89" s="374">
        <f>SUM('Summary Data'!AB252)</f>
        <v>50731.06</v>
      </c>
      <c r="V89" s="375">
        <f>SUM('Summary Data'!AC252)</f>
        <v>398</v>
      </c>
      <c r="W89" s="374">
        <f>SUM('Summary Data'!AD252)</f>
        <v>85145.73</v>
      </c>
      <c r="X89" s="375">
        <f>SUM('Summary Data'!AE252)</f>
        <v>401</v>
      </c>
      <c r="Y89" s="374">
        <f>SUM('Summary Data'!AF252)</f>
        <v>61655.27</v>
      </c>
      <c r="Z89" s="518"/>
      <c r="AA89" s="518"/>
      <c r="AB89" s="518"/>
      <c r="AC89" s="518"/>
      <c r="AD89" s="518"/>
      <c r="AE89" s="518"/>
      <c r="AF89" s="518"/>
      <c r="AG89" s="518"/>
      <c r="AH89" s="518"/>
      <c r="AI89" s="518"/>
      <c r="AJ89" s="518"/>
      <c r="AK89" s="518"/>
      <c r="AL89" s="518"/>
      <c r="AM89" s="518"/>
      <c r="AN89" s="518"/>
      <c r="AO89" s="518"/>
      <c r="AP89" s="518"/>
      <c r="AQ89" s="518"/>
      <c r="AR89" s="518"/>
      <c r="AS89" s="518"/>
      <c r="AT89" s="518"/>
      <c r="AU89" s="518"/>
      <c r="AV89" s="518"/>
      <c r="AW89" s="518"/>
      <c r="AX89" s="518"/>
      <c r="AY89" s="518"/>
      <c r="AZ89" s="518"/>
      <c r="BA89" s="518"/>
      <c r="BB89" s="518"/>
      <c r="BC89" s="518"/>
      <c r="BD89" s="518"/>
      <c r="BE89" s="518"/>
      <c r="BF89" s="518"/>
      <c r="BG89" s="518"/>
      <c r="BH89" s="518"/>
      <c r="BI89" s="518"/>
      <c r="BJ89" s="518"/>
      <c r="BK89" s="518"/>
      <c r="BL89" s="518"/>
      <c r="BM89" s="518"/>
      <c r="BN89" s="518"/>
      <c r="BO89" s="518"/>
      <c r="BP89" s="518"/>
      <c r="BQ89" s="518"/>
      <c r="BR89" s="518"/>
      <c r="BS89" s="518"/>
      <c r="BT89" s="518"/>
      <c r="BU89" s="518"/>
      <c r="BV89" s="518"/>
      <c r="BW89" s="518"/>
      <c r="BX89" s="518"/>
      <c r="BY89" s="518"/>
      <c r="BZ89" s="518"/>
      <c r="CA89" s="518"/>
      <c r="CB89" s="518"/>
      <c r="CC89" s="518"/>
      <c r="CD89" s="518"/>
      <c r="CE89" s="518"/>
      <c r="CF89" s="518"/>
      <c r="CG89" s="518"/>
      <c r="CH89" s="518"/>
      <c r="CI89" s="518"/>
      <c r="CJ89" s="518"/>
      <c r="CK89" s="518"/>
      <c r="CL89" s="518"/>
      <c r="CM89" s="518"/>
      <c r="CN89" s="518"/>
      <c r="CO89" s="518"/>
      <c r="CP89" s="518"/>
      <c r="CQ89" s="518"/>
      <c r="CR89" s="518"/>
      <c r="CS89" s="518"/>
      <c r="CT89" s="518"/>
      <c r="CU89" s="518"/>
      <c r="CV89" s="518"/>
      <c r="CW89" s="518"/>
      <c r="CX89" s="518"/>
      <c r="CY89" s="518"/>
      <c r="CZ89" s="518"/>
      <c r="DA89" s="518"/>
      <c r="DB89" s="518"/>
      <c r="DC89" s="518"/>
      <c r="DD89" s="518"/>
      <c r="DE89" s="518"/>
      <c r="DF89" s="518"/>
      <c r="DG89" s="518"/>
      <c r="DH89" s="518"/>
      <c r="DI89" s="518"/>
      <c r="DJ89" s="518"/>
      <c r="DK89" s="518"/>
      <c r="DL89" s="518"/>
      <c r="DM89" s="518"/>
      <c r="DN89" s="518"/>
      <c r="DO89" s="518"/>
      <c r="DP89" s="518"/>
      <c r="DQ89" s="518"/>
      <c r="DR89" s="518"/>
      <c r="DS89" s="518"/>
      <c r="DT89" s="518"/>
      <c r="DU89" s="518"/>
      <c r="DV89" s="518"/>
      <c r="DW89" s="518"/>
      <c r="DX89" s="518"/>
      <c r="DY89" s="518"/>
      <c r="DZ89" s="518"/>
      <c r="EA89" s="518"/>
      <c r="EB89" s="518"/>
      <c r="EC89" s="518"/>
      <c r="ED89" s="518"/>
      <c r="EE89" s="518"/>
      <c r="EF89" s="518"/>
      <c r="EG89" s="518"/>
      <c r="EH89" s="518"/>
      <c r="EI89" s="518"/>
      <c r="EJ89" s="518"/>
      <c r="EK89" s="518"/>
      <c r="EL89" s="518"/>
      <c r="EM89" s="518"/>
      <c r="EN89" s="518"/>
      <c r="EO89" s="518"/>
      <c r="EP89" s="518"/>
      <c r="EQ89" s="518"/>
      <c r="ER89" s="518"/>
      <c r="ES89" s="518"/>
      <c r="ET89" s="518"/>
      <c r="EU89" s="518"/>
      <c r="EV89" s="518"/>
      <c r="EW89" s="518"/>
      <c r="EX89" s="518"/>
      <c r="EY89" s="518"/>
      <c r="EZ89" s="518"/>
      <c r="FA89" s="518"/>
      <c r="FB89" s="518"/>
      <c r="FC89" s="518"/>
      <c r="FD89" s="518"/>
      <c r="FE89" s="518"/>
      <c r="FF89" s="518"/>
      <c r="FG89" s="518"/>
      <c r="FH89" s="518"/>
      <c r="FI89" s="518"/>
      <c r="FJ89" s="518"/>
      <c r="FK89" s="518"/>
      <c r="FL89" s="518"/>
      <c r="FM89" s="518"/>
      <c r="FN89" s="518"/>
      <c r="FO89" s="518"/>
      <c r="FP89" s="518"/>
      <c r="FQ89" s="518"/>
      <c r="FR89" s="518"/>
      <c r="FS89" s="518"/>
      <c r="FT89" s="518"/>
      <c r="FU89" s="518"/>
      <c r="FV89" s="518"/>
      <c r="FW89" s="518"/>
      <c r="FX89" s="518"/>
      <c r="FY89" s="518"/>
      <c r="FZ89" s="518"/>
      <c r="GA89" s="518"/>
      <c r="GB89" s="518"/>
      <c r="GC89" s="518"/>
      <c r="GD89" s="518"/>
      <c r="GE89" s="518"/>
      <c r="GF89" s="518"/>
      <c r="GG89" s="518"/>
      <c r="GH89" s="518"/>
      <c r="GI89" s="518"/>
      <c r="GJ89" s="518"/>
      <c r="GK89" s="518"/>
      <c r="GL89" s="518"/>
      <c r="GM89" s="518"/>
      <c r="GN89" s="518"/>
      <c r="GO89" s="518"/>
      <c r="GP89" s="518"/>
      <c r="GQ89" s="518"/>
      <c r="GR89" s="518"/>
      <c r="GS89" s="518"/>
      <c r="GT89" s="518"/>
      <c r="GU89" s="518"/>
      <c r="GV89" s="518"/>
      <c r="GW89" s="518"/>
      <c r="GX89" s="518"/>
      <c r="GY89" s="518"/>
      <c r="GZ89" s="518"/>
      <c r="HA89" s="518"/>
      <c r="HB89" s="518"/>
      <c r="HC89" s="518"/>
      <c r="HD89" s="518"/>
      <c r="HE89" s="518"/>
      <c r="HF89" s="518"/>
      <c r="HG89" s="518"/>
      <c r="HH89" s="518"/>
      <c r="HI89" s="518"/>
      <c r="HJ89" s="518"/>
      <c r="HK89" s="518"/>
      <c r="HL89" s="518"/>
      <c r="HM89" s="518"/>
      <c r="HN89" s="518"/>
      <c r="HO89" s="518"/>
      <c r="HP89" s="518"/>
      <c r="HQ89" s="518"/>
      <c r="HR89" s="518"/>
      <c r="HS89" s="518"/>
      <c r="HT89" s="518"/>
      <c r="HU89" s="518"/>
      <c r="HV89" s="518"/>
      <c r="HW89" s="518"/>
      <c r="HX89" s="518"/>
      <c r="HY89" s="518"/>
      <c r="HZ89" s="518"/>
      <c r="IA89" s="518"/>
      <c r="IB89" s="518"/>
      <c r="IC89" s="518"/>
      <c r="ID89" s="518"/>
      <c r="IE89" s="518"/>
      <c r="IF89" s="518"/>
      <c r="IG89" s="518"/>
      <c r="IH89" s="518"/>
      <c r="II89" s="518"/>
      <c r="IJ89" s="518"/>
      <c r="IK89" s="518"/>
      <c r="IL89" s="518"/>
      <c r="IM89" s="518"/>
      <c r="IN89" s="518"/>
      <c r="IO89" s="518"/>
      <c r="IP89" s="518"/>
      <c r="IQ89" s="518"/>
      <c r="IR89" s="518"/>
      <c r="IS89" s="518"/>
      <c r="IT89" s="518"/>
      <c r="IU89" s="518"/>
      <c r="IV89" s="518"/>
    </row>
    <row r="90" spans="1:256" s="517" customFormat="1" ht="24" customHeight="1" x14ac:dyDescent="0.2">
      <c r="A90" s="637"/>
      <c r="B90" s="381" t="s">
        <v>556</v>
      </c>
      <c r="C90" s="373">
        <f>SUM('Summary Data'!C253)</f>
        <v>120</v>
      </c>
      <c r="D90" s="374">
        <f>SUM('Summary Data'!D253)</f>
        <v>31910559.379999999</v>
      </c>
      <c r="E90" s="375">
        <f>SUM('Summary Data'!E253)</f>
        <v>294651</v>
      </c>
      <c r="F90" s="374"/>
      <c r="G90" s="373">
        <v>11</v>
      </c>
      <c r="H90" s="373">
        <f>SUM('Summary Data'!G253)</f>
        <v>130</v>
      </c>
      <c r="I90" s="374">
        <f>SUM('Summary Data'!H253)</f>
        <v>21510869</v>
      </c>
      <c r="J90" s="376" t="s">
        <v>574</v>
      </c>
      <c r="K90" s="376" t="s">
        <v>575</v>
      </c>
      <c r="L90" s="373">
        <f>SUM('Summary Data'!AK253)</f>
        <v>6</v>
      </c>
      <c r="M90" s="374">
        <f>SUM('Summary Data'!AL253)</f>
        <v>30123941.949999999</v>
      </c>
      <c r="N90" s="375">
        <f>SUM('Summary Data'!AM253)</f>
        <v>191301</v>
      </c>
      <c r="O90" s="373">
        <f>SUM('Summary Data'!AN253)</f>
        <v>16</v>
      </c>
      <c r="P90" s="374">
        <f>SUM('Summary Data'!AO253)</f>
        <v>6751603.2599999998</v>
      </c>
      <c r="Q90" s="375">
        <f>SUM('Summary Data'!AP253)</f>
        <v>97291</v>
      </c>
      <c r="R90" s="375">
        <f>SUM('Summary Data'!Y253)</f>
        <v>422</v>
      </c>
      <c r="S90" s="374">
        <f>SUM('Summary Data'!Z253)</f>
        <v>55876.02</v>
      </c>
      <c r="T90" s="375">
        <f>SUM('Summary Data'!AA253)</f>
        <v>34</v>
      </c>
      <c r="U90" s="374">
        <f>SUM('Summary Data'!AB253)</f>
        <v>122902.36</v>
      </c>
      <c r="V90" s="375">
        <f>SUM('Summary Data'!AC253)</f>
        <v>381</v>
      </c>
      <c r="W90" s="374">
        <f>SUM('Summary Data'!AD253)</f>
        <v>75271.509999999995</v>
      </c>
      <c r="X90" s="375">
        <f>SUM('Summary Data'!AE253)</f>
        <v>427</v>
      </c>
      <c r="Y90" s="374">
        <f>SUM('Summary Data'!AF253)</f>
        <v>70427.53</v>
      </c>
      <c r="Z90" s="518"/>
      <c r="AA90" s="518"/>
      <c r="AB90" s="518"/>
      <c r="AC90" s="518"/>
      <c r="AD90" s="518"/>
      <c r="AE90" s="518"/>
      <c r="AF90" s="518"/>
      <c r="AG90" s="518"/>
      <c r="AH90" s="518"/>
      <c r="AI90" s="518"/>
      <c r="AJ90" s="518"/>
      <c r="AK90" s="518"/>
      <c r="AL90" s="518"/>
      <c r="AM90" s="518"/>
      <c r="AN90" s="518"/>
      <c r="AO90" s="518"/>
      <c r="AP90" s="518"/>
      <c r="AQ90" s="518"/>
      <c r="AR90" s="518"/>
      <c r="AS90" s="518"/>
      <c r="AT90" s="518"/>
      <c r="AU90" s="518"/>
      <c r="AV90" s="518"/>
      <c r="AW90" s="518"/>
      <c r="AX90" s="518"/>
      <c r="AY90" s="518"/>
      <c r="AZ90" s="518"/>
      <c r="BA90" s="518"/>
      <c r="BB90" s="518"/>
      <c r="BC90" s="518"/>
      <c r="BD90" s="518"/>
      <c r="BE90" s="518"/>
      <c r="BF90" s="518"/>
      <c r="BG90" s="518"/>
      <c r="BH90" s="518"/>
      <c r="BI90" s="518"/>
      <c r="BJ90" s="518"/>
      <c r="BK90" s="518"/>
      <c r="BL90" s="518"/>
      <c r="BM90" s="518"/>
      <c r="BN90" s="518"/>
      <c r="BO90" s="518"/>
      <c r="BP90" s="518"/>
      <c r="BQ90" s="518"/>
      <c r="BR90" s="518"/>
      <c r="BS90" s="518"/>
      <c r="BT90" s="518"/>
      <c r="BU90" s="518"/>
      <c r="BV90" s="518"/>
      <c r="BW90" s="518"/>
      <c r="BX90" s="518"/>
      <c r="BY90" s="518"/>
      <c r="BZ90" s="518"/>
      <c r="CA90" s="518"/>
      <c r="CB90" s="518"/>
      <c r="CC90" s="518"/>
      <c r="CD90" s="518"/>
      <c r="CE90" s="518"/>
      <c r="CF90" s="518"/>
      <c r="CG90" s="518"/>
      <c r="CH90" s="518"/>
      <c r="CI90" s="518"/>
      <c r="CJ90" s="518"/>
      <c r="CK90" s="518"/>
      <c r="CL90" s="518"/>
      <c r="CM90" s="518"/>
      <c r="CN90" s="518"/>
      <c r="CO90" s="518"/>
      <c r="CP90" s="518"/>
      <c r="CQ90" s="518"/>
      <c r="CR90" s="518"/>
      <c r="CS90" s="518"/>
      <c r="CT90" s="518"/>
      <c r="CU90" s="518"/>
      <c r="CV90" s="518"/>
      <c r="CW90" s="518"/>
      <c r="CX90" s="518"/>
      <c r="CY90" s="518"/>
      <c r="CZ90" s="518"/>
      <c r="DA90" s="518"/>
      <c r="DB90" s="518"/>
      <c r="DC90" s="518"/>
      <c r="DD90" s="518"/>
      <c r="DE90" s="518"/>
      <c r="DF90" s="518"/>
      <c r="DG90" s="518"/>
      <c r="DH90" s="518"/>
      <c r="DI90" s="518"/>
      <c r="DJ90" s="518"/>
      <c r="DK90" s="518"/>
      <c r="DL90" s="518"/>
      <c r="DM90" s="518"/>
      <c r="DN90" s="518"/>
      <c r="DO90" s="518"/>
      <c r="DP90" s="518"/>
      <c r="DQ90" s="518"/>
      <c r="DR90" s="518"/>
      <c r="DS90" s="518"/>
      <c r="DT90" s="518"/>
      <c r="DU90" s="518"/>
      <c r="DV90" s="518"/>
      <c r="DW90" s="518"/>
      <c r="DX90" s="518"/>
      <c r="DY90" s="518"/>
      <c r="DZ90" s="518"/>
      <c r="EA90" s="518"/>
      <c r="EB90" s="518"/>
      <c r="EC90" s="518"/>
      <c r="ED90" s="518"/>
      <c r="EE90" s="518"/>
      <c r="EF90" s="518"/>
      <c r="EG90" s="518"/>
      <c r="EH90" s="518"/>
      <c r="EI90" s="518"/>
      <c r="EJ90" s="518"/>
      <c r="EK90" s="518"/>
      <c r="EL90" s="518"/>
      <c r="EM90" s="518"/>
      <c r="EN90" s="518"/>
      <c r="EO90" s="518"/>
      <c r="EP90" s="518"/>
      <c r="EQ90" s="518"/>
      <c r="ER90" s="518"/>
      <c r="ES90" s="518"/>
      <c r="ET90" s="518"/>
      <c r="EU90" s="518"/>
      <c r="EV90" s="518"/>
      <c r="EW90" s="518"/>
      <c r="EX90" s="518"/>
      <c r="EY90" s="518"/>
      <c r="EZ90" s="518"/>
      <c r="FA90" s="518"/>
      <c r="FB90" s="518"/>
      <c r="FC90" s="518"/>
      <c r="FD90" s="518"/>
      <c r="FE90" s="518"/>
      <c r="FF90" s="518"/>
      <c r="FG90" s="518"/>
      <c r="FH90" s="518"/>
      <c r="FI90" s="518"/>
      <c r="FJ90" s="518"/>
      <c r="FK90" s="518"/>
      <c r="FL90" s="518"/>
      <c r="FM90" s="518"/>
      <c r="FN90" s="518"/>
      <c r="FO90" s="518"/>
      <c r="FP90" s="518"/>
      <c r="FQ90" s="518"/>
      <c r="FR90" s="518"/>
      <c r="FS90" s="518"/>
      <c r="FT90" s="518"/>
      <c r="FU90" s="518"/>
      <c r="FV90" s="518"/>
      <c r="FW90" s="518"/>
      <c r="FX90" s="518"/>
      <c r="FY90" s="518"/>
      <c r="FZ90" s="518"/>
      <c r="GA90" s="518"/>
      <c r="GB90" s="518"/>
      <c r="GC90" s="518"/>
      <c r="GD90" s="518"/>
      <c r="GE90" s="518"/>
      <c r="GF90" s="518"/>
      <c r="GG90" s="518"/>
      <c r="GH90" s="518"/>
      <c r="GI90" s="518"/>
      <c r="GJ90" s="518"/>
      <c r="GK90" s="518"/>
      <c r="GL90" s="518"/>
      <c r="GM90" s="518"/>
      <c r="GN90" s="518"/>
      <c r="GO90" s="518"/>
      <c r="GP90" s="518"/>
      <c r="GQ90" s="518"/>
      <c r="GR90" s="518"/>
      <c r="GS90" s="518"/>
      <c r="GT90" s="518"/>
      <c r="GU90" s="518"/>
      <c r="GV90" s="518"/>
      <c r="GW90" s="518"/>
      <c r="GX90" s="518"/>
      <c r="GY90" s="518"/>
      <c r="GZ90" s="518"/>
      <c r="HA90" s="518"/>
      <c r="HB90" s="518"/>
      <c r="HC90" s="518"/>
      <c r="HD90" s="518"/>
      <c r="HE90" s="518"/>
      <c r="HF90" s="518"/>
      <c r="HG90" s="518"/>
      <c r="HH90" s="518"/>
      <c r="HI90" s="518"/>
      <c r="HJ90" s="518"/>
      <c r="HK90" s="518"/>
      <c r="HL90" s="518"/>
      <c r="HM90" s="518"/>
      <c r="HN90" s="518"/>
      <c r="HO90" s="518"/>
      <c r="HP90" s="518"/>
      <c r="HQ90" s="518"/>
      <c r="HR90" s="518"/>
      <c r="HS90" s="518"/>
      <c r="HT90" s="518"/>
      <c r="HU90" s="518"/>
      <c r="HV90" s="518"/>
      <c r="HW90" s="518"/>
      <c r="HX90" s="518"/>
      <c r="HY90" s="518"/>
      <c r="HZ90" s="518"/>
      <c r="IA90" s="518"/>
      <c r="IB90" s="518"/>
      <c r="IC90" s="518"/>
      <c r="ID90" s="518"/>
      <c r="IE90" s="518"/>
      <c r="IF90" s="518"/>
      <c r="IG90" s="518"/>
      <c r="IH90" s="518"/>
      <c r="II90" s="518"/>
      <c r="IJ90" s="518"/>
      <c r="IK90" s="518"/>
      <c r="IL90" s="518"/>
      <c r="IM90" s="518"/>
      <c r="IN90" s="518"/>
      <c r="IO90" s="518"/>
      <c r="IP90" s="518"/>
      <c r="IQ90" s="518"/>
      <c r="IR90" s="518"/>
      <c r="IS90" s="518"/>
      <c r="IT90" s="518"/>
      <c r="IU90" s="518"/>
      <c r="IV90" s="518"/>
    </row>
    <row r="91" spans="1:256" s="517" customFormat="1" ht="23.25" customHeight="1" x14ac:dyDescent="0.2">
      <c r="A91" s="638"/>
      <c r="B91" s="381" t="s">
        <v>557</v>
      </c>
      <c r="C91" s="373">
        <f>SUM('Summary Data'!C254)</f>
        <v>102</v>
      </c>
      <c r="D91" s="374">
        <f>SUM('Summary Data'!D254)</f>
        <v>27135804.940000001</v>
      </c>
      <c r="E91" s="375">
        <f>SUM('Summary Data'!E254)</f>
        <v>241979</v>
      </c>
      <c r="F91" s="374"/>
      <c r="G91" s="373">
        <v>2</v>
      </c>
      <c r="H91" s="373">
        <f>SUM('Summary Data'!G254)</f>
        <v>160</v>
      </c>
      <c r="I91" s="374">
        <f>SUM('Summary Data'!H254)</f>
        <v>26056800</v>
      </c>
      <c r="J91" s="376" t="s">
        <v>576</v>
      </c>
      <c r="K91" s="376" t="s">
        <v>576</v>
      </c>
      <c r="L91" s="373">
        <f>SUM('Summary Data'!AK254)</f>
        <v>4</v>
      </c>
      <c r="M91" s="374">
        <f>SUM('Summary Data'!AL254)</f>
        <v>12687309</v>
      </c>
      <c r="N91" s="375">
        <f>SUM('Summary Data'!AM254)</f>
        <v>76803</v>
      </c>
      <c r="O91" s="373">
        <f>SUM('Summary Data'!AN254)</f>
        <v>33</v>
      </c>
      <c r="P91" s="374">
        <f>SUM('Summary Data'!AO254)</f>
        <v>7690019.75</v>
      </c>
      <c r="Q91" s="375">
        <f>SUM('Summary Data'!AP254)</f>
        <v>231507</v>
      </c>
      <c r="R91" s="375">
        <f>SUM('Summary Data'!Y254)</f>
        <v>421</v>
      </c>
      <c r="S91" s="374">
        <f>SUM('Summary Data'!Z254)</f>
        <v>56056.71</v>
      </c>
      <c r="T91" s="375">
        <f>SUM('Summary Data'!AA254)</f>
        <v>44</v>
      </c>
      <c r="U91" s="374">
        <f>SUM('Summary Data'!AB254)</f>
        <v>91916.56</v>
      </c>
      <c r="V91" s="375">
        <f>SUM('Summary Data'!AC254)</f>
        <v>355</v>
      </c>
      <c r="W91" s="374">
        <f>SUM('Summary Data'!AD254)</f>
        <v>61763.81</v>
      </c>
      <c r="X91" s="375">
        <f>SUM('Summary Data'!AE254)</f>
        <v>378</v>
      </c>
      <c r="Y91" s="374">
        <f>SUM('Summary Data'!AF254)</f>
        <v>53315.4</v>
      </c>
      <c r="Z91" s="518"/>
      <c r="AA91" s="518"/>
      <c r="AB91" s="518"/>
      <c r="AC91" s="518"/>
      <c r="AD91" s="518"/>
      <c r="AE91" s="518"/>
      <c r="AF91" s="518"/>
      <c r="AG91" s="518"/>
      <c r="AH91" s="518"/>
      <c r="AI91" s="518"/>
      <c r="AJ91" s="518"/>
      <c r="AK91" s="518"/>
      <c r="AL91" s="518"/>
      <c r="AM91" s="518"/>
      <c r="AN91" s="518"/>
      <c r="AO91" s="518"/>
      <c r="AP91" s="518"/>
      <c r="AQ91" s="518"/>
      <c r="AR91" s="518"/>
      <c r="AS91" s="518"/>
      <c r="AT91" s="518"/>
      <c r="AU91" s="518"/>
      <c r="AV91" s="518"/>
      <c r="AW91" s="518"/>
      <c r="AX91" s="518"/>
      <c r="AY91" s="518"/>
      <c r="AZ91" s="518"/>
      <c r="BA91" s="518"/>
      <c r="BB91" s="518"/>
      <c r="BC91" s="518"/>
      <c r="BD91" s="518"/>
      <c r="BE91" s="518"/>
      <c r="BF91" s="518"/>
      <c r="BG91" s="518"/>
      <c r="BH91" s="518"/>
      <c r="BI91" s="518"/>
      <c r="BJ91" s="518"/>
      <c r="BK91" s="518"/>
      <c r="BL91" s="518"/>
      <c r="BM91" s="518"/>
      <c r="BN91" s="518"/>
      <c r="BO91" s="518"/>
      <c r="BP91" s="518"/>
      <c r="BQ91" s="518"/>
      <c r="BR91" s="518"/>
      <c r="BS91" s="518"/>
      <c r="BT91" s="518"/>
      <c r="BU91" s="518"/>
      <c r="BV91" s="518"/>
      <c r="BW91" s="518"/>
      <c r="BX91" s="518"/>
      <c r="BY91" s="518"/>
      <c r="BZ91" s="518"/>
      <c r="CA91" s="518"/>
      <c r="CB91" s="518"/>
      <c r="CC91" s="518"/>
      <c r="CD91" s="518"/>
      <c r="CE91" s="518"/>
      <c r="CF91" s="518"/>
      <c r="CG91" s="518"/>
      <c r="CH91" s="518"/>
      <c r="CI91" s="518"/>
      <c r="CJ91" s="518"/>
      <c r="CK91" s="518"/>
      <c r="CL91" s="518"/>
      <c r="CM91" s="518"/>
      <c r="CN91" s="518"/>
      <c r="CO91" s="518"/>
      <c r="CP91" s="518"/>
      <c r="CQ91" s="518"/>
      <c r="CR91" s="518"/>
      <c r="CS91" s="518"/>
      <c r="CT91" s="518"/>
      <c r="CU91" s="518"/>
      <c r="CV91" s="518"/>
      <c r="CW91" s="518"/>
      <c r="CX91" s="518"/>
      <c r="CY91" s="518"/>
      <c r="CZ91" s="518"/>
      <c r="DA91" s="518"/>
      <c r="DB91" s="518"/>
      <c r="DC91" s="518"/>
      <c r="DD91" s="518"/>
      <c r="DE91" s="518"/>
      <c r="DF91" s="518"/>
      <c r="DG91" s="518"/>
      <c r="DH91" s="518"/>
      <c r="DI91" s="518"/>
      <c r="DJ91" s="518"/>
      <c r="DK91" s="518"/>
      <c r="DL91" s="518"/>
      <c r="DM91" s="518"/>
      <c r="DN91" s="518"/>
      <c r="DO91" s="518"/>
      <c r="DP91" s="518"/>
      <c r="DQ91" s="518"/>
      <c r="DR91" s="518"/>
      <c r="DS91" s="518"/>
      <c r="DT91" s="518"/>
      <c r="DU91" s="518"/>
      <c r="DV91" s="518"/>
      <c r="DW91" s="518"/>
      <c r="DX91" s="518"/>
      <c r="DY91" s="518"/>
      <c r="DZ91" s="518"/>
      <c r="EA91" s="518"/>
      <c r="EB91" s="518"/>
      <c r="EC91" s="518"/>
      <c r="ED91" s="518"/>
      <c r="EE91" s="518"/>
      <c r="EF91" s="518"/>
      <c r="EG91" s="518"/>
      <c r="EH91" s="518"/>
      <c r="EI91" s="518"/>
      <c r="EJ91" s="518"/>
      <c r="EK91" s="518"/>
      <c r="EL91" s="518"/>
      <c r="EM91" s="518"/>
      <c r="EN91" s="518"/>
      <c r="EO91" s="518"/>
      <c r="EP91" s="518"/>
      <c r="EQ91" s="518"/>
      <c r="ER91" s="518"/>
      <c r="ES91" s="518"/>
      <c r="ET91" s="518"/>
      <c r="EU91" s="518"/>
      <c r="EV91" s="518"/>
      <c r="EW91" s="518"/>
      <c r="EX91" s="518"/>
      <c r="EY91" s="518"/>
      <c r="EZ91" s="518"/>
      <c r="FA91" s="518"/>
      <c r="FB91" s="518"/>
      <c r="FC91" s="518"/>
      <c r="FD91" s="518"/>
      <c r="FE91" s="518"/>
      <c r="FF91" s="518"/>
      <c r="FG91" s="518"/>
      <c r="FH91" s="518"/>
      <c r="FI91" s="518"/>
      <c r="FJ91" s="518"/>
      <c r="FK91" s="518"/>
      <c r="FL91" s="518"/>
      <c r="FM91" s="518"/>
      <c r="FN91" s="518"/>
      <c r="FO91" s="518"/>
      <c r="FP91" s="518"/>
      <c r="FQ91" s="518"/>
      <c r="FR91" s="518"/>
      <c r="FS91" s="518"/>
      <c r="FT91" s="518"/>
      <c r="FU91" s="518"/>
      <c r="FV91" s="518"/>
      <c r="FW91" s="518"/>
      <c r="FX91" s="518"/>
      <c r="FY91" s="518"/>
      <c r="FZ91" s="518"/>
      <c r="GA91" s="518"/>
      <c r="GB91" s="518"/>
      <c r="GC91" s="518"/>
      <c r="GD91" s="518"/>
      <c r="GE91" s="518"/>
      <c r="GF91" s="518"/>
      <c r="GG91" s="518"/>
      <c r="GH91" s="518"/>
      <c r="GI91" s="518"/>
      <c r="GJ91" s="518"/>
      <c r="GK91" s="518"/>
      <c r="GL91" s="518"/>
      <c r="GM91" s="518"/>
      <c r="GN91" s="518"/>
      <c r="GO91" s="518"/>
      <c r="GP91" s="518"/>
      <c r="GQ91" s="518"/>
      <c r="GR91" s="518"/>
      <c r="GS91" s="518"/>
      <c r="GT91" s="518"/>
      <c r="GU91" s="518"/>
      <c r="GV91" s="518"/>
      <c r="GW91" s="518"/>
      <c r="GX91" s="518"/>
      <c r="GY91" s="518"/>
      <c r="GZ91" s="518"/>
      <c r="HA91" s="518"/>
      <c r="HB91" s="518"/>
      <c r="HC91" s="518"/>
      <c r="HD91" s="518"/>
      <c r="HE91" s="518"/>
      <c r="HF91" s="518"/>
      <c r="HG91" s="518"/>
      <c r="HH91" s="518"/>
      <c r="HI91" s="518"/>
      <c r="HJ91" s="518"/>
      <c r="HK91" s="518"/>
      <c r="HL91" s="518"/>
      <c r="HM91" s="518"/>
      <c r="HN91" s="518"/>
      <c r="HO91" s="518"/>
      <c r="HP91" s="518"/>
      <c r="HQ91" s="518"/>
      <c r="HR91" s="518"/>
      <c r="HS91" s="518"/>
      <c r="HT91" s="518"/>
      <c r="HU91" s="518"/>
      <c r="HV91" s="518"/>
      <c r="HW91" s="518"/>
      <c r="HX91" s="518"/>
      <c r="HY91" s="518"/>
      <c r="HZ91" s="518"/>
      <c r="IA91" s="518"/>
      <c r="IB91" s="518"/>
      <c r="IC91" s="518"/>
      <c r="ID91" s="518"/>
      <c r="IE91" s="518"/>
      <c r="IF91" s="518"/>
      <c r="IG91" s="518"/>
      <c r="IH91" s="518"/>
      <c r="II91" s="518"/>
      <c r="IJ91" s="518"/>
      <c r="IK91" s="518"/>
      <c r="IL91" s="518"/>
      <c r="IM91" s="518"/>
      <c r="IN91" s="518"/>
      <c r="IO91" s="518"/>
      <c r="IP91" s="518"/>
      <c r="IQ91" s="518"/>
      <c r="IR91" s="518"/>
      <c r="IS91" s="518"/>
      <c r="IT91" s="518"/>
      <c r="IU91" s="518"/>
      <c r="IV91" s="518"/>
    </row>
    <row r="92" spans="1:256" s="517" customFormat="1" x14ac:dyDescent="0.2">
      <c r="A92" s="594"/>
      <c r="B92" s="383" t="s">
        <v>375</v>
      </c>
      <c r="C92" s="384">
        <f>SUM(C80:C91)</f>
        <v>1934</v>
      </c>
      <c r="D92" s="385">
        <f t="shared" ref="D92:Y92" si="6">SUM(D80:D91)</f>
        <v>493464060.15000004</v>
      </c>
      <c r="E92" s="386">
        <f t="shared" si="6"/>
        <v>4573351</v>
      </c>
      <c r="F92" s="385">
        <f t="shared" si="6"/>
        <v>0</v>
      </c>
      <c r="G92" s="384">
        <f t="shared" si="6"/>
        <v>59</v>
      </c>
      <c r="H92" s="384">
        <f t="shared" si="6"/>
        <v>612</v>
      </c>
      <c r="I92" s="385">
        <f t="shared" si="6"/>
        <v>90152962.039999992</v>
      </c>
      <c r="J92" s="387">
        <f t="shared" si="6"/>
        <v>0</v>
      </c>
      <c r="K92" s="388">
        <f t="shared" si="6"/>
        <v>0</v>
      </c>
      <c r="L92" s="384">
        <f t="shared" si="6"/>
        <v>84</v>
      </c>
      <c r="M92" s="385">
        <f t="shared" si="6"/>
        <v>266901872.57999998</v>
      </c>
      <c r="N92" s="386">
        <f t="shared" si="6"/>
        <v>1930996</v>
      </c>
      <c r="O92" s="384">
        <f t="shared" si="6"/>
        <v>253</v>
      </c>
      <c r="P92" s="385">
        <f t="shared" si="6"/>
        <v>83670437.530000001</v>
      </c>
      <c r="Q92" s="386">
        <f t="shared" si="6"/>
        <v>1766808</v>
      </c>
      <c r="R92" s="386">
        <f t="shared" si="6"/>
        <v>3588</v>
      </c>
      <c r="S92" s="385">
        <f t="shared" si="6"/>
        <v>650298.34</v>
      </c>
      <c r="T92" s="386">
        <f t="shared" si="6"/>
        <v>396</v>
      </c>
      <c r="U92" s="385">
        <f t="shared" si="6"/>
        <v>809439.40999999992</v>
      </c>
      <c r="V92" s="386">
        <f t="shared" si="6"/>
        <v>4525</v>
      </c>
      <c r="W92" s="385">
        <f t="shared" si="6"/>
        <v>891034.5</v>
      </c>
      <c r="X92" s="386">
        <f t="shared" si="6"/>
        <v>5513</v>
      </c>
      <c r="Y92" s="385">
        <f t="shared" si="6"/>
        <v>737708.9800000001</v>
      </c>
      <c r="Z92" s="518"/>
      <c r="AA92" s="518"/>
      <c r="AB92" s="518"/>
      <c r="AC92" s="518"/>
      <c r="AD92" s="518"/>
      <c r="AE92" s="518"/>
      <c r="AF92" s="518"/>
      <c r="AG92" s="518"/>
      <c r="AH92" s="518"/>
      <c r="AI92" s="518"/>
      <c r="AJ92" s="518"/>
      <c r="AK92" s="518"/>
      <c r="AL92" s="518"/>
      <c r="AM92" s="518"/>
      <c r="AN92" s="518"/>
      <c r="AO92" s="518"/>
      <c r="AP92" s="518"/>
      <c r="AQ92" s="518"/>
      <c r="AR92" s="518"/>
      <c r="AS92" s="518"/>
      <c r="AT92" s="518"/>
      <c r="AU92" s="518"/>
      <c r="AV92" s="518"/>
      <c r="AW92" s="518"/>
      <c r="AX92" s="518"/>
      <c r="AY92" s="518"/>
      <c r="AZ92" s="518"/>
      <c r="BA92" s="518"/>
      <c r="BB92" s="518"/>
      <c r="BC92" s="518"/>
      <c r="BD92" s="518"/>
      <c r="BE92" s="518"/>
      <c r="BF92" s="518"/>
      <c r="BG92" s="518"/>
      <c r="BH92" s="518"/>
      <c r="BI92" s="518"/>
      <c r="BJ92" s="518"/>
      <c r="BK92" s="518"/>
      <c r="BL92" s="518"/>
      <c r="BM92" s="518"/>
      <c r="BN92" s="518"/>
      <c r="BO92" s="518"/>
      <c r="BP92" s="518"/>
      <c r="BQ92" s="518"/>
      <c r="BR92" s="518"/>
      <c r="BS92" s="518"/>
      <c r="BT92" s="518"/>
      <c r="BU92" s="518"/>
      <c r="BV92" s="518"/>
      <c r="BW92" s="518"/>
      <c r="BX92" s="518"/>
      <c r="BY92" s="518"/>
      <c r="BZ92" s="518"/>
      <c r="CA92" s="518"/>
      <c r="CB92" s="518"/>
      <c r="CC92" s="518"/>
      <c r="CD92" s="518"/>
      <c r="CE92" s="518"/>
      <c r="CF92" s="518"/>
      <c r="CG92" s="518"/>
      <c r="CH92" s="518"/>
      <c r="CI92" s="518"/>
      <c r="CJ92" s="518"/>
      <c r="CK92" s="518"/>
      <c r="CL92" s="518"/>
      <c r="CM92" s="518"/>
      <c r="CN92" s="518"/>
      <c r="CO92" s="518"/>
    </row>
    <row r="93" spans="1:256" s="517" customFormat="1" ht="24.75" customHeight="1" x14ac:dyDescent="0.2">
      <c r="A93" s="633" t="s">
        <v>577</v>
      </c>
      <c r="B93" s="346" t="s">
        <v>578</v>
      </c>
      <c r="C93" s="501">
        <f>SUM('Summary Data'!C255)</f>
        <v>111</v>
      </c>
      <c r="D93" s="502">
        <f>SUM('Summary Data'!D255)</f>
        <v>26605323.300000001</v>
      </c>
      <c r="E93" s="503">
        <f>SUM('Summary Data'!E255)</f>
        <v>249328</v>
      </c>
      <c r="F93" s="502"/>
      <c r="G93" s="501">
        <f>SUM('Summary Data (NEW PROJECTS)'!D189)</f>
        <v>3</v>
      </c>
      <c r="H93" s="501">
        <f>SUM('Summary Data'!G255)</f>
        <v>38</v>
      </c>
      <c r="I93" s="502">
        <f>SUM('Summary Data'!H255)</f>
        <v>3534263</v>
      </c>
      <c r="J93" s="504" t="s">
        <v>591</v>
      </c>
      <c r="K93" s="504" t="s">
        <v>592</v>
      </c>
      <c r="L93" s="501">
        <f>SUM('Summary Data'!AK255)</f>
        <v>10</v>
      </c>
      <c r="M93" s="502">
        <f>SUM('Summary Data'!AL255)</f>
        <v>29383362</v>
      </c>
      <c r="N93" s="503">
        <f>SUM('Summary Data'!AM255)</f>
        <v>270221</v>
      </c>
      <c r="O93" s="501">
        <f>SUM('Summary Data'!AN255)</f>
        <v>13</v>
      </c>
      <c r="P93" s="502">
        <f>SUM('Summary Data'!AO255)</f>
        <v>6058099</v>
      </c>
      <c r="Q93" s="503">
        <f>SUM('Summary Data'!AP255)</f>
        <v>81459</v>
      </c>
      <c r="R93" s="503">
        <f>SUM('Summary Data'!Y255)</f>
        <v>349</v>
      </c>
      <c r="S93" s="502">
        <f>SUM('Summary Data'!Z255)</f>
        <v>59564.63</v>
      </c>
      <c r="T93" s="503">
        <f>SUM('Summary Data'!AA255)</f>
        <v>44</v>
      </c>
      <c r="U93" s="502">
        <f>SUM('Summary Data'!AB255)</f>
        <v>104670.94</v>
      </c>
      <c r="V93" s="503">
        <f>SUM('Summary Data'!AC255)</f>
        <v>333</v>
      </c>
      <c r="W93" s="502">
        <f>SUM('Summary Data'!AD255)</f>
        <v>76578.77</v>
      </c>
      <c r="X93" s="503">
        <f>SUM('Summary Data'!AE255)</f>
        <v>371</v>
      </c>
      <c r="Y93" s="502">
        <f>SUM('Summary Data'!AF255)</f>
        <v>61480.17</v>
      </c>
      <c r="Z93" s="518"/>
      <c r="AA93" s="518"/>
      <c r="AB93" s="518"/>
      <c r="AC93" s="518"/>
      <c r="AD93" s="518"/>
      <c r="AE93" s="518"/>
      <c r="AF93" s="518"/>
      <c r="AG93" s="518"/>
      <c r="AH93" s="518"/>
      <c r="AI93" s="518"/>
      <c r="AJ93" s="518"/>
      <c r="AK93" s="518"/>
      <c r="AL93" s="518"/>
      <c r="AM93" s="518"/>
      <c r="AN93" s="518"/>
      <c r="AO93" s="518"/>
      <c r="AP93" s="518"/>
      <c r="AQ93" s="518"/>
      <c r="AR93" s="518"/>
      <c r="AS93" s="518"/>
      <c r="AT93" s="518"/>
      <c r="AU93" s="518"/>
      <c r="AV93" s="518"/>
      <c r="AW93" s="518"/>
      <c r="AX93" s="518"/>
      <c r="AY93" s="518"/>
      <c r="AZ93" s="518"/>
      <c r="BA93" s="518"/>
      <c r="BB93" s="518"/>
      <c r="BC93" s="518"/>
      <c r="BD93" s="518"/>
      <c r="BE93" s="518"/>
      <c r="BF93" s="518"/>
      <c r="BG93" s="518"/>
      <c r="BH93" s="518"/>
      <c r="BI93" s="518"/>
      <c r="BJ93" s="518"/>
      <c r="BK93" s="518"/>
      <c r="BL93" s="518"/>
      <c r="BM93" s="518"/>
      <c r="BN93" s="518"/>
      <c r="BO93" s="518"/>
      <c r="BP93" s="518"/>
      <c r="BQ93" s="518"/>
      <c r="BR93" s="518"/>
      <c r="BS93" s="518"/>
      <c r="BT93" s="518"/>
      <c r="BU93" s="518"/>
      <c r="BV93" s="518"/>
      <c r="BW93" s="518"/>
      <c r="BX93" s="518"/>
      <c r="BY93" s="518"/>
      <c r="BZ93" s="518"/>
      <c r="CA93" s="518"/>
      <c r="CB93" s="518"/>
      <c r="CC93" s="518"/>
      <c r="CD93" s="518"/>
      <c r="CE93" s="518"/>
      <c r="CF93" s="518"/>
      <c r="CG93" s="518"/>
      <c r="CH93" s="518"/>
      <c r="CI93" s="518"/>
      <c r="CJ93" s="518"/>
      <c r="CK93" s="518"/>
      <c r="CL93" s="518"/>
      <c r="CM93" s="518"/>
      <c r="CN93" s="518"/>
      <c r="CO93" s="518"/>
      <c r="CP93" s="518"/>
      <c r="CQ93" s="518"/>
      <c r="CR93" s="518"/>
      <c r="CS93" s="518"/>
      <c r="CT93" s="518"/>
      <c r="CU93" s="518"/>
      <c r="CV93" s="518"/>
      <c r="CW93" s="518"/>
      <c r="CX93" s="518"/>
      <c r="CY93" s="518"/>
      <c r="CZ93" s="518"/>
      <c r="DA93" s="518"/>
      <c r="DB93" s="518"/>
      <c r="DC93" s="518"/>
      <c r="DD93" s="518"/>
      <c r="DE93" s="518"/>
      <c r="DF93" s="518"/>
      <c r="DG93" s="518"/>
      <c r="DH93" s="518"/>
      <c r="DI93" s="518"/>
      <c r="DJ93" s="518"/>
      <c r="DK93" s="518"/>
      <c r="DL93" s="518"/>
      <c r="DM93" s="518"/>
      <c r="DN93" s="518"/>
      <c r="DO93" s="518"/>
      <c r="DP93" s="518"/>
      <c r="DQ93" s="518"/>
      <c r="DR93" s="518"/>
      <c r="DS93" s="518"/>
      <c r="DT93" s="518"/>
      <c r="DU93" s="518"/>
      <c r="DV93" s="518"/>
      <c r="DW93" s="518"/>
      <c r="DX93" s="518"/>
      <c r="DY93" s="518"/>
      <c r="DZ93" s="518"/>
      <c r="EA93" s="518"/>
      <c r="EB93" s="518"/>
      <c r="EC93" s="518"/>
      <c r="ED93" s="518"/>
      <c r="EE93" s="518"/>
      <c r="EF93" s="518"/>
      <c r="EG93" s="518"/>
      <c r="EH93" s="518"/>
      <c r="EI93" s="518"/>
      <c r="EJ93" s="518"/>
      <c r="EK93" s="518"/>
      <c r="EL93" s="518"/>
      <c r="EM93" s="518"/>
      <c r="EN93" s="518"/>
      <c r="EO93" s="518"/>
      <c r="EP93" s="518"/>
      <c r="EQ93" s="518"/>
      <c r="ER93" s="518"/>
      <c r="ES93" s="518"/>
      <c r="ET93" s="518"/>
      <c r="EU93" s="518"/>
      <c r="EV93" s="518"/>
      <c r="EW93" s="518"/>
      <c r="EX93" s="518"/>
      <c r="EY93" s="518"/>
      <c r="EZ93" s="518"/>
      <c r="FA93" s="518"/>
      <c r="FB93" s="518"/>
      <c r="FC93" s="518"/>
      <c r="FD93" s="518"/>
      <c r="FE93" s="518"/>
      <c r="FF93" s="518"/>
      <c r="FG93" s="518"/>
      <c r="FH93" s="518"/>
      <c r="FI93" s="518"/>
      <c r="FJ93" s="518"/>
      <c r="FK93" s="518"/>
      <c r="FL93" s="518"/>
      <c r="FM93" s="518"/>
      <c r="FN93" s="518"/>
      <c r="FO93" s="518"/>
      <c r="FP93" s="518"/>
      <c r="FQ93" s="518"/>
      <c r="FR93" s="518"/>
      <c r="FS93" s="518"/>
      <c r="FT93" s="518"/>
      <c r="FU93" s="518"/>
      <c r="FV93" s="518"/>
      <c r="FW93" s="518"/>
      <c r="FX93" s="518"/>
      <c r="FY93" s="518"/>
      <c r="FZ93" s="518"/>
      <c r="GA93" s="518"/>
      <c r="GB93" s="518"/>
      <c r="GC93" s="518"/>
      <c r="GD93" s="518"/>
      <c r="GE93" s="518"/>
      <c r="GF93" s="518"/>
      <c r="GG93" s="518"/>
      <c r="GH93" s="518"/>
      <c r="GI93" s="518"/>
      <c r="GJ93" s="518"/>
      <c r="GK93" s="518"/>
      <c r="GL93" s="518"/>
      <c r="GM93" s="518"/>
      <c r="GN93" s="518"/>
      <c r="GO93" s="518"/>
      <c r="GP93" s="518"/>
      <c r="GQ93" s="518"/>
      <c r="GR93" s="518"/>
      <c r="GS93" s="518"/>
      <c r="GT93" s="518"/>
      <c r="GU93" s="518"/>
      <c r="GV93" s="518"/>
      <c r="GW93" s="518"/>
      <c r="GX93" s="518"/>
      <c r="GY93" s="518"/>
      <c r="GZ93" s="518"/>
      <c r="HA93" s="518"/>
      <c r="HB93" s="518"/>
      <c r="HC93" s="518"/>
      <c r="HD93" s="518"/>
      <c r="HE93" s="518"/>
      <c r="HF93" s="518"/>
      <c r="HG93" s="518"/>
      <c r="HH93" s="518"/>
      <c r="HI93" s="518"/>
      <c r="HJ93" s="518"/>
      <c r="HK93" s="518"/>
      <c r="HL93" s="518"/>
      <c r="HM93" s="518"/>
      <c r="HN93" s="518"/>
      <c r="HO93" s="518"/>
      <c r="HP93" s="518"/>
      <c r="HQ93" s="518"/>
      <c r="HR93" s="518"/>
      <c r="HS93" s="518"/>
      <c r="HT93" s="518"/>
      <c r="HU93" s="518"/>
      <c r="HV93" s="518"/>
      <c r="HW93" s="518"/>
      <c r="HX93" s="518"/>
      <c r="HY93" s="518"/>
      <c r="HZ93" s="518"/>
      <c r="IA93" s="518"/>
      <c r="IB93" s="518"/>
      <c r="IC93" s="518"/>
      <c r="ID93" s="518"/>
      <c r="IE93" s="518"/>
      <c r="IF93" s="518"/>
      <c r="IG93" s="518"/>
      <c r="IH93" s="518"/>
      <c r="II93" s="518"/>
      <c r="IJ93" s="518"/>
      <c r="IK93" s="518"/>
      <c r="IL93" s="518"/>
      <c r="IM93" s="518"/>
      <c r="IN93" s="518"/>
      <c r="IO93" s="518"/>
      <c r="IP93" s="518"/>
      <c r="IQ93" s="518"/>
      <c r="IR93" s="518"/>
      <c r="IS93" s="518"/>
      <c r="IT93" s="518"/>
      <c r="IU93" s="518"/>
      <c r="IV93" s="518"/>
    </row>
    <row r="94" spans="1:256" s="517" customFormat="1" ht="21" customHeight="1" x14ac:dyDescent="0.2">
      <c r="A94" s="634"/>
      <c r="B94" s="346" t="s">
        <v>579</v>
      </c>
      <c r="C94" s="360">
        <f>SUM('Summary Data'!C256)</f>
        <v>139</v>
      </c>
      <c r="D94" s="506">
        <f>SUM('Summary Data'!D256)</f>
        <v>29789889.539999999</v>
      </c>
      <c r="E94" s="507">
        <f>SUM('Summary Data'!E256)</f>
        <v>281391</v>
      </c>
      <c r="F94" s="506"/>
      <c r="G94" s="360">
        <f>SUM('Summary Data (NEW PROJECTS)'!D190)</f>
        <v>5</v>
      </c>
      <c r="H94" s="351">
        <f>SUM('Summary Data'!G256)</f>
        <v>70</v>
      </c>
      <c r="I94" s="506">
        <f>SUM('Summary Data'!H256)</f>
        <v>6650822.3399999999</v>
      </c>
      <c r="J94" s="508" t="s">
        <v>591</v>
      </c>
      <c r="K94" s="509" t="s">
        <v>592</v>
      </c>
      <c r="L94" s="360">
        <f>SUM('Summary Data'!AK256)</f>
        <v>9</v>
      </c>
      <c r="M94" s="506">
        <f>SUM('Summary Data'!AL256)</f>
        <v>46566672</v>
      </c>
      <c r="N94" s="507">
        <f>SUM('Summary Data'!AM256)</f>
        <v>165433</v>
      </c>
      <c r="O94" s="360">
        <f>SUM('Summary Data'!AN256)</f>
        <v>23</v>
      </c>
      <c r="P94" s="506">
        <f>SUM('Summary Data'!AO256)</f>
        <v>4847709.47</v>
      </c>
      <c r="Q94" s="507">
        <f>SUM('Summary Data'!AP256)</f>
        <v>50102</v>
      </c>
      <c r="R94" s="360">
        <f>SUM('Summary Data'!Y256)</f>
        <v>373</v>
      </c>
      <c r="S94" s="506">
        <f>SUM('Summary Data'!Z256)</f>
        <v>75673.460000000006</v>
      </c>
      <c r="T94" s="360">
        <f>SUM('Summary Data'!AA256)</f>
        <v>32</v>
      </c>
      <c r="U94" s="506">
        <f>SUM('Summary Data'!AB256)</f>
        <v>119394.47</v>
      </c>
      <c r="V94" s="360">
        <f>SUM('Summary Data'!AC256)</f>
        <v>348</v>
      </c>
      <c r="W94" s="506">
        <f>SUM('Summary Data'!AD256)</f>
        <v>65178.83</v>
      </c>
      <c r="X94" s="360">
        <f>SUM('Summary Data'!AE256)</f>
        <v>416</v>
      </c>
      <c r="Y94" s="506">
        <f>SUM('Summary Data'!AF256)</f>
        <v>86045.65</v>
      </c>
      <c r="Z94" s="518"/>
      <c r="AA94" s="518"/>
      <c r="AB94" s="518"/>
      <c r="AC94" s="518"/>
      <c r="AD94" s="518"/>
      <c r="AE94" s="518"/>
      <c r="AF94" s="518"/>
      <c r="AG94" s="518"/>
      <c r="AH94" s="518"/>
      <c r="AI94" s="518"/>
      <c r="AJ94" s="518"/>
      <c r="AK94" s="518"/>
      <c r="AL94" s="518"/>
      <c r="AM94" s="518"/>
      <c r="AN94" s="518"/>
      <c r="AO94" s="518"/>
      <c r="AP94" s="518"/>
      <c r="AQ94" s="518"/>
      <c r="AR94" s="518"/>
      <c r="AS94" s="518"/>
      <c r="AT94" s="518"/>
      <c r="AU94" s="518"/>
      <c r="AV94" s="518"/>
      <c r="AW94" s="518"/>
      <c r="AX94" s="518"/>
      <c r="AY94" s="518"/>
      <c r="AZ94" s="518"/>
      <c r="BA94" s="518"/>
      <c r="BB94" s="518"/>
      <c r="BC94" s="518"/>
      <c r="BD94" s="518"/>
      <c r="BE94" s="518"/>
      <c r="BF94" s="518"/>
      <c r="BG94" s="518"/>
      <c r="BH94" s="518"/>
      <c r="BI94" s="518"/>
      <c r="BJ94" s="518"/>
      <c r="BK94" s="518"/>
      <c r="BL94" s="518"/>
      <c r="BM94" s="518"/>
      <c r="BN94" s="518"/>
      <c r="BO94" s="518"/>
      <c r="BP94" s="518"/>
      <c r="BQ94" s="518"/>
      <c r="BR94" s="518"/>
      <c r="BS94" s="518"/>
      <c r="BT94" s="518"/>
      <c r="BU94" s="518"/>
      <c r="BV94" s="518"/>
      <c r="BW94" s="518"/>
      <c r="BX94" s="518"/>
      <c r="BY94" s="518"/>
      <c r="BZ94" s="518"/>
      <c r="CA94" s="518"/>
      <c r="CB94" s="518"/>
      <c r="CC94" s="518"/>
      <c r="CD94" s="518"/>
      <c r="CE94" s="518"/>
      <c r="CF94" s="518"/>
      <c r="CG94" s="518"/>
      <c r="CH94" s="518"/>
      <c r="CI94" s="518"/>
      <c r="CJ94" s="518"/>
      <c r="CK94" s="518"/>
      <c r="CL94" s="518"/>
      <c r="CM94" s="518"/>
      <c r="CN94" s="518"/>
      <c r="CO94" s="518"/>
      <c r="CP94" s="518"/>
      <c r="CQ94" s="518"/>
      <c r="CR94" s="518"/>
      <c r="CS94" s="518"/>
      <c r="CT94" s="518"/>
      <c r="CU94" s="518"/>
      <c r="CV94" s="518"/>
      <c r="CW94" s="518"/>
      <c r="CX94" s="518"/>
      <c r="CY94" s="518"/>
      <c r="CZ94" s="518"/>
      <c r="DA94" s="518"/>
      <c r="DB94" s="518"/>
      <c r="DC94" s="518"/>
      <c r="DD94" s="518"/>
      <c r="DE94" s="518"/>
      <c r="DF94" s="518"/>
      <c r="DG94" s="518"/>
      <c r="DH94" s="518"/>
      <c r="DI94" s="518"/>
      <c r="DJ94" s="518"/>
      <c r="DK94" s="518"/>
      <c r="DL94" s="518"/>
      <c r="DM94" s="518"/>
      <c r="DN94" s="518"/>
      <c r="DO94" s="518"/>
      <c r="DP94" s="518"/>
      <c r="DQ94" s="518"/>
      <c r="DR94" s="518"/>
      <c r="DS94" s="518"/>
      <c r="DT94" s="518"/>
      <c r="DU94" s="518"/>
      <c r="DV94" s="518"/>
      <c r="DW94" s="518"/>
      <c r="DX94" s="518"/>
      <c r="DY94" s="518"/>
      <c r="DZ94" s="518"/>
      <c r="EA94" s="518"/>
      <c r="EB94" s="518"/>
      <c r="EC94" s="518"/>
      <c r="ED94" s="518"/>
      <c r="EE94" s="518"/>
      <c r="EF94" s="518"/>
      <c r="EG94" s="518"/>
      <c r="EH94" s="518"/>
      <c r="EI94" s="518"/>
      <c r="EJ94" s="518"/>
      <c r="EK94" s="518"/>
      <c r="EL94" s="518"/>
      <c r="EM94" s="518"/>
      <c r="EN94" s="518"/>
      <c r="EO94" s="518"/>
      <c r="EP94" s="518"/>
      <c r="EQ94" s="518"/>
      <c r="ER94" s="518"/>
      <c r="ES94" s="518"/>
      <c r="ET94" s="518"/>
      <c r="EU94" s="518"/>
      <c r="EV94" s="518"/>
      <c r="EW94" s="518"/>
      <c r="EX94" s="518"/>
      <c r="EY94" s="518"/>
      <c r="EZ94" s="518"/>
      <c r="FA94" s="518"/>
      <c r="FB94" s="518"/>
      <c r="FC94" s="518"/>
      <c r="FD94" s="518"/>
      <c r="FE94" s="518"/>
      <c r="FF94" s="518"/>
      <c r="FG94" s="518"/>
      <c r="FH94" s="518"/>
      <c r="FI94" s="518"/>
      <c r="FJ94" s="518"/>
      <c r="FK94" s="518"/>
      <c r="FL94" s="518"/>
      <c r="FM94" s="518"/>
      <c r="FN94" s="518"/>
      <c r="FO94" s="518"/>
      <c r="FP94" s="518"/>
      <c r="FQ94" s="518"/>
      <c r="FR94" s="518"/>
      <c r="FS94" s="518"/>
      <c r="FT94" s="518"/>
      <c r="FU94" s="518"/>
      <c r="FV94" s="518"/>
      <c r="FW94" s="518"/>
      <c r="FX94" s="518"/>
      <c r="FY94" s="518"/>
      <c r="FZ94" s="518"/>
      <c r="GA94" s="518"/>
      <c r="GB94" s="518"/>
      <c r="GC94" s="518"/>
      <c r="GD94" s="518"/>
      <c r="GE94" s="518"/>
      <c r="GF94" s="518"/>
      <c r="GG94" s="518"/>
      <c r="GH94" s="518"/>
      <c r="GI94" s="518"/>
      <c r="GJ94" s="518"/>
      <c r="GK94" s="518"/>
      <c r="GL94" s="518"/>
      <c r="GM94" s="518"/>
      <c r="GN94" s="518"/>
      <c r="GO94" s="518"/>
      <c r="GP94" s="518"/>
      <c r="GQ94" s="518"/>
      <c r="GR94" s="518"/>
      <c r="GS94" s="518"/>
      <c r="GT94" s="518"/>
      <c r="GU94" s="518"/>
      <c r="GV94" s="518"/>
      <c r="GW94" s="518"/>
      <c r="GX94" s="518"/>
      <c r="GY94" s="518"/>
      <c r="GZ94" s="518"/>
      <c r="HA94" s="518"/>
      <c r="HB94" s="518"/>
      <c r="HC94" s="518"/>
      <c r="HD94" s="518"/>
      <c r="HE94" s="518"/>
      <c r="HF94" s="518"/>
      <c r="HG94" s="518"/>
      <c r="HH94" s="518"/>
      <c r="HI94" s="518"/>
      <c r="HJ94" s="518"/>
      <c r="HK94" s="518"/>
      <c r="HL94" s="518"/>
      <c r="HM94" s="518"/>
      <c r="HN94" s="518"/>
      <c r="HO94" s="518"/>
      <c r="HP94" s="518"/>
      <c r="HQ94" s="518"/>
      <c r="HR94" s="518"/>
      <c r="HS94" s="518"/>
      <c r="HT94" s="518"/>
      <c r="HU94" s="518"/>
      <c r="HV94" s="518"/>
      <c r="HW94" s="518"/>
      <c r="HX94" s="518"/>
      <c r="HY94" s="518"/>
      <c r="HZ94" s="518"/>
      <c r="IA94" s="518"/>
      <c r="IB94" s="518"/>
      <c r="IC94" s="518"/>
      <c r="ID94" s="518"/>
      <c r="IE94" s="518"/>
      <c r="IF94" s="518"/>
      <c r="IG94" s="518"/>
      <c r="IH94" s="518"/>
      <c r="II94" s="518"/>
      <c r="IJ94" s="518"/>
      <c r="IK94" s="518"/>
      <c r="IL94" s="518"/>
      <c r="IM94" s="518"/>
      <c r="IN94" s="518"/>
      <c r="IO94" s="518"/>
      <c r="IP94" s="518"/>
      <c r="IQ94" s="518"/>
      <c r="IR94" s="518"/>
      <c r="IS94" s="518"/>
      <c r="IT94" s="518"/>
      <c r="IU94" s="518"/>
      <c r="IV94" s="518"/>
    </row>
    <row r="95" spans="1:256" s="517" customFormat="1" ht="24.75" customHeight="1" x14ac:dyDescent="0.2">
      <c r="A95" s="634"/>
      <c r="B95" s="346" t="s">
        <v>580</v>
      </c>
      <c r="C95" s="501">
        <f>SUM('Summary Data'!C257)</f>
        <v>151</v>
      </c>
      <c r="D95" s="502">
        <f>SUM('Summary Data'!D257)</f>
        <v>38357593.789999999</v>
      </c>
      <c r="E95" s="503">
        <f>SUM('Summary Data'!E257)</f>
        <v>338422</v>
      </c>
      <c r="F95" s="502"/>
      <c r="G95" s="501">
        <f>SUM('Summary Data (NEW PROJECTS)'!D191)</f>
        <v>9</v>
      </c>
      <c r="H95" s="351">
        <f>SUM('Summary Data'!G257)</f>
        <v>216</v>
      </c>
      <c r="I95" s="502">
        <f>SUM('Summary Data'!H257)</f>
        <v>38220291</v>
      </c>
      <c r="J95" s="510" t="s">
        <v>591</v>
      </c>
      <c r="K95" s="511" t="s">
        <v>592</v>
      </c>
      <c r="L95" s="360">
        <f>SUM('Summary Data'!AK257)</f>
        <v>4</v>
      </c>
      <c r="M95" s="502">
        <f>SUM('Summary Data'!AL257)</f>
        <v>24672892</v>
      </c>
      <c r="N95" s="503">
        <f>SUM('Summary Data'!AM257)</f>
        <v>271268</v>
      </c>
      <c r="O95" s="360">
        <f>SUM('Summary Data'!AN257)</f>
        <v>21</v>
      </c>
      <c r="P95" s="502">
        <f>SUM('Summary Data'!AO257)</f>
        <v>4187384</v>
      </c>
      <c r="Q95" s="503">
        <f>SUM('Summary Data'!AP257)</f>
        <v>73905</v>
      </c>
      <c r="R95" s="360">
        <f>SUM('Summary Data'!Y257)</f>
        <v>329</v>
      </c>
      <c r="S95" s="502">
        <f>SUM('Summary Data'!Z257)</f>
        <v>41839.83</v>
      </c>
      <c r="T95" s="360">
        <f>SUM('Summary Data'!AA257)</f>
        <v>77</v>
      </c>
      <c r="U95" s="502">
        <f>SUM('Summary Data'!AB257)</f>
        <v>125265.76</v>
      </c>
      <c r="V95" s="360">
        <f>SUM('Summary Data'!AC257)</f>
        <v>290</v>
      </c>
      <c r="W95" s="502">
        <f>SUM('Summary Data'!AD257)</f>
        <v>63097.39</v>
      </c>
      <c r="X95" s="360">
        <f>SUM('Summary Data'!AE257)</f>
        <v>410</v>
      </c>
      <c r="Y95" s="502">
        <f>SUM('Summary Data'!AF257)</f>
        <v>72378.5</v>
      </c>
      <c r="Z95" s="518"/>
      <c r="AA95" s="518"/>
      <c r="AB95" s="518"/>
      <c r="AC95" s="518"/>
      <c r="AD95" s="518"/>
      <c r="AE95" s="518"/>
      <c r="AF95" s="518"/>
      <c r="AG95" s="518"/>
      <c r="AH95" s="518"/>
      <c r="AI95" s="518"/>
      <c r="AJ95" s="518"/>
      <c r="AK95" s="518"/>
      <c r="AL95" s="518"/>
      <c r="AM95" s="518"/>
      <c r="AN95" s="518"/>
      <c r="AO95" s="518"/>
      <c r="AP95" s="518"/>
      <c r="AQ95" s="518"/>
      <c r="AR95" s="518"/>
      <c r="AS95" s="518"/>
      <c r="AT95" s="518"/>
      <c r="AU95" s="518"/>
      <c r="AV95" s="518"/>
      <c r="AW95" s="518"/>
      <c r="AX95" s="518"/>
      <c r="AY95" s="518"/>
      <c r="AZ95" s="518"/>
      <c r="BA95" s="518"/>
      <c r="BB95" s="518"/>
      <c r="BC95" s="518"/>
      <c r="BD95" s="518"/>
      <c r="BE95" s="518"/>
      <c r="BF95" s="518"/>
      <c r="BG95" s="518"/>
      <c r="BH95" s="518"/>
      <c r="BI95" s="518"/>
      <c r="BJ95" s="518"/>
      <c r="BK95" s="518"/>
      <c r="BL95" s="518"/>
      <c r="BM95" s="518"/>
      <c r="BN95" s="518"/>
      <c r="BO95" s="518"/>
      <c r="BP95" s="518"/>
      <c r="BQ95" s="518"/>
      <c r="BR95" s="518"/>
      <c r="BS95" s="518"/>
      <c r="BT95" s="518"/>
      <c r="BU95" s="518"/>
      <c r="BV95" s="518"/>
      <c r="BW95" s="518"/>
      <c r="BX95" s="518"/>
      <c r="BY95" s="518"/>
      <c r="BZ95" s="518"/>
      <c r="CA95" s="518"/>
      <c r="CB95" s="518"/>
      <c r="CC95" s="518"/>
      <c r="CD95" s="518"/>
      <c r="CE95" s="518"/>
      <c r="CF95" s="518"/>
      <c r="CG95" s="518"/>
      <c r="CH95" s="518"/>
      <c r="CI95" s="518"/>
      <c r="CJ95" s="518"/>
      <c r="CK95" s="518"/>
      <c r="CL95" s="518"/>
      <c r="CM95" s="518"/>
      <c r="CN95" s="518"/>
      <c r="CO95" s="518"/>
      <c r="CP95" s="518"/>
      <c r="CQ95" s="518"/>
      <c r="CR95" s="518"/>
      <c r="CS95" s="518"/>
      <c r="CT95" s="518"/>
      <c r="CU95" s="518"/>
      <c r="CV95" s="518"/>
      <c r="CW95" s="518"/>
      <c r="CX95" s="518"/>
      <c r="CY95" s="518"/>
      <c r="CZ95" s="518"/>
      <c r="DA95" s="518"/>
      <c r="DB95" s="518"/>
      <c r="DC95" s="518"/>
      <c r="DD95" s="518"/>
      <c r="DE95" s="518"/>
      <c r="DF95" s="518"/>
      <c r="DG95" s="518"/>
      <c r="DH95" s="518"/>
      <c r="DI95" s="518"/>
      <c r="DJ95" s="518"/>
      <c r="DK95" s="518"/>
      <c r="DL95" s="518"/>
      <c r="DM95" s="518"/>
      <c r="DN95" s="518"/>
      <c r="DO95" s="518"/>
      <c r="DP95" s="518"/>
      <c r="DQ95" s="518"/>
      <c r="DR95" s="518"/>
      <c r="DS95" s="518"/>
      <c r="DT95" s="518"/>
      <c r="DU95" s="518"/>
      <c r="DV95" s="518"/>
      <c r="DW95" s="518"/>
      <c r="DX95" s="518"/>
      <c r="DY95" s="518"/>
      <c r="DZ95" s="518"/>
      <c r="EA95" s="518"/>
      <c r="EB95" s="518"/>
      <c r="EC95" s="518"/>
      <c r="ED95" s="518"/>
      <c r="EE95" s="518"/>
      <c r="EF95" s="518"/>
      <c r="EG95" s="518"/>
      <c r="EH95" s="518"/>
      <c r="EI95" s="518"/>
      <c r="EJ95" s="518"/>
      <c r="EK95" s="518"/>
      <c r="EL95" s="518"/>
      <c r="EM95" s="518"/>
      <c r="EN95" s="518"/>
      <c r="EO95" s="518"/>
      <c r="EP95" s="518"/>
      <c r="EQ95" s="518"/>
      <c r="ER95" s="518"/>
      <c r="ES95" s="518"/>
      <c r="ET95" s="518"/>
      <c r="EU95" s="518"/>
      <c r="EV95" s="518"/>
      <c r="EW95" s="518"/>
      <c r="EX95" s="518"/>
      <c r="EY95" s="518"/>
      <c r="EZ95" s="518"/>
      <c r="FA95" s="518"/>
      <c r="FB95" s="518"/>
      <c r="FC95" s="518"/>
      <c r="FD95" s="518"/>
      <c r="FE95" s="518"/>
      <c r="FF95" s="518"/>
      <c r="FG95" s="518"/>
      <c r="FH95" s="518"/>
      <c r="FI95" s="518"/>
      <c r="FJ95" s="518"/>
      <c r="FK95" s="518"/>
      <c r="FL95" s="518"/>
      <c r="FM95" s="518"/>
      <c r="FN95" s="518"/>
      <c r="FO95" s="518"/>
      <c r="FP95" s="518"/>
      <c r="FQ95" s="518"/>
      <c r="FR95" s="518"/>
      <c r="FS95" s="518"/>
      <c r="FT95" s="518"/>
      <c r="FU95" s="518"/>
      <c r="FV95" s="518"/>
      <c r="FW95" s="518"/>
      <c r="FX95" s="518"/>
      <c r="FY95" s="518"/>
      <c r="FZ95" s="518"/>
      <c r="GA95" s="518"/>
      <c r="GB95" s="518"/>
      <c r="GC95" s="518"/>
      <c r="GD95" s="518"/>
      <c r="GE95" s="518"/>
      <c r="GF95" s="518"/>
      <c r="GG95" s="518"/>
      <c r="GH95" s="518"/>
      <c r="GI95" s="518"/>
      <c r="GJ95" s="518"/>
      <c r="GK95" s="518"/>
      <c r="GL95" s="518"/>
      <c r="GM95" s="518"/>
      <c r="GN95" s="518"/>
      <c r="GO95" s="518"/>
      <c r="GP95" s="518"/>
      <c r="GQ95" s="518"/>
      <c r="GR95" s="518"/>
      <c r="GS95" s="518"/>
      <c r="GT95" s="518"/>
      <c r="GU95" s="518"/>
      <c r="GV95" s="518"/>
      <c r="GW95" s="518"/>
      <c r="GX95" s="518"/>
      <c r="GY95" s="518"/>
      <c r="GZ95" s="518"/>
      <c r="HA95" s="518"/>
      <c r="HB95" s="518"/>
      <c r="HC95" s="518"/>
      <c r="HD95" s="518"/>
      <c r="HE95" s="518"/>
      <c r="HF95" s="518"/>
      <c r="HG95" s="518"/>
      <c r="HH95" s="518"/>
      <c r="HI95" s="518"/>
      <c r="HJ95" s="518"/>
      <c r="HK95" s="518"/>
      <c r="HL95" s="518"/>
      <c r="HM95" s="518"/>
      <c r="HN95" s="518"/>
      <c r="HO95" s="518"/>
      <c r="HP95" s="518"/>
      <c r="HQ95" s="518"/>
      <c r="HR95" s="518"/>
      <c r="HS95" s="518"/>
      <c r="HT95" s="518"/>
      <c r="HU95" s="518"/>
      <c r="HV95" s="518"/>
      <c r="HW95" s="518"/>
      <c r="HX95" s="518"/>
      <c r="HY95" s="518"/>
      <c r="HZ95" s="518"/>
      <c r="IA95" s="518"/>
      <c r="IB95" s="518"/>
      <c r="IC95" s="518"/>
      <c r="ID95" s="518"/>
      <c r="IE95" s="518"/>
      <c r="IF95" s="518"/>
      <c r="IG95" s="518"/>
      <c r="IH95" s="518"/>
      <c r="II95" s="518"/>
      <c r="IJ95" s="518"/>
      <c r="IK95" s="518"/>
      <c r="IL95" s="518"/>
      <c r="IM95" s="518"/>
      <c r="IN95" s="518"/>
      <c r="IO95" s="518"/>
      <c r="IP95" s="518"/>
      <c r="IQ95" s="518"/>
      <c r="IR95" s="518"/>
      <c r="IS95" s="518"/>
      <c r="IT95" s="518"/>
      <c r="IU95" s="518"/>
      <c r="IV95" s="518"/>
    </row>
    <row r="96" spans="1:256" s="517" customFormat="1" ht="20.25" customHeight="1" x14ac:dyDescent="0.2">
      <c r="A96" s="634"/>
      <c r="B96" s="361" t="s">
        <v>581</v>
      </c>
      <c r="C96" s="501">
        <f>SUM('Summary Data'!C258)</f>
        <v>149</v>
      </c>
      <c r="D96" s="502">
        <f>SUM('Summary Data'!D258)</f>
        <v>28517022.300000001</v>
      </c>
      <c r="E96" s="503">
        <f>SUM('Summary Data'!E258)</f>
        <v>272137</v>
      </c>
      <c r="F96" s="502"/>
      <c r="G96" s="501">
        <f>SUM('Summary Data (NEW PROJECTS)'!D192)</f>
        <v>10</v>
      </c>
      <c r="H96" s="351">
        <f>SUM('Summary Data'!G258)</f>
        <v>124</v>
      </c>
      <c r="I96" s="502">
        <f>SUM('Summary Data'!H258)</f>
        <v>11957324.16</v>
      </c>
      <c r="J96" s="510" t="s">
        <v>591</v>
      </c>
      <c r="K96" s="511" t="s">
        <v>592</v>
      </c>
      <c r="L96" s="360">
        <f>SUM('Summary Data'!AK258)</f>
        <v>6</v>
      </c>
      <c r="M96" s="502">
        <f>SUM('Summary Data'!AL258)</f>
        <v>3209891</v>
      </c>
      <c r="N96" s="503">
        <f>SUM('Summary Data'!AM258)</f>
        <v>29034</v>
      </c>
      <c r="O96" s="360">
        <f>SUM('Summary Data'!AN258)</f>
        <v>11</v>
      </c>
      <c r="P96" s="502">
        <f>SUM('Summary Data'!AO258)</f>
        <v>2860180</v>
      </c>
      <c r="Q96" s="503">
        <f>SUM('Summary Data'!AP258)</f>
        <v>82002</v>
      </c>
      <c r="R96" s="360">
        <f>SUM('Summary Data'!Y258)</f>
        <v>385</v>
      </c>
      <c r="S96" s="502">
        <f>SUM('Summary Data'!Z258)</f>
        <v>63318.77</v>
      </c>
      <c r="T96" s="360">
        <f>SUM('Summary Data'!AA258)</f>
        <v>57</v>
      </c>
      <c r="U96" s="502">
        <f>SUM('Summary Data'!AB258)</f>
        <v>79304.820000000007</v>
      </c>
      <c r="V96" s="360">
        <f>SUM('Summary Data'!AC258)</f>
        <v>316</v>
      </c>
      <c r="W96" s="502">
        <f>SUM('Summary Data'!AD258)</f>
        <v>75292.509999999995</v>
      </c>
      <c r="X96" s="360">
        <f>SUM('Summary Data'!AE258)</f>
        <v>378</v>
      </c>
      <c r="Y96" s="502">
        <f>SUM('Summary Data'!AF258)</f>
        <v>72426.5</v>
      </c>
      <c r="Z96" s="518"/>
      <c r="AA96" s="518"/>
      <c r="AB96" s="518"/>
      <c r="AC96" s="518"/>
      <c r="AD96" s="518"/>
      <c r="AE96" s="518"/>
      <c r="AF96" s="518"/>
      <c r="AG96" s="518"/>
      <c r="AH96" s="518"/>
      <c r="AI96" s="518"/>
      <c r="AJ96" s="518"/>
      <c r="AK96" s="518"/>
      <c r="AL96" s="518"/>
      <c r="AM96" s="518"/>
      <c r="AN96" s="518"/>
      <c r="AO96" s="518"/>
      <c r="AP96" s="518"/>
      <c r="AQ96" s="518"/>
      <c r="AR96" s="518"/>
      <c r="AS96" s="518"/>
      <c r="AT96" s="518"/>
      <c r="AU96" s="518"/>
      <c r="AV96" s="518"/>
      <c r="AW96" s="518"/>
      <c r="AX96" s="518"/>
      <c r="AY96" s="518"/>
      <c r="AZ96" s="518"/>
      <c r="BA96" s="518"/>
      <c r="BB96" s="518"/>
      <c r="BC96" s="518"/>
      <c r="BD96" s="518"/>
      <c r="BE96" s="518"/>
      <c r="BF96" s="518"/>
      <c r="BG96" s="518"/>
      <c r="BH96" s="518"/>
      <c r="BI96" s="518"/>
      <c r="BJ96" s="518"/>
      <c r="BK96" s="518"/>
      <c r="BL96" s="518"/>
      <c r="BM96" s="518"/>
      <c r="BN96" s="518"/>
      <c r="BO96" s="518"/>
      <c r="BP96" s="518"/>
      <c r="BQ96" s="518"/>
      <c r="BR96" s="518"/>
      <c r="BS96" s="518"/>
      <c r="BT96" s="518"/>
      <c r="BU96" s="518"/>
      <c r="BV96" s="518"/>
      <c r="BW96" s="518"/>
      <c r="BX96" s="518"/>
      <c r="BY96" s="518"/>
      <c r="BZ96" s="518"/>
      <c r="CA96" s="518"/>
      <c r="CB96" s="518"/>
      <c r="CC96" s="518"/>
      <c r="CD96" s="518"/>
      <c r="CE96" s="518"/>
      <c r="CF96" s="518"/>
      <c r="CG96" s="518"/>
      <c r="CH96" s="518"/>
      <c r="CI96" s="518"/>
      <c r="CJ96" s="518"/>
      <c r="CK96" s="518"/>
      <c r="CL96" s="518"/>
      <c r="CM96" s="518"/>
      <c r="CN96" s="518"/>
      <c r="CO96" s="518"/>
      <c r="CP96" s="518"/>
      <c r="CQ96" s="518"/>
      <c r="CR96" s="518"/>
      <c r="CS96" s="518"/>
      <c r="CT96" s="518"/>
      <c r="CU96" s="518"/>
      <c r="CV96" s="518"/>
      <c r="CW96" s="518"/>
      <c r="CX96" s="518"/>
      <c r="CY96" s="518"/>
      <c r="CZ96" s="518"/>
      <c r="DA96" s="518"/>
      <c r="DB96" s="518"/>
      <c r="DC96" s="518"/>
      <c r="DD96" s="518"/>
      <c r="DE96" s="518"/>
      <c r="DF96" s="518"/>
      <c r="DG96" s="518"/>
      <c r="DH96" s="518"/>
      <c r="DI96" s="518"/>
      <c r="DJ96" s="518"/>
      <c r="DK96" s="518"/>
      <c r="DL96" s="518"/>
      <c r="DM96" s="518"/>
      <c r="DN96" s="518"/>
      <c r="DO96" s="518"/>
      <c r="DP96" s="518"/>
      <c r="DQ96" s="518"/>
      <c r="DR96" s="518"/>
      <c r="DS96" s="518"/>
      <c r="DT96" s="518"/>
      <c r="DU96" s="518"/>
      <c r="DV96" s="518"/>
      <c r="DW96" s="518"/>
      <c r="DX96" s="518"/>
      <c r="DY96" s="518"/>
      <c r="DZ96" s="518"/>
      <c r="EA96" s="518"/>
      <c r="EB96" s="518"/>
      <c r="EC96" s="518"/>
      <c r="ED96" s="518"/>
      <c r="EE96" s="518"/>
      <c r="EF96" s="518"/>
      <c r="EG96" s="518"/>
      <c r="EH96" s="518"/>
      <c r="EI96" s="518"/>
      <c r="EJ96" s="518"/>
      <c r="EK96" s="518"/>
      <c r="EL96" s="518"/>
      <c r="EM96" s="518"/>
      <c r="EN96" s="518"/>
      <c r="EO96" s="518"/>
      <c r="EP96" s="518"/>
      <c r="EQ96" s="518"/>
      <c r="ER96" s="518"/>
      <c r="ES96" s="518"/>
      <c r="ET96" s="518"/>
      <c r="EU96" s="518"/>
      <c r="EV96" s="518"/>
      <c r="EW96" s="518"/>
      <c r="EX96" s="518"/>
      <c r="EY96" s="518"/>
      <c r="EZ96" s="518"/>
      <c r="FA96" s="518"/>
      <c r="FB96" s="518"/>
      <c r="FC96" s="518"/>
      <c r="FD96" s="518"/>
      <c r="FE96" s="518"/>
      <c r="FF96" s="518"/>
      <c r="FG96" s="518"/>
      <c r="FH96" s="518"/>
      <c r="FI96" s="518"/>
      <c r="FJ96" s="518"/>
      <c r="FK96" s="518"/>
      <c r="FL96" s="518"/>
      <c r="FM96" s="518"/>
      <c r="FN96" s="518"/>
      <c r="FO96" s="518"/>
      <c r="FP96" s="518"/>
      <c r="FQ96" s="518"/>
      <c r="FR96" s="518"/>
      <c r="FS96" s="518"/>
      <c r="FT96" s="518"/>
      <c r="FU96" s="518"/>
      <c r="FV96" s="518"/>
      <c r="FW96" s="518"/>
      <c r="FX96" s="518"/>
      <c r="FY96" s="518"/>
      <c r="FZ96" s="518"/>
      <c r="GA96" s="518"/>
      <c r="GB96" s="518"/>
      <c r="GC96" s="518"/>
      <c r="GD96" s="518"/>
      <c r="GE96" s="518"/>
      <c r="GF96" s="518"/>
      <c r="GG96" s="518"/>
      <c r="GH96" s="518"/>
      <c r="GI96" s="518"/>
      <c r="GJ96" s="518"/>
      <c r="GK96" s="518"/>
      <c r="GL96" s="518"/>
      <c r="GM96" s="518"/>
      <c r="GN96" s="518"/>
      <c r="GO96" s="518"/>
      <c r="GP96" s="518"/>
      <c r="GQ96" s="518"/>
      <c r="GR96" s="518"/>
      <c r="GS96" s="518"/>
      <c r="GT96" s="518"/>
      <c r="GU96" s="518"/>
      <c r="GV96" s="518"/>
      <c r="GW96" s="518"/>
      <c r="GX96" s="518"/>
      <c r="GY96" s="518"/>
      <c r="GZ96" s="518"/>
      <c r="HA96" s="518"/>
      <c r="HB96" s="518"/>
      <c r="HC96" s="518"/>
      <c r="HD96" s="518"/>
      <c r="HE96" s="518"/>
      <c r="HF96" s="518"/>
      <c r="HG96" s="518"/>
      <c r="HH96" s="518"/>
      <c r="HI96" s="518"/>
      <c r="HJ96" s="518"/>
      <c r="HK96" s="518"/>
      <c r="HL96" s="518"/>
      <c r="HM96" s="518"/>
      <c r="HN96" s="518"/>
      <c r="HO96" s="518"/>
      <c r="HP96" s="518"/>
      <c r="HQ96" s="518"/>
      <c r="HR96" s="518"/>
      <c r="HS96" s="518"/>
      <c r="HT96" s="518"/>
      <c r="HU96" s="518"/>
      <c r="HV96" s="518"/>
      <c r="HW96" s="518"/>
      <c r="HX96" s="518"/>
      <c r="HY96" s="518"/>
      <c r="HZ96" s="518"/>
      <c r="IA96" s="518"/>
      <c r="IB96" s="518"/>
      <c r="IC96" s="518"/>
      <c r="ID96" s="518"/>
      <c r="IE96" s="518"/>
      <c r="IF96" s="518"/>
      <c r="IG96" s="518"/>
      <c r="IH96" s="518"/>
      <c r="II96" s="518"/>
      <c r="IJ96" s="518"/>
      <c r="IK96" s="518"/>
      <c r="IL96" s="518"/>
      <c r="IM96" s="518"/>
      <c r="IN96" s="518"/>
      <c r="IO96" s="518"/>
      <c r="IP96" s="518"/>
      <c r="IQ96" s="518"/>
      <c r="IR96" s="518"/>
      <c r="IS96" s="518"/>
      <c r="IT96" s="518"/>
      <c r="IU96" s="518"/>
      <c r="IV96" s="518"/>
    </row>
    <row r="97" spans="1:256" s="517" customFormat="1" ht="21.75" customHeight="1" x14ac:dyDescent="0.2">
      <c r="A97" s="634"/>
      <c r="B97" s="361" t="s">
        <v>582</v>
      </c>
      <c r="C97" s="501">
        <f>SUM('Summary Data'!C259)</f>
        <v>150</v>
      </c>
      <c r="D97" s="502">
        <f>SUM('Summary Data'!D259)</f>
        <v>32781561.800000001</v>
      </c>
      <c r="E97" s="503">
        <f>SUM('Summary Data'!E259)</f>
        <v>309142</v>
      </c>
      <c r="F97" s="502"/>
      <c r="G97" s="501">
        <f>SUM('Summary Data (NEW PROJECTS)'!D193)</f>
        <v>6</v>
      </c>
      <c r="H97" s="501">
        <f>SUM('Summary Data'!G259)</f>
        <v>196</v>
      </c>
      <c r="I97" s="502">
        <f>SUM('Summary Data'!H259)</f>
        <v>36450462</v>
      </c>
      <c r="J97" s="504" t="s">
        <v>591</v>
      </c>
      <c r="K97" s="510" t="s">
        <v>592</v>
      </c>
      <c r="L97" s="501">
        <f>SUM('Summary Data'!AK259)</f>
        <v>14</v>
      </c>
      <c r="M97" s="502">
        <f>SUM('Summary Data'!AL259)</f>
        <v>50711213</v>
      </c>
      <c r="N97" s="503">
        <f>SUM('Summary Data'!AM259)</f>
        <v>164553</v>
      </c>
      <c r="O97" s="501">
        <f>SUM('Summary Data'!AN259)</f>
        <v>15</v>
      </c>
      <c r="P97" s="502">
        <f>SUM('Summary Data'!AO259)</f>
        <v>6118366.8700000001</v>
      </c>
      <c r="Q97" s="503">
        <f>SUM('Summary Data'!AP259)</f>
        <v>71786</v>
      </c>
      <c r="R97" s="503">
        <f>SUM('Summary Data'!Y259)</f>
        <v>398</v>
      </c>
      <c r="S97" s="502">
        <f>SUM('Summary Data'!Z259)</f>
        <v>64256.77</v>
      </c>
      <c r="T97" s="503">
        <f>SUM('Summary Data'!AA259)</f>
        <v>53</v>
      </c>
      <c r="U97" s="502">
        <f>SUM('Summary Data'!AB259)</f>
        <v>159050.94</v>
      </c>
      <c r="V97" s="503">
        <f>SUM('Summary Data'!AC259)</f>
        <v>355</v>
      </c>
      <c r="W97" s="502">
        <f>SUM('Summary Data'!AD259)</f>
        <v>79866.77</v>
      </c>
      <c r="X97" s="503">
        <f>SUM('Summary Data'!AE259)</f>
        <v>405</v>
      </c>
      <c r="Y97" s="502">
        <f>SUM('Summary Data'!AF259)</f>
        <v>83859.429999999993</v>
      </c>
      <c r="Z97" s="518"/>
      <c r="AA97" s="518"/>
      <c r="AB97" s="518"/>
      <c r="AC97" s="518"/>
      <c r="AD97" s="518"/>
      <c r="AE97" s="518"/>
      <c r="AF97" s="518"/>
      <c r="AG97" s="518"/>
      <c r="AH97" s="518"/>
      <c r="AI97" s="518"/>
      <c r="AJ97" s="518"/>
      <c r="AK97" s="518"/>
      <c r="AL97" s="518"/>
      <c r="AM97" s="518"/>
      <c r="AN97" s="518"/>
      <c r="AO97" s="518"/>
      <c r="AP97" s="518"/>
      <c r="AQ97" s="518"/>
      <c r="AR97" s="518"/>
      <c r="AS97" s="518"/>
      <c r="AT97" s="518"/>
      <c r="AU97" s="518"/>
      <c r="AV97" s="518"/>
      <c r="AW97" s="518"/>
      <c r="AX97" s="518"/>
      <c r="AY97" s="518"/>
      <c r="AZ97" s="518"/>
      <c r="BA97" s="518"/>
      <c r="BB97" s="518"/>
      <c r="BC97" s="518"/>
      <c r="BD97" s="518"/>
      <c r="BE97" s="518"/>
      <c r="BF97" s="518"/>
      <c r="BG97" s="518"/>
      <c r="BH97" s="518"/>
      <c r="BI97" s="518"/>
      <c r="BJ97" s="518"/>
      <c r="BK97" s="518"/>
      <c r="BL97" s="518"/>
      <c r="BM97" s="518"/>
      <c r="BN97" s="518"/>
      <c r="BO97" s="518"/>
      <c r="BP97" s="518"/>
      <c r="BQ97" s="518"/>
      <c r="BR97" s="518"/>
      <c r="BS97" s="518"/>
      <c r="BT97" s="518"/>
      <c r="BU97" s="518"/>
      <c r="BV97" s="518"/>
      <c r="BW97" s="518"/>
      <c r="BX97" s="518"/>
      <c r="BY97" s="518"/>
      <c r="BZ97" s="518"/>
      <c r="CA97" s="518"/>
      <c r="CB97" s="518"/>
      <c r="CC97" s="518"/>
      <c r="CD97" s="518"/>
      <c r="CE97" s="518"/>
      <c r="CF97" s="518"/>
      <c r="CG97" s="518"/>
      <c r="CH97" s="518"/>
      <c r="CI97" s="518"/>
      <c r="CJ97" s="518"/>
      <c r="CK97" s="518"/>
      <c r="CL97" s="518"/>
      <c r="CM97" s="518"/>
      <c r="CN97" s="518"/>
      <c r="CO97" s="518"/>
      <c r="CP97" s="518"/>
      <c r="CQ97" s="518"/>
      <c r="CR97" s="518"/>
      <c r="CS97" s="518"/>
      <c r="CT97" s="518"/>
      <c r="CU97" s="518"/>
      <c r="CV97" s="518"/>
      <c r="CW97" s="518"/>
      <c r="CX97" s="518"/>
      <c r="CY97" s="518"/>
      <c r="CZ97" s="518"/>
      <c r="DA97" s="518"/>
      <c r="DB97" s="518"/>
      <c r="DC97" s="518"/>
      <c r="DD97" s="518"/>
      <c r="DE97" s="518"/>
      <c r="DF97" s="518"/>
      <c r="DG97" s="518"/>
      <c r="DH97" s="518"/>
      <c r="DI97" s="518"/>
      <c r="DJ97" s="518"/>
      <c r="DK97" s="518"/>
      <c r="DL97" s="518"/>
      <c r="DM97" s="518"/>
      <c r="DN97" s="518"/>
      <c r="DO97" s="518"/>
      <c r="DP97" s="518"/>
      <c r="DQ97" s="518"/>
      <c r="DR97" s="518"/>
      <c r="DS97" s="518"/>
      <c r="DT97" s="518"/>
      <c r="DU97" s="518"/>
      <c r="DV97" s="518"/>
      <c r="DW97" s="518"/>
      <c r="DX97" s="518"/>
      <c r="DY97" s="518"/>
      <c r="DZ97" s="518"/>
      <c r="EA97" s="518"/>
      <c r="EB97" s="518"/>
      <c r="EC97" s="518"/>
      <c r="ED97" s="518"/>
      <c r="EE97" s="518"/>
      <c r="EF97" s="518"/>
      <c r="EG97" s="518"/>
      <c r="EH97" s="518"/>
      <c r="EI97" s="518"/>
      <c r="EJ97" s="518"/>
      <c r="EK97" s="518"/>
      <c r="EL97" s="518"/>
      <c r="EM97" s="518"/>
      <c r="EN97" s="518"/>
      <c r="EO97" s="518"/>
      <c r="EP97" s="518"/>
      <c r="EQ97" s="518"/>
      <c r="ER97" s="518"/>
      <c r="ES97" s="518"/>
      <c r="ET97" s="518"/>
      <c r="EU97" s="518"/>
      <c r="EV97" s="518"/>
      <c r="EW97" s="518"/>
      <c r="EX97" s="518"/>
      <c r="EY97" s="518"/>
      <c r="EZ97" s="518"/>
      <c r="FA97" s="518"/>
      <c r="FB97" s="518"/>
      <c r="FC97" s="518"/>
      <c r="FD97" s="518"/>
      <c r="FE97" s="518"/>
      <c r="FF97" s="518"/>
      <c r="FG97" s="518"/>
      <c r="FH97" s="518"/>
      <c r="FI97" s="518"/>
      <c r="FJ97" s="518"/>
      <c r="FK97" s="518"/>
      <c r="FL97" s="518"/>
      <c r="FM97" s="518"/>
      <c r="FN97" s="518"/>
      <c r="FO97" s="518"/>
      <c r="FP97" s="518"/>
      <c r="FQ97" s="518"/>
      <c r="FR97" s="518"/>
      <c r="FS97" s="518"/>
      <c r="FT97" s="518"/>
      <c r="FU97" s="518"/>
      <c r="FV97" s="518"/>
      <c r="FW97" s="518"/>
      <c r="FX97" s="518"/>
      <c r="FY97" s="518"/>
      <c r="FZ97" s="518"/>
      <c r="GA97" s="518"/>
      <c r="GB97" s="518"/>
      <c r="GC97" s="518"/>
      <c r="GD97" s="518"/>
      <c r="GE97" s="518"/>
      <c r="GF97" s="518"/>
      <c r="GG97" s="518"/>
      <c r="GH97" s="518"/>
      <c r="GI97" s="518"/>
      <c r="GJ97" s="518"/>
      <c r="GK97" s="518"/>
      <c r="GL97" s="518"/>
      <c r="GM97" s="518"/>
      <c r="GN97" s="518"/>
      <c r="GO97" s="518"/>
      <c r="GP97" s="518"/>
      <c r="GQ97" s="518"/>
      <c r="GR97" s="518"/>
      <c r="GS97" s="518"/>
      <c r="GT97" s="518"/>
      <c r="GU97" s="518"/>
      <c r="GV97" s="518"/>
      <c r="GW97" s="518"/>
      <c r="GX97" s="518"/>
      <c r="GY97" s="518"/>
      <c r="GZ97" s="518"/>
      <c r="HA97" s="518"/>
      <c r="HB97" s="518"/>
      <c r="HC97" s="518"/>
      <c r="HD97" s="518"/>
      <c r="HE97" s="518"/>
      <c r="HF97" s="518"/>
      <c r="HG97" s="518"/>
      <c r="HH97" s="518"/>
      <c r="HI97" s="518"/>
      <c r="HJ97" s="518"/>
      <c r="HK97" s="518"/>
      <c r="HL97" s="518"/>
      <c r="HM97" s="518"/>
      <c r="HN97" s="518"/>
      <c r="HO97" s="518"/>
      <c r="HP97" s="518"/>
      <c r="HQ97" s="518"/>
      <c r="HR97" s="518"/>
      <c r="HS97" s="518"/>
      <c r="HT97" s="518"/>
      <c r="HU97" s="518"/>
      <c r="HV97" s="518"/>
      <c r="HW97" s="518"/>
      <c r="HX97" s="518"/>
      <c r="HY97" s="518"/>
      <c r="HZ97" s="518"/>
      <c r="IA97" s="518"/>
      <c r="IB97" s="518"/>
      <c r="IC97" s="518"/>
      <c r="ID97" s="518"/>
      <c r="IE97" s="518"/>
      <c r="IF97" s="518"/>
      <c r="IG97" s="518"/>
      <c r="IH97" s="518"/>
      <c r="II97" s="518"/>
      <c r="IJ97" s="518"/>
      <c r="IK97" s="518"/>
      <c r="IL97" s="518"/>
      <c r="IM97" s="518"/>
      <c r="IN97" s="518"/>
      <c r="IO97" s="518"/>
      <c r="IP97" s="518"/>
      <c r="IQ97" s="518"/>
      <c r="IR97" s="518"/>
      <c r="IS97" s="518"/>
      <c r="IT97" s="518"/>
      <c r="IU97" s="518"/>
      <c r="IV97" s="518"/>
    </row>
    <row r="98" spans="1:256" s="517" customFormat="1" ht="24.75" customHeight="1" x14ac:dyDescent="0.2">
      <c r="A98" s="634"/>
      <c r="B98" s="361" t="s">
        <v>583</v>
      </c>
      <c r="C98" s="501">
        <f>SUM('Summary Data'!C260)</f>
        <v>205</v>
      </c>
      <c r="D98" s="502">
        <f>SUM('Summary Data'!D260)</f>
        <v>45933451.950000003</v>
      </c>
      <c r="E98" s="503">
        <f>SUM('Summary Data'!E260)</f>
        <v>435149</v>
      </c>
      <c r="F98" s="502"/>
      <c r="G98" s="501">
        <f>SUM('Summary Data (NEW PROJECTS)'!D194)</f>
        <v>8</v>
      </c>
      <c r="H98" s="501">
        <f>SUM('Summary Data'!G260)</f>
        <v>106</v>
      </c>
      <c r="I98" s="502">
        <f>SUM('Summary Data'!H260)</f>
        <v>17621549.079999998</v>
      </c>
      <c r="J98" s="504" t="s">
        <v>593</v>
      </c>
      <c r="K98" s="543" t="s">
        <v>594</v>
      </c>
      <c r="L98" s="501">
        <f>SUM('Summary Data'!AK260)</f>
        <v>24</v>
      </c>
      <c r="M98" s="502">
        <f>SUM('Summary Data'!AL260)</f>
        <v>34423020</v>
      </c>
      <c r="N98" s="503">
        <f>SUM('Summary Data'!AM260)</f>
        <v>278252</v>
      </c>
      <c r="O98" s="501">
        <f>SUM('Summary Data'!AN260)</f>
        <v>27</v>
      </c>
      <c r="P98" s="502">
        <f>SUM('Summary Data'!AO260)</f>
        <v>7800907.3300000001</v>
      </c>
      <c r="Q98" s="503">
        <f>SUM('Summary Data'!AP260)</f>
        <v>96680</v>
      </c>
      <c r="R98" s="503">
        <f>SUM('Summary Data'!Y260)</f>
        <v>500</v>
      </c>
      <c r="S98" s="502">
        <f>SUM('Summary Data'!Z260)</f>
        <v>90471.57</v>
      </c>
      <c r="T98" s="503">
        <f>SUM('Summary Data'!AA260)</f>
        <v>56</v>
      </c>
      <c r="U98" s="502">
        <f>SUM('Summary Data'!AB260)</f>
        <v>138657.48000000001</v>
      </c>
      <c r="V98" s="503">
        <f>SUM('Summary Data'!AC260)</f>
        <v>363</v>
      </c>
      <c r="W98" s="502">
        <f>SUM('Summary Data'!AD260)</f>
        <v>89152.97</v>
      </c>
      <c r="X98" s="503">
        <f>SUM('Summary Data'!AE260)</f>
        <v>615</v>
      </c>
      <c r="Y98" s="502">
        <f>SUM('Summary Data'!AF260)</f>
        <v>119890.31</v>
      </c>
      <c r="Z98" s="518"/>
      <c r="AA98" s="518"/>
      <c r="AB98" s="518"/>
      <c r="AC98" s="518"/>
      <c r="AD98" s="518"/>
      <c r="AE98" s="518"/>
      <c r="AF98" s="518"/>
      <c r="AG98" s="518"/>
      <c r="AH98" s="518"/>
      <c r="AI98" s="518"/>
      <c r="AJ98" s="518"/>
      <c r="AK98" s="518"/>
      <c r="AL98" s="518"/>
      <c r="AM98" s="518"/>
      <c r="AN98" s="518"/>
      <c r="AO98" s="518"/>
      <c r="AP98" s="518"/>
      <c r="AQ98" s="518"/>
      <c r="AR98" s="518"/>
      <c r="AS98" s="518"/>
      <c r="AT98" s="518"/>
      <c r="AU98" s="518"/>
      <c r="AV98" s="518"/>
      <c r="AW98" s="518"/>
      <c r="AX98" s="518"/>
      <c r="AY98" s="518"/>
      <c r="AZ98" s="518"/>
      <c r="BA98" s="518"/>
      <c r="BB98" s="518"/>
      <c r="BC98" s="518"/>
      <c r="BD98" s="518"/>
      <c r="BE98" s="518"/>
      <c r="BF98" s="518"/>
      <c r="BG98" s="518"/>
      <c r="BH98" s="518"/>
      <c r="BI98" s="518"/>
      <c r="BJ98" s="518"/>
      <c r="BK98" s="518"/>
      <c r="BL98" s="518"/>
      <c r="BM98" s="518"/>
      <c r="BN98" s="518"/>
      <c r="BO98" s="518"/>
      <c r="BP98" s="518"/>
      <c r="BQ98" s="518"/>
      <c r="BR98" s="518"/>
      <c r="BS98" s="518"/>
      <c r="BT98" s="518"/>
      <c r="BU98" s="518"/>
      <c r="BV98" s="518"/>
      <c r="BW98" s="518"/>
      <c r="BX98" s="518"/>
      <c r="BY98" s="518"/>
      <c r="BZ98" s="518"/>
      <c r="CA98" s="518"/>
      <c r="CB98" s="518"/>
      <c r="CC98" s="518"/>
      <c r="CD98" s="518"/>
      <c r="CE98" s="518"/>
      <c r="CF98" s="518"/>
      <c r="CG98" s="518"/>
      <c r="CH98" s="518"/>
      <c r="CI98" s="518"/>
      <c r="CJ98" s="518"/>
      <c r="CK98" s="518"/>
      <c r="CL98" s="518"/>
      <c r="CM98" s="518"/>
      <c r="CN98" s="518"/>
      <c r="CO98" s="518"/>
      <c r="CP98" s="518"/>
      <c r="CQ98" s="518"/>
      <c r="CR98" s="518"/>
      <c r="CS98" s="518"/>
      <c r="CT98" s="518"/>
      <c r="CU98" s="518"/>
      <c r="CV98" s="518"/>
      <c r="CW98" s="518"/>
      <c r="CX98" s="518"/>
      <c r="CY98" s="518"/>
      <c r="CZ98" s="518"/>
      <c r="DA98" s="518"/>
      <c r="DB98" s="518"/>
      <c r="DC98" s="518"/>
      <c r="DD98" s="518"/>
      <c r="DE98" s="518"/>
      <c r="DF98" s="518"/>
      <c r="DG98" s="518"/>
      <c r="DH98" s="518"/>
      <c r="DI98" s="518"/>
      <c r="DJ98" s="518"/>
      <c r="DK98" s="518"/>
      <c r="DL98" s="518"/>
      <c r="DM98" s="518"/>
      <c r="DN98" s="518"/>
      <c r="DO98" s="518"/>
      <c r="DP98" s="518"/>
      <c r="DQ98" s="518"/>
      <c r="DR98" s="518"/>
      <c r="DS98" s="518"/>
      <c r="DT98" s="518"/>
      <c r="DU98" s="518"/>
      <c r="DV98" s="518"/>
      <c r="DW98" s="518"/>
      <c r="DX98" s="518"/>
      <c r="DY98" s="518"/>
      <c r="DZ98" s="518"/>
      <c r="EA98" s="518"/>
      <c r="EB98" s="518"/>
      <c r="EC98" s="518"/>
      <c r="ED98" s="518"/>
      <c r="EE98" s="518"/>
      <c r="EF98" s="518"/>
      <c r="EG98" s="518"/>
      <c r="EH98" s="518"/>
      <c r="EI98" s="518"/>
      <c r="EJ98" s="518"/>
      <c r="EK98" s="518"/>
      <c r="EL98" s="518"/>
      <c r="EM98" s="518"/>
      <c r="EN98" s="518"/>
      <c r="EO98" s="518"/>
      <c r="EP98" s="518"/>
      <c r="EQ98" s="518"/>
      <c r="ER98" s="518"/>
      <c r="ES98" s="518"/>
      <c r="ET98" s="518"/>
      <c r="EU98" s="518"/>
      <c r="EV98" s="518"/>
      <c r="EW98" s="518"/>
      <c r="EX98" s="518"/>
      <c r="EY98" s="518"/>
      <c r="EZ98" s="518"/>
      <c r="FA98" s="518"/>
      <c r="FB98" s="518"/>
      <c r="FC98" s="518"/>
      <c r="FD98" s="518"/>
      <c r="FE98" s="518"/>
      <c r="FF98" s="518"/>
      <c r="FG98" s="518"/>
      <c r="FH98" s="518"/>
      <c r="FI98" s="518"/>
      <c r="FJ98" s="518"/>
      <c r="FK98" s="518"/>
      <c r="FL98" s="518"/>
      <c r="FM98" s="518"/>
      <c r="FN98" s="518"/>
      <c r="FO98" s="518"/>
      <c r="FP98" s="518"/>
      <c r="FQ98" s="518"/>
      <c r="FR98" s="518"/>
      <c r="FS98" s="518"/>
      <c r="FT98" s="518"/>
      <c r="FU98" s="518"/>
      <c r="FV98" s="518"/>
      <c r="FW98" s="518"/>
      <c r="FX98" s="518"/>
      <c r="FY98" s="518"/>
      <c r="FZ98" s="518"/>
      <c r="GA98" s="518"/>
      <c r="GB98" s="518"/>
      <c r="GC98" s="518"/>
      <c r="GD98" s="518"/>
      <c r="GE98" s="518"/>
      <c r="GF98" s="518"/>
      <c r="GG98" s="518"/>
      <c r="GH98" s="518"/>
      <c r="GI98" s="518"/>
      <c r="GJ98" s="518"/>
      <c r="GK98" s="518"/>
      <c r="GL98" s="518"/>
      <c r="GM98" s="518"/>
      <c r="GN98" s="518"/>
      <c r="GO98" s="518"/>
      <c r="GP98" s="518"/>
      <c r="GQ98" s="518"/>
      <c r="GR98" s="518"/>
      <c r="GS98" s="518"/>
      <c r="GT98" s="518"/>
      <c r="GU98" s="518"/>
      <c r="GV98" s="518"/>
      <c r="GW98" s="518"/>
      <c r="GX98" s="518"/>
      <c r="GY98" s="518"/>
      <c r="GZ98" s="518"/>
      <c r="HA98" s="518"/>
      <c r="HB98" s="518"/>
      <c r="HC98" s="518"/>
      <c r="HD98" s="518"/>
      <c r="HE98" s="518"/>
      <c r="HF98" s="518"/>
      <c r="HG98" s="518"/>
      <c r="HH98" s="518"/>
      <c r="HI98" s="518"/>
      <c r="HJ98" s="518"/>
      <c r="HK98" s="518"/>
      <c r="HL98" s="518"/>
      <c r="HM98" s="518"/>
      <c r="HN98" s="518"/>
      <c r="HO98" s="518"/>
      <c r="HP98" s="518"/>
      <c r="HQ98" s="518"/>
      <c r="HR98" s="518"/>
      <c r="HS98" s="518"/>
      <c r="HT98" s="518"/>
      <c r="HU98" s="518"/>
      <c r="HV98" s="518"/>
      <c r="HW98" s="518"/>
      <c r="HX98" s="518"/>
      <c r="HY98" s="518"/>
      <c r="HZ98" s="518"/>
      <c r="IA98" s="518"/>
      <c r="IB98" s="518"/>
      <c r="IC98" s="518"/>
      <c r="ID98" s="518"/>
      <c r="IE98" s="518"/>
      <c r="IF98" s="518"/>
      <c r="IG98" s="518"/>
      <c r="IH98" s="518"/>
      <c r="II98" s="518"/>
      <c r="IJ98" s="518"/>
      <c r="IK98" s="518"/>
      <c r="IL98" s="518"/>
      <c r="IM98" s="518"/>
      <c r="IN98" s="518"/>
      <c r="IO98" s="518"/>
      <c r="IP98" s="518"/>
      <c r="IQ98" s="518"/>
      <c r="IR98" s="518"/>
      <c r="IS98" s="518"/>
      <c r="IT98" s="518"/>
      <c r="IU98" s="518"/>
      <c r="IV98" s="518"/>
    </row>
    <row r="99" spans="1:256" s="517" customFormat="1" ht="20.25" customHeight="1" x14ac:dyDescent="0.2">
      <c r="A99" s="634"/>
      <c r="B99" s="361" t="s">
        <v>584</v>
      </c>
      <c r="C99" s="501">
        <f>SUM('Summary Data'!C261)</f>
        <v>202</v>
      </c>
      <c r="D99" s="502">
        <f>SUM('Summary Data'!D261)</f>
        <v>50985634.119999997</v>
      </c>
      <c r="E99" s="503">
        <f>SUM('Summary Data'!E261)</f>
        <v>476589</v>
      </c>
      <c r="F99" s="502"/>
      <c r="G99" s="501">
        <f>SUM('Summary Data (NEW PROJECTS)'!D195)</f>
        <v>0</v>
      </c>
      <c r="H99" s="501">
        <f>SUM('Summary Data'!G261)</f>
        <v>0</v>
      </c>
      <c r="I99" s="502">
        <f>SUM('Summary Data'!H261)</f>
        <v>0</v>
      </c>
      <c r="J99" s="542" t="s">
        <v>595</v>
      </c>
      <c r="K99" s="528" t="s">
        <v>596</v>
      </c>
      <c r="L99" s="501">
        <v>6</v>
      </c>
      <c r="M99" s="502">
        <v>14890305</v>
      </c>
      <c r="N99" s="503">
        <v>110373</v>
      </c>
      <c r="O99" s="501">
        <v>28</v>
      </c>
      <c r="P99" s="502">
        <v>12528169</v>
      </c>
      <c r="Q99" s="503">
        <v>167207</v>
      </c>
      <c r="R99" s="503">
        <v>549</v>
      </c>
      <c r="S99" s="502">
        <v>80288.479999999996</v>
      </c>
      <c r="T99" s="503">
        <v>80</v>
      </c>
      <c r="U99" s="502">
        <v>66931.73</v>
      </c>
      <c r="V99" s="503">
        <v>440</v>
      </c>
      <c r="W99" s="502">
        <v>144513.51</v>
      </c>
      <c r="X99" s="503">
        <v>598</v>
      </c>
      <c r="Y99" s="502">
        <v>103721.15</v>
      </c>
      <c r="Z99" s="518"/>
      <c r="AA99" s="518"/>
      <c r="AB99" s="518"/>
      <c r="AC99" s="518"/>
      <c r="AD99" s="518"/>
      <c r="AE99" s="518"/>
      <c r="AF99" s="518"/>
      <c r="AG99" s="518"/>
      <c r="AH99" s="518"/>
      <c r="AI99" s="518"/>
      <c r="AJ99" s="518"/>
      <c r="AK99" s="518"/>
      <c r="AL99" s="518"/>
      <c r="AM99" s="518"/>
      <c r="AN99" s="518"/>
      <c r="AO99" s="518"/>
      <c r="AP99" s="518"/>
      <c r="AQ99" s="518"/>
      <c r="AR99" s="518"/>
      <c r="AS99" s="518"/>
      <c r="AT99" s="518"/>
      <c r="AU99" s="518"/>
      <c r="AV99" s="518"/>
      <c r="AW99" s="518"/>
      <c r="AX99" s="518"/>
      <c r="AY99" s="518"/>
      <c r="AZ99" s="518"/>
      <c r="BA99" s="518"/>
      <c r="BB99" s="518"/>
      <c r="BC99" s="518"/>
      <c r="BD99" s="518"/>
      <c r="BE99" s="518"/>
      <c r="BF99" s="518"/>
      <c r="BG99" s="518"/>
      <c r="BH99" s="518"/>
      <c r="BI99" s="518"/>
      <c r="BJ99" s="518"/>
      <c r="BK99" s="518"/>
      <c r="BL99" s="518"/>
      <c r="BM99" s="518"/>
      <c r="BN99" s="518"/>
      <c r="BO99" s="518"/>
      <c r="BP99" s="518"/>
      <c r="BQ99" s="518"/>
      <c r="BR99" s="518"/>
      <c r="BS99" s="518"/>
      <c r="BT99" s="518"/>
      <c r="BU99" s="518"/>
      <c r="BV99" s="518"/>
      <c r="BW99" s="518"/>
      <c r="BX99" s="518"/>
      <c r="BY99" s="518"/>
      <c r="BZ99" s="518"/>
      <c r="CA99" s="518"/>
      <c r="CB99" s="518"/>
      <c r="CC99" s="518"/>
      <c r="CD99" s="518"/>
      <c r="CE99" s="518"/>
      <c r="CF99" s="518"/>
      <c r="CG99" s="518"/>
      <c r="CH99" s="518"/>
      <c r="CI99" s="518"/>
      <c r="CJ99" s="518"/>
      <c r="CK99" s="518"/>
      <c r="CL99" s="518"/>
      <c r="CM99" s="518"/>
      <c r="CN99" s="518"/>
      <c r="CO99" s="518"/>
      <c r="CP99" s="518"/>
      <c r="CQ99" s="518"/>
      <c r="CR99" s="518"/>
      <c r="CS99" s="518"/>
      <c r="CT99" s="518"/>
      <c r="CU99" s="518"/>
      <c r="CV99" s="518"/>
      <c r="CW99" s="518"/>
      <c r="CX99" s="518"/>
      <c r="CY99" s="518"/>
      <c r="CZ99" s="518"/>
      <c r="DA99" s="518"/>
      <c r="DB99" s="518"/>
      <c r="DC99" s="518"/>
      <c r="DD99" s="518"/>
      <c r="DE99" s="518"/>
      <c r="DF99" s="518"/>
      <c r="DG99" s="518"/>
      <c r="DH99" s="518"/>
      <c r="DI99" s="518"/>
      <c r="DJ99" s="518"/>
      <c r="DK99" s="518"/>
      <c r="DL99" s="518"/>
      <c r="DM99" s="518"/>
      <c r="DN99" s="518"/>
      <c r="DO99" s="518"/>
      <c r="DP99" s="518"/>
      <c r="DQ99" s="518"/>
      <c r="DR99" s="518"/>
      <c r="DS99" s="518"/>
      <c r="DT99" s="518"/>
      <c r="DU99" s="518"/>
      <c r="DV99" s="518"/>
      <c r="DW99" s="518"/>
      <c r="DX99" s="518"/>
      <c r="DY99" s="518"/>
      <c r="DZ99" s="518"/>
      <c r="EA99" s="518"/>
      <c r="EB99" s="518"/>
      <c r="EC99" s="518"/>
      <c r="ED99" s="518"/>
      <c r="EE99" s="518"/>
      <c r="EF99" s="518"/>
      <c r="EG99" s="518"/>
      <c r="EH99" s="518"/>
      <c r="EI99" s="518"/>
      <c r="EJ99" s="518"/>
      <c r="EK99" s="518"/>
      <c r="EL99" s="518"/>
      <c r="EM99" s="518"/>
      <c r="EN99" s="518"/>
      <c r="EO99" s="518"/>
      <c r="EP99" s="518"/>
      <c r="EQ99" s="518"/>
      <c r="ER99" s="518"/>
      <c r="ES99" s="518"/>
      <c r="ET99" s="518"/>
      <c r="EU99" s="518"/>
      <c r="EV99" s="518"/>
      <c r="EW99" s="518"/>
      <c r="EX99" s="518"/>
      <c r="EY99" s="518"/>
      <c r="EZ99" s="518"/>
      <c r="FA99" s="518"/>
      <c r="FB99" s="518"/>
      <c r="FC99" s="518"/>
      <c r="FD99" s="518"/>
      <c r="FE99" s="518"/>
      <c r="FF99" s="518"/>
      <c r="FG99" s="518"/>
      <c r="FH99" s="518"/>
      <c r="FI99" s="518"/>
      <c r="FJ99" s="518"/>
      <c r="FK99" s="518"/>
      <c r="FL99" s="518"/>
      <c r="FM99" s="518"/>
      <c r="FN99" s="518"/>
      <c r="FO99" s="518"/>
      <c r="FP99" s="518"/>
      <c r="FQ99" s="518"/>
      <c r="FR99" s="518"/>
      <c r="FS99" s="518"/>
      <c r="FT99" s="518"/>
      <c r="FU99" s="518"/>
      <c r="FV99" s="518"/>
      <c r="FW99" s="518"/>
      <c r="FX99" s="518"/>
      <c r="FY99" s="518"/>
      <c r="FZ99" s="518"/>
      <c r="GA99" s="518"/>
      <c r="GB99" s="518"/>
      <c r="GC99" s="518"/>
      <c r="GD99" s="518"/>
      <c r="GE99" s="518"/>
      <c r="GF99" s="518"/>
      <c r="GG99" s="518"/>
      <c r="GH99" s="518"/>
      <c r="GI99" s="518"/>
      <c r="GJ99" s="518"/>
      <c r="GK99" s="518"/>
      <c r="GL99" s="518"/>
      <c r="GM99" s="518"/>
      <c r="GN99" s="518"/>
      <c r="GO99" s="518"/>
      <c r="GP99" s="518"/>
      <c r="GQ99" s="518"/>
      <c r="GR99" s="518"/>
      <c r="GS99" s="518"/>
      <c r="GT99" s="518"/>
      <c r="GU99" s="518"/>
      <c r="GV99" s="518"/>
      <c r="GW99" s="518"/>
      <c r="GX99" s="518"/>
      <c r="GY99" s="518"/>
      <c r="GZ99" s="518"/>
      <c r="HA99" s="518"/>
      <c r="HB99" s="518"/>
      <c r="HC99" s="518"/>
      <c r="HD99" s="518"/>
      <c r="HE99" s="518"/>
      <c r="HF99" s="518"/>
      <c r="HG99" s="518"/>
      <c r="HH99" s="518"/>
      <c r="HI99" s="518"/>
      <c r="HJ99" s="518"/>
      <c r="HK99" s="518"/>
      <c r="HL99" s="518"/>
      <c r="HM99" s="518"/>
      <c r="HN99" s="518"/>
      <c r="HO99" s="518"/>
      <c r="HP99" s="518"/>
      <c r="HQ99" s="518"/>
      <c r="HR99" s="518"/>
      <c r="HS99" s="518"/>
      <c r="HT99" s="518"/>
      <c r="HU99" s="518"/>
      <c r="HV99" s="518"/>
      <c r="HW99" s="518"/>
      <c r="HX99" s="518"/>
      <c r="HY99" s="518"/>
      <c r="HZ99" s="518"/>
      <c r="IA99" s="518"/>
      <c r="IB99" s="518"/>
      <c r="IC99" s="518"/>
      <c r="ID99" s="518"/>
      <c r="IE99" s="518"/>
      <c r="IF99" s="518"/>
      <c r="IG99" s="518"/>
      <c r="IH99" s="518"/>
      <c r="II99" s="518"/>
      <c r="IJ99" s="518"/>
      <c r="IK99" s="518"/>
      <c r="IL99" s="518"/>
      <c r="IM99" s="518"/>
      <c r="IN99" s="518"/>
      <c r="IO99" s="518"/>
      <c r="IP99" s="518"/>
      <c r="IQ99" s="518"/>
      <c r="IR99" s="518"/>
      <c r="IS99" s="518"/>
      <c r="IT99" s="518"/>
      <c r="IU99" s="518"/>
      <c r="IV99" s="518"/>
    </row>
    <row r="100" spans="1:256" s="517" customFormat="1" ht="28.5" customHeight="1" x14ac:dyDescent="0.2">
      <c r="A100" s="634"/>
      <c r="B100" s="361" t="s">
        <v>585</v>
      </c>
      <c r="C100" s="501">
        <f>SUM('Summary Data'!C262)</f>
        <v>172</v>
      </c>
      <c r="D100" s="502">
        <f>SUM('Summary Data'!D262)</f>
        <v>37497870.57</v>
      </c>
      <c r="E100" s="503">
        <f>SUM('Summary Data'!E262)</f>
        <v>362631</v>
      </c>
      <c r="F100" s="502"/>
      <c r="G100" s="501">
        <f>SUM('Summary Data (NEW PROJECTS)'!D196)</f>
        <v>3</v>
      </c>
      <c r="H100" s="501">
        <f>SUM('Summary Data'!G262)</f>
        <v>18</v>
      </c>
      <c r="I100" s="502">
        <f>SUM('Summary Data'!H262)</f>
        <v>2810430.12</v>
      </c>
      <c r="J100" s="542" t="s">
        <v>598</v>
      </c>
      <c r="K100" s="528" t="s">
        <v>597</v>
      </c>
      <c r="L100" s="501">
        <v>7</v>
      </c>
      <c r="M100" s="502">
        <v>161992</v>
      </c>
      <c r="N100" s="503">
        <v>46549</v>
      </c>
      <c r="O100" s="501">
        <v>17</v>
      </c>
      <c r="P100" s="502">
        <v>5020029.74</v>
      </c>
      <c r="Q100" s="503">
        <v>41116</v>
      </c>
      <c r="R100" s="503">
        <v>523</v>
      </c>
      <c r="S100" s="502">
        <v>83936.19</v>
      </c>
      <c r="T100" s="503">
        <v>30</v>
      </c>
      <c r="U100" s="502">
        <v>38870.53</v>
      </c>
      <c r="V100" s="503">
        <v>455</v>
      </c>
      <c r="W100" s="502">
        <v>110647.41</v>
      </c>
      <c r="X100" s="503">
        <v>468</v>
      </c>
      <c r="Y100" s="502">
        <v>73698.990000000005</v>
      </c>
      <c r="Z100" s="518"/>
      <c r="AA100" s="518"/>
      <c r="AB100" s="518"/>
      <c r="AC100" s="518"/>
      <c r="AD100" s="518"/>
      <c r="AE100" s="518"/>
      <c r="AF100" s="518"/>
      <c r="AG100" s="518"/>
      <c r="AH100" s="518"/>
      <c r="AI100" s="518"/>
      <c r="AJ100" s="518"/>
      <c r="AK100" s="518"/>
      <c r="AL100" s="518"/>
      <c r="AM100" s="518"/>
      <c r="AN100" s="518"/>
      <c r="AO100" s="518"/>
      <c r="AP100" s="518"/>
      <c r="AQ100" s="518"/>
      <c r="AR100" s="518"/>
      <c r="AS100" s="518"/>
      <c r="AT100" s="518"/>
      <c r="AU100" s="518"/>
      <c r="AV100" s="518"/>
      <c r="AW100" s="518"/>
      <c r="AX100" s="518"/>
      <c r="AY100" s="518"/>
      <c r="AZ100" s="518"/>
      <c r="BA100" s="518"/>
      <c r="BB100" s="518"/>
      <c r="BC100" s="518"/>
      <c r="BD100" s="518"/>
      <c r="BE100" s="518"/>
      <c r="BF100" s="518"/>
      <c r="BG100" s="518"/>
      <c r="BH100" s="518"/>
      <c r="BI100" s="518"/>
      <c r="BJ100" s="518"/>
      <c r="BK100" s="518"/>
      <c r="BL100" s="518"/>
      <c r="BM100" s="518"/>
      <c r="BN100" s="518"/>
      <c r="BO100" s="518"/>
      <c r="BP100" s="518"/>
      <c r="BQ100" s="518"/>
      <c r="BR100" s="518"/>
      <c r="BS100" s="518"/>
      <c r="BT100" s="518"/>
      <c r="BU100" s="518"/>
      <c r="BV100" s="518"/>
      <c r="BW100" s="518"/>
      <c r="BX100" s="518"/>
      <c r="BY100" s="518"/>
      <c r="BZ100" s="518"/>
      <c r="CA100" s="518"/>
      <c r="CB100" s="518"/>
      <c r="CC100" s="518"/>
      <c r="CD100" s="518"/>
      <c r="CE100" s="518"/>
      <c r="CF100" s="518"/>
      <c r="CG100" s="518"/>
      <c r="CH100" s="518"/>
      <c r="CI100" s="518"/>
      <c r="CJ100" s="518"/>
      <c r="CK100" s="518"/>
      <c r="CL100" s="518"/>
      <c r="CM100" s="518"/>
      <c r="CN100" s="518"/>
      <c r="CO100" s="518"/>
      <c r="CP100" s="518"/>
      <c r="CQ100" s="518"/>
      <c r="CR100" s="518"/>
      <c r="CS100" s="518"/>
      <c r="CT100" s="518"/>
      <c r="CU100" s="518"/>
      <c r="CV100" s="518"/>
      <c r="CW100" s="518"/>
      <c r="CX100" s="518"/>
      <c r="CY100" s="518"/>
      <c r="CZ100" s="518"/>
      <c r="DA100" s="518"/>
      <c r="DB100" s="518"/>
      <c r="DC100" s="518"/>
      <c r="DD100" s="518"/>
      <c r="DE100" s="518"/>
      <c r="DF100" s="518"/>
      <c r="DG100" s="518"/>
      <c r="DH100" s="518"/>
      <c r="DI100" s="518"/>
      <c r="DJ100" s="518"/>
      <c r="DK100" s="518"/>
      <c r="DL100" s="518"/>
      <c r="DM100" s="518"/>
      <c r="DN100" s="518"/>
      <c r="DO100" s="518"/>
      <c r="DP100" s="518"/>
      <c r="DQ100" s="518"/>
      <c r="DR100" s="518"/>
      <c r="DS100" s="518"/>
      <c r="DT100" s="518"/>
      <c r="DU100" s="518"/>
      <c r="DV100" s="518"/>
      <c r="DW100" s="518"/>
      <c r="DX100" s="518"/>
      <c r="DY100" s="518"/>
      <c r="DZ100" s="518"/>
      <c r="EA100" s="518"/>
      <c r="EB100" s="518"/>
      <c r="EC100" s="518"/>
      <c r="ED100" s="518"/>
      <c r="EE100" s="518"/>
      <c r="EF100" s="518"/>
      <c r="EG100" s="518"/>
      <c r="EH100" s="518"/>
      <c r="EI100" s="518"/>
      <c r="EJ100" s="518"/>
      <c r="EK100" s="518"/>
      <c r="EL100" s="518"/>
      <c r="EM100" s="518"/>
      <c r="EN100" s="518"/>
      <c r="EO100" s="518"/>
      <c r="EP100" s="518"/>
      <c r="EQ100" s="518"/>
      <c r="ER100" s="518"/>
      <c r="ES100" s="518"/>
      <c r="ET100" s="518"/>
      <c r="EU100" s="518"/>
      <c r="EV100" s="518"/>
      <c r="EW100" s="518"/>
      <c r="EX100" s="518"/>
      <c r="EY100" s="518"/>
      <c r="EZ100" s="518"/>
      <c r="FA100" s="518"/>
      <c r="FB100" s="518"/>
      <c r="FC100" s="518"/>
      <c r="FD100" s="518"/>
      <c r="FE100" s="518"/>
      <c r="FF100" s="518"/>
      <c r="FG100" s="518"/>
      <c r="FH100" s="518"/>
      <c r="FI100" s="518"/>
      <c r="FJ100" s="518"/>
      <c r="FK100" s="518"/>
      <c r="FL100" s="518"/>
      <c r="FM100" s="518"/>
      <c r="FN100" s="518"/>
      <c r="FO100" s="518"/>
      <c r="FP100" s="518"/>
      <c r="FQ100" s="518"/>
      <c r="FR100" s="518"/>
      <c r="FS100" s="518"/>
      <c r="FT100" s="518"/>
      <c r="FU100" s="518"/>
      <c r="FV100" s="518"/>
      <c r="FW100" s="518"/>
      <c r="FX100" s="518"/>
      <c r="FY100" s="518"/>
      <c r="FZ100" s="518"/>
      <c r="GA100" s="518"/>
      <c r="GB100" s="518"/>
      <c r="GC100" s="518"/>
      <c r="GD100" s="518"/>
      <c r="GE100" s="518"/>
      <c r="GF100" s="518"/>
      <c r="GG100" s="518"/>
      <c r="GH100" s="518"/>
      <c r="GI100" s="518"/>
      <c r="GJ100" s="518"/>
      <c r="GK100" s="518"/>
      <c r="GL100" s="518"/>
      <c r="GM100" s="518"/>
      <c r="GN100" s="518"/>
      <c r="GO100" s="518"/>
      <c r="GP100" s="518"/>
      <c r="GQ100" s="518"/>
      <c r="GR100" s="518"/>
      <c r="GS100" s="518"/>
      <c r="GT100" s="518"/>
      <c r="GU100" s="518"/>
      <c r="GV100" s="518"/>
      <c r="GW100" s="518"/>
      <c r="GX100" s="518"/>
      <c r="GY100" s="518"/>
      <c r="GZ100" s="518"/>
      <c r="HA100" s="518"/>
      <c r="HB100" s="518"/>
      <c r="HC100" s="518"/>
      <c r="HD100" s="518"/>
      <c r="HE100" s="518"/>
      <c r="HF100" s="518"/>
      <c r="HG100" s="518"/>
      <c r="HH100" s="518"/>
      <c r="HI100" s="518"/>
      <c r="HJ100" s="518"/>
      <c r="HK100" s="518"/>
      <c r="HL100" s="518"/>
      <c r="HM100" s="518"/>
      <c r="HN100" s="518"/>
      <c r="HO100" s="518"/>
      <c r="HP100" s="518"/>
      <c r="HQ100" s="518"/>
      <c r="HR100" s="518"/>
      <c r="HS100" s="518"/>
      <c r="HT100" s="518"/>
      <c r="HU100" s="518"/>
      <c r="HV100" s="518"/>
      <c r="HW100" s="518"/>
      <c r="HX100" s="518"/>
      <c r="HY100" s="518"/>
      <c r="HZ100" s="518"/>
      <c r="IA100" s="518"/>
      <c r="IB100" s="518"/>
      <c r="IC100" s="518"/>
      <c r="ID100" s="518"/>
      <c r="IE100" s="518"/>
      <c r="IF100" s="518"/>
      <c r="IG100" s="518"/>
      <c r="IH100" s="518"/>
      <c r="II100" s="518"/>
      <c r="IJ100" s="518"/>
      <c r="IK100" s="518"/>
      <c r="IL100" s="518"/>
      <c r="IM100" s="518"/>
      <c r="IN100" s="518"/>
      <c r="IO100" s="518"/>
      <c r="IP100" s="518"/>
      <c r="IQ100" s="518"/>
      <c r="IR100" s="518"/>
      <c r="IS100" s="518"/>
      <c r="IT100" s="518"/>
      <c r="IU100" s="518"/>
      <c r="IV100" s="518"/>
    </row>
    <row r="101" spans="1:256" s="517" customFormat="1" ht="21.75" customHeight="1" x14ac:dyDescent="0.2">
      <c r="A101" s="634"/>
      <c r="B101" s="362" t="s">
        <v>586</v>
      </c>
      <c r="C101" s="501">
        <f>SUM('Summary Data'!C263)</f>
        <v>118</v>
      </c>
      <c r="D101" s="502">
        <f>SUM('Summary Data'!D263)</f>
        <v>21339438.859999999</v>
      </c>
      <c r="E101" s="503">
        <f>SUM('Summary Data'!E263)</f>
        <v>206048</v>
      </c>
      <c r="F101" s="502"/>
      <c r="G101" s="501">
        <f>SUM('Summary Data (NEW PROJECTS)'!D197)</f>
        <v>2</v>
      </c>
      <c r="H101" s="501">
        <f>SUM('Summary Data'!G263)</f>
        <v>12</v>
      </c>
      <c r="I101" s="502">
        <f>SUM('Summary Data'!H263)</f>
        <v>56157402.939999998</v>
      </c>
      <c r="J101" s="528" t="s">
        <v>598</v>
      </c>
      <c r="K101" s="511" t="s">
        <v>597</v>
      </c>
      <c r="L101" s="501">
        <v>7</v>
      </c>
      <c r="M101" s="502">
        <v>17422142.73</v>
      </c>
      <c r="N101" s="503">
        <v>46549</v>
      </c>
      <c r="O101" s="501">
        <v>17</v>
      </c>
      <c r="P101" s="502">
        <v>5020029.74</v>
      </c>
      <c r="Q101" s="503">
        <v>41116</v>
      </c>
      <c r="R101" s="503">
        <v>523</v>
      </c>
      <c r="S101" s="502">
        <v>83936.19</v>
      </c>
      <c r="T101" s="503">
        <v>30</v>
      </c>
      <c r="U101" s="502">
        <v>38870.53</v>
      </c>
      <c r="V101" s="503">
        <v>455</v>
      </c>
      <c r="W101" s="502">
        <v>110647.41</v>
      </c>
      <c r="X101" s="503">
        <v>468</v>
      </c>
      <c r="Y101" s="502">
        <v>73698.990000000005</v>
      </c>
      <c r="Z101" s="518"/>
      <c r="AA101" s="518"/>
      <c r="AB101" s="518"/>
      <c r="AC101" s="518"/>
      <c r="AD101" s="518"/>
      <c r="AE101" s="518"/>
      <c r="AF101" s="518"/>
      <c r="AG101" s="518"/>
      <c r="AH101" s="518"/>
      <c r="AI101" s="518"/>
      <c r="AJ101" s="518"/>
      <c r="AK101" s="518"/>
      <c r="AL101" s="518"/>
      <c r="AM101" s="518"/>
      <c r="AN101" s="518"/>
      <c r="AO101" s="518"/>
      <c r="AP101" s="518"/>
      <c r="AQ101" s="518"/>
      <c r="AR101" s="518"/>
      <c r="AS101" s="518"/>
      <c r="AT101" s="518"/>
      <c r="AU101" s="518"/>
      <c r="AV101" s="518"/>
      <c r="AW101" s="518"/>
      <c r="AX101" s="518"/>
      <c r="AY101" s="518"/>
      <c r="AZ101" s="518"/>
      <c r="BA101" s="518"/>
      <c r="BB101" s="518"/>
      <c r="BC101" s="518"/>
      <c r="BD101" s="518"/>
      <c r="BE101" s="518"/>
      <c r="BF101" s="518"/>
      <c r="BG101" s="518"/>
      <c r="BH101" s="518"/>
      <c r="BI101" s="518"/>
      <c r="BJ101" s="518"/>
      <c r="BK101" s="518"/>
      <c r="BL101" s="518"/>
      <c r="BM101" s="518"/>
      <c r="BN101" s="518"/>
      <c r="BO101" s="518"/>
      <c r="BP101" s="518"/>
      <c r="BQ101" s="518"/>
      <c r="BR101" s="518"/>
      <c r="BS101" s="518"/>
      <c r="BT101" s="518"/>
      <c r="BU101" s="518"/>
      <c r="BV101" s="518"/>
      <c r="BW101" s="518"/>
      <c r="BX101" s="518"/>
      <c r="BY101" s="518"/>
      <c r="BZ101" s="518"/>
      <c r="CA101" s="518"/>
      <c r="CB101" s="518"/>
      <c r="CC101" s="518"/>
      <c r="CD101" s="518"/>
      <c r="CE101" s="518"/>
      <c r="CF101" s="518"/>
      <c r="CG101" s="518"/>
      <c r="CH101" s="518"/>
      <c r="CI101" s="518"/>
      <c r="CJ101" s="518"/>
      <c r="CK101" s="518"/>
      <c r="CL101" s="518"/>
      <c r="CM101" s="518"/>
      <c r="CN101" s="518"/>
      <c r="CO101" s="518"/>
      <c r="CP101" s="518"/>
      <c r="CQ101" s="518"/>
      <c r="CR101" s="518"/>
      <c r="CS101" s="518"/>
      <c r="CT101" s="518"/>
      <c r="CU101" s="518"/>
      <c r="CV101" s="518"/>
      <c r="CW101" s="518"/>
      <c r="CX101" s="518"/>
      <c r="CY101" s="518"/>
      <c r="CZ101" s="518"/>
      <c r="DA101" s="518"/>
      <c r="DB101" s="518"/>
      <c r="DC101" s="518"/>
      <c r="DD101" s="518"/>
      <c r="DE101" s="518"/>
      <c r="DF101" s="518"/>
      <c r="DG101" s="518"/>
      <c r="DH101" s="518"/>
      <c r="DI101" s="518"/>
      <c r="DJ101" s="518"/>
      <c r="DK101" s="518"/>
      <c r="DL101" s="518"/>
      <c r="DM101" s="518"/>
      <c r="DN101" s="518"/>
      <c r="DO101" s="518"/>
      <c r="DP101" s="518"/>
      <c r="DQ101" s="518"/>
      <c r="DR101" s="518"/>
      <c r="DS101" s="518"/>
      <c r="DT101" s="518"/>
      <c r="DU101" s="518"/>
      <c r="DV101" s="518"/>
      <c r="DW101" s="518"/>
      <c r="DX101" s="518"/>
      <c r="DY101" s="518"/>
      <c r="DZ101" s="518"/>
      <c r="EA101" s="518"/>
      <c r="EB101" s="518"/>
      <c r="EC101" s="518"/>
      <c r="ED101" s="518"/>
      <c r="EE101" s="518"/>
      <c r="EF101" s="518"/>
      <c r="EG101" s="518"/>
      <c r="EH101" s="518"/>
      <c r="EI101" s="518"/>
      <c r="EJ101" s="518"/>
      <c r="EK101" s="518"/>
      <c r="EL101" s="518"/>
      <c r="EM101" s="518"/>
      <c r="EN101" s="518"/>
      <c r="EO101" s="518"/>
      <c r="EP101" s="518"/>
      <c r="EQ101" s="518"/>
      <c r="ER101" s="518"/>
      <c r="ES101" s="518"/>
      <c r="ET101" s="518"/>
      <c r="EU101" s="518"/>
      <c r="EV101" s="518"/>
      <c r="EW101" s="518"/>
      <c r="EX101" s="518"/>
      <c r="EY101" s="518"/>
      <c r="EZ101" s="518"/>
      <c r="FA101" s="518"/>
      <c r="FB101" s="518"/>
      <c r="FC101" s="518"/>
      <c r="FD101" s="518"/>
      <c r="FE101" s="518"/>
      <c r="FF101" s="518"/>
      <c r="FG101" s="518"/>
      <c r="FH101" s="518"/>
      <c r="FI101" s="518"/>
      <c r="FJ101" s="518"/>
      <c r="FK101" s="518"/>
      <c r="FL101" s="518"/>
      <c r="FM101" s="518"/>
      <c r="FN101" s="518"/>
      <c r="FO101" s="518"/>
      <c r="FP101" s="518"/>
      <c r="FQ101" s="518"/>
      <c r="FR101" s="518"/>
      <c r="FS101" s="518"/>
      <c r="FT101" s="518"/>
      <c r="FU101" s="518"/>
      <c r="FV101" s="518"/>
      <c r="FW101" s="518"/>
      <c r="FX101" s="518"/>
      <c r="FY101" s="518"/>
      <c r="FZ101" s="518"/>
      <c r="GA101" s="518"/>
      <c r="GB101" s="518"/>
      <c r="GC101" s="518"/>
      <c r="GD101" s="518"/>
      <c r="GE101" s="518"/>
      <c r="GF101" s="518"/>
      <c r="GG101" s="518"/>
      <c r="GH101" s="518"/>
      <c r="GI101" s="518"/>
      <c r="GJ101" s="518"/>
      <c r="GK101" s="518"/>
      <c r="GL101" s="518"/>
      <c r="GM101" s="518"/>
      <c r="GN101" s="518"/>
      <c r="GO101" s="518"/>
      <c r="GP101" s="518"/>
      <c r="GQ101" s="518"/>
      <c r="GR101" s="518"/>
      <c r="GS101" s="518"/>
      <c r="GT101" s="518"/>
      <c r="GU101" s="518"/>
      <c r="GV101" s="518"/>
      <c r="GW101" s="518"/>
      <c r="GX101" s="518"/>
      <c r="GY101" s="518"/>
      <c r="GZ101" s="518"/>
      <c r="HA101" s="518"/>
      <c r="HB101" s="518"/>
      <c r="HC101" s="518"/>
      <c r="HD101" s="518"/>
      <c r="HE101" s="518"/>
      <c r="HF101" s="518"/>
      <c r="HG101" s="518"/>
      <c r="HH101" s="518"/>
      <c r="HI101" s="518"/>
      <c r="HJ101" s="518"/>
      <c r="HK101" s="518"/>
      <c r="HL101" s="518"/>
      <c r="HM101" s="518"/>
      <c r="HN101" s="518"/>
      <c r="HO101" s="518"/>
      <c r="HP101" s="518"/>
      <c r="HQ101" s="518"/>
      <c r="HR101" s="518"/>
      <c r="HS101" s="518"/>
      <c r="HT101" s="518"/>
      <c r="HU101" s="518"/>
      <c r="HV101" s="518"/>
      <c r="HW101" s="518"/>
      <c r="HX101" s="518"/>
      <c r="HY101" s="518"/>
      <c r="HZ101" s="518"/>
      <c r="IA101" s="518"/>
      <c r="IB101" s="518"/>
      <c r="IC101" s="518"/>
      <c r="ID101" s="518"/>
      <c r="IE101" s="518"/>
      <c r="IF101" s="518"/>
      <c r="IG101" s="518"/>
      <c r="IH101" s="518"/>
      <c r="II101" s="518"/>
      <c r="IJ101" s="518"/>
      <c r="IK101" s="518"/>
      <c r="IL101" s="518"/>
      <c r="IM101" s="518"/>
      <c r="IN101" s="518"/>
      <c r="IO101" s="518"/>
      <c r="IP101" s="518"/>
      <c r="IQ101" s="518"/>
      <c r="IR101" s="518"/>
      <c r="IS101" s="518"/>
      <c r="IT101" s="518"/>
      <c r="IU101" s="518"/>
      <c r="IV101" s="518"/>
    </row>
    <row r="102" spans="1:256" s="517" customFormat="1" ht="21" customHeight="1" x14ac:dyDescent="0.2">
      <c r="A102" s="634"/>
      <c r="B102" s="361" t="s">
        <v>587</v>
      </c>
      <c r="C102" s="501">
        <f>SUM('Summary Data'!C264)</f>
        <v>76</v>
      </c>
      <c r="D102" s="502">
        <f>SUM('Summary Data'!D264)</f>
        <v>16027603.07</v>
      </c>
      <c r="E102" s="503">
        <f>SUM('Summary Data'!E264)</f>
        <v>150431</v>
      </c>
      <c r="F102" s="502"/>
      <c r="G102" s="501">
        <f>SUM('Summary Data (NEW PROJECTS)'!D198)</f>
        <v>4</v>
      </c>
      <c r="H102" s="501">
        <f>SUM('Summary Data'!G264)</f>
        <v>30</v>
      </c>
      <c r="I102" s="502">
        <f>SUM('Summary Data'!H264)</f>
        <v>4116398.91</v>
      </c>
      <c r="J102" s="504" t="s">
        <v>609</v>
      </c>
      <c r="K102" s="504" t="s">
        <v>610</v>
      </c>
      <c r="L102" s="501">
        <v>3</v>
      </c>
      <c r="M102" s="502">
        <v>67911336</v>
      </c>
      <c r="N102" s="503">
        <v>467607</v>
      </c>
      <c r="O102" s="501">
        <v>21</v>
      </c>
      <c r="P102" s="502">
        <v>5179113</v>
      </c>
      <c r="Q102" s="503">
        <v>161992</v>
      </c>
      <c r="R102" s="503">
        <v>363</v>
      </c>
      <c r="S102" s="502">
        <v>64877.62</v>
      </c>
      <c r="T102" s="503">
        <v>34</v>
      </c>
      <c r="U102" s="502">
        <v>136483.89000000001</v>
      </c>
      <c r="V102" s="503">
        <v>457</v>
      </c>
      <c r="W102" s="502">
        <v>117447.43</v>
      </c>
      <c r="X102" s="503">
        <v>339</v>
      </c>
      <c r="Y102" s="502">
        <v>51673.33</v>
      </c>
      <c r="Z102" s="518"/>
      <c r="AA102" s="518"/>
      <c r="AB102" s="518"/>
      <c r="AC102" s="518"/>
      <c r="AD102" s="518"/>
      <c r="AE102" s="518"/>
      <c r="AF102" s="518"/>
      <c r="AG102" s="518"/>
      <c r="AH102" s="518"/>
      <c r="AI102" s="518"/>
      <c r="AJ102" s="518"/>
      <c r="AK102" s="518"/>
      <c r="AL102" s="518"/>
      <c r="AM102" s="518"/>
      <c r="AN102" s="518"/>
      <c r="AO102" s="518"/>
      <c r="AP102" s="518"/>
      <c r="AQ102" s="518"/>
      <c r="AR102" s="518"/>
      <c r="AS102" s="518"/>
      <c r="AT102" s="518"/>
      <c r="AU102" s="518"/>
      <c r="AV102" s="518"/>
      <c r="AW102" s="518"/>
      <c r="AX102" s="518"/>
      <c r="AY102" s="518"/>
      <c r="AZ102" s="518"/>
      <c r="BA102" s="518"/>
      <c r="BB102" s="518"/>
      <c r="BC102" s="518"/>
      <c r="BD102" s="518"/>
      <c r="BE102" s="518"/>
      <c r="BF102" s="518"/>
      <c r="BG102" s="518"/>
      <c r="BH102" s="518"/>
      <c r="BI102" s="518"/>
      <c r="BJ102" s="518"/>
      <c r="BK102" s="518"/>
      <c r="BL102" s="518"/>
      <c r="BM102" s="518"/>
      <c r="BN102" s="518"/>
      <c r="BO102" s="518"/>
      <c r="BP102" s="518"/>
      <c r="BQ102" s="518"/>
      <c r="BR102" s="518"/>
      <c r="BS102" s="518"/>
      <c r="BT102" s="518"/>
      <c r="BU102" s="518"/>
      <c r="BV102" s="518"/>
      <c r="BW102" s="518"/>
      <c r="BX102" s="518"/>
      <c r="BY102" s="518"/>
      <c r="BZ102" s="518"/>
      <c r="CA102" s="518"/>
      <c r="CB102" s="518"/>
      <c r="CC102" s="518"/>
      <c r="CD102" s="518"/>
      <c r="CE102" s="518"/>
      <c r="CF102" s="518"/>
      <c r="CG102" s="518"/>
      <c r="CH102" s="518"/>
      <c r="CI102" s="518"/>
      <c r="CJ102" s="518"/>
      <c r="CK102" s="518"/>
      <c r="CL102" s="518"/>
      <c r="CM102" s="518"/>
      <c r="CN102" s="518"/>
      <c r="CO102" s="518"/>
      <c r="CP102" s="518"/>
      <c r="CQ102" s="518"/>
      <c r="CR102" s="518"/>
      <c r="CS102" s="518"/>
      <c r="CT102" s="518"/>
      <c r="CU102" s="518"/>
      <c r="CV102" s="518"/>
      <c r="CW102" s="518"/>
      <c r="CX102" s="518"/>
      <c r="CY102" s="518"/>
      <c r="CZ102" s="518"/>
      <c r="DA102" s="518"/>
      <c r="DB102" s="518"/>
      <c r="DC102" s="518"/>
      <c r="DD102" s="518"/>
      <c r="DE102" s="518"/>
      <c r="DF102" s="518"/>
      <c r="DG102" s="518"/>
      <c r="DH102" s="518"/>
      <c r="DI102" s="518"/>
      <c r="DJ102" s="518"/>
      <c r="DK102" s="518"/>
      <c r="DL102" s="518"/>
      <c r="DM102" s="518"/>
      <c r="DN102" s="518"/>
      <c r="DO102" s="518"/>
      <c r="DP102" s="518"/>
      <c r="DQ102" s="518"/>
      <c r="DR102" s="518"/>
      <c r="DS102" s="518"/>
      <c r="DT102" s="518"/>
      <c r="DU102" s="518"/>
      <c r="DV102" s="518"/>
      <c r="DW102" s="518"/>
      <c r="DX102" s="518"/>
      <c r="DY102" s="518"/>
      <c r="DZ102" s="518"/>
      <c r="EA102" s="518"/>
      <c r="EB102" s="518"/>
      <c r="EC102" s="518"/>
      <c r="ED102" s="518"/>
      <c r="EE102" s="518"/>
      <c r="EF102" s="518"/>
      <c r="EG102" s="518"/>
      <c r="EH102" s="518"/>
      <c r="EI102" s="518"/>
      <c r="EJ102" s="518"/>
      <c r="EK102" s="518"/>
      <c r="EL102" s="518"/>
      <c r="EM102" s="518"/>
      <c r="EN102" s="518"/>
      <c r="EO102" s="518"/>
      <c r="EP102" s="518"/>
      <c r="EQ102" s="518"/>
      <c r="ER102" s="518"/>
      <c r="ES102" s="518"/>
      <c r="ET102" s="518"/>
      <c r="EU102" s="518"/>
      <c r="EV102" s="518"/>
      <c r="EW102" s="518"/>
      <c r="EX102" s="518"/>
      <c r="EY102" s="518"/>
      <c r="EZ102" s="518"/>
      <c r="FA102" s="518"/>
      <c r="FB102" s="518"/>
      <c r="FC102" s="518"/>
      <c r="FD102" s="518"/>
      <c r="FE102" s="518"/>
      <c r="FF102" s="518"/>
      <c r="FG102" s="518"/>
      <c r="FH102" s="518"/>
      <c r="FI102" s="518"/>
      <c r="FJ102" s="518"/>
      <c r="FK102" s="518"/>
      <c r="FL102" s="518"/>
      <c r="FM102" s="518"/>
      <c r="FN102" s="518"/>
      <c r="FO102" s="518"/>
      <c r="FP102" s="518"/>
      <c r="FQ102" s="518"/>
      <c r="FR102" s="518"/>
      <c r="FS102" s="518"/>
      <c r="FT102" s="518"/>
      <c r="FU102" s="518"/>
      <c r="FV102" s="518"/>
      <c r="FW102" s="518"/>
      <c r="FX102" s="518"/>
      <c r="FY102" s="518"/>
      <c r="FZ102" s="518"/>
      <c r="GA102" s="518"/>
      <c r="GB102" s="518"/>
      <c r="GC102" s="518"/>
      <c r="GD102" s="518"/>
      <c r="GE102" s="518"/>
      <c r="GF102" s="518"/>
      <c r="GG102" s="518"/>
      <c r="GH102" s="518"/>
      <c r="GI102" s="518"/>
      <c r="GJ102" s="518"/>
      <c r="GK102" s="518"/>
      <c r="GL102" s="518"/>
      <c r="GM102" s="518"/>
      <c r="GN102" s="518"/>
      <c r="GO102" s="518"/>
      <c r="GP102" s="518"/>
      <c r="GQ102" s="518"/>
      <c r="GR102" s="518"/>
      <c r="GS102" s="518"/>
      <c r="GT102" s="518"/>
      <c r="GU102" s="518"/>
      <c r="GV102" s="518"/>
      <c r="GW102" s="518"/>
      <c r="GX102" s="518"/>
      <c r="GY102" s="518"/>
      <c r="GZ102" s="518"/>
      <c r="HA102" s="518"/>
      <c r="HB102" s="518"/>
      <c r="HC102" s="518"/>
      <c r="HD102" s="518"/>
      <c r="HE102" s="518"/>
      <c r="HF102" s="518"/>
      <c r="HG102" s="518"/>
      <c r="HH102" s="518"/>
      <c r="HI102" s="518"/>
      <c r="HJ102" s="518"/>
      <c r="HK102" s="518"/>
      <c r="HL102" s="518"/>
      <c r="HM102" s="518"/>
      <c r="HN102" s="518"/>
      <c r="HO102" s="518"/>
      <c r="HP102" s="518"/>
      <c r="HQ102" s="518"/>
      <c r="HR102" s="518"/>
      <c r="HS102" s="518"/>
      <c r="HT102" s="518"/>
      <c r="HU102" s="518"/>
      <c r="HV102" s="518"/>
      <c r="HW102" s="518"/>
      <c r="HX102" s="518"/>
      <c r="HY102" s="518"/>
      <c r="HZ102" s="518"/>
      <c r="IA102" s="518"/>
      <c r="IB102" s="518"/>
      <c r="IC102" s="518"/>
      <c r="ID102" s="518"/>
      <c r="IE102" s="518"/>
      <c r="IF102" s="518"/>
      <c r="IG102" s="518"/>
      <c r="IH102" s="518"/>
      <c r="II102" s="518"/>
      <c r="IJ102" s="518"/>
      <c r="IK102" s="518"/>
      <c r="IL102" s="518"/>
      <c r="IM102" s="518"/>
      <c r="IN102" s="518"/>
      <c r="IO102" s="518"/>
      <c r="IP102" s="518"/>
      <c r="IQ102" s="518"/>
      <c r="IR102" s="518"/>
      <c r="IS102" s="518"/>
      <c r="IT102" s="518"/>
      <c r="IU102" s="518"/>
      <c r="IV102" s="518"/>
    </row>
    <row r="103" spans="1:256" s="517" customFormat="1" ht="24" customHeight="1" x14ac:dyDescent="0.2">
      <c r="A103" s="634"/>
      <c r="B103" s="361" t="s">
        <v>588</v>
      </c>
      <c r="C103" s="501">
        <f>SUM('Summary Data'!C265)</f>
        <v>93</v>
      </c>
      <c r="D103" s="502">
        <f>SUM('Summary Data'!D265)</f>
        <v>19268707.079999998</v>
      </c>
      <c r="E103" s="503">
        <f>SUM('Summary Data'!E265)</f>
        <v>181782</v>
      </c>
      <c r="F103" s="502"/>
      <c r="G103" s="501">
        <f>SUM('Summary Data (NEW PROJECTS)'!D199)</f>
        <v>1</v>
      </c>
      <c r="H103" s="501">
        <f>SUM('Summary Data'!G265)</f>
        <v>6</v>
      </c>
      <c r="I103" s="502">
        <f>SUM('Summary Data'!H265)</f>
        <v>699498.12</v>
      </c>
      <c r="J103" s="504" t="s">
        <v>611</v>
      </c>
      <c r="K103" s="504" t="s">
        <v>612</v>
      </c>
      <c r="L103" s="501">
        <v>11</v>
      </c>
      <c r="M103" s="502">
        <v>19807127.66</v>
      </c>
      <c r="N103" s="503">
        <v>179496</v>
      </c>
      <c r="O103" s="501">
        <v>35</v>
      </c>
      <c r="P103" s="502">
        <v>12905502.529999999</v>
      </c>
      <c r="Q103" s="503">
        <v>207391</v>
      </c>
      <c r="R103" s="503">
        <v>449</v>
      </c>
      <c r="S103" s="502">
        <v>95240.86</v>
      </c>
      <c r="T103" s="503">
        <v>49</v>
      </c>
      <c r="U103" s="502">
        <v>68744.539999999994</v>
      </c>
      <c r="V103" s="503">
        <v>452</v>
      </c>
      <c r="W103" s="502">
        <v>110711.23</v>
      </c>
      <c r="X103" s="503">
        <v>342</v>
      </c>
      <c r="Y103" s="502">
        <v>74417</v>
      </c>
      <c r="Z103" s="518"/>
      <c r="AA103" s="518"/>
      <c r="AB103" s="518"/>
      <c r="AC103" s="518"/>
      <c r="AD103" s="518"/>
      <c r="AE103" s="518"/>
      <c r="AF103" s="518"/>
      <c r="AG103" s="518"/>
      <c r="AH103" s="518"/>
      <c r="AI103" s="518"/>
      <c r="AJ103" s="518"/>
      <c r="AK103" s="518"/>
      <c r="AL103" s="518"/>
      <c r="AM103" s="518"/>
      <c r="AN103" s="518"/>
      <c r="AO103" s="518"/>
      <c r="AP103" s="518"/>
      <c r="AQ103" s="518"/>
      <c r="AR103" s="518"/>
      <c r="AS103" s="518"/>
      <c r="AT103" s="518"/>
      <c r="AU103" s="518"/>
      <c r="AV103" s="518"/>
      <c r="AW103" s="518"/>
      <c r="AX103" s="518"/>
      <c r="AY103" s="518"/>
      <c r="AZ103" s="518"/>
      <c r="BA103" s="518"/>
      <c r="BB103" s="518"/>
      <c r="BC103" s="518"/>
      <c r="BD103" s="518"/>
      <c r="BE103" s="518"/>
      <c r="BF103" s="518"/>
      <c r="BG103" s="518"/>
      <c r="BH103" s="518"/>
      <c r="BI103" s="518"/>
      <c r="BJ103" s="518"/>
      <c r="BK103" s="518"/>
      <c r="BL103" s="518"/>
      <c r="BM103" s="518"/>
      <c r="BN103" s="518"/>
      <c r="BO103" s="518"/>
      <c r="BP103" s="518"/>
      <c r="BQ103" s="518"/>
      <c r="BR103" s="518"/>
      <c r="BS103" s="518"/>
      <c r="BT103" s="518"/>
      <c r="BU103" s="518"/>
      <c r="BV103" s="518"/>
      <c r="BW103" s="518"/>
      <c r="BX103" s="518"/>
      <c r="BY103" s="518"/>
      <c r="BZ103" s="518"/>
      <c r="CA103" s="518"/>
      <c r="CB103" s="518"/>
      <c r="CC103" s="518"/>
      <c r="CD103" s="518"/>
      <c r="CE103" s="518"/>
      <c r="CF103" s="518"/>
      <c r="CG103" s="518"/>
      <c r="CH103" s="518"/>
      <c r="CI103" s="518"/>
      <c r="CJ103" s="518"/>
      <c r="CK103" s="518"/>
      <c r="CL103" s="518"/>
      <c r="CM103" s="518"/>
      <c r="CN103" s="518"/>
      <c r="CO103" s="518"/>
      <c r="CP103" s="518"/>
      <c r="CQ103" s="518"/>
      <c r="CR103" s="518"/>
      <c r="CS103" s="518"/>
      <c r="CT103" s="518"/>
      <c r="CU103" s="518"/>
      <c r="CV103" s="518"/>
      <c r="CW103" s="518"/>
      <c r="CX103" s="518"/>
      <c r="CY103" s="518"/>
      <c r="CZ103" s="518"/>
      <c r="DA103" s="518"/>
      <c r="DB103" s="518"/>
      <c r="DC103" s="518"/>
      <c r="DD103" s="518"/>
      <c r="DE103" s="518"/>
      <c r="DF103" s="518"/>
      <c r="DG103" s="518"/>
      <c r="DH103" s="518"/>
      <c r="DI103" s="518"/>
      <c r="DJ103" s="518"/>
      <c r="DK103" s="518"/>
      <c r="DL103" s="518"/>
      <c r="DM103" s="518"/>
      <c r="DN103" s="518"/>
      <c r="DO103" s="518"/>
      <c r="DP103" s="518"/>
      <c r="DQ103" s="518"/>
      <c r="DR103" s="518"/>
      <c r="DS103" s="518"/>
      <c r="DT103" s="518"/>
      <c r="DU103" s="518"/>
      <c r="DV103" s="518"/>
      <c r="DW103" s="518"/>
      <c r="DX103" s="518"/>
      <c r="DY103" s="518"/>
      <c r="DZ103" s="518"/>
      <c r="EA103" s="518"/>
      <c r="EB103" s="518"/>
      <c r="EC103" s="518"/>
      <c r="ED103" s="518"/>
      <c r="EE103" s="518"/>
      <c r="EF103" s="518"/>
      <c r="EG103" s="518"/>
      <c r="EH103" s="518"/>
      <c r="EI103" s="518"/>
      <c r="EJ103" s="518"/>
      <c r="EK103" s="518"/>
      <c r="EL103" s="518"/>
      <c r="EM103" s="518"/>
      <c r="EN103" s="518"/>
      <c r="EO103" s="518"/>
      <c r="EP103" s="518"/>
      <c r="EQ103" s="518"/>
      <c r="ER103" s="518"/>
      <c r="ES103" s="518"/>
      <c r="ET103" s="518"/>
      <c r="EU103" s="518"/>
      <c r="EV103" s="518"/>
      <c r="EW103" s="518"/>
      <c r="EX103" s="518"/>
      <c r="EY103" s="518"/>
      <c r="EZ103" s="518"/>
      <c r="FA103" s="518"/>
      <c r="FB103" s="518"/>
      <c r="FC103" s="518"/>
      <c r="FD103" s="518"/>
      <c r="FE103" s="518"/>
      <c r="FF103" s="518"/>
      <c r="FG103" s="518"/>
      <c r="FH103" s="518"/>
      <c r="FI103" s="518"/>
      <c r="FJ103" s="518"/>
      <c r="FK103" s="518"/>
      <c r="FL103" s="518"/>
      <c r="FM103" s="518"/>
      <c r="FN103" s="518"/>
      <c r="FO103" s="518"/>
      <c r="FP103" s="518"/>
      <c r="FQ103" s="518"/>
      <c r="FR103" s="518"/>
      <c r="FS103" s="518"/>
      <c r="FT103" s="518"/>
      <c r="FU103" s="518"/>
      <c r="FV103" s="518"/>
      <c r="FW103" s="518"/>
      <c r="FX103" s="518"/>
      <c r="FY103" s="518"/>
      <c r="FZ103" s="518"/>
      <c r="GA103" s="518"/>
      <c r="GB103" s="518"/>
      <c r="GC103" s="518"/>
      <c r="GD103" s="518"/>
      <c r="GE103" s="518"/>
      <c r="GF103" s="518"/>
      <c r="GG103" s="518"/>
      <c r="GH103" s="518"/>
      <c r="GI103" s="518"/>
      <c r="GJ103" s="518"/>
      <c r="GK103" s="518"/>
      <c r="GL103" s="518"/>
      <c r="GM103" s="518"/>
      <c r="GN103" s="518"/>
      <c r="GO103" s="518"/>
      <c r="GP103" s="518"/>
      <c r="GQ103" s="518"/>
      <c r="GR103" s="518"/>
      <c r="GS103" s="518"/>
      <c r="GT103" s="518"/>
      <c r="GU103" s="518"/>
      <c r="GV103" s="518"/>
      <c r="GW103" s="518"/>
      <c r="GX103" s="518"/>
      <c r="GY103" s="518"/>
      <c r="GZ103" s="518"/>
      <c r="HA103" s="518"/>
      <c r="HB103" s="518"/>
      <c r="HC103" s="518"/>
      <c r="HD103" s="518"/>
      <c r="HE103" s="518"/>
      <c r="HF103" s="518"/>
      <c r="HG103" s="518"/>
      <c r="HH103" s="518"/>
      <c r="HI103" s="518"/>
      <c r="HJ103" s="518"/>
      <c r="HK103" s="518"/>
      <c r="HL103" s="518"/>
      <c r="HM103" s="518"/>
      <c r="HN103" s="518"/>
      <c r="HO103" s="518"/>
      <c r="HP103" s="518"/>
      <c r="HQ103" s="518"/>
      <c r="HR103" s="518"/>
      <c r="HS103" s="518"/>
      <c r="HT103" s="518"/>
      <c r="HU103" s="518"/>
      <c r="HV103" s="518"/>
      <c r="HW103" s="518"/>
      <c r="HX103" s="518"/>
      <c r="HY103" s="518"/>
      <c r="HZ103" s="518"/>
      <c r="IA103" s="518"/>
      <c r="IB103" s="518"/>
      <c r="IC103" s="518"/>
      <c r="ID103" s="518"/>
      <c r="IE103" s="518"/>
      <c r="IF103" s="518"/>
      <c r="IG103" s="518"/>
      <c r="IH103" s="518"/>
      <c r="II103" s="518"/>
      <c r="IJ103" s="518"/>
      <c r="IK103" s="518"/>
      <c r="IL103" s="518"/>
      <c r="IM103" s="518"/>
      <c r="IN103" s="518"/>
      <c r="IO103" s="518"/>
      <c r="IP103" s="518"/>
      <c r="IQ103" s="518"/>
      <c r="IR103" s="518"/>
      <c r="IS103" s="518"/>
      <c r="IT103" s="518"/>
      <c r="IU103" s="518"/>
      <c r="IV103" s="518"/>
    </row>
    <row r="104" spans="1:256" s="517" customFormat="1" ht="22.5" customHeight="1" x14ac:dyDescent="0.2">
      <c r="A104" s="635"/>
      <c r="B104" s="361" t="s">
        <v>589</v>
      </c>
      <c r="C104" s="501">
        <f>SUM('Summary Data'!C266)</f>
        <v>45</v>
      </c>
      <c r="D104" s="502">
        <f>SUM('Summary Data'!D266)</f>
        <v>10172017.15</v>
      </c>
      <c r="E104" s="503">
        <f>SUM('Summary Data'!E266)</f>
        <v>95188</v>
      </c>
      <c r="F104" s="502"/>
      <c r="G104" s="501">
        <f>SUM('Summary Data (NEW PROJECTS)'!D200)</f>
        <v>4</v>
      </c>
      <c r="H104" s="501">
        <f>SUM('Summary Data'!G266)</f>
        <v>24</v>
      </c>
      <c r="I104" s="502">
        <f>SUM('Summary Data'!H266)</f>
        <v>4221866.74</v>
      </c>
      <c r="J104" s="504" t="s">
        <v>593</v>
      </c>
      <c r="K104" s="504" t="s">
        <v>594</v>
      </c>
      <c r="L104" s="501">
        <f>SUM('Summary Data'!AK266)</f>
        <v>4</v>
      </c>
      <c r="M104" s="502">
        <f>SUM('Summary Data'!AL266)</f>
        <v>22654130</v>
      </c>
      <c r="N104" s="503">
        <f>SUM('Summary Data'!AM266)</f>
        <v>55981</v>
      </c>
      <c r="O104" s="501">
        <f>SUM('Summary Data'!AN266)</f>
        <v>19</v>
      </c>
      <c r="P104" s="502">
        <f>SUM('Summary Data'!AO266)</f>
        <v>4146257.31</v>
      </c>
      <c r="Q104" s="503">
        <f>SUM('Summary Data'!AP266)</f>
        <v>66003</v>
      </c>
      <c r="R104" s="503">
        <f>SUM('Summary Data'!Y266)</f>
        <v>346</v>
      </c>
      <c r="S104" s="502">
        <f>SUM('Summary Data'!Z266)</f>
        <v>65660.19</v>
      </c>
      <c r="T104" s="503">
        <f>SUM('Summary Data'!AA266)</f>
        <v>46</v>
      </c>
      <c r="U104" s="502">
        <f>SUM('Summary Data'!AB266)</f>
        <v>73493.67</v>
      </c>
      <c r="V104" s="503">
        <f>SUM('Summary Data'!AC266)</f>
        <v>362</v>
      </c>
      <c r="W104" s="502">
        <f>SUM('Summary Data'!AD266)</f>
        <v>95913.93</v>
      </c>
      <c r="X104" s="503">
        <f>SUM('Summary Data'!AE266)</f>
        <v>363</v>
      </c>
      <c r="Y104" s="502">
        <f>SUM('Summary Data'!AF266)</f>
        <v>74556.13</v>
      </c>
      <c r="Z104" s="518"/>
      <c r="AA104" s="518"/>
      <c r="AB104" s="518"/>
      <c r="AC104" s="518"/>
      <c r="AD104" s="518"/>
      <c r="AE104" s="518"/>
      <c r="AF104" s="518"/>
      <c r="AG104" s="518"/>
      <c r="AH104" s="518"/>
      <c r="AI104" s="518"/>
      <c r="AJ104" s="518"/>
      <c r="AK104" s="518"/>
      <c r="AL104" s="518"/>
      <c r="AM104" s="518"/>
      <c r="AN104" s="518"/>
      <c r="AO104" s="518"/>
      <c r="AP104" s="518"/>
      <c r="AQ104" s="518"/>
      <c r="AR104" s="518"/>
      <c r="AS104" s="518"/>
      <c r="AT104" s="518"/>
      <c r="AU104" s="518"/>
      <c r="AV104" s="518"/>
      <c r="AW104" s="518"/>
      <c r="AX104" s="518"/>
      <c r="AY104" s="518"/>
      <c r="AZ104" s="518"/>
      <c r="BA104" s="518"/>
      <c r="BB104" s="518"/>
      <c r="BC104" s="518"/>
      <c r="BD104" s="518"/>
      <c r="BE104" s="518"/>
      <c r="BF104" s="518"/>
      <c r="BG104" s="518"/>
      <c r="BH104" s="518"/>
      <c r="BI104" s="518"/>
      <c r="BJ104" s="518"/>
      <c r="BK104" s="518"/>
      <c r="BL104" s="518"/>
      <c r="BM104" s="518"/>
      <c r="BN104" s="518"/>
      <c r="BO104" s="518"/>
      <c r="BP104" s="518"/>
      <c r="BQ104" s="518"/>
      <c r="BR104" s="518"/>
      <c r="BS104" s="518"/>
      <c r="BT104" s="518"/>
      <c r="BU104" s="518"/>
      <c r="BV104" s="518"/>
      <c r="BW104" s="518"/>
      <c r="BX104" s="518"/>
      <c r="BY104" s="518"/>
      <c r="BZ104" s="518"/>
      <c r="CA104" s="518"/>
      <c r="CB104" s="518"/>
      <c r="CC104" s="518"/>
      <c r="CD104" s="518"/>
      <c r="CE104" s="518"/>
      <c r="CF104" s="518"/>
      <c r="CG104" s="518"/>
      <c r="CH104" s="518"/>
      <c r="CI104" s="518"/>
      <c r="CJ104" s="518"/>
      <c r="CK104" s="518"/>
      <c r="CL104" s="518"/>
      <c r="CM104" s="518"/>
      <c r="CN104" s="518"/>
      <c r="CO104" s="518"/>
      <c r="CP104" s="518"/>
      <c r="CQ104" s="518"/>
      <c r="CR104" s="518"/>
      <c r="CS104" s="518"/>
      <c r="CT104" s="518"/>
      <c r="CU104" s="518"/>
      <c r="CV104" s="518"/>
      <c r="CW104" s="518"/>
      <c r="CX104" s="518"/>
      <c r="CY104" s="518"/>
      <c r="CZ104" s="518"/>
      <c r="DA104" s="518"/>
      <c r="DB104" s="518"/>
      <c r="DC104" s="518"/>
      <c r="DD104" s="518"/>
      <c r="DE104" s="518"/>
      <c r="DF104" s="518"/>
      <c r="DG104" s="518"/>
      <c r="DH104" s="518"/>
      <c r="DI104" s="518"/>
      <c r="DJ104" s="518"/>
      <c r="DK104" s="518"/>
      <c r="DL104" s="518"/>
      <c r="DM104" s="518"/>
      <c r="DN104" s="518"/>
      <c r="DO104" s="518"/>
      <c r="DP104" s="518"/>
      <c r="DQ104" s="518"/>
      <c r="DR104" s="518"/>
      <c r="DS104" s="518"/>
      <c r="DT104" s="518"/>
      <c r="DU104" s="518"/>
      <c r="DV104" s="518"/>
      <c r="DW104" s="518"/>
      <c r="DX104" s="518"/>
      <c r="DY104" s="518"/>
      <c r="DZ104" s="518"/>
      <c r="EA104" s="518"/>
      <c r="EB104" s="518"/>
      <c r="EC104" s="518"/>
      <c r="ED104" s="518"/>
      <c r="EE104" s="518"/>
      <c r="EF104" s="518"/>
      <c r="EG104" s="518"/>
      <c r="EH104" s="518"/>
      <c r="EI104" s="518"/>
      <c r="EJ104" s="518"/>
      <c r="EK104" s="518"/>
      <c r="EL104" s="518"/>
      <c r="EM104" s="518"/>
      <c r="EN104" s="518"/>
      <c r="EO104" s="518"/>
      <c r="EP104" s="518"/>
      <c r="EQ104" s="518"/>
      <c r="ER104" s="518"/>
      <c r="ES104" s="518"/>
      <c r="ET104" s="518"/>
      <c r="EU104" s="518"/>
      <c r="EV104" s="518"/>
      <c r="EW104" s="518"/>
      <c r="EX104" s="518"/>
      <c r="EY104" s="518"/>
      <c r="EZ104" s="518"/>
      <c r="FA104" s="518"/>
      <c r="FB104" s="518"/>
      <c r="FC104" s="518"/>
      <c r="FD104" s="518"/>
      <c r="FE104" s="518"/>
      <c r="FF104" s="518"/>
      <c r="FG104" s="518"/>
      <c r="FH104" s="518"/>
      <c r="FI104" s="518"/>
      <c r="FJ104" s="518"/>
      <c r="FK104" s="518"/>
      <c r="FL104" s="518"/>
      <c r="FM104" s="518"/>
      <c r="FN104" s="518"/>
      <c r="FO104" s="518"/>
      <c r="FP104" s="518"/>
      <c r="FQ104" s="518"/>
      <c r="FR104" s="518"/>
      <c r="FS104" s="518"/>
      <c r="FT104" s="518"/>
      <c r="FU104" s="518"/>
      <c r="FV104" s="518"/>
      <c r="FW104" s="518"/>
      <c r="FX104" s="518"/>
      <c r="FY104" s="518"/>
      <c r="FZ104" s="518"/>
      <c r="GA104" s="518"/>
      <c r="GB104" s="518"/>
      <c r="GC104" s="518"/>
      <c r="GD104" s="518"/>
      <c r="GE104" s="518"/>
      <c r="GF104" s="518"/>
      <c r="GG104" s="518"/>
      <c r="GH104" s="518"/>
      <c r="GI104" s="518"/>
      <c r="GJ104" s="518"/>
      <c r="GK104" s="518"/>
      <c r="GL104" s="518"/>
      <c r="GM104" s="518"/>
      <c r="GN104" s="518"/>
      <c r="GO104" s="518"/>
      <c r="GP104" s="518"/>
      <c r="GQ104" s="518"/>
      <c r="GR104" s="518"/>
      <c r="GS104" s="518"/>
      <c r="GT104" s="518"/>
      <c r="GU104" s="518"/>
      <c r="GV104" s="518"/>
      <c r="GW104" s="518"/>
      <c r="GX104" s="518"/>
      <c r="GY104" s="518"/>
      <c r="GZ104" s="518"/>
      <c r="HA104" s="518"/>
      <c r="HB104" s="518"/>
      <c r="HC104" s="518"/>
      <c r="HD104" s="518"/>
      <c r="HE104" s="518"/>
      <c r="HF104" s="518"/>
      <c r="HG104" s="518"/>
      <c r="HH104" s="518"/>
      <c r="HI104" s="518"/>
      <c r="HJ104" s="518"/>
      <c r="HK104" s="518"/>
      <c r="HL104" s="518"/>
      <c r="HM104" s="518"/>
      <c r="HN104" s="518"/>
      <c r="HO104" s="518"/>
      <c r="HP104" s="518"/>
      <c r="HQ104" s="518"/>
      <c r="HR104" s="518"/>
      <c r="HS104" s="518"/>
      <c r="HT104" s="518"/>
      <c r="HU104" s="518"/>
      <c r="HV104" s="518"/>
      <c r="HW104" s="518"/>
      <c r="HX104" s="518"/>
      <c r="HY104" s="518"/>
      <c r="HZ104" s="518"/>
      <c r="IA104" s="518"/>
      <c r="IB104" s="518"/>
      <c r="IC104" s="518"/>
      <c r="ID104" s="518"/>
      <c r="IE104" s="518"/>
      <c r="IF104" s="518"/>
      <c r="IG104" s="518"/>
      <c r="IH104" s="518"/>
      <c r="II104" s="518"/>
      <c r="IJ104" s="518"/>
      <c r="IK104" s="518"/>
      <c r="IL104" s="518"/>
      <c r="IM104" s="518"/>
      <c r="IN104" s="518"/>
      <c r="IO104" s="518"/>
      <c r="IP104" s="518"/>
      <c r="IQ104" s="518"/>
      <c r="IR104" s="518"/>
      <c r="IS104" s="518"/>
      <c r="IT104" s="518"/>
      <c r="IU104" s="518"/>
      <c r="IV104" s="518"/>
    </row>
    <row r="105" spans="1:256" s="517" customFormat="1" x14ac:dyDescent="0.2">
      <c r="A105" s="505"/>
      <c r="B105" s="363" t="s">
        <v>375</v>
      </c>
      <c r="C105" s="512">
        <f>SUM(C93:C104)</f>
        <v>1611</v>
      </c>
      <c r="D105" s="513">
        <f t="shared" ref="D105:Y105" si="7">SUM(D93:D104)</f>
        <v>357276113.52999997</v>
      </c>
      <c r="E105" s="514">
        <f t="shared" si="7"/>
        <v>3358238</v>
      </c>
      <c r="F105" s="513">
        <f t="shared" si="7"/>
        <v>0</v>
      </c>
      <c r="G105" s="512">
        <f t="shared" si="7"/>
        <v>55</v>
      </c>
      <c r="H105" s="512">
        <f t="shared" si="7"/>
        <v>840</v>
      </c>
      <c r="I105" s="513">
        <f t="shared" si="7"/>
        <v>182440308.41</v>
      </c>
      <c r="J105" s="515"/>
      <c r="K105" s="516">
        <f t="shared" si="7"/>
        <v>0</v>
      </c>
      <c r="L105" s="512">
        <f t="shared" si="7"/>
        <v>105</v>
      </c>
      <c r="M105" s="513">
        <f t="shared" si="7"/>
        <v>331814083.39000005</v>
      </c>
      <c r="N105" s="514">
        <f t="shared" si="7"/>
        <v>2085316</v>
      </c>
      <c r="O105" s="512">
        <f t="shared" si="7"/>
        <v>247</v>
      </c>
      <c r="P105" s="513">
        <f t="shared" si="7"/>
        <v>76671747.99000001</v>
      </c>
      <c r="Q105" s="514">
        <f t="shared" si="7"/>
        <v>1140759</v>
      </c>
      <c r="R105" s="514">
        <f t="shared" si="7"/>
        <v>5087</v>
      </c>
      <c r="S105" s="513">
        <f t="shared" si="7"/>
        <v>869064.55999999982</v>
      </c>
      <c r="T105" s="514">
        <f t="shared" si="7"/>
        <v>588</v>
      </c>
      <c r="U105" s="513">
        <f t="shared" si="7"/>
        <v>1149739.2999999998</v>
      </c>
      <c r="V105" s="514">
        <f t="shared" si="7"/>
        <v>4626</v>
      </c>
      <c r="W105" s="513">
        <f t="shared" si="7"/>
        <v>1139048.1599999999</v>
      </c>
      <c r="X105" s="514">
        <f t="shared" si="7"/>
        <v>5173</v>
      </c>
      <c r="Y105" s="513">
        <f t="shared" si="7"/>
        <v>947846.14999999991</v>
      </c>
      <c r="Z105" s="518"/>
      <c r="AA105" s="518"/>
      <c r="AB105" s="518"/>
      <c r="AC105" s="518"/>
      <c r="AD105" s="518"/>
      <c r="AE105" s="518"/>
      <c r="AF105" s="518"/>
      <c r="AG105" s="518"/>
      <c r="AH105" s="518"/>
      <c r="AI105" s="518"/>
      <c r="AJ105" s="518"/>
      <c r="AK105" s="518"/>
      <c r="AL105" s="518"/>
      <c r="AM105" s="518"/>
      <c r="AN105" s="518"/>
      <c r="AO105" s="518"/>
      <c r="AP105" s="518"/>
      <c r="AQ105" s="518"/>
      <c r="AR105" s="518"/>
      <c r="AS105" s="518"/>
      <c r="AT105" s="518"/>
      <c r="AU105" s="518"/>
      <c r="AV105" s="518"/>
      <c r="AW105" s="518"/>
      <c r="AX105" s="518"/>
      <c r="AY105" s="518"/>
      <c r="AZ105" s="518"/>
      <c r="BA105" s="518"/>
      <c r="BB105" s="518"/>
      <c r="BC105" s="518"/>
      <c r="BD105" s="518"/>
      <c r="BE105" s="518"/>
      <c r="BF105" s="518"/>
      <c r="BG105" s="518"/>
      <c r="BH105" s="518"/>
      <c r="BI105" s="518"/>
      <c r="BJ105" s="518"/>
      <c r="BK105" s="518"/>
      <c r="BL105" s="518"/>
      <c r="BM105" s="518"/>
      <c r="BN105" s="518"/>
      <c r="BO105" s="518"/>
      <c r="BP105" s="518"/>
      <c r="BQ105" s="518"/>
      <c r="BR105" s="518"/>
      <c r="BS105" s="518"/>
      <c r="BT105" s="518"/>
      <c r="BU105" s="518"/>
      <c r="BV105" s="518"/>
      <c r="BW105" s="518"/>
      <c r="BX105" s="518"/>
      <c r="BY105" s="518"/>
      <c r="BZ105" s="518"/>
      <c r="CA105" s="518"/>
      <c r="CB105" s="518"/>
      <c r="CC105" s="518"/>
      <c r="CD105" s="518"/>
      <c r="CE105" s="518"/>
      <c r="CF105" s="518"/>
      <c r="CG105" s="518"/>
      <c r="CH105" s="518"/>
      <c r="CI105" s="518"/>
      <c r="CJ105" s="518"/>
      <c r="CK105" s="518"/>
      <c r="CL105" s="518"/>
      <c r="CM105" s="518"/>
      <c r="CN105" s="518"/>
      <c r="CO105" s="518"/>
    </row>
    <row r="106" spans="1:256" s="555" customFormat="1" ht="24.75" customHeight="1" x14ac:dyDescent="0.2">
      <c r="A106" s="630" t="s">
        <v>599</v>
      </c>
      <c r="B106" s="550" t="s">
        <v>613</v>
      </c>
      <c r="C106" s="551">
        <f>SUM('Summary Data'!C267)</f>
        <v>65</v>
      </c>
      <c r="D106" s="552">
        <f>SUM('Summary Data'!D267)</f>
        <v>13521781.85</v>
      </c>
      <c r="E106" s="553">
        <f>SUM('Summary Data'!E267)</f>
        <v>128361</v>
      </c>
      <c r="F106" s="552"/>
      <c r="G106" s="551">
        <f>SUM('Summary Data (NEW PROJECTS)'!D202)</f>
        <v>12</v>
      </c>
      <c r="H106" s="551">
        <f>SUM('Summary Data'!G267)</f>
        <v>228</v>
      </c>
      <c r="I106" s="552">
        <f>SUM('Summary Data'!H267)</f>
        <v>42760797</v>
      </c>
      <c r="J106" s="554" t="s">
        <v>617</v>
      </c>
      <c r="K106" s="554" t="s">
        <v>618</v>
      </c>
      <c r="L106" s="551">
        <f>SUM('Summary Data'!AK267)</f>
        <v>8</v>
      </c>
      <c r="M106" s="552">
        <f>SUM('Summary Data'!AL267)</f>
        <v>8438760.6799999997</v>
      </c>
      <c r="N106" s="553">
        <f>SUM('Summary Data'!AM267)</f>
        <v>49842</v>
      </c>
      <c r="O106" s="551">
        <f>SUM('Summary Data'!AN267)</f>
        <v>21</v>
      </c>
      <c r="P106" s="552">
        <f>SUM('Summary Data'!AO267)</f>
        <v>7534453</v>
      </c>
      <c r="Q106" s="553">
        <f>SUM('Summary Data'!AP267)</f>
        <v>101067</v>
      </c>
      <c r="R106" s="553">
        <f>SUM('Summary Data'!Y267)</f>
        <v>285</v>
      </c>
      <c r="S106" s="552">
        <f>SUM('Summary Data'!Z267)</f>
        <v>56784.02</v>
      </c>
      <c r="T106" s="553">
        <f>SUM('Summary Data'!AA267)</f>
        <v>32</v>
      </c>
      <c r="U106" s="552">
        <f>SUM('Summary Data'!AB267)</f>
        <v>104251.95</v>
      </c>
      <c r="V106" s="553">
        <f>SUM('Summary Data'!AC267)</f>
        <v>295</v>
      </c>
      <c r="W106" s="552">
        <f>SUM('Summary Data'!AD267)</f>
        <v>86209.71</v>
      </c>
      <c r="X106" s="553">
        <f>SUM('Summary Data'!AE267)</f>
        <v>311</v>
      </c>
      <c r="Y106" s="552">
        <f>SUM('Summary Data'!AF267)</f>
        <v>38445.040000000001</v>
      </c>
      <c r="Z106" s="518"/>
      <c r="AA106" s="518"/>
      <c r="AB106" s="518"/>
      <c r="AC106" s="518"/>
      <c r="AD106" s="518"/>
      <c r="AE106" s="518"/>
      <c r="AF106" s="518"/>
      <c r="AG106" s="518"/>
      <c r="AH106" s="518"/>
      <c r="AI106" s="518"/>
      <c r="AJ106" s="518"/>
    </row>
    <row r="107" spans="1:256" s="555" customFormat="1" ht="21" customHeight="1" x14ac:dyDescent="0.2">
      <c r="A107" s="631"/>
      <c r="B107" s="550" t="s">
        <v>614</v>
      </c>
      <c r="C107" s="556">
        <f>SUM('Summary Data'!C268)</f>
        <v>31</v>
      </c>
      <c r="D107" s="557">
        <f>SUM('Summary Data'!D268)</f>
        <v>7977810.2999999998</v>
      </c>
      <c r="E107" s="558">
        <f>SUM('Summary Data'!E268)</f>
        <v>74501</v>
      </c>
      <c r="F107" s="557"/>
      <c r="G107" s="556">
        <f>SUM('Summary Data (NEW PROJECTS)'!D203)</f>
        <v>3</v>
      </c>
      <c r="H107" s="559">
        <f>SUM('Summary Data'!G268)</f>
        <v>224</v>
      </c>
      <c r="I107" s="557">
        <f>SUM('Summary Data'!H268)</f>
        <v>35684294.909999996</v>
      </c>
      <c r="J107" s="560" t="s">
        <v>619</v>
      </c>
      <c r="K107" s="561" t="s">
        <v>620</v>
      </c>
      <c r="L107" s="556">
        <f>SUM('Summary Data'!AK268)</f>
        <v>11</v>
      </c>
      <c r="M107" s="557">
        <f>SUM('Summary Data'!AL268)</f>
        <v>19014276.789999999</v>
      </c>
      <c r="N107" s="558">
        <f>SUM('Summary Data'!AM268)</f>
        <v>156342</v>
      </c>
      <c r="O107" s="556">
        <f>SUM('Summary Data'!AN268)</f>
        <v>22</v>
      </c>
      <c r="P107" s="557">
        <f>SUM('Summary Data'!AO268)</f>
        <v>9696262.2899999991</v>
      </c>
      <c r="Q107" s="558">
        <f>SUM('Summary Data'!AP268)</f>
        <v>133270</v>
      </c>
      <c r="R107" s="556">
        <f>SUM('Summary Data'!Y268)</f>
        <v>231</v>
      </c>
      <c r="S107" s="557">
        <f>SUM('Summary Data'!Z268)</f>
        <v>53938.26</v>
      </c>
      <c r="T107" s="556">
        <f>SUM('Summary Data'!AA268)</f>
        <v>61</v>
      </c>
      <c r="U107" s="557">
        <f>SUM('Summary Data'!AB268)</f>
        <v>125501.07</v>
      </c>
      <c r="V107" s="556">
        <f>SUM('Summary Data'!AC268)</f>
        <v>287</v>
      </c>
      <c r="W107" s="557">
        <f>SUM('Summary Data'!AD268)</f>
        <v>79542.94</v>
      </c>
      <c r="X107" s="556">
        <f>SUM('Summary Data'!AE268)</f>
        <v>258</v>
      </c>
      <c r="Y107" s="557">
        <f>SUM('Summary Data'!AF268)</f>
        <v>48299.46</v>
      </c>
      <c r="Z107" s="518"/>
      <c r="AA107" s="518"/>
      <c r="AB107" s="518"/>
      <c r="AC107" s="518"/>
      <c r="AD107" s="518"/>
      <c r="AE107" s="518"/>
      <c r="AF107" s="518"/>
      <c r="AG107" s="518"/>
      <c r="AH107" s="518"/>
      <c r="AI107" s="518"/>
      <c r="AJ107" s="518"/>
    </row>
    <row r="108" spans="1:256" s="555" customFormat="1" ht="24.75" customHeight="1" x14ac:dyDescent="0.2">
      <c r="A108" s="631"/>
      <c r="B108" s="550" t="s">
        <v>615</v>
      </c>
      <c r="C108" s="551">
        <f>SUM('Summary Data'!C269)</f>
        <v>35</v>
      </c>
      <c r="D108" s="552">
        <f>SUM('Summary Data'!D269)</f>
        <v>9092119</v>
      </c>
      <c r="E108" s="553">
        <f>SUM('Summary Data'!E269)</f>
        <v>85651</v>
      </c>
      <c r="F108" s="552"/>
      <c r="G108" s="551">
        <f>SUM('Summary Data (NEW PROJECTS)'!D204)</f>
        <v>0</v>
      </c>
      <c r="H108" s="559">
        <f>SUM('Summary Data'!G269)</f>
        <v>0</v>
      </c>
      <c r="I108" s="552">
        <f>SUM('Summary Data'!H269)</f>
        <v>0</v>
      </c>
      <c r="J108" s="562" t="s">
        <v>625</v>
      </c>
      <c r="K108" s="563" t="s">
        <v>625</v>
      </c>
      <c r="L108" s="556">
        <f>SUM('Summary Data'!AK269)</f>
        <v>3</v>
      </c>
      <c r="M108" s="552">
        <f>SUM('Summary Data'!AL269)</f>
        <v>29762939</v>
      </c>
      <c r="N108" s="553">
        <f>SUM('Summary Data'!AM269)</f>
        <v>126944</v>
      </c>
      <c r="O108" s="556">
        <f>SUM('Summary Data'!AN269)</f>
        <v>17</v>
      </c>
      <c r="P108" s="552">
        <f>SUM('Summary Data'!AO269)</f>
        <v>8581689.7100000009</v>
      </c>
      <c r="Q108" s="553">
        <f>SUM('Summary Data'!AP269)</f>
        <v>71624</v>
      </c>
      <c r="R108" s="556">
        <f>SUM('Summary Data'!Y269)</f>
        <v>234</v>
      </c>
      <c r="S108" s="552">
        <f>SUM('Summary Data'!Z269)</f>
        <v>43890.73</v>
      </c>
      <c r="T108" s="556">
        <f>SUM('Summary Data'!AA269)</f>
        <v>35</v>
      </c>
      <c r="U108" s="552">
        <f>SUM('Summary Data'!AB269)</f>
        <v>104194.27</v>
      </c>
      <c r="V108" s="556">
        <f>SUM('Summary Data'!AC269)</f>
        <v>232</v>
      </c>
      <c r="W108" s="552">
        <f>SUM('Summary Data'!AD269)</f>
        <v>67042.42</v>
      </c>
      <c r="X108" s="556">
        <f>SUM('Summary Data'!AE269)</f>
        <v>313</v>
      </c>
      <c r="Y108" s="552">
        <f>SUM('Summary Data'!AF269)</f>
        <v>56409.27</v>
      </c>
      <c r="Z108" s="518"/>
      <c r="AA108" s="518"/>
      <c r="AB108" s="518"/>
      <c r="AC108" s="518"/>
      <c r="AD108" s="518"/>
      <c r="AE108" s="518"/>
      <c r="AF108" s="518"/>
      <c r="AG108" s="518"/>
      <c r="AH108" s="518"/>
      <c r="AI108" s="518"/>
      <c r="AJ108" s="518"/>
    </row>
    <row r="109" spans="1:256" s="555" customFormat="1" ht="20.25" customHeight="1" x14ac:dyDescent="0.2">
      <c r="A109" s="631"/>
      <c r="B109" s="564" t="s">
        <v>600</v>
      </c>
      <c r="C109" s="551">
        <f>SUM('Summary Data'!C270)</f>
        <v>83</v>
      </c>
      <c r="D109" s="552">
        <f>SUM('Summary Data'!D270)</f>
        <v>16619021.199999999</v>
      </c>
      <c r="E109" s="553">
        <f>SUM('Summary Data'!E270)</f>
        <v>158326</v>
      </c>
      <c r="F109" s="552"/>
      <c r="G109" s="551">
        <f>SUM('Summary Data (NEW PROJECTS)'!D205)</f>
        <v>0</v>
      </c>
      <c r="H109" s="559">
        <f>SUM('Summary Data'!G270)</f>
        <v>0</v>
      </c>
      <c r="I109" s="552">
        <f>SUM('Summary Data'!H270)</f>
        <v>0</v>
      </c>
      <c r="J109" s="562" t="s">
        <v>625</v>
      </c>
      <c r="K109" s="563" t="s">
        <v>625</v>
      </c>
      <c r="L109" s="556">
        <f>SUM('Summary Data'!AK270)</f>
        <v>5</v>
      </c>
      <c r="M109" s="552">
        <f>SUM('Summary Data'!AL270)</f>
        <v>14795406.699999999</v>
      </c>
      <c r="N109" s="553">
        <f>SUM('Summary Data'!AM270)</f>
        <v>57670</v>
      </c>
      <c r="O109" s="556">
        <f>SUM('Summary Data'!AN270)</f>
        <v>14</v>
      </c>
      <c r="P109" s="552">
        <f>SUM('Summary Data'!AO270)</f>
        <v>4033439.14</v>
      </c>
      <c r="Q109" s="553">
        <f>SUM('Summary Data'!AP270)</f>
        <v>86069</v>
      </c>
      <c r="R109" s="556">
        <f>SUM('Summary Data'!Y270)</f>
        <v>275</v>
      </c>
      <c r="S109" s="552">
        <f>SUM('Summary Data'!Z270)</f>
        <v>55980.02</v>
      </c>
      <c r="T109" s="556">
        <f>SUM('Summary Data'!AA270)</f>
        <v>38</v>
      </c>
      <c r="U109" s="552">
        <f>SUM('Summary Data'!AB270)</f>
        <v>57614.9</v>
      </c>
      <c r="V109" s="556">
        <f>SUM('Summary Data'!AC270)</f>
        <v>261</v>
      </c>
      <c r="W109" s="552">
        <f>SUM('Summary Data'!AD270)</f>
        <v>109458.58</v>
      </c>
      <c r="X109" s="556">
        <f>SUM('Summary Data'!AE270)</f>
        <v>265</v>
      </c>
      <c r="Y109" s="552">
        <f>SUM('Summary Data'!AF270)</f>
        <v>51939.46</v>
      </c>
      <c r="Z109" s="518"/>
      <c r="AA109" s="518"/>
      <c r="AB109" s="518"/>
      <c r="AC109" s="518"/>
      <c r="AD109" s="518"/>
      <c r="AE109" s="518"/>
      <c r="AF109" s="518"/>
      <c r="AG109" s="518"/>
      <c r="AH109" s="518"/>
      <c r="AI109" s="518"/>
      <c r="AJ109" s="518"/>
    </row>
    <row r="110" spans="1:256" s="555" customFormat="1" ht="21.75" customHeight="1" x14ac:dyDescent="0.2">
      <c r="A110" s="631"/>
      <c r="B110" s="564" t="s">
        <v>601</v>
      </c>
      <c r="C110" s="551">
        <f>SUM('Summary Data'!C271)</f>
        <v>75</v>
      </c>
      <c r="D110" s="552">
        <f>SUM('Summary Data'!D271)</f>
        <v>15732283.34</v>
      </c>
      <c r="E110" s="553">
        <f>SUM('Summary Data'!E271)</f>
        <v>148242</v>
      </c>
      <c r="F110" s="552"/>
      <c r="G110" s="551">
        <f>SUM('Summary Data (NEW PROJECTS)'!D206)</f>
        <v>3</v>
      </c>
      <c r="H110" s="551">
        <f>SUM('Summary Data'!G271)</f>
        <v>168</v>
      </c>
      <c r="I110" s="552">
        <f>SUM('Summary Data'!H271)</f>
        <v>129034635</v>
      </c>
      <c r="J110" s="554" t="s">
        <v>621</v>
      </c>
      <c r="K110" s="562" t="s">
        <v>624</v>
      </c>
      <c r="L110" s="551">
        <f>SUM('Summary Data'!AK271)</f>
        <v>2</v>
      </c>
      <c r="M110" s="552">
        <f>SUM('Summary Data'!AL271)</f>
        <v>3680019</v>
      </c>
      <c r="N110" s="553">
        <f>SUM('Summary Data'!AM271)</f>
        <v>24304</v>
      </c>
      <c r="O110" s="551">
        <f>SUM('Summary Data'!AN271)</f>
        <v>16</v>
      </c>
      <c r="P110" s="552">
        <f>SUM('Summary Data'!AO271)</f>
        <v>46157030.700000003</v>
      </c>
      <c r="Q110" s="553">
        <f>SUM('Summary Data'!AP271)</f>
        <v>352677</v>
      </c>
      <c r="R110" s="553">
        <f>SUM('Summary Data'!Y271)</f>
        <v>291</v>
      </c>
      <c r="S110" s="552">
        <f>SUM('Summary Data'!Z271)</f>
        <v>50370.18</v>
      </c>
      <c r="T110" s="553">
        <f>SUM('Summary Data'!AA271)</f>
        <v>40</v>
      </c>
      <c r="U110" s="552">
        <f>SUM('Summary Data'!AB271)</f>
        <v>144097.12</v>
      </c>
      <c r="V110" s="553">
        <f>SUM('Summary Data'!AC271)</f>
        <v>224</v>
      </c>
      <c r="W110" s="552">
        <f>SUM('Summary Data'!AD271)</f>
        <v>89244.44</v>
      </c>
      <c r="X110" s="553">
        <f>SUM('Summary Data'!AE271)</f>
        <v>388</v>
      </c>
      <c r="Y110" s="552">
        <f>SUM('Summary Data'!AF271)</f>
        <v>77196.72</v>
      </c>
      <c r="Z110" s="518"/>
      <c r="AA110" s="518"/>
      <c r="AB110" s="518"/>
      <c r="AC110" s="518"/>
      <c r="AD110" s="518"/>
      <c r="AE110" s="518"/>
      <c r="AF110" s="518"/>
      <c r="AG110" s="518"/>
      <c r="AH110" s="518"/>
      <c r="AI110" s="518"/>
      <c r="AJ110" s="518"/>
    </row>
    <row r="111" spans="1:256" s="555" customFormat="1" ht="24.75" customHeight="1" x14ac:dyDescent="0.2">
      <c r="A111" s="631"/>
      <c r="B111" s="564" t="s">
        <v>602</v>
      </c>
      <c r="C111" s="551">
        <f>SUM('Summary Data'!C272)</f>
        <v>157</v>
      </c>
      <c r="D111" s="552">
        <f>SUM('Summary Data'!D272)</f>
        <v>34207610.590000004</v>
      </c>
      <c r="E111" s="553">
        <f>SUM('Summary Data'!E272)</f>
        <v>322834</v>
      </c>
      <c r="F111" s="552"/>
      <c r="G111" s="551">
        <f>SUM('Summary Data (NEW PROJECTS)'!D207)</f>
        <v>2</v>
      </c>
      <c r="H111" s="551">
        <f>SUM('Summary Data'!G272)</f>
        <v>178</v>
      </c>
      <c r="I111" s="552">
        <f>SUM('Summary Data'!H272)</f>
        <v>28928017</v>
      </c>
      <c r="J111" s="554" t="s">
        <v>622</v>
      </c>
      <c r="K111" s="565" t="s">
        <v>623</v>
      </c>
      <c r="L111" s="551">
        <f>SUM('Summary Data'!AK272)</f>
        <v>4</v>
      </c>
      <c r="M111" s="552">
        <f>SUM('Summary Data'!AL272)</f>
        <v>21958835.899999999</v>
      </c>
      <c r="N111" s="553">
        <f>SUM('Summary Data'!AM272)</f>
        <v>54636</v>
      </c>
      <c r="O111" s="551">
        <f>SUM('Summary Data'!AN272)</f>
        <v>16</v>
      </c>
      <c r="P111" s="552">
        <f>SUM('Summary Data'!AO272)</f>
        <v>19207392</v>
      </c>
      <c r="Q111" s="553">
        <f>SUM('Summary Data'!AP272)</f>
        <v>160703</v>
      </c>
      <c r="R111" s="553">
        <f>SUM('Summary Data'!Y272)</f>
        <v>337</v>
      </c>
      <c r="S111" s="552">
        <f>SUM('Summary Data'!Z272)</f>
        <v>79594.789999999994</v>
      </c>
      <c r="T111" s="553">
        <f>SUM('Summary Data'!AA272)</f>
        <v>42</v>
      </c>
      <c r="U111" s="552">
        <f>SUM('Summary Data'!AB272)</f>
        <v>150336.69</v>
      </c>
      <c r="V111" s="553">
        <f>SUM('Summary Data'!AC272)</f>
        <v>303</v>
      </c>
      <c r="W111" s="552">
        <f>SUM('Summary Data'!AD272)</f>
        <v>117715.63</v>
      </c>
      <c r="X111" s="553">
        <f>SUM('Summary Data'!AE272)</f>
        <v>376</v>
      </c>
      <c r="Y111" s="552">
        <f>SUM('Summary Data'!AF272)</f>
        <v>74687.490000000005</v>
      </c>
      <c r="Z111" s="518"/>
      <c r="AA111" s="518"/>
      <c r="AB111" s="518"/>
      <c r="AC111" s="518"/>
      <c r="AD111" s="518"/>
      <c r="AE111" s="518"/>
      <c r="AF111" s="518"/>
      <c r="AG111" s="518"/>
      <c r="AH111" s="518"/>
      <c r="AI111" s="518"/>
      <c r="AJ111" s="518"/>
    </row>
    <row r="112" spans="1:256" s="555" customFormat="1" ht="20.25" customHeight="1" x14ac:dyDescent="0.2">
      <c r="A112" s="631"/>
      <c r="B112" s="564" t="s">
        <v>603</v>
      </c>
      <c r="C112" s="551">
        <f>SUM('Summary Data'!C273)</f>
        <v>158</v>
      </c>
      <c r="D112" s="552">
        <f>SUM('Summary Data'!D273)</f>
        <v>36929144.43</v>
      </c>
      <c r="E112" s="553">
        <f>SUM('Summary Data'!E273)</f>
        <v>350939</v>
      </c>
      <c r="F112" s="552"/>
      <c r="G112" s="551">
        <f>SUM('Summary Data (NEW PROJECTS)'!D208)</f>
        <v>0</v>
      </c>
      <c r="H112" s="551">
        <f>SUM('Summary Data'!G273)</f>
        <v>0</v>
      </c>
      <c r="I112" s="552">
        <f>SUM('Summary Data'!H273)</f>
        <v>0</v>
      </c>
      <c r="J112" s="566" t="s">
        <v>625</v>
      </c>
      <c r="K112" s="567" t="s">
        <v>625</v>
      </c>
      <c r="L112" s="551">
        <f>SUM('Summary Data'!AK273)</f>
        <v>28</v>
      </c>
      <c r="M112" s="552">
        <f>SUM('Summary Data'!AL273)</f>
        <v>28492281.59</v>
      </c>
      <c r="N112" s="553">
        <f>SUM('Summary Data'!AM273)</f>
        <v>370193</v>
      </c>
      <c r="O112" s="551">
        <f>SUM('Summary Data'!AN273)</f>
        <v>13</v>
      </c>
      <c r="P112" s="552">
        <f>SUM('Summary Data'!AO273)</f>
        <v>2723215</v>
      </c>
      <c r="Q112" s="553">
        <f>SUM('Summary Data'!AP273)</f>
        <v>45129</v>
      </c>
      <c r="R112" s="553">
        <f>SUM('Summary Data'!Y273)</f>
        <v>314</v>
      </c>
      <c r="S112" s="552">
        <f>SUM('Summary Data'!Z273)</f>
        <v>44689.8</v>
      </c>
      <c r="T112" s="553">
        <f>SUM('Summary Data'!AA273)</f>
        <v>42</v>
      </c>
      <c r="U112" s="552">
        <f>SUM('Summary Data'!AB273)</f>
        <v>70344.289999999994</v>
      </c>
      <c r="V112" s="553">
        <f>SUM('Summary Data'!AC273)</f>
        <v>312</v>
      </c>
      <c r="W112" s="552">
        <f>SUM('Summary Data'!AD273)</f>
        <v>53347.79</v>
      </c>
      <c r="X112" s="553">
        <f>SUM('Summary Data'!AE273)</f>
        <v>424</v>
      </c>
      <c r="Y112" s="552">
        <f>SUM('Summary Data'!AF273)</f>
        <v>64720.7</v>
      </c>
      <c r="Z112" s="518"/>
      <c r="AA112" s="518"/>
      <c r="AB112" s="518"/>
      <c r="AC112" s="518"/>
      <c r="AD112" s="518"/>
      <c r="AE112" s="518"/>
      <c r="AF112" s="518"/>
      <c r="AG112" s="518"/>
      <c r="AH112" s="518"/>
      <c r="AI112" s="518"/>
      <c r="AJ112" s="518"/>
    </row>
    <row r="113" spans="1:36" s="555" customFormat="1" ht="28.5" customHeight="1" x14ac:dyDescent="0.2">
      <c r="A113" s="631"/>
      <c r="B113" s="564" t="s">
        <v>604</v>
      </c>
      <c r="C113" s="551">
        <f>SUM('Summary Data'!C274)</f>
        <v>153</v>
      </c>
      <c r="D113" s="552">
        <f>SUM('Summary Data'!D274)</f>
        <v>34654210.039999999</v>
      </c>
      <c r="E113" s="553">
        <f>SUM('Summary Data'!E274)</f>
        <v>331197</v>
      </c>
      <c r="F113" s="552"/>
      <c r="G113" s="551">
        <f>SUM('Summary Data (NEW PROJECTS)'!D209)</f>
        <v>2</v>
      </c>
      <c r="H113" s="551">
        <f>SUM('Summary Data'!G274)</f>
        <v>72</v>
      </c>
      <c r="I113" s="552">
        <f>SUM('Summary Data'!H274)</f>
        <v>10966896</v>
      </c>
      <c r="J113" s="566" t="s">
        <v>636</v>
      </c>
      <c r="K113" s="567" t="s">
        <v>637</v>
      </c>
      <c r="L113" s="551">
        <f>SUM('Summary Data'!AK274)</f>
        <v>12</v>
      </c>
      <c r="M113" s="552">
        <f>SUM('Summary Data'!AL274)</f>
        <v>18591650</v>
      </c>
      <c r="N113" s="553">
        <f>SUM('Summary Data'!AM274)</f>
        <v>76167</v>
      </c>
      <c r="O113" s="551">
        <f>SUM('Summary Data'!AN274)</f>
        <v>17</v>
      </c>
      <c r="P113" s="552">
        <f>SUM('Summary Data'!AO274)</f>
        <v>5229924</v>
      </c>
      <c r="Q113" s="553">
        <f>SUM('Summary Data'!AP274)</f>
        <v>112718</v>
      </c>
      <c r="R113" s="553">
        <f>SUM('Summary Data'!Y274)</f>
        <v>428</v>
      </c>
      <c r="S113" s="552">
        <f>SUM('Summary Data'!Z274)</f>
        <v>58252.21</v>
      </c>
      <c r="T113" s="553">
        <f>SUM('Summary Data'!AA274)</f>
        <v>23</v>
      </c>
      <c r="U113" s="552">
        <f>SUM('Summary Data'!AB274)</f>
        <v>80819.42</v>
      </c>
      <c r="V113" s="553">
        <f>SUM('Summary Data'!AC274)</f>
        <v>401</v>
      </c>
      <c r="W113" s="552">
        <f>SUM('Summary Data'!AD274)</f>
        <v>86067.26</v>
      </c>
      <c r="X113" s="553">
        <f>SUM('Summary Data'!AE274)</f>
        <v>461</v>
      </c>
      <c r="Y113" s="552">
        <f>SUM('Summary Data'!AF274)</f>
        <v>68285.78</v>
      </c>
      <c r="Z113" s="518"/>
      <c r="AA113" s="518"/>
      <c r="AB113" s="518"/>
      <c r="AC113" s="518"/>
      <c r="AD113" s="518"/>
      <c r="AE113" s="518"/>
      <c r="AF113" s="518"/>
      <c r="AG113" s="518"/>
      <c r="AH113" s="518"/>
      <c r="AI113" s="518"/>
      <c r="AJ113" s="518"/>
    </row>
    <row r="114" spans="1:36" s="555" customFormat="1" ht="21.75" customHeight="1" x14ac:dyDescent="0.2">
      <c r="A114" s="631"/>
      <c r="B114" s="568" t="s">
        <v>605</v>
      </c>
      <c r="C114" s="551">
        <f>SUM('Summary Data'!C275)</f>
        <v>163</v>
      </c>
      <c r="D114" s="552">
        <f>SUM('Summary Data'!D275)</f>
        <v>39514828</v>
      </c>
      <c r="E114" s="553">
        <f>SUM('Summary Data'!E275)</f>
        <v>369636</v>
      </c>
      <c r="F114" s="552"/>
      <c r="G114" s="551">
        <v>6</v>
      </c>
      <c r="H114" s="551">
        <f>SUM('Summary Data'!G275)</f>
        <v>160</v>
      </c>
      <c r="I114" s="552">
        <f>SUM('Summary Data'!H275)</f>
        <v>26796052</v>
      </c>
      <c r="J114" s="567" t="s">
        <v>639</v>
      </c>
      <c r="K114" s="563" t="s">
        <v>638</v>
      </c>
      <c r="L114" s="551">
        <f>SUM('Summary Data'!AK275)</f>
        <v>3</v>
      </c>
      <c r="M114" s="552">
        <f>SUM('Summary Data'!AL275)</f>
        <v>4826427</v>
      </c>
      <c r="N114" s="553">
        <f>SUM('Summary Data'!AM275)</f>
        <v>11171</v>
      </c>
      <c r="O114" s="551">
        <f>SUM('Summary Data'!AN275)</f>
        <v>8</v>
      </c>
      <c r="P114" s="552">
        <f>SUM('Summary Data'!AO275)</f>
        <v>4138377.15</v>
      </c>
      <c r="Q114" s="553">
        <f>SUM('Summary Data'!AP275)</f>
        <v>63959</v>
      </c>
      <c r="R114" s="553">
        <f>SUM('Summary Data'!Y275)</f>
        <v>458</v>
      </c>
      <c r="S114" s="552">
        <f>SUM('Summary Data'!Z275)</f>
        <v>79384</v>
      </c>
      <c r="T114" s="553">
        <f>SUM('Summary Data'!AA275)</f>
        <v>49</v>
      </c>
      <c r="U114" s="552">
        <f>SUM('Summary Data'!AB275)</f>
        <v>86619.68</v>
      </c>
      <c r="V114" s="553">
        <f>SUM('Summary Data'!AC275)</f>
        <v>396</v>
      </c>
      <c r="W114" s="552">
        <f>SUM('Summary Data'!AD275)</f>
        <v>102418.82</v>
      </c>
      <c r="X114" s="553">
        <f>SUM('Summary Data'!AE275)</f>
        <v>457</v>
      </c>
      <c r="Y114" s="552">
        <f>SUM('Summary Data'!AF275)</f>
        <v>71895.87</v>
      </c>
      <c r="Z114" s="518"/>
      <c r="AA114" s="518"/>
      <c r="AB114" s="518"/>
      <c r="AC114" s="518"/>
      <c r="AD114" s="518"/>
      <c r="AE114" s="518"/>
      <c r="AF114" s="518"/>
      <c r="AG114" s="518"/>
      <c r="AH114" s="518"/>
      <c r="AI114" s="518"/>
      <c r="AJ114" s="518"/>
    </row>
    <row r="115" spans="1:36" s="555" customFormat="1" ht="21" customHeight="1" x14ac:dyDescent="0.2">
      <c r="A115" s="631"/>
      <c r="B115" s="564" t="s">
        <v>606</v>
      </c>
      <c r="C115" s="551">
        <f>SUM('Summary Data'!C276)</f>
        <v>143</v>
      </c>
      <c r="D115" s="552">
        <f>SUM('Summary Data'!D276)</f>
        <v>34175892.399999999</v>
      </c>
      <c r="E115" s="553">
        <f>SUM('Summary Data'!E276)</f>
        <v>321365</v>
      </c>
      <c r="F115" s="552"/>
      <c r="G115" s="551">
        <f>SUM('Summary Data (NEW PROJECTS)'!D211)</f>
        <v>0</v>
      </c>
      <c r="H115" s="551">
        <f>SUM('Summary Data'!G276)</f>
        <v>0</v>
      </c>
      <c r="I115" s="552">
        <f>SUM('Summary Data'!H276)</f>
        <v>0</v>
      </c>
      <c r="J115" s="554" t="s">
        <v>625</v>
      </c>
      <c r="K115" s="554" t="s">
        <v>625</v>
      </c>
      <c r="L115" s="551">
        <f>SUM('Summary Data'!AK276)</f>
        <v>7</v>
      </c>
      <c r="M115" s="552">
        <f>SUM('Summary Data'!AL276)</f>
        <v>11178206</v>
      </c>
      <c r="N115" s="553">
        <f>SUM('Summary Data'!AM276)</f>
        <v>83952</v>
      </c>
      <c r="O115" s="551">
        <f>SUM('Summary Data'!AN276)</f>
        <v>11</v>
      </c>
      <c r="P115" s="552">
        <f>SUM('Summary Data'!AO276)</f>
        <v>11063736.43</v>
      </c>
      <c r="Q115" s="553">
        <f>SUM('Summary Data'!AP276)</f>
        <v>81595</v>
      </c>
      <c r="R115" s="553">
        <f>SUM('Summary Data'!Y276)</f>
        <v>394</v>
      </c>
      <c r="S115" s="552">
        <f>SUM('Summary Data'!Z276)</f>
        <v>58573.29</v>
      </c>
      <c r="T115" s="553">
        <f>SUM('Summary Data'!AA276)</f>
        <v>23</v>
      </c>
      <c r="U115" s="552">
        <f>SUM('Summary Data'!AB276)</f>
        <v>44805.72</v>
      </c>
      <c r="V115" s="553">
        <f>SUM('Summary Data'!AC276)</f>
        <v>416</v>
      </c>
      <c r="W115" s="552">
        <f>SUM('Summary Data'!AD276)</f>
        <v>74601.289999999994</v>
      </c>
      <c r="X115" s="553">
        <f>SUM('Summary Data'!AE276)</f>
        <v>413</v>
      </c>
      <c r="Y115" s="552">
        <f>SUM('Summary Data'!AF276)</f>
        <v>61955.040000000001</v>
      </c>
      <c r="Z115" s="518"/>
      <c r="AA115" s="518"/>
      <c r="AB115" s="518"/>
      <c r="AC115" s="518"/>
      <c r="AD115" s="518"/>
      <c r="AE115" s="518"/>
      <c r="AF115" s="518"/>
      <c r="AG115" s="518"/>
      <c r="AH115" s="518"/>
      <c r="AI115" s="518"/>
      <c r="AJ115" s="518"/>
    </row>
    <row r="116" spans="1:36" s="555" customFormat="1" ht="24" customHeight="1" x14ac:dyDescent="0.2">
      <c r="A116" s="631"/>
      <c r="B116" s="564" t="s">
        <v>607</v>
      </c>
      <c r="C116" s="551">
        <f>SUM('Summary Data'!C277)</f>
        <v>159</v>
      </c>
      <c r="D116" s="552">
        <f>SUM('Summary Data'!D277)</f>
        <v>34469178</v>
      </c>
      <c r="E116" s="553">
        <f>SUM('Summary Data'!E277)</f>
        <v>322553</v>
      </c>
      <c r="F116" s="552"/>
      <c r="G116" s="551">
        <v>5</v>
      </c>
      <c r="H116" s="551">
        <v>168</v>
      </c>
      <c r="I116" s="552">
        <f>SUM('Summary Data'!H277)</f>
        <v>24683792</v>
      </c>
      <c r="J116" s="554" t="s">
        <v>641</v>
      </c>
      <c r="K116" s="554" t="s">
        <v>642</v>
      </c>
      <c r="L116" s="551">
        <f>SUM('Summary Data'!AK277)</f>
        <v>6</v>
      </c>
      <c r="M116" s="552">
        <f>SUM('Summary Data'!AL277)</f>
        <v>8267185</v>
      </c>
      <c r="N116" s="553">
        <f>SUM('Summary Data'!AM277)</f>
        <v>32428</v>
      </c>
      <c r="O116" s="551">
        <f>SUM('Summary Data'!AN277)</f>
        <v>12</v>
      </c>
      <c r="P116" s="552">
        <f>SUM('Summary Data'!AO277)</f>
        <v>1804643</v>
      </c>
      <c r="Q116" s="553">
        <f>SUM('Summary Data'!AP277)</f>
        <v>32749</v>
      </c>
      <c r="R116" s="553">
        <f>SUM('Summary Data'!Y277)</f>
        <v>475</v>
      </c>
      <c r="S116" s="552">
        <f>SUM('Summary Data'!Z277)</f>
        <v>68144</v>
      </c>
      <c r="T116" s="553">
        <f>SUM('Summary Data'!AA277)</f>
        <v>28</v>
      </c>
      <c r="U116" s="552">
        <f>SUM('Summary Data'!AB277)</f>
        <v>92121</v>
      </c>
      <c r="V116" s="553">
        <f>SUM('Summary Data'!AC277)</f>
        <v>352</v>
      </c>
      <c r="W116" s="552">
        <f>SUM('Summary Data'!AD277)</f>
        <v>70960</v>
      </c>
      <c r="X116" s="553">
        <f>SUM('Summary Data'!AE277)</f>
        <v>463</v>
      </c>
      <c r="Y116" s="552">
        <f>SUM('Summary Data'!AF277)</f>
        <v>95118</v>
      </c>
      <c r="Z116" s="518"/>
      <c r="AA116" s="518"/>
      <c r="AB116" s="518"/>
      <c r="AC116" s="518"/>
      <c r="AD116" s="518"/>
      <c r="AE116" s="518"/>
      <c r="AF116" s="518"/>
      <c r="AG116" s="518"/>
      <c r="AH116" s="518"/>
      <c r="AI116" s="518"/>
      <c r="AJ116" s="518"/>
    </row>
    <row r="117" spans="1:36" s="555" customFormat="1" ht="23.25" customHeight="1" x14ac:dyDescent="0.2">
      <c r="A117" s="632"/>
      <c r="B117" s="564" t="s">
        <v>608</v>
      </c>
      <c r="C117" s="551">
        <f>SUM('Summary Data'!C278)</f>
        <v>115</v>
      </c>
      <c r="D117" s="552">
        <f>SUM('Summary Data'!D278)</f>
        <v>28352332.100000001</v>
      </c>
      <c r="E117" s="553">
        <f>SUM('Summary Data'!E278)</f>
        <v>263751</v>
      </c>
      <c r="F117" s="552"/>
      <c r="G117" s="551">
        <f>SUM('Summary Data (NEW PROJECTS)'!D213)</f>
        <v>0</v>
      </c>
      <c r="H117" s="551">
        <f>SUM('Summary Data'!G278)</f>
        <v>0</v>
      </c>
      <c r="I117" s="552">
        <f>SUM('Summary Data'!H278)</f>
        <v>0</v>
      </c>
      <c r="J117" s="554" t="s">
        <v>625</v>
      </c>
      <c r="K117" s="554" t="s">
        <v>625</v>
      </c>
      <c r="L117" s="551">
        <f>SUM('Summary Data'!AK278)</f>
        <v>3</v>
      </c>
      <c r="M117" s="552">
        <f>SUM('Summary Data'!AL278)</f>
        <v>40788.169000000002</v>
      </c>
      <c r="N117" s="553">
        <f>SUM('Summary Data'!AM278)</f>
        <v>347311</v>
      </c>
      <c r="O117" s="551">
        <f>SUM('Summary Data'!AN278)</f>
        <v>21</v>
      </c>
      <c r="P117" s="552">
        <f>SUM('Summary Data'!AO278)</f>
        <v>7112664.7800000003</v>
      </c>
      <c r="Q117" s="553">
        <f>SUM('Summary Data'!AP278)</f>
        <v>101508</v>
      </c>
      <c r="R117" s="553">
        <f>SUM('Summary Data'!Y278)</f>
        <v>344</v>
      </c>
      <c r="S117" s="552">
        <f>SUM('Summary Data'!Z278)</f>
        <v>63834.11</v>
      </c>
      <c r="T117" s="553">
        <f>SUM('Summary Data'!AA278)</f>
        <v>36</v>
      </c>
      <c r="U117" s="552">
        <f>SUM('Summary Data'!AB278)</f>
        <v>86480.16</v>
      </c>
      <c r="V117" s="553">
        <f>SUM('Summary Data'!AC278)</f>
        <v>282</v>
      </c>
      <c r="W117" s="552">
        <f>SUM('Summary Data'!AD278)</f>
        <v>61975.15</v>
      </c>
      <c r="X117" s="553">
        <f>SUM('Summary Data'!AE278)</f>
        <v>408</v>
      </c>
      <c r="Y117" s="552">
        <f>SUM('Summary Data'!AF278)</f>
        <v>67285.240000000005</v>
      </c>
      <c r="Z117" s="518"/>
      <c r="AA117" s="518"/>
      <c r="AB117" s="518"/>
      <c r="AC117" s="518"/>
      <c r="AD117" s="518"/>
      <c r="AE117" s="518"/>
      <c r="AF117" s="518"/>
      <c r="AG117" s="518"/>
      <c r="AH117" s="518"/>
      <c r="AI117" s="518"/>
      <c r="AJ117" s="518"/>
    </row>
    <row r="118" spans="1:36" s="555" customFormat="1" x14ac:dyDescent="0.2">
      <c r="B118" s="569" t="s">
        <v>375</v>
      </c>
      <c r="C118" s="570">
        <f>SUM(C106:C117)</f>
        <v>1337</v>
      </c>
      <c r="D118" s="571">
        <f t="shared" ref="D118:Y118" si="8">SUM(D106:D117)</f>
        <v>305246211.25</v>
      </c>
      <c r="E118" s="572">
        <f t="shared" si="8"/>
        <v>2877356</v>
      </c>
      <c r="F118" s="571">
        <f t="shared" si="8"/>
        <v>0</v>
      </c>
      <c r="G118" s="570">
        <f t="shared" si="8"/>
        <v>33</v>
      </c>
      <c r="H118" s="570">
        <f t="shared" si="8"/>
        <v>1198</v>
      </c>
      <c r="I118" s="571">
        <f t="shared" si="8"/>
        <v>298854483.90999997</v>
      </c>
      <c r="J118" s="573">
        <f t="shared" si="8"/>
        <v>0</v>
      </c>
      <c r="K118" s="574">
        <f t="shared" si="8"/>
        <v>0</v>
      </c>
      <c r="L118" s="570">
        <f t="shared" si="8"/>
        <v>92</v>
      </c>
      <c r="M118" s="571">
        <f t="shared" si="8"/>
        <v>169046775.829</v>
      </c>
      <c r="N118" s="572">
        <f t="shared" si="8"/>
        <v>1390960</v>
      </c>
      <c r="O118" s="570">
        <f t="shared" si="8"/>
        <v>188</v>
      </c>
      <c r="P118" s="571">
        <f t="shared" si="8"/>
        <v>127282827.20000002</v>
      </c>
      <c r="Q118" s="572">
        <f t="shared" si="8"/>
        <v>1343068</v>
      </c>
      <c r="R118" s="572">
        <f t="shared" si="8"/>
        <v>4066</v>
      </c>
      <c r="S118" s="571">
        <f t="shared" si="8"/>
        <v>713435.41</v>
      </c>
      <c r="T118" s="572">
        <f t="shared" si="8"/>
        <v>449</v>
      </c>
      <c r="U118" s="571">
        <f t="shared" si="8"/>
        <v>1147186.27</v>
      </c>
      <c r="V118" s="572">
        <f t="shared" si="8"/>
        <v>3761</v>
      </c>
      <c r="W118" s="571">
        <f t="shared" si="8"/>
        <v>998584.03000000014</v>
      </c>
      <c r="X118" s="572">
        <f t="shared" si="8"/>
        <v>4537</v>
      </c>
      <c r="Y118" s="571">
        <f t="shared" si="8"/>
        <v>776238.07</v>
      </c>
      <c r="Z118" s="518"/>
      <c r="AA118" s="518"/>
      <c r="AB118" s="518"/>
      <c r="AC118" s="518"/>
      <c r="AD118" s="518"/>
      <c r="AE118" s="518"/>
      <c r="AF118" s="518"/>
      <c r="AG118" s="518"/>
      <c r="AH118" s="518"/>
      <c r="AI118" s="518"/>
      <c r="AJ118" s="518"/>
    </row>
    <row r="119" spans="1:36" s="555" customFormat="1" ht="24.75" customHeight="1" x14ac:dyDescent="0.2">
      <c r="A119" s="630" t="s">
        <v>626</v>
      </c>
      <c r="B119" s="550" t="s">
        <v>643</v>
      </c>
      <c r="C119" s="551">
        <f>SUM('Summary Data'!C279)</f>
        <v>127</v>
      </c>
      <c r="D119" s="552">
        <f>SUM('Summary Data'!D279)</f>
        <v>30038410</v>
      </c>
      <c r="E119" s="553">
        <f>SUM('Summary Data'!E279)</f>
        <v>285099</v>
      </c>
      <c r="F119" s="552"/>
      <c r="G119" s="551">
        <f>SUM('Summary Data (NEW PROJECTS)'!D215)</f>
        <v>7</v>
      </c>
      <c r="H119" s="551">
        <f>SUM('Summary Data'!G279)</f>
        <v>46</v>
      </c>
      <c r="I119" s="552">
        <f>SUM('Summary Data'!H279)</f>
        <v>8998920.0800000001</v>
      </c>
      <c r="J119" s="554" t="s">
        <v>647</v>
      </c>
      <c r="K119" s="554" t="s">
        <v>648</v>
      </c>
      <c r="L119" s="551">
        <f>SUM('Summary Data'!AK279)</f>
        <v>7</v>
      </c>
      <c r="M119" s="552">
        <f>SUM('Summary Data'!AL279)</f>
        <v>11998428</v>
      </c>
      <c r="N119" s="553">
        <f>SUM('Summary Data'!AM279)</f>
        <v>76185</v>
      </c>
      <c r="O119" s="551">
        <f>SUM('Summary Data'!AN279)</f>
        <v>16</v>
      </c>
      <c r="P119" s="552">
        <f>SUM('Summary Data'!AO279)</f>
        <v>12108702.6</v>
      </c>
      <c r="Q119" s="553">
        <f>SUM('Summary Data'!AP279)</f>
        <v>92650</v>
      </c>
      <c r="R119" s="553">
        <f>SUM('Summary Data'!Y279)</f>
        <v>355</v>
      </c>
      <c r="S119" s="552">
        <f>SUM('Summary Data'!Z279)</f>
        <v>49526.02</v>
      </c>
      <c r="T119" s="553">
        <f>SUM('Summary Data'!AA279)</f>
        <v>44</v>
      </c>
      <c r="U119" s="552">
        <f>SUM('Summary Data'!AB279)</f>
        <v>49712.86</v>
      </c>
      <c r="V119" s="553">
        <f>SUM('Summary Data'!AC279)</f>
        <v>356</v>
      </c>
      <c r="W119" s="552">
        <f>SUM('Summary Data'!AD279)</f>
        <v>76628.62</v>
      </c>
      <c r="X119" s="553">
        <f>SUM('Summary Data'!AE279)</f>
        <v>396</v>
      </c>
      <c r="Y119" s="552">
        <f>SUM('Summary Data'!AF279)</f>
        <v>79700.399999999994</v>
      </c>
      <c r="Z119" s="518"/>
      <c r="AA119" s="518"/>
      <c r="AB119" s="518"/>
      <c r="AC119" s="518"/>
      <c r="AD119" s="518"/>
      <c r="AE119" s="518"/>
      <c r="AF119" s="518"/>
      <c r="AG119" s="518"/>
      <c r="AH119" s="518"/>
      <c r="AI119" s="518"/>
      <c r="AJ119" s="518"/>
    </row>
    <row r="120" spans="1:36" s="555" customFormat="1" ht="21" customHeight="1" x14ac:dyDescent="0.2">
      <c r="A120" s="631"/>
      <c r="B120" s="550" t="s">
        <v>644</v>
      </c>
      <c r="C120" s="556">
        <f>SUM('Summary Data'!C280)</f>
        <v>109</v>
      </c>
      <c r="D120" s="557">
        <f>SUM('Summary Data'!D280)</f>
        <v>24506050</v>
      </c>
      <c r="E120" s="558">
        <f>SUM('Summary Data'!E280)</f>
        <v>231443</v>
      </c>
      <c r="F120" s="557"/>
      <c r="G120" s="556">
        <f>SUM('Summary Data (NEW PROJECTS)'!D216)</f>
        <v>1</v>
      </c>
      <c r="H120" s="559">
        <f>SUM('Summary Data'!G280)</f>
        <v>24</v>
      </c>
      <c r="I120" s="557">
        <f>SUM('Summary Data'!H280)</f>
        <v>2790000</v>
      </c>
      <c r="J120" s="560" t="s">
        <v>649</v>
      </c>
      <c r="K120" s="561" t="s">
        <v>650</v>
      </c>
      <c r="L120" s="556">
        <f>SUM('Summary Data'!AK280)</f>
        <v>6</v>
      </c>
      <c r="M120" s="557">
        <f>SUM('Summary Data'!AL280)</f>
        <v>9006183</v>
      </c>
      <c r="N120" s="558">
        <f>SUM('Summary Data'!AM280)</f>
        <v>26546</v>
      </c>
      <c r="O120" s="556">
        <f>SUM('Summary Data'!AN280)</f>
        <v>12</v>
      </c>
      <c r="P120" s="557">
        <f>SUM('Summary Data'!AO280)</f>
        <v>3124685</v>
      </c>
      <c r="Q120" s="558">
        <f>SUM('Summary Data'!AP280)</f>
        <v>56465</v>
      </c>
      <c r="R120" s="556">
        <f>SUM('Summary Data'!Y280)</f>
        <v>316</v>
      </c>
      <c r="S120" s="557">
        <f>SUM('Summary Data'!Z280)</f>
        <v>50748</v>
      </c>
      <c r="T120" s="556">
        <f>SUM('Summary Data'!AA280)</f>
        <v>31</v>
      </c>
      <c r="U120" s="557">
        <f>SUM('Summary Data'!AB280)</f>
        <v>60967</v>
      </c>
      <c r="V120" s="556">
        <f>SUM('Summary Data'!AC280)</f>
        <v>280</v>
      </c>
      <c r="W120" s="557">
        <f>SUM('Summary Data'!AD280)</f>
        <v>69068</v>
      </c>
      <c r="X120" s="556">
        <f>SUM('Summary Data'!AE280)</f>
        <v>348</v>
      </c>
      <c r="Y120" s="557">
        <f>SUM('Summary Data'!AF280)</f>
        <v>60710</v>
      </c>
      <c r="Z120" s="518"/>
      <c r="AA120" s="518"/>
      <c r="AB120" s="518"/>
      <c r="AC120" s="518"/>
      <c r="AD120" s="518"/>
      <c r="AE120" s="518"/>
      <c r="AF120" s="518"/>
      <c r="AG120" s="518"/>
      <c r="AH120" s="518"/>
      <c r="AI120" s="518"/>
      <c r="AJ120" s="518"/>
    </row>
    <row r="121" spans="1:36" s="555" customFormat="1" ht="24.75" customHeight="1" x14ac:dyDescent="0.2">
      <c r="A121" s="631"/>
      <c r="B121" s="550" t="s">
        <v>645</v>
      </c>
      <c r="C121" s="551">
        <f>SUM('Summary Data'!C281)</f>
        <v>54</v>
      </c>
      <c r="D121" s="552">
        <f>SUM('Summary Data'!D281)</f>
        <v>10959113.01</v>
      </c>
      <c r="E121" s="553">
        <f>SUM('Summary Data'!E281)</f>
        <v>102149</v>
      </c>
      <c r="F121" s="552"/>
      <c r="G121" s="551">
        <f>SUM('Summary Data (NEW PROJECTS)'!D217)</f>
        <v>1</v>
      </c>
      <c r="H121" s="559">
        <f>SUM('Summary Data'!G281)</f>
        <v>24</v>
      </c>
      <c r="I121" s="552">
        <f>SUM('Summary Data'!H281)</f>
        <v>2790000</v>
      </c>
      <c r="J121" s="562" t="s">
        <v>651</v>
      </c>
      <c r="K121" s="563" t="s">
        <v>650</v>
      </c>
      <c r="L121" s="556">
        <f>SUM('Summary Data'!AK281)</f>
        <v>3</v>
      </c>
      <c r="M121" s="552">
        <f>SUM('Summary Data'!AL281)</f>
        <v>1788004.33</v>
      </c>
      <c r="N121" s="553">
        <f>SUM('Summary Data'!AM281)</f>
        <v>8933</v>
      </c>
      <c r="O121" s="556">
        <f>SUM('Summary Data'!AN281)</f>
        <v>24</v>
      </c>
      <c r="P121" s="552">
        <f>SUM('Summary Data'!AO281)</f>
        <v>11050475</v>
      </c>
      <c r="Q121" s="553">
        <f>SUM('Summary Data'!AP281)</f>
        <v>355108</v>
      </c>
      <c r="R121" s="556">
        <f>SUM('Summary Data'!Y281)</f>
        <v>275</v>
      </c>
      <c r="S121" s="552">
        <f>SUM('Summary Data'!Z281)</f>
        <v>38939.160000000003</v>
      </c>
      <c r="T121" s="556">
        <f>SUM('Summary Data'!AA281)</f>
        <v>21</v>
      </c>
      <c r="U121" s="552">
        <f>SUM('Summary Data'!AB281)</f>
        <v>30835</v>
      </c>
      <c r="V121" s="556">
        <f>SUM('Summary Data'!AC281)</f>
        <v>258</v>
      </c>
      <c r="W121" s="552">
        <f>SUM('Summary Data'!AD281)</f>
        <v>72280</v>
      </c>
      <c r="X121" s="556">
        <f>SUM('Summary Data'!AE281)</f>
        <v>293</v>
      </c>
      <c r="Y121" s="552">
        <f>SUM('Summary Data'!AF281)</f>
        <v>42345.62</v>
      </c>
      <c r="Z121" s="518"/>
      <c r="AA121" s="518"/>
      <c r="AB121" s="518"/>
      <c r="AC121" s="518"/>
      <c r="AD121" s="518"/>
      <c r="AE121" s="518"/>
      <c r="AF121" s="518"/>
      <c r="AG121" s="518"/>
      <c r="AH121" s="518"/>
      <c r="AI121" s="518"/>
      <c r="AJ121" s="518"/>
    </row>
    <row r="122" spans="1:36" s="555" customFormat="1" ht="20.25" customHeight="1" x14ac:dyDescent="0.2">
      <c r="A122" s="631"/>
      <c r="B122" s="564" t="s">
        <v>627</v>
      </c>
      <c r="C122" s="551">
        <f>SUM('Summary Data'!C282)</f>
        <v>103</v>
      </c>
      <c r="D122" s="552">
        <f>SUM('Summary Data'!D282)</f>
        <v>22250338.5</v>
      </c>
      <c r="E122" s="553">
        <f>SUM('Summary Data'!E282)</f>
        <v>211094</v>
      </c>
      <c r="F122" s="552"/>
      <c r="G122" s="551">
        <f>SUM('Summary Data (NEW PROJECTS)'!D218)</f>
        <v>0</v>
      </c>
      <c r="H122" s="559">
        <f>SUM('Summary Data'!G282)</f>
        <v>0</v>
      </c>
      <c r="I122" s="552">
        <f>SUM('Summary Data'!H282)</f>
        <v>0</v>
      </c>
      <c r="J122" s="554" t="s">
        <v>625</v>
      </c>
      <c r="K122" s="554" t="s">
        <v>625</v>
      </c>
      <c r="L122" s="556">
        <f>SUM('Summary Data'!AK282)</f>
        <v>5</v>
      </c>
      <c r="M122" s="552">
        <f>SUM('Summary Data'!AL282)</f>
        <v>9004282</v>
      </c>
      <c r="N122" s="553">
        <f>SUM('Summary Data'!AM282)</f>
        <v>27098</v>
      </c>
      <c r="O122" s="556">
        <f>SUM('Summary Data'!AN282)</f>
        <v>23</v>
      </c>
      <c r="P122" s="552">
        <f>SUM('Summary Data'!AO282)</f>
        <v>7538219.6500000004</v>
      </c>
      <c r="Q122" s="553">
        <f>SUM('Summary Data'!AP282)</f>
        <v>146378</v>
      </c>
      <c r="R122" s="556">
        <f>SUM('Summary Data'!Y282)</f>
        <v>325</v>
      </c>
      <c r="S122" s="552">
        <f>SUM('Summary Data'!Z282)</f>
        <v>38105.449999999997</v>
      </c>
      <c r="T122" s="556">
        <f>SUM('Summary Data'!AA282)</f>
        <v>43</v>
      </c>
      <c r="U122" s="552">
        <f>SUM('Summary Data'!AB282)</f>
        <v>48542.27</v>
      </c>
      <c r="V122" s="556">
        <f>SUM('Summary Data'!AC282)</f>
        <v>334</v>
      </c>
      <c r="W122" s="552">
        <f>SUM('Summary Data'!AD282)</f>
        <v>73592.77</v>
      </c>
      <c r="X122" s="556">
        <f>SUM('Summary Data'!AE282)</f>
        <v>287</v>
      </c>
      <c r="Y122" s="552">
        <f>SUM('Summary Data'!AF282)</f>
        <v>46123.49</v>
      </c>
      <c r="Z122" s="518"/>
      <c r="AA122" s="518"/>
      <c r="AB122" s="518"/>
      <c r="AC122" s="518"/>
      <c r="AD122" s="518"/>
      <c r="AE122" s="518"/>
      <c r="AF122" s="518"/>
      <c r="AG122" s="518"/>
      <c r="AH122" s="518"/>
      <c r="AI122" s="518"/>
      <c r="AJ122" s="518"/>
    </row>
    <row r="123" spans="1:36" s="555" customFormat="1" ht="21.75" customHeight="1" x14ac:dyDescent="0.2">
      <c r="A123" s="631"/>
      <c r="B123" s="564" t="s">
        <v>628</v>
      </c>
      <c r="C123" s="551">
        <f>SUM('Summary Data'!C283)</f>
        <v>125</v>
      </c>
      <c r="D123" s="552">
        <f>SUM('Summary Data'!D283)</f>
        <v>27195677</v>
      </c>
      <c r="E123" s="553">
        <f>SUM('Summary Data'!E283)</f>
        <v>261685</v>
      </c>
      <c r="F123" s="552"/>
      <c r="G123" s="551">
        <f>SUM('Summary Data (NEW PROJECTS)'!D219)</f>
        <v>1</v>
      </c>
      <c r="H123" s="551">
        <v>24</v>
      </c>
      <c r="I123" s="552">
        <f>SUM('Summary Data'!H283)</f>
        <v>2790000</v>
      </c>
      <c r="J123" s="554" t="s">
        <v>652</v>
      </c>
      <c r="K123" s="562" t="s">
        <v>653</v>
      </c>
      <c r="L123" s="551">
        <f>SUM('Summary Data'!AK283)</f>
        <v>3</v>
      </c>
      <c r="M123" s="552">
        <f>SUM('Summary Data'!AL283)</f>
        <v>3843983</v>
      </c>
      <c r="N123" s="553">
        <f>SUM('Summary Data'!AM283)</f>
        <v>12390</v>
      </c>
      <c r="O123" s="551">
        <f>SUM('Summary Data'!AN283)</f>
        <v>13</v>
      </c>
      <c r="P123" s="552">
        <f>SUM('Summary Data'!AO283)</f>
        <v>3981495</v>
      </c>
      <c r="Q123" s="553">
        <f>SUM('Summary Data'!AP283)</f>
        <v>52282</v>
      </c>
      <c r="R123" s="553">
        <f>SUM('Summary Data'!Y283)</f>
        <v>338</v>
      </c>
      <c r="S123" s="552">
        <f>SUM('Summary Data'!Z283)</f>
        <v>42235</v>
      </c>
      <c r="T123" s="553">
        <f>SUM('Summary Data'!AA283)</f>
        <v>27</v>
      </c>
      <c r="U123" s="552">
        <f>SUM('Summary Data'!AB283)</f>
        <v>28661</v>
      </c>
      <c r="V123" s="553">
        <f>SUM('Summary Data'!AC283)</f>
        <v>297</v>
      </c>
      <c r="W123" s="552">
        <f>SUM('Summary Data'!AD283)</f>
        <v>96596</v>
      </c>
      <c r="X123" s="553">
        <f>SUM('Summary Data'!AE283)</f>
        <v>373</v>
      </c>
      <c r="Y123" s="552">
        <f>SUM('Summary Data'!AF283)</f>
        <v>47341</v>
      </c>
      <c r="Z123" s="518"/>
      <c r="AA123" s="518"/>
      <c r="AB123" s="518"/>
      <c r="AC123" s="518"/>
      <c r="AD123" s="518"/>
      <c r="AE123" s="518"/>
      <c r="AF123" s="518"/>
      <c r="AG123" s="518"/>
      <c r="AH123" s="518"/>
      <c r="AI123" s="518"/>
      <c r="AJ123" s="518"/>
    </row>
    <row r="124" spans="1:36" s="555" customFormat="1" ht="24.75" customHeight="1" x14ac:dyDescent="0.2">
      <c r="A124" s="631"/>
      <c r="B124" s="564" t="s">
        <v>629</v>
      </c>
      <c r="C124" s="551">
        <f>SUM('Summary Data'!C284)</f>
        <v>91</v>
      </c>
      <c r="D124" s="552">
        <f>SUM('Summary Data'!D284)</f>
        <v>19772530</v>
      </c>
      <c r="E124" s="553">
        <f>SUM('Summary Data'!E284)</f>
        <v>185951</v>
      </c>
      <c r="F124" s="552"/>
      <c r="G124" s="551">
        <f>SUM('Summary Data (NEW PROJECTS)'!D220)</f>
        <v>0</v>
      </c>
      <c r="H124" s="551">
        <f>SUM('Summary Data'!G284)</f>
        <v>0</v>
      </c>
      <c r="I124" s="552">
        <f>SUM('Summary Data'!H284)</f>
        <v>0</v>
      </c>
      <c r="J124" s="554" t="s">
        <v>625</v>
      </c>
      <c r="K124" s="595" t="s">
        <v>625</v>
      </c>
      <c r="L124" s="551">
        <f>SUM('Summary Data'!AK284)</f>
        <v>10</v>
      </c>
      <c r="M124" s="552">
        <f>SUM('Summary Data'!AL284)</f>
        <v>5745215.4400000004</v>
      </c>
      <c r="N124" s="553">
        <f>SUM('Summary Data'!AM284)</f>
        <v>32556</v>
      </c>
      <c r="O124" s="551">
        <f>SUM('Summary Data'!AN284)</f>
        <v>21</v>
      </c>
      <c r="P124" s="552">
        <f>SUM('Summary Data'!AO284)</f>
        <v>8531289.2400000002</v>
      </c>
      <c r="Q124" s="553">
        <f>SUM('Summary Data'!AP284)</f>
        <v>66144</v>
      </c>
      <c r="R124" s="553">
        <f>SUM('Summary Data'!Y284)</f>
        <v>303</v>
      </c>
      <c r="S124" s="552">
        <f>SUM('Summary Data'!Z284)</f>
        <v>43487.75</v>
      </c>
      <c r="T124" s="553">
        <f>SUM('Summary Data'!AA284)</f>
        <v>28</v>
      </c>
      <c r="U124" s="552">
        <f>SUM('Summary Data'!AB284)</f>
        <v>45774.93</v>
      </c>
      <c r="V124" s="553">
        <f>SUM('Summary Data'!AC284)</f>
        <v>298</v>
      </c>
      <c r="W124" s="552">
        <f>SUM('Summary Data'!AD284)</f>
        <v>67855.97</v>
      </c>
      <c r="X124" s="553">
        <f>SUM('Summary Data'!AE284)</f>
        <v>400</v>
      </c>
      <c r="Y124" s="552">
        <f>SUM('Summary Data'!AF284)</f>
        <v>49803.45</v>
      </c>
      <c r="Z124" s="518"/>
      <c r="AA124" s="518"/>
      <c r="AB124" s="518"/>
      <c r="AC124" s="518"/>
      <c r="AD124" s="518"/>
      <c r="AE124" s="518"/>
      <c r="AF124" s="518"/>
      <c r="AG124" s="518"/>
      <c r="AH124" s="518"/>
      <c r="AI124" s="518"/>
      <c r="AJ124" s="518"/>
    </row>
    <row r="125" spans="1:36" s="555" customFormat="1" ht="20.25" customHeight="1" x14ac:dyDescent="0.2">
      <c r="A125" s="631"/>
      <c r="B125" s="564" t="s">
        <v>630</v>
      </c>
      <c r="C125" s="551">
        <f>SUM('Summary Data'!C285)</f>
        <v>185</v>
      </c>
      <c r="D125" s="552">
        <f>SUM('Summary Data'!D285)</f>
        <v>40974766</v>
      </c>
      <c r="E125" s="553">
        <f>SUM('Summary Data'!E285)</f>
        <v>392649</v>
      </c>
      <c r="F125" s="552"/>
      <c r="G125" s="551">
        <f>SUM('Summary Data (NEW PROJECTS)'!D221)</f>
        <v>1</v>
      </c>
      <c r="H125" s="551">
        <f>SUM('Summary Data'!G285)</f>
        <v>24</v>
      </c>
      <c r="I125" s="552">
        <f>SUM('Summary Data'!H285)</f>
        <v>2790000</v>
      </c>
      <c r="J125" s="596" t="s">
        <v>654</v>
      </c>
      <c r="K125" s="567" t="s">
        <v>650</v>
      </c>
      <c r="L125" s="551">
        <f>SUM('Summary Data'!AK285)</f>
        <v>3</v>
      </c>
      <c r="M125" s="552">
        <f>SUM('Summary Data'!AL285)</f>
        <v>14653321</v>
      </c>
      <c r="N125" s="553">
        <f>SUM('Summary Data'!AM285)</f>
        <v>143507</v>
      </c>
      <c r="O125" s="551">
        <f>SUM('Summary Data'!AN285)</f>
        <v>19</v>
      </c>
      <c r="P125" s="552">
        <f>SUM('Summary Data'!AO285)</f>
        <v>17560228</v>
      </c>
      <c r="Q125" s="553">
        <f>SUM('Summary Data'!AP285)</f>
        <v>180196</v>
      </c>
      <c r="R125" s="553">
        <f>SUM('Summary Data'!Y285)</f>
        <v>412</v>
      </c>
      <c r="S125" s="552">
        <f>SUM('Summary Data'!Z285)</f>
        <v>539.08000000000004</v>
      </c>
      <c r="T125" s="553">
        <f>SUM('Summary Data'!AA285)</f>
        <v>56</v>
      </c>
      <c r="U125" s="552">
        <f>SUM('Summary Data'!AB285)</f>
        <v>68425</v>
      </c>
      <c r="V125" s="553">
        <f>SUM('Summary Data'!AC285)</f>
        <v>300</v>
      </c>
      <c r="W125" s="552">
        <f>SUM('Summary Data'!AD285)</f>
        <v>83228</v>
      </c>
      <c r="X125" s="553">
        <f>SUM('Summary Data'!AE285)</f>
        <v>472</v>
      </c>
      <c r="Y125" s="552">
        <f>SUM('Summary Data'!AF285)</f>
        <v>58477</v>
      </c>
      <c r="Z125" s="518"/>
      <c r="AA125" s="518"/>
      <c r="AB125" s="518"/>
      <c r="AC125" s="518"/>
      <c r="AD125" s="518"/>
      <c r="AE125" s="518"/>
      <c r="AF125" s="518"/>
      <c r="AG125" s="518"/>
      <c r="AH125" s="518"/>
      <c r="AI125" s="518"/>
      <c r="AJ125" s="518"/>
    </row>
    <row r="126" spans="1:36" s="555" customFormat="1" ht="28.5" customHeight="1" x14ac:dyDescent="0.2">
      <c r="A126" s="631"/>
      <c r="B126" s="564" t="s">
        <v>631</v>
      </c>
      <c r="C126" s="551">
        <f>SUM('Summary Data'!C286)</f>
        <v>149</v>
      </c>
      <c r="D126" s="552">
        <f>SUM('Summary Data'!D286)</f>
        <v>33456694.609999999</v>
      </c>
      <c r="E126" s="553">
        <f>SUM('Summary Data'!E286)</f>
        <v>336247</v>
      </c>
      <c r="F126" s="552"/>
      <c r="G126" s="551">
        <f>SUM('Summary Data (NEW PROJECTS)'!D222)</f>
        <v>1</v>
      </c>
      <c r="H126" s="551">
        <f>SUM('Summary Data'!G286)</f>
        <v>24</v>
      </c>
      <c r="I126" s="552">
        <f>SUM('Summary Data'!H286)</f>
        <v>2790000</v>
      </c>
      <c r="J126" s="596" t="s">
        <v>655</v>
      </c>
      <c r="K126" s="567" t="s">
        <v>650</v>
      </c>
      <c r="L126" s="551">
        <f>SUM('Summary Data'!AK286)</f>
        <v>3</v>
      </c>
      <c r="M126" s="552">
        <f>SUM('Summary Data'!AL286)</f>
        <v>2861389.76</v>
      </c>
      <c r="N126" s="553">
        <f>SUM('Summary Data'!AM286)</f>
        <v>10615</v>
      </c>
      <c r="O126" s="551">
        <f>SUM('Summary Data'!AN286)</f>
        <v>21</v>
      </c>
      <c r="P126" s="552">
        <f>SUM('Summary Data'!AO286)</f>
        <v>4244858</v>
      </c>
      <c r="Q126" s="553">
        <f>SUM('Summary Data'!AP286)</f>
        <v>99527</v>
      </c>
      <c r="R126" s="553">
        <f>SUM('Summary Data'!Y286)</f>
        <v>394</v>
      </c>
      <c r="S126" s="552">
        <f>SUM('Summary Data'!Z286)</f>
        <v>42322.03</v>
      </c>
      <c r="T126" s="553">
        <f>SUM('Summary Data'!AA286)</f>
        <v>24</v>
      </c>
      <c r="U126" s="552">
        <f>SUM('Summary Data'!AB286)</f>
        <v>30174.47</v>
      </c>
      <c r="V126" s="553">
        <f>SUM('Summary Data'!AC286)</f>
        <v>388</v>
      </c>
      <c r="W126" s="552">
        <f>SUM('Summary Data'!AD286)</f>
        <v>78940.27</v>
      </c>
      <c r="X126" s="553">
        <f>SUM('Summary Data'!AE286)</f>
        <v>445</v>
      </c>
      <c r="Y126" s="552">
        <f>SUM('Summary Data'!AF286)</f>
        <v>58436.57</v>
      </c>
      <c r="Z126" s="518"/>
      <c r="AA126" s="518"/>
      <c r="AB126" s="518"/>
      <c r="AC126" s="518"/>
      <c r="AD126" s="518"/>
      <c r="AE126" s="518"/>
      <c r="AF126" s="518"/>
      <c r="AG126" s="518"/>
      <c r="AH126" s="518"/>
      <c r="AI126" s="518"/>
      <c r="AJ126" s="518"/>
    </row>
    <row r="127" spans="1:36" s="555" customFormat="1" ht="21.75" customHeight="1" x14ac:dyDescent="0.2">
      <c r="A127" s="631"/>
      <c r="B127" s="568" t="s">
        <v>632</v>
      </c>
      <c r="C127" s="551">
        <f>SUM('Summary Data'!C287)</f>
        <v>134</v>
      </c>
      <c r="D127" s="552">
        <f>SUM('Summary Data'!D287)</f>
        <v>30139206.289999999</v>
      </c>
      <c r="E127" s="553">
        <f>SUM('Summary Data'!E287)</f>
        <v>283335</v>
      </c>
      <c r="F127" s="552"/>
      <c r="G127" s="551">
        <f>SUM('Summary Data (NEW PROJECTS)'!D223)</f>
        <v>1</v>
      </c>
      <c r="H127" s="551">
        <v>24</v>
      </c>
      <c r="I127" s="552">
        <f>SUM('Summary Data'!H287)</f>
        <v>2790000</v>
      </c>
      <c r="J127" s="567" t="s">
        <v>656</v>
      </c>
      <c r="K127" s="563" t="s">
        <v>657</v>
      </c>
      <c r="L127" s="551">
        <f>SUM('Summary Data'!AK287)</f>
        <v>6</v>
      </c>
      <c r="M127" s="552">
        <f>SUM('Summary Data'!AL287)</f>
        <v>20502552</v>
      </c>
      <c r="N127" s="553">
        <f>SUM('Summary Data'!AM287)</f>
        <v>101177</v>
      </c>
      <c r="O127" s="551">
        <f>SUM('Summary Data'!AN287)</f>
        <v>15</v>
      </c>
      <c r="P127" s="552">
        <f>SUM('Summary Data'!AO287)</f>
        <v>4341673.42</v>
      </c>
      <c r="Q127" s="553">
        <f>SUM('Summary Data'!AP287)</f>
        <v>52137</v>
      </c>
      <c r="R127" s="553">
        <f>SUM('Summary Data'!Y287)</f>
        <v>378</v>
      </c>
      <c r="S127" s="552">
        <f>SUM('Summary Data'!Z287)</f>
        <v>45073.33</v>
      </c>
      <c r="T127" s="553">
        <f>SUM('Summary Data'!AA287)</f>
        <v>27</v>
      </c>
      <c r="U127" s="552">
        <f>SUM('Summary Data'!AB287)</f>
        <v>60323.86</v>
      </c>
      <c r="V127" s="553">
        <f>SUM('Summary Data'!AC287)</f>
        <v>347</v>
      </c>
      <c r="W127" s="552">
        <f>SUM('Summary Data'!AD287)</f>
        <v>76987.199999999997</v>
      </c>
      <c r="X127" s="553">
        <f>SUM('Summary Data'!AE287)</f>
        <v>397</v>
      </c>
      <c r="Y127" s="552">
        <f>SUM('Summary Data'!AF287)</f>
        <v>57060.31</v>
      </c>
      <c r="Z127" s="518"/>
      <c r="AA127" s="518"/>
      <c r="AB127" s="518"/>
      <c r="AC127" s="518"/>
      <c r="AD127" s="518"/>
      <c r="AE127" s="518"/>
      <c r="AF127" s="518"/>
      <c r="AG127" s="518"/>
      <c r="AH127" s="518"/>
      <c r="AI127" s="518"/>
      <c r="AJ127" s="518"/>
    </row>
    <row r="128" spans="1:36" s="555" customFormat="1" ht="21" customHeight="1" x14ac:dyDescent="0.2">
      <c r="A128" s="631"/>
      <c r="B128" s="564" t="s">
        <v>633</v>
      </c>
      <c r="C128" s="551">
        <f>SUM('Summary Data'!C288)</f>
        <v>160</v>
      </c>
      <c r="D128" s="552">
        <f>SUM('Summary Data'!D288)</f>
        <v>37171807</v>
      </c>
      <c r="E128" s="553">
        <f>SUM('Summary Data'!E288)</f>
        <v>351114</v>
      </c>
      <c r="F128" s="552"/>
      <c r="G128" s="551">
        <f>SUM('Summary Data (NEW PROJECTS)'!D224)</f>
        <v>0</v>
      </c>
      <c r="H128" s="551">
        <f>SUM('Summary Data'!G288)</f>
        <v>0</v>
      </c>
      <c r="I128" s="552">
        <f>SUM('Summary Data'!H288)</f>
        <v>0</v>
      </c>
      <c r="J128" s="554" t="s">
        <v>625</v>
      </c>
      <c r="K128" s="554" t="s">
        <v>625</v>
      </c>
      <c r="L128" s="551">
        <f>SUM('Summary Data'!AK288)</f>
        <v>7</v>
      </c>
      <c r="M128" s="552">
        <f>SUM('Summary Data'!AL288)</f>
        <v>12068748</v>
      </c>
      <c r="N128" s="553">
        <f>SUM('Summary Data'!AM288)</f>
        <v>50860</v>
      </c>
      <c r="O128" s="551">
        <f>SUM('Summary Data'!AN288)</f>
        <v>19</v>
      </c>
      <c r="P128" s="552">
        <f>SUM('Summary Data'!AO288)</f>
        <v>3569841</v>
      </c>
      <c r="Q128" s="553">
        <f>SUM('Summary Data'!AP288)</f>
        <v>46694</v>
      </c>
      <c r="R128" s="553">
        <f>SUM('Summary Data'!Y288)</f>
        <v>387</v>
      </c>
      <c r="S128" s="552">
        <f>SUM('Summary Data'!Z288)</f>
        <v>48783</v>
      </c>
      <c r="T128" s="553">
        <f>SUM('Summary Data'!AA288)</f>
        <v>31</v>
      </c>
      <c r="U128" s="552">
        <f>SUM('Summary Data'!AB288)</f>
        <v>32034</v>
      </c>
      <c r="V128" s="553">
        <f>SUM('Summary Data'!AC288)</f>
        <v>464</v>
      </c>
      <c r="W128" s="552">
        <f>SUM('Summary Data'!AD288)</f>
        <v>103147</v>
      </c>
      <c r="X128" s="553">
        <f>SUM('Summary Data'!AE288)</f>
        <v>460</v>
      </c>
      <c r="Y128" s="552">
        <f>SUM('Summary Data'!AF288)</f>
        <v>63701</v>
      </c>
      <c r="Z128" s="518"/>
      <c r="AA128" s="518"/>
      <c r="AB128" s="518"/>
      <c r="AC128" s="518"/>
      <c r="AD128" s="518"/>
      <c r="AE128" s="518"/>
      <c r="AF128" s="518"/>
      <c r="AG128" s="518"/>
      <c r="AH128" s="518"/>
      <c r="AI128" s="518"/>
      <c r="AJ128" s="518"/>
    </row>
    <row r="129" spans="1:36" s="555" customFormat="1" ht="24" customHeight="1" x14ac:dyDescent="0.2">
      <c r="A129" s="631"/>
      <c r="B129" s="564" t="s">
        <v>634</v>
      </c>
      <c r="C129" s="551">
        <f>SUM('Summary Data'!C289)</f>
        <v>99</v>
      </c>
      <c r="D129" s="552">
        <f>SUM('Summary Data'!D289)</f>
        <v>21334722.52</v>
      </c>
      <c r="E129" s="553">
        <f>SUM('Summary Data'!E289)</f>
        <v>200098</v>
      </c>
      <c r="F129" s="552"/>
      <c r="G129" s="551">
        <v>1</v>
      </c>
      <c r="H129" s="551">
        <f>SUM('Summary Data'!G289)</f>
        <v>24</v>
      </c>
      <c r="I129" s="552">
        <f>SUM('Summary Data'!H289)</f>
        <v>2790000</v>
      </c>
      <c r="J129" s="554" t="s">
        <v>658</v>
      </c>
      <c r="K129" s="554" t="s">
        <v>650</v>
      </c>
      <c r="L129" s="551">
        <f>SUM('Summary Data'!AK289)</f>
        <v>9</v>
      </c>
      <c r="M129" s="552">
        <f>SUM('Summary Data'!AL289)</f>
        <v>26839177.280000001</v>
      </c>
      <c r="N129" s="553">
        <f>SUM('Summary Data'!AM289)</f>
        <v>169253</v>
      </c>
      <c r="O129" s="551">
        <f>SUM('Summary Data'!AN289)</f>
        <v>16</v>
      </c>
      <c r="P129" s="552">
        <f>SUM('Summary Data'!AO289)</f>
        <v>3375034</v>
      </c>
      <c r="Q129" s="553">
        <f>SUM('Summary Data'!AP289)</f>
        <v>54092</v>
      </c>
      <c r="R129" s="553">
        <f>SUM('Summary Data'!Y289)</f>
        <v>346</v>
      </c>
      <c r="S129" s="552">
        <f>SUM('Summary Data'!Z289)</f>
        <v>42286.2</v>
      </c>
      <c r="T129" s="553">
        <f>SUM('Summary Data'!AA289)</f>
        <v>21</v>
      </c>
      <c r="U129" s="552">
        <f>SUM('Summary Data'!AB289)</f>
        <v>66077.89</v>
      </c>
      <c r="V129" s="553">
        <f>SUM('Summary Data'!AC289)</f>
        <v>297</v>
      </c>
      <c r="W129" s="552">
        <f>SUM('Summary Data'!AD289)</f>
        <v>73714.460000000006</v>
      </c>
      <c r="X129" s="553">
        <f>SUM('Summary Data'!AE289)</f>
        <v>402</v>
      </c>
      <c r="Y129" s="552">
        <f>SUM('Summary Data'!AF289)</f>
        <v>52610.82</v>
      </c>
      <c r="Z129" s="518"/>
      <c r="AA129" s="518"/>
      <c r="AB129" s="518"/>
      <c r="AC129" s="518"/>
      <c r="AD129" s="518"/>
      <c r="AE129" s="518"/>
      <c r="AF129" s="518"/>
      <c r="AG129" s="518"/>
      <c r="AH129" s="518"/>
      <c r="AI129" s="518"/>
      <c r="AJ129" s="518"/>
    </row>
    <row r="130" spans="1:36" s="555" customFormat="1" ht="23.25" customHeight="1" x14ac:dyDescent="0.2">
      <c r="A130" s="632"/>
      <c r="B130" s="564" t="s">
        <v>635</v>
      </c>
      <c r="C130" s="551">
        <f>SUM('Summary Data'!C290)</f>
        <v>87</v>
      </c>
      <c r="D130" s="552">
        <f>SUM('Summary Data'!D290)</f>
        <v>19975471.98</v>
      </c>
      <c r="E130" s="553">
        <f>SUM('Summary Data'!E290)</f>
        <v>29703</v>
      </c>
      <c r="F130" s="552"/>
      <c r="G130" s="551">
        <f>SUM('Summary Data (NEW PROJECTS)'!D226)</f>
        <v>1</v>
      </c>
      <c r="H130" s="551">
        <f>SUM('Summary Data'!G290)</f>
        <v>24</v>
      </c>
      <c r="I130" s="552">
        <f>SUM('Summary Data'!H290)</f>
        <v>2790000</v>
      </c>
      <c r="J130" s="554"/>
      <c r="K130" s="554"/>
      <c r="L130" s="551">
        <f>SUM('Summary Data'!AK290)</f>
        <v>4</v>
      </c>
      <c r="M130" s="552">
        <f>SUM('Summary Data'!AL290)</f>
        <v>5194546</v>
      </c>
      <c r="N130" s="553">
        <f>SUM('Summary Data'!AM290)</f>
        <v>31383</v>
      </c>
      <c r="O130" s="551">
        <f>SUM('Summary Data'!AN290)</f>
        <v>11</v>
      </c>
      <c r="P130" s="552">
        <f>SUM('Summary Data'!AO290)</f>
        <v>2538975.9</v>
      </c>
      <c r="Q130" s="553">
        <f>SUM('Summary Data'!AP290)</f>
        <v>24877</v>
      </c>
      <c r="R130" s="553">
        <f>SUM('Summary Data'!Y290)</f>
        <v>300</v>
      </c>
      <c r="S130" s="552">
        <f>SUM('Summary Data'!Z290)</f>
        <v>41354.550000000003</v>
      </c>
      <c r="T130" s="553">
        <f>SUM('Summary Data'!AA290)</f>
        <v>43</v>
      </c>
      <c r="U130" s="552">
        <f>SUM('Summary Data'!AB290)</f>
        <v>30946.6</v>
      </c>
      <c r="V130" s="553">
        <f>SUM('Summary Data'!AC290)</f>
        <v>339</v>
      </c>
      <c r="W130" s="552">
        <f>SUM('Summary Data'!AD290)</f>
        <v>77100.5</v>
      </c>
      <c r="X130" s="553">
        <f>SUM('Summary Data'!AE290)</f>
        <v>375</v>
      </c>
      <c r="Y130" s="552">
        <f>SUM('Summary Data'!AF290)</f>
        <v>62435.09</v>
      </c>
      <c r="Z130" s="518"/>
      <c r="AA130" s="518"/>
      <c r="AB130" s="518"/>
      <c r="AC130" s="518"/>
      <c r="AD130" s="518"/>
      <c r="AE130" s="518"/>
      <c r="AF130" s="518"/>
      <c r="AG130" s="518"/>
      <c r="AH130" s="518"/>
      <c r="AI130" s="518"/>
      <c r="AJ130" s="518"/>
    </row>
    <row r="131" spans="1:36" s="555" customFormat="1" x14ac:dyDescent="0.2">
      <c r="B131" s="569" t="s">
        <v>375</v>
      </c>
      <c r="C131" s="570">
        <f>SUM(C119:C130)</f>
        <v>1423</v>
      </c>
      <c r="D131" s="571">
        <f t="shared" ref="D131:Y131" si="9">SUM(D119:D130)</f>
        <v>317774786.90999997</v>
      </c>
      <c r="E131" s="572">
        <f t="shared" si="9"/>
        <v>2870567</v>
      </c>
      <c r="F131" s="571">
        <f t="shared" si="9"/>
        <v>0</v>
      </c>
      <c r="G131" s="570">
        <f t="shared" si="9"/>
        <v>15</v>
      </c>
      <c r="H131" s="570">
        <f t="shared" si="9"/>
        <v>238</v>
      </c>
      <c r="I131" s="571">
        <f t="shared" si="9"/>
        <v>31318920.079999998</v>
      </c>
      <c r="J131" s="573">
        <f t="shared" si="9"/>
        <v>0</v>
      </c>
      <c r="K131" s="574">
        <f t="shared" si="9"/>
        <v>0</v>
      </c>
      <c r="L131" s="570">
        <f t="shared" si="9"/>
        <v>66</v>
      </c>
      <c r="M131" s="571">
        <f t="shared" si="9"/>
        <v>123505829.81</v>
      </c>
      <c r="N131" s="572">
        <f t="shared" si="9"/>
        <v>690503</v>
      </c>
      <c r="O131" s="570">
        <f t="shared" si="9"/>
        <v>210</v>
      </c>
      <c r="P131" s="571">
        <f t="shared" si="9"/>
        <v>81965476.810000017</v>
      </c>
      <c r="Q131" s="572">
        <f t="shared" si="9"/>
        <v>1226550</v>
      </c>
      <c r="R131" s="572">
        <f t="shared" si="9"/>
        <v>4129</v>
      </c>
      <c r="S131" s="571">
        <f t="shared" si="9"/>
        <v>483399.57</v>
      </c>
      <c r="T131" s="572">
        <f t="shared" si="9"/>
        <v>396</v>
      </c>
      <c r="U131" s="571">
        <f t="shared" si="9"/>
        <v>552474.88</v>
      </c>
      <c r="V131" s="572">
        <f t="shared" si="9"/>
        <v>3958</v>
      </c>
      <c r="W131" s="571">
        <f t="shared" si="9"/>
        <v>949138.78999999992</v>
      </c>
      <c r="X131" s="572">
        <f t="shared" si="9"/>
        <v>4648</v>
      </c>
      <c r="Y131" s="571">
        <f t="shared" si="9"/>
        <v>678744.75</v>
      </c>
      <c r="Z131" s="518"/>
      <c r="AA131" s="518"/>
      <c r="AB131" s="518"/>
      <c r="AC131" s="518"/>
      <c r="AD131" s="518"/>
      <c r="AE131" s="518"/>
      <c r="AF131" s="518"/>
      <c r="AG131" s="518"/>
      <c r="AH131" s="518"/>
      <c r="AI131" s="518"/>
      <c r="AJ131" s="518"/>
    </row>
    <row r="132" spans="1:36" x14ac:dyDescent="0.2">
      <c r="B132" s="389"/>
    </row>
    <row r="133" spans="1:36" x14ac:dyDescent="0.2">
      <c r="B133" s="389"/>
    </row>
    <row r="134" spans="1:36" x14ac:dyDescent="0.2">
      <c r="B134" s="389"/>
    </row>
    <row r="135" spans="1:36" x14ac:dyDescent="0.2">
      <c r="B135" s="389"/>
    </row>
    <row r="136" spans="1:36" x14ac:dyDescent="0.2">
      <c r="B136" s="389"/>
    </row>
    <row r="137" spans="1:36" x14ac:dyDescent="0.2">
      <c r="B137" s="389"/>
    </row>
    <row r="138" spans="1:36" x14ac:dyDescent="0.2">
      <c r="B138" s="389"/>
    </row>
    <row r="139" spans="1:36" x14ac:dyDescent="0.2">
      <c r="B139" s="389"/>
    </row>
    <row r="202" spans="4:4" x14ac:dyDescent="0.2">
      <c r="D202" s="391">
        <f>'FOR BCA'!G642</f>
        <v>0</v>
      </c>
    </row>
  </sheetData>
  <mergeCells count="10">
    <mergeCell ref="A119:A130"/>
    <mergeCell ref="A106:A117"/>
    <mergeCell ref="A93:A104"/>
    <mergeCell ref="A80:A91"/>
    <mergeCell ref="A67:A78"/>
    <mergeCell ref="A2:A13"/>
    <mergeCell ref="A15:A26"/>
    <mergeCell ref="A28:A39"/>
    <mergeCell ref="A41:A52"/>
    <mergeCell ref="A54:A65"/>
  </mergeCells>
  <pageMargins left="0" right="0" top="0.5" bottom="0.5" header="0.3" footer="0.3"/>
  <pageSetup paperSize="17" fitToWidth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 tint="-0.249977111117893"/>
  </sheetPr>
  <dimension ref="A1:I45"/>
  <sheetViews>
    <sheetView workbookViewId="0">
      <selection activeCell="F32" sqref="F32"/>
    </sheetView>
  </sheetViews>
  <sheetFormatPr defaultColWidth="9.140625" defaultRowHeight="12" x14ac:dyDescent="0.2"/>
  <cols>
    <col min="1" max="1" width="28.42578125" style="227" customWidth="1"/>
    <col min="2" max="2" width="16" style="238" customWidth="1"/>
    <col min="3" max="3" width="6.42578125" style="234" customWidth="1"/>
    <col min="4" max="4" width="11.5703125" style="235" customWidth="1"/>
    <col min="5" max="5" width="12.42578125" style="236" hidden="1" customWidth="1"/>
    <col min="6" max="6" width="6.5703125" style="234" customWidth="1"/>
    <col min="7" max="7" width="14" style="237" customWidth="1"/>
    <col min="8" max="8" width="7.5703125" style="234" customWidth="1"/>
    <col min="9" max="9" width="13.140625" style="237" customWidth="1"/>
    <col min="10" max="10" width="11.85546875" style="227" customWidth="1"/>
    <col min="11" max="11" width="11.42578125" style="227" customWidth="1"/>
    <col min="12" max="16384" width="9.140625" style="227"/>
  </cols>
  <sheetData>
    <row r="1" spans="1:9" ht="93.75" x14ac:dyDescent="0.2">
      <c r="A1" s="222"/>
      <c r="B1" s="223"/>
      <c r="C1" s="224" t="s">
        <v>0</v>
      </c>
      <c r="D1" s="225" t="s">
        <v>9</v>
      </c>
      <c r="E1" s="226" t="s">
        <v>193</v>
      </c>
      <c r="F1" s="224" t="s">
        <v>140</v>
      </c>
      <c r="G1" s="225" t="s">
        <v>9</v>
      </c>
      <c r="H1" s="224" t="s">
        <v>176</v>
      </c>
      <c r="I1" s="225" t="s">
        <v>9</v>
      </c>
    </row>
    <row r="2" spans="1:9" x14ac:dyDescent="0.2">
      <c r="A2" s="264" t="s">
        <v>348</v>
      </c>
      <c r="B2" s="263" t="s">
        <v>349</v>
      </c>
      <c r="C2" s="231">
        <v>1056</v>
      </c>
      <c r="D2" s="228">
        <v>266707434</v>
      </c>
      <c r="E2" s="229"/>
      <c r="F2" s="232">
        <v>414</v>
      </c>
      <c r="G2" s="228">
        <v>31510991</v>
      </c>
      <c r="H2" s="232">
        <v>75</v>
      </c>
      <c r="I2" s="230">
        <v>105192185</v>
      </c>
    </row>
    <row r="3" spans="1:9" x14ac:dyDescent="0.2">
      <c r="A3" s="265"/>
      <c r="B3" s="263" t="s">
        <v>350</v>
      </c>
      <c r="C3" s="231">
        <v>679</v>
      </c>
      <c r="D3" s="228">
        <v>18694539</v>
      </c>
      <c r="E3" s="229"/>
      <c r="F3" s="232">
        <v>700</v>
      </c>
      <c r="G3" s="228">
        <v>57008522</v>
      </c>
      <c r="H3" s="232">
        <v>88</v>
      </c>
      <c r="I3" s="230">
        <v>106089150</v>
      </c>
    </row>
    <row r="4" spans="1:9" x14ac:dyDescent="0.2">
      <c r="A4" s="265"/>
      <c r="B4" s="263" t="s">
        <v>351</v>
      </c>
      <c r="C4" s="231">
        <v>359</v>
      </c>
      <c r="D4" s="228">
        <v>53319856</v>
      </c>
      <c r="E4" s="229"/>
      <c r="F4" s="232">
        <v>10</v>
      </c>
      <c r="G4" s="228">
        <v>830585</v>
      </c>
      <c r="H4" s="232">
        <v>42</v>
      </c>
      <c r="I4" s="230">
        <v>166620657</v>
      </c>
    </row>
    <row r="5" spans="1:9" x14ac:dyDescent="0.2">
      <c r="A5" s="265"/>
      <c r="B5" s="263" t="s">
        <v>352</v>
      </c>
      <c r="C5" s="231">
        <v>452</v>
      </c>
      <c r="D5" s="228">
        <v>170721956</v>
      </c>
      <c r="E5" s="229"/>
      <c r="F5" s="232">
        <v>16</v>
      </c>
      <c r="G5" s="228">
        <v>1852600</v>
      </c>
      <c r="H5" s="232">
        <v>14</v>
      </c>
      <c r="I5" s="230">
        <v>28822541</v>
      </c>
    </row>
    <row r="6" spans="1:9" x14ac:dyDescent="0.2">
      <c r="A6" s="403"/>
      <c r="B6" s="263" t="s">
        <v>379</v>
      </c>
      <c r="C6" s="231">
        <v>208</v>
      </c>
      <c r="D6" s="228">
        <v>43810527</v>
      </c>
      <c r="E6" s="229"/>
      <c r="F6" s="232">
        <v>0</v>
      </c>
      <c r="G6" s="228">
        <v>0</v>
      </c>
      <c r="H6" s="232">
        <v>2</v>
      </c>
      <c r="I6" s="230">
        <v>410000</v>
      </c>
    </row>
    <row r="7" spans="1:9" x14ac:dyDescent="0.2">
      <c r="A7" s="403"/>
      <c r="B7" s="263" t="s">
        <v>380</v>
      </c>
      <c r="C7" s="231">
        <v>204</v>
      </c>
      <c r="D7" s="228">
        <v>45778388</v>
      </c>
      <c r="E7" s="229"/>
      <c r="F7" s="232">
        <v>3</v>
      </c>
      <c r="G7" s="228">
        <v>1088343</v>
      </c>
      <c r="H7" s="232">
        <v>2</v>
      </c>
      <c r="I7" s="230">
        <v>516016</v>
      </c>
    </row>
    <row r="8" spans="1:9" x14ac:dyDescent="0.2">
      <c r="A8" s="403"/>
      <c r="B8" s="263"/>
      <c r="C8" s="231"/>
      <c r="D8" s="228"/>
      <c r="E8" s="229"/>
      <c r="F8" s="232"/>
      <c r="G8" s="228"/>
      <c r="H8" s="232"/>
      <c r="I8" s="230"/>
    </row>
    <row r="9" spans="1:9" x14ac:dyDescent="0.2">
      <c r="A9" s="238" t="s">
        <v>378</v>
      </c>
      <c r="B9" s="263" t="s">
        <v>349</v>
      </c>
      <c r="C9" s="231">
        <v>1401</v>
      </c>
      <c r="D9" s="228">
        <v>343209145.50999999</v>
      </c>
      <c r="E9" s="229"/>
      <c r="F9" s="232">
        <v>326</v>
      </c>
      <c r="G9" s="228">
        <v>26664669</v>
      </c>
      <c r="H9" s="232">
        <v>51</v>
      </c>
      <c r="I9" s="230">
        <v>71144729.599999994</v>
      </c>
    </row>
    <row r="10" spans="1:9" x14ac:dyDescent="0.2">
      <c r="B10" s="263" t="s">
        <v>350</v>
      </c>
      <c r="C10" s="231">
        <v>736</v>
      </c>
      <c r="D10" s="228">
        <v>198391686</v>
      </c>
      <c r="E10" s="229"/>
      <c r="F10" s="232">
        <v>735</v>
      </c>
      <c r="G10" s="228">
        <v>82033214</v>
      </c>
      <c r="H10" s="232">
        <v>113</v>
      </c>
      <c r="I10" s="230">
        <v>94798181.75</v>
      </c>
    </row>
    <row r="11" spans="1:9" x14ac:dyDescent="0.2">
      <c r="B11" s="263" t="s">
        <v>351</v>
      </c>
      <c r="C11" s="231">
        <v>299</v>
      </c>
      <c r="D11" s="228">
        <v>43142270</v>
      </c>
      <c r="E11" s="229"/>
      <c r="F11" s="232">
        <v>49</v>
      </c>
      <c r="G11" s="228">
        <v>24598046</v>
      </c>
      <c r="H11" s="232">
        <v>52</v>
      </c>
      <c r="I11" s="230">
        <v>70944604</v>
      </c>
    </row>
    <row r="12" spans="1:9" x14ac:dyDescent="0.2">
      <c r="B12" s="263" t="s">
        <v>352</v>
      </c>
      <c r="C12" s="231">
        <v>494</v>
      </c>
      <c r="D12" s="228">
        <v>179864853</v>
      </c>
      <c r="E12" s="229"/>
      <c r="F12" s="232">
        <v>0</v>
      </c>
      <c r="G12" s="228">
        <v>0</v>
      </c>
      <c r="H12" s="232">
        <v>23</v>
      </c>
      <c r="I12" s="230">
        <v>22488405</v>
      </c>
    </row>
    <row r="13" spans="1:9" x14ac:dyDescent="0.2">
      <c r="B13" s="263" t="s">
        <v>379</v>
      </c>
      <c r="C13" s="231">
        <v>177</v>
      </c>
      <c r="D13" s="228">
        <v>44230106</v>
      </c>
      <c r="E13" s="229"/>
      <c r="F13" s="232">
        <v>37</v>
      </c>
      <c r="G13" s="228">
        <v>2910000</v>
      </c>
      <c r="H13" s="232">
        <v>4</v>
      </c>
      <c r="I13" s="230">
        <v>2088650</v>
      </c>
    </row>
    <row r="14" spans="1:9" x14ac:dyDescent="0.2">
      <c r="B14" s="263" t="s">
        <v>380</v>
      </c>
      <c r="C14" s="231">
        <v>333</v>
      </c>
      <c r="D14" s="228">
        <v>73837019</v>
      </c>
      <c r="E14" s="229"/>
      <c r="F14" s="232">
        <v>14</v>
      </c>
      <c r="G14" s="228">
        <v>5841652</v>
      </c>
      <c r="H14" s="232">
        <v>4</v>
      </c>
      <c r="I14" s="230">
        <v>3152313</v>
      </c>
    </row>
    <row r="15" spans="1:9" x14ac:dyDescent="0.2">
      <c r="B15" s="263"/>
      <c r="C15" s="231"/>
      <c r="D15" s="228"/>
      <c r="E15" s="229"/>
      <c r="F15" s="232"/>
      <c r="G15" s="228"/>
      <c r="H15" s="232"/>
      <c r="I15" s="230"/>
    </row>
    <row r="16" spans="1:9" x14ac:dyDescent="0.2">
      <c r="A16" s="238" t="s">
        <v>393</v>
      </c>
      <c r="B16" s="263" t="s">
        <v>349</v>
      </c>
      <c r="C16" s="231">
        <v>1546</v>
      </c>
      <c r="D16" s="228">
        <v>397188678</v>
      </c>
      <c r="E16" s="229"/>
      <c r="F16" s="232">
        <v>868</v>
      </c>
      <c r="G16" s="228">
        <v>78149312</v>
      </c>
      <c r="H16" s="232">
        <v>80</v>
      </c>
      <c r="I16" s="230">
        <v>142720422</v>
      </c>
    </row>
    <row r="17" spans="1:9" x14ac:dyDescent="0.2">
      <c r="B17" s="263" t="s">
        <v>350</v>
      </c>
      <c r="C17" s="231">
        <v>743</v>
      </c>
      <c r="D17" s="228">
        <v>218769097.09999999</v>
      </c>
      <c r="E17" s="229"/>
      <c r="F17" s="232">
        <v>389</v>
      </c>
      <c r="G17" s="228">
        <v>44063212.350000001</v>
      </c>
      <c r="H17" s="232">
        <v>135</v>
      </c>
      <c r="I17" s="230">
        <v>190614162.81999999</v>
      </c>
    </row>
    <row r="18" spans="1:9" x14ac:dyDescent="0.2">
      <c r="B18" s="263" t="s">
        <v>351</v>
      </c>
      <c r="C18" s="231">
        <v>497</v>
      </c>
      <c r="D18" s="228">
        <v>74008244</v>
      </c>
      <c r="E18" s="229"/>
      <c r="F18" s="232">
        <v>29</v>
      </c>
      <c r="G18" s="228">
        <v>19224314</v>
      </c>
      <c r="H18" s="232">
        <v>61</v>
      </c>
      <c r="I18" s="230">
        <v>13170501</v>
      </c>
    </row>
    <row r="19" spans="1:9" x14ac:dyDescent="0.2">
      <c r="B19" s="263" t="s">
        <v>352</v>
      </c>
      <c r="C19" s="231">
        <v>670</v>
      </c>
      <c r="D19" s="228">
        <v>241280182</v>
      </c>
      <c r="E19" s="229"/>
      <c r="F19" s="232">
        <v>18</v>
      </c>
      <c r="G19" s="228">
        <v>37632400</v>
      </c>
      <c r="H19" s="232">
        <v>26</v>
      </c>
      <c r="I19" s="230">
        <v>40601477</v>
      </c>
    </row>
    <row r="20" spans="1:9" x14ac:dyDescent="0.2">
      <c r="B20" s="263" t="s">
        <v>379</v>
      </c>
      <c r="C20" s="231">
        <v>333</v>
      </c>
      <c r="D20" s="228">
        <v>67604437.040000007</v>
      </c>
      <c r="E20" s="229"/>
      <c r="F20" s="232">
        <v>0</v>
      </c>
      <c r="G20" s="228">
        <v>0</v>
      </c>
      <c r="H20" s="232">
        <v>3</v>
      </c>
      <c r="I20" s="230">
        <v>3252381</v>
      </c>
    </row>
    <row r="21" spans="1:9" x14ac:dyDescent="0.2">
      <c r="B21" s="263" t="s">
        <v>380</v>
      </c>
      <c r="C21" s="231">
        <v>383</v>
      </c>
      <c r="D21" s="228">
        <v>84485447.209999993</v>
      </c>
      <c r="E21" s="229"/>
      <c r="F21" s="232">
        <v>30</v>
      </c>
      <c r="G21" s="228">
        <v>12949253.710000001</v>
      </c>
      <c r="H21" s="232">
        <v>15</v>
      </c>
      <c r="I21" s="230">
        <v>8791911.5500000007</v>
      </c>
    </row>
    <row r="22" spans="1:9" x14ac:dyDescent="0.2">
      <c r="B22" s="263"/>
      <c r="C22" s="231"/>
      <c r="D22" s="228"/>
      <c r="E22" s="229"/>
      <c r="F22" s="232"/>
      <c r="G22" s="228"/>
      <c r="H22" s="232"/>
      <c r="I22" s="230"/>
    </row>
    <row r="23" spans="1:9" x14ac:dyDescent="0.2">
      <c r="A23" s="238" t="s">
        <v>430</v>
      </c>
      <c r="B23" s="263" t="s">
        <v>349</v>
      </c>
      <c r="C23" s="231">
        <v>1840</v>
      </c>
      <c r="D23" s="228">
        <f>SUM('Summary Data'!D210:D221)</f>
        <v>455930080.35000002</v>
      </c>
      <c r="E23" s="229"/>
      <c r="F23" s="232">
        <v>1237</v>
      </c>
      <c r="G23" s="228">
        <f>SUM('Summary Data'!H210:H221)</f>
        <v>125581840.67</v>
      </c>
      <c r="H23" s="232">
        <v>116</v>
      </c>
      <c r="I23" s="230">
        <f>SUM('Summary Data'!AL210:AL221)</f>
        <v>138897825.36000001</v>
      </c>
    </row>
    <row r="24" spans="1:9" x14ac:dyDescent="0.2">
      <c r="B24" s="263" t="s">
        <v>350</v>
      </c>
      <c r="C24" s="231">
        <v>710</v>
      </c>
      <c r="D24" s="228">
        <v>216071819</v>
      </c>
      <c r="E24" s="229"/>
      <c r="F24" s="232">
        <v>517</v>
      </c>
      <c r="G24" s="228">
        <v>59097651</v>
      </c>
      <c r="H24" s="232">
        <v>105</v>
      </c>
      <c r="I24" s="230">
        <v>194168324</v>
      </c>
    </row>
    <row r="25" spans="1:9" x14ac:dyDescent="0.2">
      <c r="B25" s="263" t="s">
        <v>351</v>
      </c>
      <c r="C25" s="231">
        <v>763</v>
      </c>
      <c r="D25" s="228">
        <v>110628589</v>
      </c>
      <c r="E25" s="229"/>
      <c r="F25" s="232">
        <v>212</v>
      </c>
      <c r="G25" s="228">
        <v>19826045</v>
      </c>
      <c r="H25" s="232">
        <v>50</v>
      </c>
      <c r="I25" s="230">
        <v>57515646</v>
      </c>
    </row>
    <row r="26" spans="1:9" x14ac:dyDescent="0.2">
      <c r="B26" s="263" t="s">
        <v>352</v>
      </c>
      <c r="C26" s="231"/>
      <c r="D26" s="228"/>
      <c r="E26" s="229"/>
      <c r="F26" s="232"/>
      <c r="G26" s="228"/>
      <c r="H26" s="232"/>
      <c r="I26" s="230"/>
    </row>
    <row r="27" spans="1:9" x14ac:dyDescent="0.2">
      <c r="B27" s="263" t="s">
        <v>379</v>
      </c>
      <c r="C27" s="231">
        <v>270</v>
      </c>
      <c r="D27" s="228">
        <v>87637516.150000006</v>
      </c>
      <c r="E27" s="229"/>
      <c r="F27" s="232">
        <v>0</v>
      </c>
      <c r="G27" s="228">
        <v>0</v>
      </c>
      <c r="H27" s="232">
        <v>7</v>
      </c>
      <c r="I27" s="230">
        <v>6794385</v>
      </c>
    </row>
    <row r="28" spans="1:9" x14ac:dyDescent="0.2">
      <c r="B28" s="263" t="s">
        <v>380</v>
      </c>
      <c r="C28" s="231">
        <v>530</v>
      </c>
      <c r="D28" s="228">
        <v>116079449</v>
      </c>
      <c r="E28" s="229"/>
      <c r="F28" s="232">
        <v>77</v>
      </c>
      <c r="G28" s="228">
        <v>6629519</v>
      </c>
      <c r="H28" s="232">
        <v>9</v>
      </c>
      <c r="I28" s="230">
        <v>5381809</v>
      </c>
    </row>
    <row r="34" spans="2:2" x14ac:dyDescent="0.2">
      <c r="B34" s="233"/>
    </row>
    <row r="35" spans="2:2" x14ac:dyDescent="0.2">
      <c r="B35" s="233"/>
    </row>
    <row r="36" spans="2:2" x14ac:dyDescent="0.2">
      <c r="B36" s="233"/>
    </row>
    <row r="37" spans="2:2" x14ac:dyDescent="0.2">
      <c r="B37" s="233"/>
    </row>
    <row r="38" spans="2:2" x14ac:dyDescent="0.2">
      <c r="B38" s="233"/>
    </row>
    <row r="39" spans="2:2" x14ac:dyDescent="0.2">
      <c r="B39" s="233"/>
    </row>
    <row r="40" spans="2:2" x14ac:dyDescent="0.2">
      <c r="B40" s="233"/>
    </row>
    <row r="41" spans="2:2" x14ac:dyDescent="0.2">
      <c r="B41" s="233"/>
    </row>
    <row r="42" spans="2:2" x14ac:dyDescent="0.2">
      <c r="B42" s="233"/>
    </row>
    <row r="43" spans="2:2" x14ac:dyDescent="0.2">
      <c r="B43" s="233"/>
    </row>
    <row r="44" spans="2:2" x14ac:dyDescent="0.2">
      <c r="B44" s="233"/>
    </row>
    <row r="45" spans="2:2" x14ac:dyDescent="0.2">
      <c r="B45" s="23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14</vt:i4>
      </vt:variant>
      <vt:variant>
        <vt:lpstr>Charts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25" baseType="lpstr">
      <vt:lpstr>Summary Data</vt:lpstr>
      <vt:lpstr>Charts FYTD</vt:lpstr>
      <vt:lpstr>ChartData</vt:lpstr>
      <vt:lpstr>PW MONTHLY</vt:lpstr>
      <vt:lpstr>2011-2012</vt:lpstr>
      <vt:lpstr>Summary Data (NEW PROJECTS)</vt:lpstr>
      <vt:lpstr>Stats</vt:lpstr>
      <vt:lpstr>FOR BCA</vt:lpstr>
      <vt:lpstr>Comparisons</vt:lpstr>
      <vt:lpstr>Summary Data (2)</vt:lpstr>
      <vt:lpstr>Graphs</vt:lpstr>
      <vt:lpstr>Total Permit Count</vt:lpstr>
      <vt:lpstr>Total Permit Time</vt:lpstr>
      <vt:lpstr>Forecast</vt:lpstr>
      <vt:lpstr>RES</vt:lpstr>
      <vt:lpstr>MULTI</vt:lpstr>
      <vt:lpstr>COMM</vt:lpstr>
      <vt:lpstr>Chart4</vt:lpstr>
      <vt:lpstr>Chart5</vt:lpstr>
      <vt:lpstr>'PW MONTHLY'!Print_Area</vt:lpstr>
      <vt:lpstr>'Summary Data'!Print_Area</vt:lpstr>
      <vt:lpstr>'Summary Data (2)'!Print_Area</vt:lpstr>
      <vt:lpstr>'PW MONTHLY'!Print_Titles</vt:lpstr>
      <vt:lpstr>'Summary Data'!Print_Titles</vt:lpstr>
      <vt:lpstr>'Summary Data (2)'!Print_Titles</vt:lpstr>
    </vt:vector>
  </TitlesOfParts>
  <Company>City of Meridian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freckleb</dc:creator>
  <cp:lastModifiedBy>Mindi Smith Ferguison</cp:lastModifiedBy>
  <cp:lastPrinted>2025-03-03T15:18:43Z</cp:lastPrinted>
  <dcterms:created xsi:type="dcterms:W3CDTF">2005-08-04T16:28:51Z</dcterms:created>
  <dcterms:modified xsi:type="dcterms:W3CDTF">2025-11-03T16:28:56Z</dcterms:modified>
</cp:coreProperties>
</file>